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comments1.xml" ContentType="application/vnd.openxmlformats-officedocument.spreadsheetml.comments+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comments2.xml" ContentType="application/vnd.openxmlformats-officedocument.spreadsheetml.comments+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88074b172215cac9/Documents/Work/Tracking_Eval/Y10_Q2/"/>
    </mc:Choice>
  </mc:AlternateContent>
  <xr:revisionPtr revIDLastSave="18" documentId="14_{890715A6-4266-47FD-8F06-261B80617412}" xr6:coauthVersionLast="47" xr6:coauthVersionMax="47" xr10:uidLastSave="{97054454-4460-4416-95F6-2FE79D562B01}"/>
  <bookViews>
    <workbookView xWindow="-108" yWindow="-108" windowWidth="23256" windowHeight="12576" activeTab="1" xr2:uid="{00000000-000D-0000-FFFF-FFFF00000000}"/>
  </bookViews>
  <sheets>
    <sheet name="ADMIN Core Metric" sheetId="1" r:id="rId1"/>
    <sheet name="ADMIN Narrative" sheetId="2" r:id="rId2"/>
    <sheet name="CRDEB Core Metric" sheetId="5" r:id="rId3"/>
    <sheet name="CRDEB Narrative" sheetId="6" r:id="rId4"/>
    <sheet name="CRRF Core Metric" sheetId="7" r:id="rId5"/>
    <sheet name="CRRF Narrative" sheetId="8" r:id="rId6"/>
    <sheet name="CEO Core Metric" sheetId="3" r:id="rId7"/>
    <sheet name="CEO Narrative" sheetId="4" r:id="rId8"/>
    <sheet name="Pilot Core Metrics" sheetId="20" r:id="rId9"/>
    <sheet name="Pilot Narrative" sheetId="12" r:id="rId10"/>
    <sheet name="Professional Dev. Core Metrics" sheetId="21" r:id="rId11"/>
    <sheet name="Professional Dev. Narrative" sheetId="10" r:id="rId12"/>
    <sheet name="TECH (TRCL) Core Metric" sheetId="13" r:id="rId13"/>
    <sheet name="TECH Narrative" sheetId="14" r:id="rId14"/>
    <sheet name="Marshall Metric" sheetId="15" r:id="rId15"/>
    <sheet name="WV SOM Metric" sheetId="16" r:id="rId16"/>
    <sheet name="WVSOM Narrative" sheetId="18" r:id="rId17"/>
    <sheet name="CAM Metric" sheetId="23" r:id="rId18"/>
    <sheet name="CAMC Narrative" sheetId="24" r:id="rId19"/>
    <sheet name="NIOSH Metric" sheetId="22" r:id="rId20"/>
    <sheet name="NIOSH Narrative" sheetId="26" state="hidden" r:id="rId21"/>
    <sheet name="VA Metric" sheetId="25" r:id="rId22"/>
    <sheet name="VA Narrative" sheetId="27" r:id="rId23"/>
  </sheets>
  <externalReferences>
    <externalReference r:id="rId24"/>
    <externalReference r:id="rId25"/>
  </externalReferences>
  <definedNames>
    <definedName name="_xlnm.Print_Titles" localSheetId="10">'Professional Dev. Core Metrics'!$1:$1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3" i="21" l="1"/>
  <c r="AE73" i="21"/>
  <c r="AE41" i="2" l="1"/>
  <c r="AE34" i="2"/>
  <c r="AE6" i="2"/>
  <c r="T43" i="2"/>
  <c r="T40" i="2"/>
  <c r="T31" i="2"/>
  <c r="T19" i="2"/>
  <c r="R46" i="2"/>
  <c r="F70" i="2"/>
  <c r="F69" i="2"/>
  <c r="F68" i="2"/>
  <c r="F67" i="2"/>
  <c r="AC44" i="2"/>
  <c r="AA21" i="13" l="1"/>
  <c r="AA20" i="13"/>
  <c r="AE11" i="5" l="1"/>
  <c r="AD33" i="23" l="1"/>
  <c r="AD32" i="23"/>
  <c r="AD29" i="23"/>
  <c r="AD28" i="23"/>
  <c r="AD27" i="23"/>
  <c r="AD26" i="23"/>
  <c r="AD23" i="23"/>
  <c r="AD22" i="23"/>
  <c r="AD21" i="23"/>
  <c r="AD20" i="23"/>
  <c r="AD17" i="23"/>
  <c r="AD16" i="23"/>
  <c r="AD14" i="23"/>
  <c r="AD13" i="23"/>
  <c r="AD12" i="23"/>
  <c r="AD11" i="23"/>
  <c r="AD10" i="23"/>
  <c r="AD9" i="23"/>
  <c r="AD8" i="23"/>
  <c r="AD7" i="23"/>
  <c r="AE37" i="13"/>
  <c r="AE38" i="13"/>
  <c r="AE39" i="13"/>
  <c r="AE40" i="13"/>
  <c r="AE24" i="13"/>
  <c r="AE25" i="13"/>
  <c r="AE26" i="13"/>
  <c r="AE27" i="13"/>
  <c r="AE28" i="13"/>
  <c r="AE29" i="13"/>
  <c r="AE30" i="13"/>
  <c r="AE31" i="13"/>
  <c r="AE32" i="13"/>
  <c r="AE33" i="13"/>
  <c r="AE34" i="13"/>
  <c r="AE14" i="13"/>
  <c r="AE15" i="13"/>
  <c r="AE16" i="13"/>
  <c r="AE17" i="13"/>
  <c r="AE18" i="13"/>
  <c r="AE19" i="13"/>
  <c r="AE20" i="13"/>
  <c r="AE21" i="13"/>
  <c r="AE3" i="13"/>
  <c r="AE4" i="13"/>
  <c r="AE5" i="13"/>
  <c r="AE6" i="13"/>
  <c r="AE7" i="13"/>
  <c r="AE8" i="13"/>
  <c r="AE9" i="13"/>
  <c r="AE10" i="13"/>
  <c r="AE11" i="13"/>
  <c r="AE12" i="13"/>
  <c r="AE116" i="21"/>
  <c r="AE117" i="21"/>
  <c r="AE118" i="21"/>
  <c r="AE119" i="21"/>
  <c r="AE120" i="21"/>
  <c r="AE106" i="21"/>
  <c r="AE107" i="21"/>
  <c r="AE108" i="21"/>
  <c r="AE109" i="21"/>
  <c r="AE110" i="21"/>
  <c r="AE111" i="21"/>
  <c r="AE112" i="21"/>
  <c r="AE92" i="21"/>
  <c r="AE93" i="21"/>
  <c r="AE94" i="21"/>
  <c r="AE95" i="21"/>
  <c r="AE96" i="21"/>
  <c r="AE97" i="21"/>
  <c r="AE98" i="21"/>
  <c r="AE99" i="21"/>
  <c r="AE100" i="21"/>
  <c r="AE101" i="21"/>
  <c r="AE84" i="21"/>
  <c r="AE85" i="21"/>
  <c r="AE86" i="21"/>
  <c r="AE87" i="21"/>
  <c r="AE77" i="21"/>
  <c r="AE78" i="21"/>
  <c r="AE79" i="21"/>
  <c r="AE81" i="21"/>
  <c r="AE65" i="21"/>
  <c r="AE66" i="21"/>
  <c r="AE67" i="21"/>
  <c r="AE68" i="21"/>
  <c r="AE69" i="21"/>
  <c r="AE70" i="21"/>
  <c r="AE71" i="21"/>
  <c r="AE72" i="21"/>
  <c r="AE49" i="21"/>
  <c r="AE48" i="21"/>
  <c r="AE50" i="21"/>
  <c r="AE51" i="21"/>
  <c r="AE52" i="21"/>
  <c r="AE53" i="21"/>
  <c r="AE54" i="21"/>
  <c r="AE55" i="21"/>
  <c r="AE56" i="21"/>
  <c r="AE42" i="21"/>
  <c r="AE43" i="21"/>
  <c r="AE44" i="21"/>
  <c r="AE35" i="21"/>
  <c r="AE36" i="21"/>
  <c r="AE37" i="21"/>
  <c r="AE38" i="21"/>
  <c r="AE22" i="21"/>
  <c r="AE23" i="21"/>
  <c r="AE24" i="21"/>
  <c r="AE25" i="21"/>
  <c r="AE26" i="21"/>
  <c r="AE27" i="21"/>
  <c r="AE28" i="21"/>
  <c r="AE29" i="21"/>
  <c r="AE30" i="21"/>
  <c r="AE31" i="21"/>
  <c r="AE3" i="21"/>
  <c r="AE4" i="21"/>
  <c r="AE5" i="21"/>
  <c r="AE6" i="21"/>
  <c r="AE7" i="21"/>
  <c r="AE8" i="21"/>
  <c r="AE9" i="21"/>
  <c r="AE10" i="21"/>
  <c r="AE11" i="21"/>
  <c r="AE12" i="21"/>
  <c r="AE13" i="21"/>
  <c r="AE14" i="21"/>
  <c r="AE24" i="20"/>
  <c r="AE25" i="20"/>
  <c r="AE26" i="20"/>
  <c r="AE27" i="20"/>
  <c r="AE3" i="7"/>
  <c r="AE3" i="5"/>
  <c r="AE4" i="5"/>
  <c r="AE5" i="5"/>
  <c r="AE6" i="5"/>
  <c r="AE7" i="5"/>
  <c r="AE8" i="5"/>
  <c r="AE9" i="5"/>
  <c r="AE10"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D57" i="1"/>
  <c r="AD51" i="1"/>
  <c r="AD53" i="1"/>
  <c r="AD55" i="1"/>
  <c r="AD61" i="1"/>
  <c r="AD63" i="1"/>
  <c r="AD64" i="1"/>
  <c r="AD93" i="1"/>
  <c r="AD35" i="1"/>
  <c r="AD30" i="1"/>
  <c r="AD31" i="1"/>
  <c r="AD3" i="1"/>
  <c r="AD4" i="1"/>
  <c r="AD5" i="1"/>
  <c r="AD6" i="1"/>
  <c r="AD7" i="1"/>
  <c r="AD8" i="1"/>
  <c r="AD9" i="1"/>
  <c r="AD10" i="1"/>
  <c r="AD11" i="1"/>
  <c r="AD12" i="1"/>
  <c r="AD13" i="1"/>
  <c r="AD14" i="1"/>
  <c r="AD15" i="1"/>
  <c r="AD16" i="1"/>
  <c r="AD17" i="1"/>
  <c r="AD18" i="1"/>
  <c r="AD19" i="1"/>
  <c r="AD20" i="1"/>
  <c r="AD21" i="1"/>
  <c r="AD22" i="1"/>
  <c r="AD23" i="1"/>
  <c r="AD24" i="1"/>
  <c r="AD25" i="1"/>
  <c r="AD26" i="1"/>
  <c r="AD27" i="1"/>
  <c r="AD45" i="16"/>
  <c r="AD44" i="16"/>
  <c r="AD43" i="16"/>
  <c r="AD40" i="16"/>
  <c r="AD39" i="16"/>
  <c r="AD38" i="16"/>
  <c r="AD37" i="16"/>
  <c r="AD34" i="16"/>
  <c r="AD33" i="16"/>
  <c r="AD32" i="16"/>
  <c r="AD31" i="16"/>
  <c r="AD30" i="16"/>
  <c r="AD29" i="16"/>
  <c r="AD25" i="16"/>
  <c r="AD24" i="16"/>
  <c r="AD23" i="16"/>
  <c r="AD22" i="16"/>
  <c r="AD21" i="16"/>
  <c r="AD18" i="16"/>
  <c r="AD17" i="16"/>
  <c r="AD16" i="16"/>
  <c r="AD14" i="16"/>
  <c r="AD13" i="16"/>
  <c r="AD12" i="16"/>
  <c r="AD11" i="16"/>
  <c r="AD10" i="16"/>
  <c r="AD9" i="16"/>
  <c r="AD8" i="16"/>
  <c r="AD7" i="16"/>
  <c r="AD24" i="15"/>
  <c r="AD23" i="15"/>
  <c r="AD21" i="15"/>
  <c r="AD20" i="15"/>
  <c r="AD19" i="15"/>
  <c r="AD18" i="15"/>
  <c r="AD17" i="15"/>
  <c r="AD13" i="15"/>
  <c r="AD12" i="15"/>
  <c r="AD11" i="15"/>
  <c r="AD9" i="15"/>
  <c r="AD8" i="15"/>
  <c r="AD6" i="15"/>
  <c r="AD7" i="15"/>
  <c r="AE3" i="20" l="1"/>
  <c r="AE4" i="20"/>
  <c r="AE5" i="20"/>
  <c r="AE6" i="20"/>
  <c r="AE7" i="20"/>
  <c r="AE8" i="20"/>
  <c r="AE9" i="20"/>
  <c r="AE10" i="20"/>
  <c r="AE11" i="20"/>
  <c r="AE12" i="20"/>
  <c r="AE13" i="20"/>
  <c r="AE14" i="20"/>
  <c r="AE15" i="20"/>
  <c r="AE16" i="20"/>
  <c r="AE17" i="20"/>
  <c r="AE18" i="20"/>
  <c r="AE19" i="20"/>
  <c r="AE20" i="20"/>
  <c r="AE21" i="20"/>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Q24" i="15" l="1"/>
  <c r="J24" i="15"/>
  <c r="Q23" i="15"/>
  <c r="J23" i="15"/>
  <c r="J22" i="15"/>
  <c r="Q21" i="15"/>
  <c r="J21" i="15"/>
  <c r="Q20" i="15"/>
  <c r="J20" i="15"/>
  <c r="Q19" i="15"/>
  <c r="J19" i="15"/>
  <c r="Q18" i="15"/>
  <c r="J18" i="15"/>
  <c r="Q17" i="15"/>
  <c r="J17" i="15"/>
  <c r="J16" i="15"/>
  <c r="J14" i="15"/>
  <c r="Q13" i="15"/>
  <c r="J13" i="15"/>
  <c r="Q12" i="15"/>
  <c r="J12" i="15"/>
  <c r="Q11" i="15"/>
  <c r="J11" i="15"/>
  <c r="J10" i="15"/>
  <c r="Q9" i="15"/>
  <c r="J9" i="15"/>
  <c r="Q8" i="15"/>
  <c r="J8" i="15"/>
  <c r="Q7" i="15"/>
  <c r="J7" i="15"/>
  <c r="Q6" i="15"/>
  <c r="J6" i="15"/>
  <c r="M40" i="13" l="1"/>
  <c r="M38" i="13"/>
  <c r="M34" i="13"/>
  <c r="G34" i="13"/>
  <c r="M33" i="13"/>
  <c r="G33" i="13"/>
  <c r="M32" i="13"/>
  <c r="G32" i="13"/>
  <c r="M31" i="13"/>
  <c r="G31" i="13"/>
  <c r="M30" i="13"/>
  <c r="G30" i="13"/>
  <c r="V29" i="13"/>
  <c r="M29" i="13"/>
  <c r="G29" i="13"/>
  <c r="M28" i="13"/>
  <c r="G28" i="13"/>
  <c r="M27" i="13"/>
  <c r="G27" i="13"/>
  <c r="M26" i="13"/>
  <c r="G26" i="13"/>
  <c r="M25" i="13"/>
  <c r="G25" i="13"/>
  <c r="V24" i="13"/>
  <c r="M24" i="13"/>
  <c r="G24" i="13"/>
  <c r="V21" i="13"/>
  <c r="N21" i="13"/>
  <c r="M21" i="13"/>
  <c r="G21" i="13"/>
  <c r="V20" i="13"/>
  <c r="M20" i="13"/>
  <c r="G20" i="13"/>
  <c r="M19" i="13"/>
  <c r="G19" i="13"/>
  <c r="M18" i="13"/>
  <c r="G18" i="13"/>
  <c r="M17" i="13"/>
  <c r="G17" i="13"/>
  <c r="M16" i="13"/>
  <c r="G16" i="13"/>
  <c r="M15" i="13"/>
  <c r="G15" i="13"/>
  <c r="M14" i="13"/>
  <c r="G14" i="13"/>
  <c r="M12" i="13"/>
  <c r="G12" i="13"/>
  <c r="M11" i="13"/>
  <c r="G11" i="13"/>
  <c r="M10" i="13"/>
  <c r="G10" i="13"/>
  <c r="M9" i="13"/>
  <c r="G9" i="13"/>
  <c r="M8" i="13"/>
  <c r="G8" i="13"/>
  <c r="M7" i="13"/>
  <c r="G7" i="13"/>
  <c r="M6" i="13"/>
  <c r="G6" i="13"/>
  <c r="M5" i="13"/>
  <c r="G5" i="13"/>
  <c r="M4" i="13"/>
  <c r="G4" i="13"/>
  <c r="M3" i="13"/>
  <c r="G3" i="13"/>
  <c r="G87" i="21" l="1"/>
  <c r="G86" i="21"/>
  <c r="M81" i="21"/>
  <c r="G81" i="21"/>
  <c r="M80" i="21"/>
  <c r="M79" i="21"/>
  <c r="G79" i="21"/>
  <c r="M78" i="21"/>
  <c r="G78" i="21"/>
  <c r="M77" i="21"/>
  <c r="M76" i="21"/>
  <c r="G72" i="21"/>
  <c r="G71" i="21"/>
  <c r="G70" i="21"/>
  <c r="G69" i="21"/>
  <c r="G68" i="21"/>
  <c r="G67" i="21"/>
  <c r="G66" i="21"/>
  <c r="G65" i="21"/>
  <c r="G56" i="21"/>
  <c r="G55" i="21"/>
  <c r="G54" i="21"/>
  <c r="G53" i="21"/>
  <c r="G52" i="21"/>
  <c r="G51" i="21"/>
  <c r="G50" i="21"/>
  <c r="G49" i="21"/>
  <c r="G48" i="21"/>
  <c r="G44" i="21"/>
  <c r="G43" i="21"/>
  <c r="G42" i="21"/>
  <c r="G41" i="21"/>
  <c r="G38" i="21"/>
  <c r="G37" i="21"/>
  <c r="G36" i="21"/>
  <c r="G35" i="21"/>
  <c r="G34" i="21"/>
  <c r="G31" i="21"/>
  <c r="G30" i="21"/>
  <c r="G29" i="21"/>
  <c r="G28" i="21"/>
  <c r="G27" i="21"/>
  <c r="G26" i="21"/>
  <c r="G25" i="21"/>
  <c r="G23" i="21"/>
  <c r="G22" i="21"/>
  <c r="M14" i="21"/>
  <c r="G14" i="21"/>
  <c r="M13" i="21"/>
  <c r="G13" i="21"/>
  <c r="M12" i="21"/>
  <c r="G12" i="21"/>
  <c r="M11" i="21"/>
  <c r="G11" i="21"/>
  <c r="M10" i="21"/>
  <c r="G10" i="21"/>
  <c r="M9" i="21"/>
  <c r="G9" i="21"/>
  <c r="M8" i="21"/>
  <c r="G8" i="21"/>
  <c r="M7" i="21"/>
  <c r="G7" i="21"/>
  <c r="M6" i="21"/>
  <c r="G6" i="21"/>
  <c r="M5" i="21"/>
  <c r="G5" i="21"/>
  <c r="M4" i="21"/>
  <c r="G4" i="21"/>
  <c r="M3" i="21"/>
  <c r="G3" i="21"/>
  <c r="G21" i="20" l="1"/>
  <c r="G20" i="20"/>
  <c r="G19" i="20"/>
  <c r="G18" i="20"/>
  <c r="G17" i="20"/>
  <c r="G16" i="20"/>
  <c r="G15" i="20"/>
  <c r="G14" i="20"/>
  <c r="G13" i="20"/>
  <c r="G12" i="20"/>
  <c r="G11" i="20"/>
  <c r="G10" i="20"/>
  <c r="G9" i="20"/>
  <c r="G8" i="20"/>
  <c r="G7" i="20"/>
  <c r="G6" i="20"/>
  <c r="G5" i="20"/>
  <c r="G4" i="20"/>
  <c r="G3" i="20"/>
  <c r="G40" i="3" l="1"/>
  <c r="G38" i="3"/>
  <c r="G35" i="3"/>
  <c r="G34" i="3"/>
  <c r="G31" i="3"/>
  <c r="G29" i="3"/>
  <c r="F26" i="3"/>
  <c r="G25" i="3"/>
  <c r="G21" i="3"/>
  <c r="G20" i="3"/>
  <c r="G19" i="3"/>
  <c r="G18" i="3"/>
  <c r="G17" i="3"/>
  <c r="G16" i="3"/>
  <c r="G15" i="3"/>
  <c r="F13" i="3"/>
  <c r="G12" i="3"/>
  <c r="G11" i="3"/>
  <c r="G8" i="3"/>
  <c r="G4" i="3"/>
  <c r="S37" i="7" l="1"/>
  <c r="G37" i="7"/>
  <c r="S36" i="7"/>
  <c r="S35" i="7"/>
  <c r="S34" i="7"/>
  <c r="S33" i="7"/>
  <c r="G33" i="7"/>
  <c r="S32" i="7"/>
  <c r="G32" i="7"/>
  <c r="S31" i="7"/>
  <c r="S30" i="7"/>
  <c r="S29" i="7"/>
  <c r="S28" i="7"/>
  <c r="S27" i="7"/>
  <c r="S26" i="7"/>
  <c r="S25" i="7"/>
  <c r="S24" i="7"/>
  <c r="S23" i="7"/>
  <c r="S22" i="7"/>
  <c r="S21" i="7"/>
  <c r="S20" i="7"/>
  <c r="S19" i="7"/>
  <c r="S18" i="7"/>
  <c r="S17" i="7"/>
  <c r="S16" i="7"/>
  <c r="S15" i="7"/>
  <c r="S14" i="7"/>
  <c r="S13" i="7"/>
  <c r="S12" i="7"/>
  <c r="S11" i="7"/>
  <c r="G11" i="7"/>
  <c r="S10" i="7"/>
  <c r="G10" i="7"/>
  <c r="S9" i="7"/>
  <c r="S8" i="7"/>
  <c r="G8" i="7"/>
  <c r="S7" i="7"/>
  <c r="S6" i="7"/>
  <c r="S5" i="7"/>
  <c r="S4" i="7"/>
  <c r="S3" i="7"/>
  <c r="S47" i="5" l="1"/>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X70" i="1" l="1"/>
  <c r="X69" i="1"/>
  <c r="X68" i="1"/>
  <c r="X67" i="1"/>
  <c r="X63" i="1"/>
  <c r="X61" i="1"/>
  <c r="X57" i="1"/>
  <c r="X55" i="1"/>
  <c r="X53" i="1"/>
  <c r="X51" i="1"/>
  <c r="X35" i="1"/>
  <c r="X31" i="1"/>
  <c r="X27" i="1"/>
  <c r="R27" i="1"/>
  <c r="X26" i="1"/>
  <c r="R26" i="1"/>
  <c r="X25" i="1"/>
  <c r="R25" i="1"/>
  <c r="X24" i="1"/>
  <c r="R24" i="1"/>
  <c r="L24" i="1"/>
  <c r="X23" i="1"/>
  <c r="R23" i="1"/>
  <c r="X22" i="1"/>
  <c r="R22" i="1"/>
  <c r="L22" i="1"/>
  <c r="X21" i="1"/>
  <c r="R21" i="1"/>
  <c r="X20" i="1"/>
  <c r="R20" i="1"/>
  <c r="X19" i="1"/>
  <c r="R19" i="1"/>
  <c r="X18" i="1"/>
  <c r="R18" i="1"/>
  <c r="X17" i="1"/>
  <c r="R17" i="1"/>
  <c r="X16" i="1"/>
  <c r="R16" i="1"/>
  <c r="X15" i="1"/>
  <c r="R15" i="1"/>
  <c r="L15" i="1"/>
  <c r="X14" i="1"/>
  <c r="R14" i="1"/>
  <c r="L14" i="1"/>
  <c r="X13" i="1"/>
  <c r="R13" i="1"/>
  <c r="L13" i="1"/>
  <c r="X12" i="1"/>
  <c r="R12" i="1"/>
  <c r="L12" i="1"/>
  <c r="X11" i="1"/>
  <c r="R11" i="1"/>
  <c r="X10" i="1"/>
  <c r="R10" i="1"/>
  <c r="L10" i="1"/>
  <c r="X9" i="1"/>
  <c r="R9" i="1"/>
  <c r="L9" i="1"/>
  <c r="X8" i="1"/>
  <c r="R8" i="1"/>
  <c r="X7" i="1"/>
  <c r="R7" i="1"/>
  <c r="X6" i="1"/>
  <c r="R6" i="1"/>
  <c r="X5" i="1"/>
  <c r="R5" i="1"/>
  <c r="L5" i="1"/>
  <c r="X4" i="1"/>
  <c r="R4" i="1"/>
  <c r="L4" i="1"/>
  <c r="X3" i="1"/>
  <c r="R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James Denvir</author>
  </authors>
  <commentList>
    <comment ref="AF20" authorId="0" shapeId="0" xr:uid="{00000000-0006-0000-0C00-000001000000}">
      <text>
        <r>
          <rPr>
            <b/>
            <sz val="10"/>
            <color indexed="8"/>
            <rFont val="Tahoma"/>
            <family val="2"/>
          </rPr>
          <t>James Denvir:</t>
        </r>
        <r>
          <rPr>
            <sz val="10"/>
            <color indexed="8"/>
            <rFont val="Tahoma"/>
            <family val="2"/>
          </rPr>
          <t xml:space="preserve">
</t>
        </r>
        <r>
          <rPr>
            <sz val="10"/>
            <color indexed="8"/>
            <rFont val="Tahoma"/>
            <family val="2"/>
          </rPr>
          <t>Undergrad teaching in CS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Hereford, Courtney</author>
  </authors>
  <commentList>
    <comment ref="A75" authorId="0" shapeId="0" xr:uid="{1556B6A4-B4E7-401A-8B47-43B505B607B2}">
      <text>
        <r>
          <rPr>
            <b/>
            <sz val="9"/>
            <color indexed="81"/>
            <rFont val="Tahoma"/>
            <family val="2"/>
          </rPr>
          <t>Hereford, Courtney:</t>
        </r>
        <r>
          <rPr>
            <sz val="9"/>
            <color indexed="81"/>
            <rFont val="Tahoma"/>
            <family val="2"/>
          </rPr>
          <t xml:space="preserve">
Includes all workshops/classes/seminars/events that are CTSI-related or given by CTSI affiliates; and the number of attendees/trainees, dates, etc. of each. 
CEO FOLKS: Again, this is intended to correspond with the "Community participatory research projects" item in the "Y8 SOM Metrics" tab of the CEO section. </t>
        </r>
      </text>
    </comment>
  </commentList>
</comments>
</file>

<file path=xl/sharedStrings.xml><?xml version="1.0" encoding="utf-8"?>
<sst xmlns="http://schemas.openxmlformats.org/spreadsheetml/2006/main" count="36372" uniqueCount="17946">
  <si>
    <t xml:space="preserve">Administrative Core Metrics </t>
  </si>
  <si>
    <t>Productivity</t>
  </si>
  <si>
    <t>Q1Y6</t>
  </si>
  <si>
    <t>Q2Y6</t>
  </si>
  <si>
    <t>Q3Y6</t>
  </si>
  <si>
    <t>Q4Y6</t>
  </si>
  <si>
    <t>Annual Target Y6</t>
  </si>
  <si>
    <t>Q1 Y7</t>
  </si>
  <si>
    <t>Q2 Y7</t>
  </si>
  <si>
    <t>Q3 Y7</t>
  </si>
  <si>
    <t>Q4 Y7</t>
  </si>
  <si>
    <t>Annual Target Y7</t>
  </si>
  <si>
    <t>Total to Date</t>
  </si>
  <si>
    <t>Q1 Y8</t>
  </si>
  <si>
    <t>Q2 Y8</t>
  </si>
  <si>
    <t>Q3 Y8</t>
  </si>
  <si>
    <t>Q4 Y8</t>
  </si>
  <si>
    <t>Annual Target Y8</t>
  </si>
  <si>
    <t>Total to Date Y8</t>
  </si>
  <si>
    <t>Q1 Y9</t>
  </si>
  <si>
    <t>Q2 Y9</t>
  </si>
  <si>
    <t>Q3 Y9</t>
  </si>
  <si>
    <t>Q4 Y9</t>
  </si>
  <si>
    <t>Annual Target Y9</t>
  </si>
  <si>
    <t>Total to Date Y9</t>
  </si>
  <si>
    <t>Q1 Y10</t>
  </si>
  <si>
    <t>Q2 Y10</t>
  </si>
  <si>
    <t>Q3 Y10</t>
  </si>
  <si>
    <t>Annual Target Y10</t>
  </si>
  <si>
    <t>Total to Date Y10</t>
  </si>
  <si>
    <t>55*</t>
  </si>
  <si>
    <t>80*</t>
  </si>
  <si>
    <t>11- but still working on this</t>
  </si>
  <si>
    <r>
      <t xml:space="preserve">Number of presentations supported by CTR award, (provide list of citations with indication for each presentation which cores and core components contributed in </t>
    </r>
    <r>
      <rPr>
        <sz val="11"/>
        <color rgb="FFFF0000"/>
        <rFont val="Calibri"/>
        <family val="2"/>
        <scheme val="minor"/>
      </rPr>
      <t>Productivity Narrative tab</t>
    </r>
    <r>
      <rPr>
        <sz val="11"/>
        <rFont val="Calibri"/>
        <family val="2"/>
        <scheme val="minor"/>
      </rPr>
      <t>)</t>
    </r>
  </si>
  <si>
    <r>
      <t xml:space="preserve">Number of external funding proposals supported by CTR award, (provide list of citations with indication for each proposal which cores and core components (e.g., proposal development services, grant writing groups) contributed and type of funding source (Federal PHS, NIH, Federal Non-PHS, Non-Federal) in </t>
    </r>
    <r>
      <rPr>
        <sz val="11"/>
        <color rgb="FFFF0000"/>
        <rFont val="Calibri"/>
        <family val="2"/>
        <scheme val="minor"/>
      </rPr>
      <t>Productivity Narrative tab</t>
    </r>
    <r>
      <rPr>
        <sz val="11"/>
        <color theme="1"/>
        <rFont val="Calibri"/>
        <family val="2"/>
        <scheme val="minor"/>
      </rPr>
      <t>)</t>
    </r>
  </si>
  <si>
    <t>42*</t>
  </si>
  <si>
    <t>61*</t>
  </si>
  <si>
    <t>45*</t>
  </si>
  <si>
    <t>Number of external funding proposals - Marshall</t>
  </si>
  <si>
    <t xml:space="preserve">will report annually </t>
  </si>
  <si>
    <t>Number of external funding proposals - WV SOM</t>
  </si>
  <si>
    <t>Number of external funding proposals - CAMC</t>
  </si>
  <si>
    <t>Total amount of external funding proposals (WVU)</t>
  </si>
  <si>
    <t>$52.6 M</t>
  </si>
  <si>
    <r>
      <t xml:space="preserve">Number of externally funded awards supported by CTR Award (provide list with details requested in </t>
    </r>
    <r>
      <rPr>
        <sz val="11"/>
        <color rgb="FFFF0000"/>
        <rFont val="Calibri"/>
        <family val="2"/>
        <scheme val="minor"/>
      </rPr>
      <t>Productivity Narrative tab</t>
    </r>
    <r>
      <rPr>
        <sz val="11"/>
        <color theme="1"/>
        <rFont val="Calibri"/>
        <family val="2"/>
        <scheme val="minor"/>
      </rPr>
      <t>)</t>
    </r>
  </si>
  <si>
    <t>Number of external funded awards - Marshall</t>
  </si>
  <si>
    <t>Number of external funded awards - WVSOM</t>
  </si>
  <si>
    <t>Number of external funded awards - CAMC</t>
  </si>
  <si>
    <t>Total amount of external funded awards (WVU)</t>
  </si>
  <si>
    <t>$13.6 M</t>
  </si>
  <si>
    <t>$40  M</t>
  </si>
  <si>
    <r>
      <t xml:space="preserve">Number of new internal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</si>
  <si>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internal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</si>
  <si>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</si>
  <si>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</si>
  <si>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t>report not received yet</t>
  </si>
  <si>
    <t xml:space="preserve">Number of provisional patents filed </t>
  </si>
  <si>
    <t>Number of disclosures</t>
  </si>
  <si>
    <t>Number of disclosures - Marshall</t>
  </si>
  <si>
    <t>-</t>
  </si>
  <si>
    <t>Number of disclosures - WVSOM</t>
  </si>
  <si>
    <t>Number of disclosures - CAMC</t>
  </si>
  <si>
    <t>Recruiting</t>
  </si>
  <si>
    <t>Q1</t>
  </si>
  <si>
    <t>Q2</t>
  </si>
  <si>
    <t>Q3</t>
  </si>
  <si>
    <t>Q4</t>
  </si>
  <si>
    <t>Q1Y7</t>
  </si>
  <si>
    <t>Q2Y7</t>
  </si>
  <si>
    <t>Q3Y7</t>
  </si>
  <si>
    <t>Q4Y7</t>
  </si>
  <si>
    <r>
      <t xml:space="preserve">Number of new recruited C/T investigators across all sites beginning employment during this reporting period (provide list with Name, Terminal Degree, Title, Start Date, Department, School, and Research Area in </t>
    </r>
    <r>
      <rPr>
        <sz val="11"/>
        <color rgb="FFFF0000"/>
        <rFont val="Calibri"/>
        <family val="2"/>
        <scheme val="minor"/>
      </rPr>
      <t>Recruiting Narrative tab</t>
    </r>
    <r>
      <rPr>
        <sz val="11"/>
        <color theme="1"/>
        <rFont val="Calibri"/>
        <family val="2"/>
        <scheme val="minor"/>
      </rPr>
      <t>)</t>
    </r>
  </si>
  <si>
    <t>NA</t>
  </si>
  <si>
    <r>
      <t xml:space="preserve">Number of new WVCTSI staff (provide list with Name, Title, Start Date in </t>
    </r>
    <r>
      <rPr>
        <sz val="11"/>
        <color rgb="FFFF0000"/>
        <rFont val="Calibri"/>
        <family val="2"/>
        <scheme val="minor"/>
      </rPr>
      <t>Recruiting Narrative tab</t>
    </r>
    <r>
      <rPr>
        <sz val="11"/>
        <color theme="1"/>
        <rFont val="Calibri"/>
        <family val="2"/>
        <scheme val="minor"/>
      </rPr>
      <t>)</t>
    </r>
  </si>
  <si>
    <t>na</t>
  </si>
  <si>
    <t>Total number of WVCTSI staff</t>
  </si>
  <si>
    <t>Membership</t>
  </si>
  <si>
    <t>Number of new WVCTSI members</t>
  </si>
  <si>
    <t xml:space="preserve">Total number WVCTSI membership </t>
  </si>
  <si>
    <t>2000*</t>
  </si>
  <si>
    <t>Total number of WVCTSI members affiliated with WVU (Excluding WVU Charleston/CAMC)</t>
  </si>
  <si>
    <t>2001*</t>
  </si>
  <si>
    <t>Total number of WVCTSI members affiliated with WVU Charleston/CAMC</t>
  </si>
  <si>
    <t>50*</t>
  </si>
  <si>
    <t>Total number of WVCTSI members affiliated with Marshall University</t>
  </si>
  <si>
    <t>Total number of WVCTSI members affiliated with WVSOM</t>
  </si>
  <si>
    <t>Total number of WVCTSI members affiliated with VA</t>
  </si>
  <si>
    <t>Total number of WVCTSI members affiliated with NIOSH</t>
  </si>
  <si>
    <t xml:space="preserve">Total number of community WCTSI members </t>
  </si>
  <si>
    <t>200*</t>
  </si>
  <si>
    <t>Total number of non-Morgantown WVCTSI members</t>
  </si>
  <si>
    <t>600*</t>
  </si>
  <si>
    <t>Communications</t>
  </si>
  <si>
    <t>Total number of website visitor hits</t>
  </si>
  <si>
    <t>n/a</t>
  </si>
  <si>
    <t>94203*</t>
  </si>
  <si>
    <t>81987*</t>
  </si>
  <si>
    <t>Total page views</t>
  </si>
  <si>
    <t>59920*</t>
  </si>
  <si>
    <t>66514*</t>
  </si>
  <si>
    <t>Average page views per visitor</t>
  </si>
  <si>
    <t>2.77*</t>
  </si>
  <si>
    <t>2.6*</t>
  </si>
  <si>
    <t>Average website visitors per day</t>
  </si>
  <si>
    <t>312.3*</t>
  </si>
  <si>
    <t>361.5*</t>
  </si>
  <si>
    <t>New Facebook Page Likes (New Likes Minus Unsubscribes)</t>
  </si>
  <si>
    <t>Total Facebook Page Likes (Total Likes Minus Unsubscribes)</t>
  </si>
  <si>
    <t xml:space="preserve">New Facebook Followers </t>
  </si>
  <si>
    <t xml:space="preserve">Total Facebook Followers </t>
  </si>
  <si>
    <t>New Twitter Followers (New Follows Minus Unfollows)</t>
  </si>
  <si>
    <t>Total Twitter Followers (Total Follows Minus Unfollows)</t>
  </si>
  <si>
    <t>Total Number of YouTube Subscribers</t>
  </si>
  <si>
    <t>Total Number of YouTube Video Views</t>
  </si>
  <si>
    <t>New Instagram Followers</t>
  </si>
  <si>
    <t>Total Number of Instagram Followers</t>
  </si>
  <si>
    <t>Number of new General Interest Mailing List subscribers (New Subscribers Minus Unsubscribes)</t>
  </si>
  <si>
    <t>Total General Interest Mailing List Subscribers (New  Minus Unsubscribes)</t>
  </si>
  <si>
    <t xml:space="preserve">Number of new public announcements </t>
  </si>
  <si>
    <t>*December web numbers only capture December 1-6 (Q2Y8)</t>
  </si>
  <si>
    <t>Investigator Development/Service Delivery</t>
  </si>
  <si>
    <t>Annjual Target Y6</t>
  </si>
  <si>
    <t>Column2</t>
  </si>
  <si>
    <t>Column1</t>
  </si>
  <si>
    <t>Total number of iLabs users</t>
  </si>
  <si>
    <t>waiting on number</t>
  </si>
  <si>
    <t>Total number of members using iLab platform to request services</t>
  </si>
  <si>
    <r>
      <t xml:space="preserve">Total number of new investigator development service requests (provide brief description and type of service in </t>
    </r>
    <r>
      <rPr>
        <sz val="11"/>
        <color rgb="FFFF0000"/>
        <rFont val="Calibri"/>
        <family val="2"/>
        <scheme val="minor"/>
      </rPr>
      <t>Investigator&amp;Service Narrative tab</t>
    </r>
    <r>
      <rPr>
        <sz val="11"/>
        <rFont val="Calibri"/>
        <family val="2"/>
        <scheme val="minor"/>
      </rPr>
      <t>)</t>
    </r>
  </si>
  <si>
    <t xml:space="preserve">Total number of services requested through iLabs </t>
  </si>
  <si>
    <r>
      <t>Number of orientations or consultations provided to investigators new to WVCTSI (provide name, degree, department, and school/location in</t>
    </r>
    <r>
      <rPr>
        <sz val="11"/>
        <color rgb="FFFF0000"/>
        <rFont val="Calibri"/>
        <family val="2"/>
        <scheme val="minor"/>
      </rPr>
      <t xml:space="preserve"> Investigator&amp;Service Narrative tab</t>
    </r>
    <r>
      <rPr>
        <sz val="11"/>
        <color theme="1"/>
        <rFont val="Calibri"/>
        <family val="2"/>
        <scheme val="minor"/>
      </rPr>
      <t>)</t>
    </r>
  </si>
  <si>
    <r>
      <t>Number of grant related services or products shared with other institutions (provide brief description of service or product in</t>
    </r>
    <r>
      <rPr>
        <sz val="11"/>
        <color rgb="FFFF0000"/>
        <rFont val="Calibri"/>
        <family val="2"/>
        <scheme val="minor"/>
      </rPr>
      <t xml:space="preserve"> Investigator&amp;Service Narrative tab</t>
    </r>
    <r>
      <rPr>
        <sz val="11"/>
        <color theme="1"/>
        <rFont val="Calibri"/>
        <family val="2"/>
        <scheme val="minor"/>
      </rPr>
      <t>)</t>
    </r>
  </si>
  <si>
    <t xml:space="preserve">Number of services provided by proposal development </t>
  </si>
  <si>
    <t>328 if we include Susan and Meghan's pre-award work</t>
  </si>
  <si>
    <t>Number of services provided by proposal development to Marshall University</t>
  </si>
  <si>
    <t>Number of services provided by proposal development to West Virginia University</t>
  </si>
  <si>
    <t>326  if we include Susan and Meghan's pre-award work</t>
  </si>
  <si>
    <t>Number of services provided by proposal development to WVU Charleston/CAMC</t>
  </si>
  <si>
    <t>Number of services provided by proposal development to WVSOM</t>
  </si>
  <si>
    <t>Number of services provided by proposal development to other affiliates</t>
  </si>
  <si>
    <t>Number of WVCTSI members receiving consultations for external grant proposal development/proposal editing and writing services</t>
  </si>
  <si>
    <t>Number of WVCTSI members participating in WVCTSI Grant Writing Groups</t>
  </si>
  <si>
    <t>Waiting on Joan</t>
  </si>
  <si>
    <t>*Does not include web numbers for the month of January (Q3Y8)</t>
  </si>
  <si>
    <t>Finance Metrics</t>
  </si>
  <si>
    <t>Percentage of the NIH award expended to date</t>
  </si>
  <si>
    <t>Percentage of the NIH award-Administrative Core budget expended to date</t>
  </si>
  <si>
    <t>Percentage of the NIH award - Technologies and Resources for Clinical Laboratories</t>
  </si>
  <si>
    <t>Percentage of the NIH award-Clinical Research Design, Epidemiology, &amp; Biostatistics Core budget expended to date</t>
  </si>
  <si>
    <t>Percentage of the NIH award-Clinical Research, Resources, &amp; Facilities Core budget expended to date</t>
  </si>
  <si>
    <t>Percentage of the NIH award-Community Engagement &amp; Outreach Core budget expended to date</t>
  </si>
  <si>
    <t>Percentage of the NIH award-Pilot Projects Core budget expended to date</t>
  </si>
  <si>
    <t>Percentage of the NIH award-Professional Development Core budget expended to date</t>
  </si>
  <si>
    <t>Percentage of the NIH award-Tracking &amp; Evaluation Core budget expended to date</t>
  </si>
  <si>
    <t>Number of cost transfers/corrections due to review of expenditures to ensure cot accounting standards are followed; compliance with 2 CFR 200 (please provide brief description in Finance Narrative tab)</t>
  </si>
  <si>
    <t>List of Peer Reviewed Publications linked to CTR Award</t>
  </si>
  <si>
    <t>List of Presentations supported by CTR Award</t>
  </si>
  <si>
    <t>Citation</t>
  </si>
  <si>
    <t>Date</t>
  </si>
  <si>
    <t>PD</t>
  </si>
  <si>
    <t>CEO</t>
  </si>
  <si>
    <t>Industry</t>
  </si>
  <si>
    <t>Other</t>
  </si>
  <si>
    <t>Geldenhuys, Werner</t>
  </si>
  <si>
    <t>Lockman, Paul</t>
  </si>
  <si>
    <t>Agazie, Yehenew</t>
  </si>
  <si>
    <t>West Virginia School of Osteopathic Medicine</t>
  </si>
  <si>
    <t>Name</t>
  </si>
  <si>
    <t>Title</t>
  </si>
  <si>
    <t>Community Engagement &amp; Outreach Core Metrics</t>
  </si>
  <si>
    <t>Community Engagement</t>
  </si>
  <si>
    <t>Total to date Y6</t>
  </si>
  <si>
    <t>Q4 Y10</t>
  </si>
  <si>
    <t>∞</t>
  </si>
  <si>
    <t>20-30</t>
  </si>
  <si>
    <t>Rolling total</t>
  </si>
  <si>
    <t>25-35</t>
  </si>
  <si>
    <r>
      <t xml:space="preserve">Number of completed projects for WVPBRN (project, unawarded, suspended) </t>
    </r>
    <r>
      <rPr>
        <sz val="11"/>
        <color rgb="FF00B0F0"/>
        <rFont val="Calibri"/>
        <family val="2"/>
        <scheme val="minor"/>
      </rPr>
      <t>*</t>
    </r>
  </si>
  <si>
    <t>49 (10 this quarter)</t>
  </si>
  <si>
    <t>62*</t>
  </si>
  <si>
    <t>2-3</t>
  </si>
  <si>
    <t>5 (0 this quarter)</t>
  </si>
  <si>
    <t>Total number of Community Engagement and Training services</t>
  </si>
  <si>
    <t>25-30</t>
  </si>
  <si>
    <t>Number of current alliance CTS collaborations across the state</t>
  </si>
  <si>
    <t>Number of Community Advisory Board meetings</t>
  </si>
  <si>
    <t>Number of Community Concept Maps</t>
  </si>
  <si>
    <t>TBD</t>
  </si>
  <si>
    <t>Number of trainees in community-engaged research curriculum</t>
  </si>
  <si>
    <t>Total number of Project Development services</t>
  </si>
  <si>
    <t>same as below ?</t>
  </si>
  <si>
    <t>Total number of Project Implementation services</t>
  </si>
  <si>
    <t>*100</t>
  </si>
  <si>
    <t>*45</t>
  </si>
  <si>
    <t>15-20</t>
  </si>
  <si>
    <t>Ideas on Deck - Project idea initiation, discussion, and planning</t>
  </si>
  <si>
    <t>Ideas to Action - Formation of a project team</t>
  </si>
  <si>
    <t>5-10</t>
  </si>
  <si>
    <t>Total Number of Translation and Dissemination services</t>
  </si>
  <si>
    <t>350-450</t>
  </si>
  <si>
    <t>Work on Community/ Project Policy Briefs</t>
  </si>
  <si>
    <t>Total Number of Consultation services</t>
  </si>
  <si>
    <t>Number of Services provided for WVPBRN Activities</t>
  </si>
  <si>
    <t>Number of WVPBRN - WVSOM</t>
  </si>
  <si>
    <t>Number of Services provided for Project ECHO</t>
  </si>
  <si>
    <t>250-400</t>
  </si>
  <si>
    <t>Number of Services provided for Products</t>
  </si>
  <si>
    <t>3*</t>
  </si>
  <si>
    <t>Number of Community/ Project Policy Briefs; attach briefs</t>
  </si>
  <si>
    <t>Project Description (non-ECHO/non-PBRN)</t>
  </si>
  <si>
    <t>Description of translation and dissemination plans</t>
  </si>
  <si>
    <t>Does the project involve patients (yes/no)</t>
  </si>
  <si>
    <t>How many patients are involved? If none, type in 0</t>
  </si>
  <si>
    <t>Does the project involve community members? (yes/no)</t>
  </si>
  <si>
    <t>How many community members are involved? If none, type in 02</t>
  </si>
  <si>
    <t>Project Description (ECHO)</t>
  </si>
  <si>
    <t>PI</t>
  </si>
  <si>
    <t>Description</t>
  </si>
  <si>
    <t>List of new ECHO sites</t>
  </si>
  <si>
    <t>List and description of new Partner Organizations</t>
  </si>
  <si>
    <t>Brief description of BOTG Training Sessions</t>
  </si>
  <si>
    <t xml:space="preserve">Location </t>
  </si>
  <si>
    <t>Focus group name</t>
  </si>
  <si>
    <t>Brief description of funding opportunities identified</t>
  </si>
  <si>
    <t>Brief description/significance of internal or external policy or practice changes</t>
  </si>
  <si>
    <t>Site Name</t>
  </si>
  <si>
    <t>Brief description of networking opportunities</t>
  </si>
  <si>
    <t>Brief description of Community Advisory Board Meeting</t>
  </si>
  <si>
    <t>Clinical Research Design, Epidemiology &amp; Biostatistics Core</t>
  </si>
  <si>
    <t xml:space="preserve">Metrics </t>
  </si>
  <si>
    <t>Total to date Y7</t>
  </si>
  <si>
    <t>Q1Y8</t>
  </si>
  <si>
    <t>Q2Y8</t>
  </si>
  <si>
    <t>Q3Y8</t>
  </si>
  <si>
    <t>Q4Y8</t>
  </si>
  <si>
    <t>Total to date Y8</t>
  </si>
  <si>
    <t>Total to date Y9</t>
  </si>
  <si>
    <t>Total to date Y10</t>
  </si>
  <si>
    <t>iLab Information</t>
  </si>
  <si>
    <t xml:space="preserve">Number of new custom IDR data set requests this quarter </t>
  </si>
  <si>
    <t>iLab</t>
  </si>
  <si>
    <t>iLab Custom Form: BMIR Data Request Form (w/DUA), excluding request statuses Cancelled and Researcher Draft</t>
  </si>
  <si>
    <t>Number of requests for updates to previous IDR datasets</t>
  </si>
  <si>
    <t>iLab Custom Form: Update to Existing Data Request, excluding request statuses Cancelled and Researcher Draft</t>
  </si>
  <si>
    <r>
      <rPr>
        <sz val="11"/>
        <rFont val="Calibri"/>
        <family val="2"/>
        <scheme val="minor"/>
      </rPr>
      <t>Number of completed IDR projects</t>
    </r>
    <r>
      <rPr>
        <sz val="11"/>
        <color theme="1"/>
        <rFont val="Calibri"/>
        <family val="2"/>
        <scheme val="minor"/>
      </rPr>
      <t xml:space="preserve"> (provide brief description of ongoing IDR projects in the </t>
    </r>
    <r>
      <rPr>
        <sz val="11"/>
        <color rgb="FFFF0000"/>
        <rFont val="Calibri"/>
        <family val="2"/>
        <scheme val="minor"/>
      </rPr>
      <t>CRDEB Narrative tab</t>
    </r>
    <r>
      <rPr>
        <sz val="11"/>
        <color theme="1"/>
        <rFont val="Calibri"/>
        <family val="2"/>
        <scheme val="minor"/>
      </rPr>
      <t>)</t>
    </r>
  </si>
  <si>
    <t>Hours spent on new data requests</t>
  </si>
  <si>
    <t>Hours spent on updates to previous data sets</t>
  </si>
  <si>
    <t>Hours spent on data request consultations</t>
  </si>
  <si>
    <t>Number of new REDCap service inquiries this quarter</t>
  </si>
  <si>
    <t>iLab custom form: REDCap Service Request, excluding request statuses Cancelled and Researcher Draft</t>
  </si>
  <si>
    <r>
      <t xml:space="preserve">Number of new REDCap projects / data instruments this quarter (provide a </t>
    </r>
    <r>
      <rPr>
        <sz val="11"/>
        <rFont val="Calibri"/>
        <family val="2"/>
        <scheme val="minor"/>
      </rPr>
      <t>brief description of ongoing REDCap projects in the</t>
    </r>
    <r>
      <rPr>
        <sz val="11"/>
        <color rgb="FFFF0000"/>
        <rFont val="Calibri"/>
        <family val="2"/>
        <scheme val="minor"/>
      </rPr>
      <t xml:space="preserve"> CRDEB Narrative tab</t>
    </r>
    <r>
      <rPr>
        <sz val="11"/>
        <color theme="1"/>
        <rFont val="Calibri"/>
        <family val="2"/>
        <scheme val="minor"/>
      </rPr>
      <t>)</t>
    </r>
  </si>
  <si>
    <t>Number of REDCap projects built for CTSI-funded investigators</t>
  </si>
  <si>
    <t>Number of REDCap projects built for non-CTSI funded investigators</t>
  </si>
  <si>
    <t>Hours spent building new REDCap projects for investigators</t>
  </si>
  <si>
    <t>Hours spent updating existing REDCap projects and providing project follow-up meetings</t>
  </si>
  <si>
    <t>Hours spent providing REDCap consultations</t>
  </si>
  <si>
    <t>Number of total REDCap projects / data instruments</t>
  </si>
  <si>
    <t>Number of new REDCap users this quarter</t>
  </si>
  <si>
    <t xml:space="preserve">Total number of all ACTIVE REDCap users overall </t>
  </si>
  <si>
    <t>Total number of all REDCap users overall, including both active and inactive</t>
  </si>
  <si>
    <t>Number of ACTIVE REDCap users affiliated with WVU</t>
  </si>
  <si>
    <t>Total number of REDCap users affiliated with WVU, active and inactive</t>
  </si>
  <si>
    <t>Number of ACTIVE REDCap users affiliated with CAMC</t>
  </si>
  <si>
    <t>Total number of REDCap users affiliated with CAMC, active and inactive</t>
  </si>
  <si>
    <t>Number of ACTIVE REDCap users affiliated with WVSOM</t>
  </si>
  <si>
    <t>Total number of REDCap users affiliated with WVSOM, active and inactive</t>
  </si>
  <si>
    <t>Number of other ACTIVE REDCap users not affiliated with any of the above entities</t>
  </si>
  <si>
    <t>Total number of other REDCap users not affiliated with any of the above entities, active and inactive</t>
  </si>
  <si>
    <t>Number of current TriNetX users</t>
  </si>
  <si>
    <t>Number of new TriNetX queries this quarter</t>
  </si>
  <si>
    <t>Number of new TriNetX logins this quarter</t>
  </si>
  <si>
    <t>iLab Service: TriNetX Account Creation</t>
  </si>
  <si>
    <t>Number of new TriNetX Data Set Requests</t>
  </si>
  <si>
    <t>Number of new BMIR-related inquiries</t>
  </si>
  <si>
    <t>Number of new CRDEB Consultations (unique)</t>
  </si>
  <si>
    <t xml:space="preserve">iLab custom form: WVU Consultation Request Form, excluding request statuses Cancelled and Researcher Draft </t>
  </si>
  <si>
    <t>Number of new statistical analysis consultations</t>
  </si>
  <si>
    <t>Number of new sample size/power consultations</t>
  </si>
  <si>
    <t>Number of new clinical study design consultations</t>
  </si>
  <si>
    <t>Hours spent in biostatistics consultations:</t>
  </si>
  <si>
    <t>Number of new GIS analysis consultations</t>
  </si>
  <si>
    <r>
      <t>Number of internal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</si>
  <si>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</si>
  <si>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</si>
  <si>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</si>
  <si>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 xml:space="preserve">Number of professional development events (provide brief description in </t>
    </r>
    <r>
      <rPr>
        <sz val="11"/>
        <color rgb="FFFF0000"/>
        <rFont val="Calibri"/>
        <family val="2"/>
        <scheme val="minor"/>
      </rPr>
      <t>CRDEB Narrative tab</t>
    </r>
    <r>
      <rPr>
        <sz val="11"/>
        <color theme="1"/>
        <rFont val="Calibri"/>
        <family val="2"/>
        <scheme val="minor"/>
      </rPr>
      <t>)</t>
    </r>
  </si>
  <si>
    <t>Total income from service provision</t>
  </si>
  <si>
    <t>List of IDR Projects</t>
  </si>
  <si>
    <t>List of Ongoing REDCap Projects/Instruments</t>
  </si>
  <si>
    <t xml:space="preserve">REDCap Builds for CTSI Supported Investigators </t>
  </si>
  <si>
    <t>List of Policy/Practice Changes</t>
  </si>
  <si>
    <t>Project Description</t>
  </si>
  <si>
    <t>Project Title Description</t>
  </si>
  <si>
    <t>Instrument Title Description</t>
  </si>
  <si>
    <t>Description of Internal or External Policy or Practice Change</t>
  </si>
  <si>
    <t>Brief description of professional development activities</t>
  </si>
  <si>
    <t>Quarter</t>
  </si>
  <si>
    <t>Clinical Resources &amp; Facilities Core Metrics</t>
  </si>
  <si>
    <t>Metrics</t>
  </si>
  <si>
    <t>Total to Date Y7</t>
  </si>
  <si>
    <t>Total Projected Accrual: Number of subjects who should be enrolled across studies</t>
  </si>
  <si>
    <t>Total Actual Accrual: Number of subjects who are enrolled across studies</t>
  </si>
  <si>
    <t>Total Completed (Retention): Number of subjects who have completed across all studies</t>
  </si>
  <si>
    <t>Feasibility surveys completed</t>
  </si>
  <si>
    <t>Total New Trials: Number of new active trials</t>
  </si>
  <si>
    <t>Observational studies:  Number of new observational studies</t>
  </si>
  <si>
    <t xml:space="preserve">Interventional studies:  Number of new interventional studies </t>
  </si>
  <si>
    <t>Interview studies:  Number of new interview/focus group studies</t>
  </si>
  <si>
    <t>Survey studies: Number of new survey studies</t>
  </si>
  <si>
    <t>Other studies: Number of new other studies</t>
  </si>
  <si>
    <r>
      <t xml:space="preserve">Early Stage Principal Investigators: Number of new PIs with active study protocols, include narrative identifying funding category: CTSI, federal agency, professional society, foundation, investigator-initiated/industry funded (provide description and funding category in </t>
    </r>
    <r>
      <rPr>
        <sz val="11"/>
        <color rgb="FFFF0000"/>
        <rFont val="Calibri"/>
        <family val="2"/>
        <scheme val="minor"/>
      </rPr>
      <t>CRRF Narrative tab</t>
    </r>
    <r>
      <rPr>
        <sz val="11"/>
        <color theme="1"/>
        <rFont val="Calibri"/>
        <family val="2"/>
        <scheme val="minor"/>
      </rPr>
      <t>)</t>
    </r>
  </si>
  <si>
    <r>
      <t>New research areas: Number of trials in new therapeutic areas as defined by the division or department, include brief narrative identifying new area, relevant department, and funding category as in above metric. (provide description, department, and  funding category in</t>
    </r>
    <r>
      <rPr>
        <sz val="11"/>
        <color rgb="FFFF0000"/>
        <rFont val="Calibri"/>
        <family val="2"/>
        <scheme val="minor"/>
      </rPr>
      <t xml:space="preserve"> CRRF Narrative tab</t>
    </r>
    <r>
      <rPr>
        <sz val="11"/>
        <color theme="1"/>
        <rFont val="Calibri"/>
        <family val="2"/>
        <scheme val="minor"/>
      </rPr>
      <t>)</t>
    </r>
  </si>
  <si>
    <t>Serious Adverse Event :  Number of SAE's reported to IRB, Sponsor and/or FDA.</t>
  </si>
  <si>
    <t>Total Quality Audits: Number of CTSI funded quality audits completed</t>
  </si>
  <si>
    <t>Total Quality Audits: Number of Non-CTSI funded quality audits completed</t>
  </si>
  <si>
    <t>Total Quality Monitoring: Number of CTSI and Non-CTSI funded monitoring events</t>
  </si>
  <si>
    <t>TriNetX Offer Rate: Number of studies offered to WVU</t>
  </si>
  <si>
    <t>TriNetX Offer Rate: Number of studies accepted to WVU</t>
  </si>
  <si>
    <t>TriNetX Acceptance Rate: Number of studies successfully activated by WVU researchers</t>
  </si>
  <si>
    <t>Clinical Trials Center of Excellence-Registration:Number of Trials Approved</t>
  </si>
  <si>
    <t xml:space="preserve">Clinical Trials Center of Excellence-Risk Assessment Committee:Number of Trials reviewed at the RAC </t>
  </si>
  <si>
    <t xml:space="preserve">Clinical Trials Center of Excellence-Risk Assessment Committee:Number of Trials approved at the RAC </t>
  </si>
  <si>
    <t xml:space="preserve">Clinical Trials Center of Excellence-Apeals Committee:Number of Trials approved at the Appeals Committee </t>
  </si>
  <si>
    <t xml:space="preserve">Clinical Trials Center of Excellence-Apeals Committee:Number of Trials denied at the Appeals Committee </t>
  </si>
  <si>
    <t>Clinical Trials Center of Excellence- Regulatory: Number of non-CTSI studies receiving regulatory assistance</t>
  </si>
  <si>
    <t>Clinical Trials Center of Excellence- Coordination: Number of non-CTSI studies receiving study coordination assistance</t>
  </si>
  <si>
    <t>Clinical Trials Center of Excellence- Accounting: Number of non-CTSI studies receiving acounting assistance</t>
  </si>
  <si>
    <t>PI Academy Events</t>
  </si>
  <si>
    <t>PI Academy New Members</t>
  </si>
  <si>
    <t>Clinical Trials Center of Excellence- Income: $ total program income from service provision</t>
  </si>
  <si>
    <t>N/A</t>
  </si>
  <si>
    <r>
      <t xml:space="preserve">Number of internal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</si>
  <si>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internal policy changes (provide description of policy changes in </t>
    </r>
    <r>
      <rPr>
        <sz val="11"/>
        <color rgb="FFFF0000"/>
        <rFont val="Calibri"/>
        <family val="2"/>
        <scheme val="minor"/>
      </rPr>
      <t>CRRF Narrative tab</t>
    </r>
    <r>
      <rPr>
        <sz val="11"/>
        <color theme="1"/>
        <rFont val="Calibri"/>
        <family val="2"/>
        <scheme val="minor"/>
      </rPr>
      <t>)</t>
    </r>
  </si>
  <si>
    <r>
      <t xml:space="preserve">Number of external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</si>
  <si>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external policy changes (provide description of policy changes in </t>
    </r>
    <r>
      <rPr>
        <sz val="11"/>
        <color rgb="FFFF0000"/>
        <rFont val="Calibri"/>
        <family val="2"/>
        <scheme val="minor"/>
      </rPr>
      <t>CRRF Narrative tab</t>
    </r>
    <r>
      <rPr>
        <sz val="11"/>
        <color theme="1"/>
        <rFont val="Calibri"/>
        <family val="2"/>
        <scheme val="minor"/>
      </rPr>
      <t>)</t>
    </r>
  </si>
  <si>
    <t>Early Stage Principal Investigators</t>
  </si>
  <si>
    <t>Active Study Protocol or PI name</t>
  </si>
  <si>
    <t>Funding Category (CTSI, Federal agency, Professional society, Foundation, Investigator-initiated/Industry funded)</t>
  </si>
  <si>
    <t>New Research Areas</t>
  </si>
  <si>
    <t xml:space="preserve">Description of trial </t>
  </si>
  <si>
    <t>Division or Department</t>
  </si>
  <si>
    <t>Brief description/significance of Internal or External Policy or Practice changes</t>
  </si>
  <si>
    <t>Professional Development Core Metrics</t>
  </si>
  <si>
    <t>Research Scholars</t>
  </si>
  <si>
    <t>Q1 Y6</t>
  </si>
  <si>
    <t>Q2 Y6</t>
  </si>
  <si>
    <t>Q3 Y6</t>
  </si>
  <si>
    <t>Q4 Y6</t>
  </si>
  <si>
    <t>Number of research scholar program applications received</t>
  </si>
  <si>
    <t>11 LOIs</t>
  </si>
  <si>
    <r>
      <t xml:space="preserve">Number of disclosures (provide list of citations in </t>
    </r>
    <r>
      <rPr>
        <sz val="11"/>
        <color rgb="FFFF0000"/>
        <rFont val="Calibri"/>
        <family val="2"/>
        <scheme val="minor"/>
      </rPr>
      <t>Research Scholars tab</t>
    </r>
    <r>
      <rPr>
        <sz val="11"/>
        <color theme="1"/>
        <rFont val="Calibri"/>
        <family val="2"/>
        <scheme val="minor"/>
      </rPr>
      <t>)</t>
    </r>
  </si>
  <si>
    <t>Report not received yet</t>
  </si>
  <si>
    <r>
      <t xml:space="preserve">Number of patents/license agreement applications  (provide list of citations in </t>
    </r>
    <r>
      <rPr>
        <sz val="11"/>
        <color rgb="FFFF0000"/>
        <rFont val="Calibri"/>
        <family val="2"/>
        <scheme val="minor"/>
      </rPr>
      <t>Research Scholars tab</t>
    </r>
    <r>
      <rPr>
        <sz val="11"/>
        <color theme="1"/>
        <rFont val="Calibri"/>
        <family val="2"/>
        <scheme val="minor"/>
      </rPr>
      <t>)</t>
    </r>
  </si>
  <si>
    <r>
      <t xml:space="preserve">Number of patents/license agreements approved  (provide list of citations in </t>
    </r>
    <r>
      <rPr>
        <sz val="11"/>
        <color rgb="FFFF0000"/>
        <rFont val="Calibri"/>
        <family val="2"/>
        <scheme val="minor"/>
      </rPr>
      <t>Research Scholars tab</t>
    </r>
    <r>
      <rPr>
        <sz val="11"/>
        <color theme="1"/>
        <rFont val="Calibri"/>
        <family val="2"/>
        <scheme val="minor"/>
      </rPr>
      <t>)</t>
    </r>
  </si>
  <si>
    <r>
      <t xml:space="preserve">Number of study section services (provide brief description in </t>
    </r>
    <r>
      <rPr>
        <sz val="11"/>
        <color rgb="FFFF0000"/>
        <rFont val="Calibri"/>
        <family val="2"/>
        <scheme val="minor"/>
      </rPr>
      <t>Research Scholars tab</t>
    </r>
    <r>
      <rPr>
        <sz val="11"/>
        <color theme="1"/>
        <rFont val="Calibri"/>
        <family val="2"/>
        <scheme val="minor"/>
      </rPr>
      <t>)</t>
    </r>
  </si>
  <si>
    <r>
      <t xml:space="preserve">Number of honors and awards (provide brief description in </t>
    </r>
    <r>
      <rPr>
        <sz val="11"/>
        <color rgb="FFFF0000"/>
        <rFont val="Calibri"/>
        <family val="2"/>
        <scheme val="minor"/>
      </rPr>
      <t>Research Scholars tab</t>
    </r>
    <r>
      <rPr>
        <sz val="11"/>
        <color theme="1"/>
        <rFont val="Calibri"/>
        <family val="2"/>
        <scheme val="minor"/>
      </rPr>
      <t>)</t>
    </r>
  </si>
  <si>
    <t>Report in Q3</t>
  </si>
  <si>
    <t>in qualtrics</t>
  </si>
  <si>
    <r>
      <t xml:space="preserve">Number of National Society/Organization services (provide brief description in </t>
    </r>
    <r>
      <rPr>
        <sz val="11"/>
        <color rgb="FFFF0000"/>
        <rFont val="Calibri"/>
        <family val="2"/>
        <scheme val="minor"/>
      </rPr>
      <t>Research Scholars tab</t>
    </r>
    <r>
      <rPr>
        <sz val="11"/>
        <color theme="1"/>
        <rFont val="Calibri"/>
        <family val="2"/>
        <scheme val="minor"/>
      </rPr>
      <t>)</t>
    </r>
  </si>
  <si>
    <r>
      <t xml:space="preserve">Number of Professional Development activities (provide brief description in </t>
    </r>
    <r>
      <rPr>
        <sz val="11"/>
        <color rgb="FFFF0000"/>
        <rFont val="Calibri"/>
        <family val="2"/>
        <scheme val="minor"/>
      </rPr>
      <t>Research Scholars tab</t>
    </r>
    <r>
      <rPr>
        <sz val="11"/>
        <color theme="1"/>
        <rFont val="Calibri"/>
        <family val="2"/>
        <scheme val="minor"/>
      </rPr>
      <t>)</t>
    </r>
  </si>
  <si>
    <r>
      <t xml:space="preserve">Number unique fellows/residents mentored by Scholars (provide brief description in </t>
    </r>
    <r>
      <rPr>
        <sz val="11"/>
        <color rgb="FFFF0000"/>
        <rFont val="Calibri"/>
        <family val="2"/>
        <scheme val="minor"/>
      </rPr>
      <t>Research Scholars tab</t>
    </r>
    <r>
      <rPr>
        <sz val="11"/>
        <color theme="1"/>
        <rFont val="Calibri"/>
        <family val="2"/>
        <scheme val="minor"/>
      </rPr>
      <t>)</t>
    </r>
  </si>
  <si>
    <t>Will collect next quarter</t>
  </si>
  <si>
    <r>
      <t xml:space="preserve">Number of 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</si>
  <si>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undergraduate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</si>
  <si>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full team meetings mentored (provide dates of meetings for each scholar in </t>
    </r>
    <r>
      <rPr>
        <sz val="11"/>
        <color rgb="FFFF0000"/>
        <rFont val="Calibri"/>
        <family val="2"/>
        <scheme val="minor"/>
      </rPr>
      <t>Research Scholars tab</t>
    </r>
    <r>
      <rPr>
        <sz val="11"/>
        <rFont val="Calibri"/>
        <family val="2"/>
        <scheme val="minor"/>
      </rPr>
      <t>)</t>
    </r>
  </si>
  <si>
    <t>4 each scholar</t>
  </si>
  <si>
    <t>WVU MS in CTS</t>
  </si>
  <si>
    <t>Total number of current enrollment</t>
  </si>
  <si>
    <t>Number of faculty enrolled</t>
  </si>
  <si>
    <t>Number of fellows and residents enrolled</t>
  </si>
  <si>
    <t>Number of professional students enrolled</t>
  </si>
  <si>
    <t>Number of others enrolled</t>
  </si>
  <si>
    <t>Number of applications received</t>
  </si>
  <si>
    <t>Number of applicants accepted/offers extended</t>
  </si>
  <si>
    <t>(2 pending)1</t>
  </si>
  <si>
    <t>Number of students to complete the program</t>
  </si>
  <si>
    <r>
      <t xml:space="preserve">Number of disclosures (provide list of citations in </t>
    </r>
    <r>
      <rPr>
        <sz val="11"/>
        <color rgb="FFFF0000"/>
        <rFont val="Calibri"/>
        <family val="2"/>
        <scheme val="minor"/>
      </rPr>
      <t>MS in CTS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</si>
  <si>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MS in CTS tab</t>
    </r>
    <r>
      <rPr>
        <sz val="11"/>
        <color theme="1"/>
        <rFont val="Calibri"/>
        <family val="2"/>
        <scheme val="minor"/>
      </rPr>
      <t>)</t>
    </r>
  </si>
  <si>
    <r>
      <t xml:space="preserve">Number of patents/license agreements approved  (provide list of citations in </t>
    </r>
    <r>
      <rPr>
        <sz val="11"/>
        <color rgb="FFFF0000"/>
        <rFont val="Calibri"/>
        <family val="2"/>
        <scheme val="minor"/>
      </rPr>
      <t>MS in CTS tab</t>
    </r>
    <r>
      <rPr>
        <sz val="11"/>
        <color theme="1"/>
        <rFont val="Calibri"/>
        <family val="2"/>
        <scheme val="minor"/>
      </rPr>
      <t>)</t>
    </r>
  </si>
  <si>
    <r>
      <t xml:space="preserve">Number of study section services (provide brief description in </t>
    </r>
    <r>
      <rPr>
        <sz val="11"/>
        <color rgb="FFFF0000"/>
        <rFont val="Calibri"/>
        <family val="2"/>
        <scheme val="minor"/>
      </rPr>
      <t>MS in CTS tab</t>
    </r>
    <r>
      <rPr>
        <sz val="11"/>
        <color theme="1"/>
        <rFont val="Calibri"/>
        <family val="2"/>
        <scheme val="minor"/>
      </rPr>
      <t>)</t>
    </r>
  </si>
  <si>
    <r>
      <t xml:space="preserve">Number of honors and awards (provide brief description in </t>
    </r>
    <r>
      <rPr>
        <sz val="11"/>
        <color rgb="FFFF0000"/>
        <rFont val="Calibri"/>
        <family val="2"/>
        <scheme val="minor"/>
      </rPr>
      <t>MS in CTS tab</t>
    </r>
    <r>
      <rPr>
        <sz val="11"/>
        <color theme="1"/>
        <rFont val="Calibri"/>
        <family val="2"/>
        <scheme val="minor"/>
      </rPr>
      <t>)</t>
    </r>
  </si>
  <si>
    <r>
      <t xml:space="preserve">Number of national society/organization services (provide brief description in </t>
    </r>
    <r>
      <rPr>
        <sz val="11"/>
        <color rgb="FFFF0000"/>
        <rFont val="Calibri"/>
        <family val="2"/>
        <scheme val="minor"/>
      </rPr>
      <t>MS in CTS tab</t>
    </r>
    <r>
      <rPr>
        <sz val="11"/>
        <color theme="1"/>
        <rFont val="Calibri"/>
        <family val="2"/>
        <scheme val="minor"/>
      </rPr>
      <t>)</t>
    </r>
  </si>
  <si>
    <r>
      <t xml:space="preserve">Number of professional development activities (provide brief description in </t>
    </r>
    <r>
      <rPr>
        <sz val="11"/>
        <color rgb="FFFF0000"/>
        <rFont val="Calibri"/>
        <family val="2"/>
        <scheme val="minor"/>
      </rPr>
      <t>MS in CTS tab</t>
    </r>
    <r>
      <rPr>
        <sz val="11"/>
        <color theme="1"/>
        <rFont val="Calibri"/>
        <family val="2"/>
        <scheme val="minor"/>
      </rPr>
      <t>)</t>
    </r>
  </si>
  <si>
    <t>MU MS in CTS</t>
  </si>
  <si>
    <t xml:space="preserve">did not yet receive yet from MU- should be same as last quarter as MU only admits on a annual basis. </t>
  </si>
  <si>
    <t>Waiting on MU Report</t>
  </si>
  <si>
    <t>Number of new students enrolled</t>
  </si>
  <si>
    <t>Number of Applications received</t>
  </si>
  <si>
    <t>Number of new degrees conferred</t>
  </si>
  <si>
    <t>CTS Certificate</t>
  </si>
  <si>
    <r>
      <t xml:space="preserve">Number of honors and awards (provide brief description in </t>
    </r>
    <r>
      <rPr>
        <sz val="11"/>
        <color rgb="FFFF0000"/>
        <rFont val="Calibri"/>
        <family val="2"/>
        <scheme val="minor"/>
      </rPr>
      <t>CTS Certificate tab</t>
    </r>
    <r>
      <rPr>
        <sz val="11"/>
        <color theme="1"/>
        <rFont val="Calibri"/>
        <family val="2"/>
        <scheme val="minor"/>
      </rPr>
      <t>)</t>
    </r>
  </si>
  <si>
    <t>CTS PhD Program</t>
  </si>
  <si>
    <t>Number of applicants interviewed</t>
  </si>
  <si>
    <t>Number of applicant offers accepted</t>
  </si>
  <si>
    <r>
      <t xml:space="preserve">Number of disclosures (provide list of citations in </t>
    </r>
    <r>
      <rPr>
        <sz val="11"/>
        <color rgb="FFFF0000"/>
        <rFont val="Calibri"/>
        <family val="2"/>
        <scheme val="minor"/>
      </rPr>
      <t>CTS PhD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</si>
  <si>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CTS PhD tab</t>
    </r>
    <r>
      <rPr>
        <sz val="11"/>
        <color theme="1"/>
        <rFont val="Calibri"/>
        <family val="2"/>
        <scheme val="minor"/>
      </rPr>
      <t>)</t>
    </r>
  </si>
  <si>
    <r>
      <t xml:space="preserve">Number of patents/license agreements approved  (provide list of citations in </t>
    </r>
    <r>
      <rPr>
        <sz val="11"/>
        <color rgb="FFFF0000"/>
        <rFont val="Calibri"/>
        <family val="2"/>
        <scheme val="minor"/>
      </rPr>
      <t>CTS PhD tab</t>
    </r>
    <r>
      <rPr>
        <sz val="11"/>
        <color theme="1"/>
        <rFont val="Calibri"/>
        <family val="2"/>
        <scheme val="minor"/>
      </rPr>
      <t>)</t>
    </r>
  </si>
  <si>
    <r>
      <t xml:space="preserve">Number of honors and awards (provide brief description in </t>
    </r>
    <r>
      <rPr>
        <sz val="11"/>
        <color rgb="FFFF0000"/>
        <rFont val="Calibri"/>
        <family val="2"/>
        <scheme val="minor"/>
      </rPr>
      <t>CTS PhD tab</t>
    </r>
    <r>
      <rPr>
        <sz val="11"/>
        <color theme="1"/>
        <rFont val="Calibri"/>
        <family val="2"/>
        <scheme val="minor"/>
      </rPr>
      <t>)</t>
    </r>
  </si>
  <si>
    <t>INTRO</t>
  </si>
  <si>
    <t>Total participants</t>
  </si>
  <si>
    <t>Nothing new this quarter (summer program)</t>
  </si>
  <si>
    <t>Report in Q4</t>
  </si>
  <si>
    <t>24(6 supported by WVCTSI)</t>
  </si>
  <si>
    <r>
      <t xml:space="preserve">Number of student majors/disciplines represented (provide list of majors/disciplines in </t>
    </r>
    <r>
      <rPr>
        <sz val="11"/>
        <color rgb="FFFF0000"/>
        <rFont val="Calibri"/>
        <family val="2"/>
        <scheme val="minor"/>
      </rPr>
      <t>INTRO tab</t>
    </r>
    <r>
      <rPr>
        <sz val="11"/>
        <color theme="1"/>
        <rFont val="Calibri"/>
        <family val="2"/>
        <scheme val="minor"/>
      </rPr>
      <t>)</t>
    </r>
  </si>
  <si>
    <r>
      <t xml:space="preserve">Number of students mentored by CTSI-supported scientists (provide list of mentors in </t>
    </r>
    <r>
      <rPr>
        <sz val="11"/>
        <color rgb="FFFF0000"/>
        <rFont val="Calibri"/>
        <family val="2"/>
        <scheme val="minor"/>
      </rPr>
      <t>INTRO tab</t>
    </r>
    <r>
      <rPr>
        <sz val="11"/>
        <color theme="1"/>
        <rFont val="Calibri"/>
        <family val="2"/>
        <scheme val="minor"/>
      </rPr>
      <t>)</t>
    </r>
  </si>
  <si>
    <t>NA this quarter</t>
  </si>
  <si>
    <t>Number of former INTRO students engaged in research within past 12 months</t>
  </si>
  <si>
    <t>will survey annually</t>
  </si>
  <si>
    <t>Educational Programming</t>
  </si>
  <si>
    <r>
      <t xml:space="preserve">Number of new academic courses offered (provide list of course name in </t>
    </r>
    <r>
      <rPr>
        <sz val="11"/>
        <color rgb="FFFF0000"/>
        <rFont val="Calibri"/>
        <family val="2"/>
        <scheme val="minor"/>
      </rPr>
      <t>Edu Programming tab</t>
    </r>
    <r>
      <rPr>
        <sz val="11"/>
        <color theme="1"/>
        <rFont val="Calibri"/>
        <family val="2"/>
        <scheme val="minor"/>
      </rPr>
      <t>)</t>
    </r>
  </si>
  <si>
    <r>
      <t xml:space="preserve">Number of C/T research seminars offered (provide list of seminar titles in </t>
    </r>
    <r>
      <rPr>
        <sz val="11"/>
        <color rgb="FFFF0000"/>
        <rFont val="Calibri"/>
        <family val="2"/>
        <scheme val="minor"/>
      </rPr>
      <t>Edu Programming tab</t>
    </r>
    <r>
      <rPr>
        <sz val="11"/>
        <color theme="1"/>
        <rFont val="Calibri"/>
        <family val="2"/>
        <scheme val="minor"/>
      </rPr>
      <t>)</t>
    </r>
  </si>
  <si>
    <r>
      <t xml:space="preserve">Number of C/T research workshops or short courses offered (provide list of workshop/course titles in </t>
    </r>
    <r>
      <rPr>
        <sz val="11"/>
        <color rgb="FFFF0000"/>
        <rFont val="Calibri"/>
        <family val="2"/>
        <scheme val="minor"/>
      </rPr>
      <t>Edu Programming tab</t>
    </r>
    <r>
      <rPr>
        <sz val="11"/>
        <color theme="1"/>
        <rFont val="Calibri"/>
        <family val="2"/>
        <scheme val="minor"/>
      </rPr>
      <t>)</t>
    </r>
  </si>
  <si>
    <t>Number of unique participants in educational programming (above 2 metrics)</t>
  </si>
  <si>
    <t>Number of unique participants in educational programming originating from WVU</t>
  </si>
  <si>
    <t>Number of unique participants in educational programming originating from MU</t>
  </si>
  <si>
    <t xml:space="preserve"> </t>
  </si>
  <si>
    <t>Number of unique participants in educational programming originating from CAMC</t>
  </si>
  <si>
    <t>Number of unique participants in educational programming originating from WVSOM</t>
  </si>
  <si>
    <t>Mentoring</t>
  </si>
  <si>
    <t>Active mentors in CTSI SACS program</t>
  </si>
  <si>
    <t>23 Internal, 8 external</t>
  </si>
  <si>
    <t>same as last quarter</t>
  </si>
  <si>
    <t>Total number of trained mentors</t>
  </si>
  <si>
    <t>Number of new trained mentors</t>
  </si>
  <si>
    <t>10 internal, 8 external</t>
  </si>
  <si>
    <t>no new trained mentors this quarter</t>
  </si>
  <si>
    <t>Number of new mentoring teams formed</t>
  </si>
  <si>
    <t>no new teams formed this quarter</t>
  </si>
  <si>
    <t>Number of female clinician scientists being mentored</t>
  </si>
  <si>
    <r>
      <t xml:space="preserve">Number of special events/programs for women in science sponsored by WVCTSI (provide list of titles in </t>
    </r>
    <r>
      <rPr>
        <sz val="11"/>
        <color rgb="FFFF0000"/>
        <rFont val="Calibri"/>
        <family val="2"/>
        <scheme val="minor"/>
      </rPr>
      <t>Mentoring tab</t>
    </r>
    <r>
      <rPr>
        <sz val="11"/>
        <color theme="1"/>
        <rFont val="Calibri"/>
        <family val="2"/>
        <scheme val="minor"/>
      </rPr>
      <t>)</t>
    </r>
  </si>
  <si>
    <t>Policy or Practice Changes</t>
  </si>
  <si>
    <r>
      <t>Number of internal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</si>
  <si>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</si>
  <si>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</si>
  <si>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</si>
  <si>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t>will follow up and send</t>
  </si>
  <si>
    <t>1051 (of all time)</t>
  </si>
  <si>
    <t>Joan did not report this quarter due to lack of admin support</t>
  </si>
  <si>
    <t>52 (not entered into iLab)</t>
  </si>
  <si>
    <t>Core/Partner</t>
  </si>
  <si>
    <t>Y9 Q1</t>
  </si>
  <si>
    <t>Publications</t>
  </si>
  <si>
    <t>Location</t>
  </si>
  <si>
    <t>Conference</t>
  </si>
  <si>
    <t>Pilot Core Metrics</t>
  </si>
  <si>
    <t>Pilot Metrics</t>
  </si>
  <si>
    <r>
      <t xml:space="preserve">Total number of Letters of Intent (provide details in </t>
    </r>
    <r>
      <rPr>
        <sz val="11"/>
        <color rgb="FFFF0000"/>
        <rFont val="Calibri"/>
        <family val="2"/>
        <scheme val="minor"/>
      </rPr>
      <t>Pilot Narrative tab</t>
    </r>
    <r>
      <rPr>
        <sz val="11"/>
        <color theme="1"/>
        <rFont val="Calibri"/>
        <family val="2"/>
        <scheme val="minor"/>
      </rPr>
      <t>)</t>
    </r>
  </si>
  <si>
    <t xml:space="preserve">Number of Letters of Intent - Open Grant </t>
  </si>
  <si>
    <t xml:space="preserve">Number of Letters of Intent - Collaborative Grant </t>
  </si>
  <si>
    <t xml:space="preserve">Number of Letters of Intent - Launch Grant </t>
  </si>
  <si>
    <r>
      <t xml:space="preserve">Total number of applications (provide details in </t>
    </r>
    <r>
      <rPr>
        <sz val="11"/>
        <color rgb="FFFF0000"/>
        <rFont val="Calibri"/>
        <family val="2"/>
        <scheme val="minor"/>
      </rPr>
      <t>Pilot Narrative tab</t>
    </r>
    <r>
      <rPr>
        <sz val="11"/>
        <color theme="1"/>
        <rFont val="Calibri"/>
        <family val="2"/>
        <scheme val="minor"/>
      </rPr>
      <t>)</t>
    </r>
  </si>
  <si>
    <t xml:space="preserve">Number of applications - Open Grant </t>
  </si>
  <si>
    <t xml:space="preserve">Number of applications -  Collaborative </t>
  </si>
  <si>
    <t xml:space="preserve">Number of applications - Launch Grant </t>
  </si>
  <si>
    <t xml:space="preserve">Number of applications - Small Grant </t>
  </si>
  <si>
    <r>
      <t xml:space="preserve">Number of awarded pilot projects (provide details in </t>
    </r>
    <r>
      <rPr>
        <sz val="11"/>
        <color rgb="FFFF0000"/>
        <rFont val="Calibri"/>
        <family val="2"/>
        <scheme val="minor"/>
      </rPr>
      <t>Pilot Narrative tab</t>
    </r>
    <r>
      <rPr>
        <sz val="11"/>
        <color theme="1"/>
        <rFont val="Calibri"/>
        <family val="2"/>
        <scheme val="minor"/>
      </rPr>
      <t>)</t>
    </r>
  </si>
  <si>
    <t xml:space="preserve">Number of awards - Open Grant </t>
  </si>
  <si>
    <t xml:space="preserve">Number of awards -  Collaborative </t>
  </si>
  <si>
    <t xml:space="preserve">Number of awards - Launch Grant </t>
  </si>
  <si>
    <t xml:space="preserve">Number of awards - Small Grant </t>
  </si>
  <si>
    <r>
      <t xml:space="preserve">Number of workshops/trainings offered (provide details in </t>
    </r>
    <r>
      <rPr>
        <sz val="11"/>
        <color rgb="FFFF0000"/>
        <rFont val="Calibri"/>
        <family val="2"/>
        <scheme val="minor"/>
      </rPr>
      <t>Pilot Narrative tab</t>
    </r>
    <r>
      <rPr>
        <sz val="11"/>
        <color theme="1"/>
        <rFont val="Calibri"/>
        <family val="2"/>
        <scheme val="minor"/>
      </rPr>
      <t>)</t>
    </r>
  </si>
  <si>
    <r>
      <t xml:space="preserve">Number of requested services (includes consultations, meetings, and other Pilot Projects services) (provide details in </t>
    </r>
    <r>
      <rPr>
        <sz val="11"/>
        <color rgb="FFFF0000"/>
        <rFont val="Calibri"/>
        <family val="2"/>
        <scheme val="minor"/>
      </rPr>
      <t>Pilot Narrative tab</t>
    </r>
    <r>
      <rPr>
        <sz val="11"/>
        <rFont val="Calibri"/>
        <family val="2"/>
        <scheme val="minor"/>
      </rPr>
      <t>)</t>
    </r>
  </si>
  <si>
    <t>Current enrollment target per active pilot project</t>
  </si>
  <si>
    <t>1129 - See Pilot Narrative Tab for breakdown</t>
  </si>
  <si>
    <t>1252 - See Pilot Narrative Tab for breakdown</t>
  </si>
  <si>
    <t>4934 - See Pilot Narrative Tab for breakdown</t>
  </si>
  <si>
    <t>5432 - See Pilot Narrative tab for breakdown</t>
  </si>
  <si>
    <t>1774 - See Pilot Narrative tab for breakdown</t>
  </si>
  <si>
    <t>1123 - See Pilot Narrative tab for breakdown</t>
  </si>
  <si>
    <t>Actual accrual per active pilot project</t>
  </si>
  <si>
    <t>1444 - See Pilot Narrative Tab for breakdown</t>
  </si>
  <si>
    <t>1645 - See Pilot Narrative Tab for breakdown</t>
  </si>
  <si>
    <t>2976 - See Pilot Narrative Tab for breakdown</t>
  </si>
  <si>
    <t>2726 - See Pilot Narrative Tab for breakdown</t>
  </si>
  <si>
    <t>948 - See Pilot Narrative Tab for breakdown</t>
  </si>
  <si>
    <t>548 - See Pilot Narrative Tab for breakdown</t>
  </si>
  <si>
    <r>
      <t xml:space="preserve">Number of Pilot Awardees (provide details of new awardees in </t>
    </r>
    <r>
      <rPr>
        <sz val="11"/>
        <color rgb="FFFF0000"/>
        <rFont val="Calibri"/>
        <family val="2"/>
        <scheme val="minor"/>
      </rPr>
      <t>Pilot Narrative tab</t>
    </r>
    <r>
      <rPr>
        <sz val="11"/>
        <color theme="1"/>
        <rFont val="Calibri"/>
        <family val="2"/>
        <scheme val="minor"/>
      </rPr>
      <t>)</t>
    </r>
  </si>
  <si>
    <t>Annual Target Y82</t>
  </si>
  <si>
    <r>
      <t>Number of internal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</si>
  <si>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</si>
  <si>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</si>
  <si>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</si>
  <si>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t>Applications for each competition</t>
  </si>
  <si>
    <t>Awarded Pilot Projects</t>
  </si>
  <si>
    <t>Workshops or Trainings</t>
  </si>
  <si>
    <t>Pilot Core Consultations</t>
  </si>
  <si>
    <t>Active Pilot Projects</t>
  </si>
  <si>
    <t>Pilot Awardees List</t>
  </si>
  <si>
    <t>Competition Label</t>
  </si>
  <si>
    <t>Submission Deadline</t>
  </si>
  <si>
    <t>Total # of applications</t>
  </si>
  <si>
    <t>ESI PI #</t>
  </si>
  <si>
    <t>Clinician PI #</t>
  </si>
  <si>
    <t>WVU PI #</t>
  </si>
  <si>
    <t>WVSOM PI #</t>
  </si>
  <si>
    <t>CAMC PI #</t>
  </si>
  <si>
    <t>VA PI #</t>
  </si>
  <si>
    <t>NIOSH PI #</t>
  </si>
  <si>
    <t>Marshall PI #</t>
  </si>
  <si>
    <t>PBRN #</t>
  </si>
  <si>
    <t>Training Title</t>
  </si>
  <si>
    <t>Total # of participants</t>
  </si>
  <si>
    <t>WVU #</t>
  </si>
  <si>
    <t>WVSOM #</t>
  </si>
  <si>
    <t>CAMC #</t>
  </si>
  <si>
    <t>VA #</t>
  </si>
  <si>
    <t>Requestor</t>
  </si>
  <si>
    <t>Investigator</t>
  </si>
  <si>
    <t># Hours</t>
  </si>
  <si>
    <t>Partner</t>
  </si>
  <si>
    <t>Consultation type</t>
  </si>
  <si>
    <t>Pilot Awardee</t>
  </si>
  <si>
    <t>Study title</t>
  </si>
  <si>
    <t>Current enrollement target</t>
  </si>
  <si>
    <t>Actual current enrollment</t>
  </si>
  <si>
    <t>Pilot Awardee Name</t>
  </si>
  <si>
    <t>Project Title</t>
  </si>
  <si>
    <t>Priority Health Area</t>
  </si>
  <si>
    <t xml:space="preserve">Partner </t>
  </si>
  <si>
    <t>Pilot Start Date</t>
  </si>
  <si>
    <t>Pilot End Date</t>
  </si>
  <si>
    <t>Biostats Effort (Y/N)</t>
  </si>
  <si>
    <t>Clinical Trials Coordinator (Y/N)</t>
  </si>
  <si>
    <t>List of Policy or Practice Changes</t>
  </si>
  <si>
    <t>WVU</t>
  </si>
  <si>
    <t>Gupta, Shipra</t>
  </si>
  <si>
    <t>SUSPECT study- Seropositivity in Unknown Subjects with Positive Exposure by COVID Testing</t>
  </si>
  <si>
    <t>MU</t>
  </si>
  <si>
    <t>Hussain, Salik</t>
  </si>
  <si>
    <t>Shrader, Carl</t>
  </si>
  <si>
    <t>Covid-19 Transmission, Life Cycle, and Outbreak Experiences: An
Analysis of the Outbreak at Sundale Nursing Home</t>
  </si>
  <si>
    <t>WVSOM</t>
  </si>
  <si>
    <r>
      <rPr>
        <b/>
        <sz val="12"/>
        <color theme="1"/>
        <rFont val="Calibri"/>
        <family val="2"/>
        <scheme val="minor"/>
      </rPr>
      <t xml:space="preserve">Jarrett, Traci </t>
    </r>
    <r>
      <rPr>
        <sz val="12"/>
        <color theme="1"/>
        <rFont val="Calibri"/>
        <family val="2"/>
        <scheme val="minor"/>
      </rPr>
      <t xml:space="preserve">
Mudd-Martin, Gia 
Feltner, Frances </t>
    </r>
  </si>
  <si>
    <t>Journey of Hope in Appalachian Youth: Building Youth Resilience</t>
  </si>
  <si>
    <t>WVU
UK
UK</t>
  </si>
  <si>
    <t>Machine Learning Algorithm to Analyze Histopathologic Sections of Temporal Artery Biopsy Specimens</t>
  </si>
  <si>
    <t>CMR assessment of HRT Impact on Myocardial Blood Flow in Perimenopausal Women</t>
  </si>
  <si>
    <t>Nelson, Randy</t>
  </si>
  <si>
    <t>Use of Blue-Light Filters to Improve Recovery in the Cardiac Intensive Care Unit</t>
  </si>
  <si>
    <t>Technology &amp; Resources for Core Laboratories Core Metrics</t>
  </si>
  <si>
    <t>Biospecimen</t>
  </si>
  <si>
    <t>Number of WVCTSI-supported projects</t>
  </si>
  <si>
    <t>Number of  projects initiated this quarter</t>
  </si>
  <si>
    <t>Total number of open projects by end of quarter</t>
  </si>
  <si>
    <t>Number of WVU samples utilized</t>
  </si>
  <si>
    <t>Number of WVU samples collected</t>
  </si>
  <si>
    <t>Number of MU samples utilized</t>
  </si>
  <si>
    <t>*</t>
  </si>
  <si>
    <t>Number of MU samples collected</t>
  </si>
  <si>
    <t>Number of CAMC samples utilized</t>
  </si>
  <si>
    <t>Number of CAMC samples collected</t>
  </si>
  <si>
    <t>Genomics</t>
  </si>
  <si>
    <t xml:space="preserve">Number of WVU WVCTSI studies </t>
  </si>
  <si>
    <t xml:space="preserve">Number of MU WVCTSI studies </t>
  </si>
  <si>
    <t>Total number of WVU projects - Illumina</t>
  </si>
  <si>
    <t>Total number of MU projects - Illumina</t>
  </si>
  <si>
    <t>Number of WVU runs (Illumina sequencing lanes)</t>
  </si>
  <si>
    <t>Number of Marshall runs (Illumina sequencing lanes)</t>
  </si>
  <si>
    <t>Number of educational sessions provided to WVU and MU including Bioinformatics</t>
  </si>
  <si>
    <t>Total number attending educational sessions at WVU and MU including Bioinformatics</t>
  </si>
  <si>
    <t>Imaging</t>
  </si>
  <si>
    <t>Number of WVCTSI investigators served</t>
  </si>
  <si>
    <t>This is the number of labs that have been supported by the CTSI.</t>
  </si>
  <si>
    <t>Number of clinical research projects</t>
  </si>
  <si>
    <t>This is the number of projects paid for with CTSI funds.</t>
  </si>
  <si>
    <t>Number of hours -MicroCT</t>
  </si>
  <si>
    <t>Number of people - MicroCT</t>
  </si>
  <si>
    <t>Number total projects -  MicroCT</t>
  </si>
  <si>
    <t>Number of hours -MRI</t>
  </si>
  <si>
    <t>5-6 per week</t>
  </si>
  <si>
    <t>Number of projects -  MRI</t>
  </si>
  <si>
    <t>Number of patents</t>
  </si>
  <si>
    <t>Number of educational sessions provided</t>
  </si>
  <si>
    <t>This is the number of training sessions in the AMIF</t>
  </si>
  <si>
    <t>Total number attending educational sessions</t>
  </si>
  <si>
    <t>This is the number of users that received training in the AMIF</t>
  </si>
  <si>
    <t>Column3</t>
  </si>
  <si>
    <t>Column4</t>
  </si>
  <si>
    <t>Column5</t>
  </si>
  <si>
    <t>Column6</t>
  </si>
  <si>
    <t>Column7</t>
  </si>
  <si>
    <t>Column8</t>
  </si>
  <si>
    <t>Column9</t>
  </si>
  <si>
    <t>Column10</t>
  </si>
  <si>
    <t>Column11</t>
  </si>
  <si>
    <t>Column12</t>
  </si>
  <si>
    <t>Column13</t>
  </si>
  <si>
    <r>
      <t>Number of internal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</si>
  <si>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t>None</t>
  </si>
  <si>
    <t>Installation of Dr. Michael Hu as Director of WVU Bioinformatics Core.</t>
  </si>
  <si>
    <r>
      <t>Number of internal policy changes (provide a brief description of policy changes in the Tech</t>
    </r>
    <r>
      <rPr>
        <sz val="11"/>
        <color rgb="FFFF0000"/>
        <rFont val="Calibri"/>
        <family val="2"/>
        <scheme val="minor"/>
      </rPr>
      <t xml:space="preserve">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</si>
  <si>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</si>
  <si>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Tech Narrative tab</t>
    </r>
    <r>
      <rPr>
        <sz val="11"/>
        <color theme="1"/>
        <rFont val="Calibri"/>
        <family val="2"/>
        <scheme val="minor"/>
      </rPr>
      <t>)</t>
    </r>
  </si>
  <si>
    <t>WVCTSI Dashboard / Cycle II</t>
  </si>
  <si>
    <t>Marshall University</t>
  </si>
  <si>
    <t>Metric</t>
  </si>
  <si>
    <r>
      <rPr>
        <b/>
        <i/>
        <sz val="11"/>
        <color theme="1"/>
        <rFont val="Calibri"/>
        <family val="2"/>
        <scheme val="minor"/>
      </rPr>
      <t>Baseline</t>
    </r>
    <r>
      <rPr>
        <b/>
        <sz val="11"/>
        <color theme="1"/>
        <rFont val="Calibri"/>
        <family val="2"/>
        <scheme val="minor"/>
      </rPr>
      <t xml:space="preserve">      Cycle I / Yr 5  </t>
    </r>
  </si>
  <si>
    <t xml:space="preserve">Year 6  </t>
  </si>
  <si>
    <t xml:space="preserve">Year 7 Q1 </t>
  </si>
  <si>
    <t xml:space="preserve">Year 7 Q2 </t>
  </si>
  <si>
    <t>Year 7 Q3</t>
  </si>
  <si>
    <t>Year 7 Q4</t>
  </si>
  <si>
    <t>Y8 Q1</t>
  </si>
  <si>
    <t>Y8 Q2</t>
  </si>
  <si>
    <t>Y8 Q3</t>
  </si>
  <si>
    <t xml:space="preserve">78 Q4 </t>
  </si>
  <si>
    <t>Y9 Q2</t>
  </si>
  <si>
    <t>Y9 Q3</t>
  </si>
  <si>
    <t xml:space="preserve">Y9 Q4 </t>
  </si>
  <si>
    <t>Y10 Q1</t>
  </si>
  <si>
    <t>Y10 Q2</t>
  </si>
  <si>
    <t>Y10 Q3</t>
  </si>
  <si>
    <t xml:space="preserve">Y10 Q4 </t>
  </si>
  <si>
    <t>Period of Performance</t>
  </si>
  <si>
    <t>7/01/2016 to 6/30/2017</t>
  </si>
  <si>
    <t>7/01/2017 to 6/30/2018</t>
  </si>
  <si>
    <t>7/01/2018 to 6/30/2019</t>
  </si>
  <si>
    <t>10/1/2018 to 12/31/2018</t>
  </si>
  <si>
    <t>1/1/2019 to 3/31/2019</t>
  </si>
  <si>
    <t>4/1/2019 to 6/30/2019</t>
  </si>
  <si>
    <t xml:space="preserve">7/01/2019 to 6/30/2020 </t>
  </si>
  <si>
    <t>7/01/2020 to 6/30/2021</t>
  </si>
  <si>
    <t>7/01/2021 to 6/30/2022</t>
  </si>
  <si>
    <t>Cycle I / Year 5</t>
  </si>
  <si>
    <t>TARGET</t>
  </si>
  <si>
    <t>Y7 Q1</t>
  </si>
  <si>
    <t>Y7 Q2</t>
  </si>
  <si>
    <t>Y7 Q3</t>
  </si>
  <si>
    <t>Y7Q4</t>
  </si>
  <si>
    <t xml:space="preserve">Year 7 </t>
  </si>
  <si>
    <t xml:space="preserve"># CTR-Linked Publications </t>
  </si>
  <si>
    <t xml:space="preserve"># Proposals Submitted </t>
  </si>
  <si>
    <t>Subcategory: Proposals submitted by ESIs</t>
  </si>
  <si>
    <t>Subcategory: Proposals submitted by clinicians</t>
  </si>
  <si>
    <t xml:space="preserve"># Proposals Funded </t>
  </si>
  <si>
    <t># WVCTSI Membership: Marshall</t>
  </si>
  <si>
    <t>41 (27)</t>
  </si>
  <si>
    <t>45 (29)</t>
  </si>
  <si>
    <t>43 (33)</t>
  </si>
  <si>
    <t>40 (-)</t>
  </si>
  <si>
    <t>48 (40)</t>
  </si>
  <si>
    <t>48 (45)</t>
  </si>
  <si>
    <t># External Grant Proposals submitted</t>
  </si>
  <si>
    <t>Subcategory: Federal</t>
  </si>
  <si>
    <t>Subcategory: State</t>
  </si>
  <si>
    <t>Subcategory: Industry</t>
  </si>
  <si>
    <t>Subcategory: Other*</t>
  </si>
  <si>
    <t># Disclosures submitted</t>
  </si>
  <si>
    <t xml:space="preserve"># ESIs accessing CTSI services or resources </t>
  </si>
  <si>
    <t>*other includes nonprofits: foundations, professional societies, etc.</t>
  </si>
  <si>
    <t>WVCTSI Dashboard / Cycle III</t>
  </si>
  <si>
    <r>
      <rPr>
        <b/>
        <i/>
        <sz val="11"/>
        <color rgb="FF000000"/>
        <rFont val="Calibri"/>
        <family val="2"/>
        <scheme val="minor"/>
      </rPr>
      <t>Baseline</t>
    </r>
    <r>
      <rPr>
        <b/>
        <sz val="11"/>
        <color rgb="FF000000"/>
        <rFont val="Calibri"/>
        <family val="2"/>
        <scheme val="minor"/>
      </rPr>
      <t xml:space="preserve">      Cycle I / Yr 5  </t>
    </r>
  </si>
  <si>
    <t>Year 7 Q1</t>
  </si>
  <si>
    <t>Year 7 Q2</t>
  </si>
  <si>
    <t>Y8 Q4</t>
  </si>
  <si>
    <t xml:space="preserve">Total Y10 </t>
  </si>
  <si>
    <t>Overall/Administrative Core</t>
  </si>
  <si>
    <t xml:space="preserve"># Investigators recruited </t>
  </si>
  <si>
    <t># WVCTSI Membership: WVSOM</t>
  </si>
  <si>
    <t># WVCTSI funded pilot projects</t>
  </si>
  <si>
    <t>Clinical Research Design, Epidemiology &amp; Biostatics (CRDEB) Core</t>
  </si>
  <si>
    <t># Biostatistics consults</t>
  </si>
  <si>
    <t>2*</t>
  </si>
  <si>
    <t># Adaptive response designs</t>
  </si>
  <si>
    <t># Group randomized control trials</t>
  </si>
  <si>
    <t># Seminars/workshops delivered</t>
  </si>
  <si>
    <t># Journal clubs attended</t>
  </si>
  <si>
    <t># iLab users</t>
  </si>
  <si>
    <t>Professional Development (PD) CORE</t>
  </si>
  <si>
    <t># in SACS mentoring program</t>
  </si>
  <si>
    <t># Student Opportunities for C/T research</t>
  </si>
  <si>
    <t>12*</t>
  </si>
  <si>
    <t># Faculty participating in WVCTSI sponsored research training programs</t>
  </si>
  <si>
    <t xml:space="preserve"># Workshops/courses/seminars/retreats </t>
  </si>
  <si>
    <t># Posters/exhibits/promotional events</t>
  </si>
  <si>
    <t># students in summer research projects</t>
  </si>
  <si>
    <t>Community Engagement &amp; Outreach (CEO) CORE</t>
  </si>
  <si>
    <t># Community participatory research projects (workshops/seminars/classes)</t>
  </si>
  <si>
    <t># Trainees in community-engaged research curriculum</t>
  </si>
  <si>
    <t># Open collaborative CTS projects outside the WVPBRN</t>
  </si>
  <si>
    <t># Current Alliance CTS collaborations across the state</t>
  </si>
  <si>
    <t>Clinical Research Resources &amp; Facilities (CRRF) CORE</t>
  </si>
  <si>
    <t># Research Projects using Integrated Data Repository</t>
  </si>
  <si>
    <t># of Research Projects Initiated</t>
  </si>
  <si>
    <t># Patient Disclosures Submitted</t>
  </si>
  <si>
    <t xml:space="preserve">WVCTSI Cores </t>
  </si>
  <si>
    <t>WVCTSI Partners</t>
  </si>
  <si>
    <t>Scientific Highlight or Advance (Describe the scientific highlight and how WVCTSI supported this scientific advance)</t>
  </si>
  <si>
    <t>Author(s) Indicate Presenter with *</t>
  </si>
  <si>
    <t>If oral Presentation- was it selected from abstract submission or special invitation</t>
  </si>
  <si>
    <t xml:space="preserve">List of grant proposals submitted </t>
  </si>
  <si>
    <t>Member Name</t>
  </si>
  <si>
    <t>PI of Grant</t>
  </si>
  <si>
    <t>Role of Member (ESI/Clinician)</t>
  </si>
  <si>
    <t>Funding Agency</t>
  </si>
  <si>
    <t>Type of Application (R01, K99, etc)</t>
  </si>
  <si>
    <t>Amount </t>
  </si>
  <si>
    <t>Project Start Date</t>
  </si>
  <si>
    <t>Project End Date</t>
  </si>
  <si>
    <t>WVCTSI Utilized to generate proposal (Yes/No)</t>
  </si>
  <si>
    <t>Subcategory (Federal, State, Industry, Other)</t>
  </si>
  <si>
    <t>List of grants awarded</t>
  </si>
  <si>
    <t>Amount Requested</t>
  </si>
  <si>
    <t>Date Submited</t>
  </si>
  <si>
    <t>Targeted Start Date</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</si>
  <si>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</si>
  <si>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</si>
  <si>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</si>
  <si>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</si>
  <si>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</si>
  <si>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</si>
  <si>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</si>
  <si>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</si>
  <si>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</si>
  <si>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</si>
  <si>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</si>
  <si>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</si>
  <si>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</si>
  <si>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</si>
  <si>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</si>
  <si>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</si>
  <si>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</si>
  <si>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</si>
  <si>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</si>
  <si>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</si>
  <si>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</si>
  <si>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</si>
  <si>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</si>
  <si>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</si>
  <si>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</si>
  <si>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</si>
  <si>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</si>
  <si>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</si>
  <si>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</si>
  <si>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</si>
  <si>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</si>
  <si>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</si>
  <si>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</si>
  <si>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</si>
  <si>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</si>
  <si>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</si>
  <si>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</si>
  <si>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</si>
  <si>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</si>
  <si>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</si>
  <si>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</si>
  <si>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</si>
  <si>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</si>
  <si>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</si>
  <si>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</si>
  <si>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</si>
  <si>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</si>
  <si>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</si>
  <si>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</si>
  <si>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</si>
  <si>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</si>
  <si>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</si>
  <si>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</si>
  <si>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</si>
  <si>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</si>
  <si>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</si>
  <si>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</si>
  <si>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</si>
  <si>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</si>
  <si>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</si>
  <si>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</si>
  <si>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</si>
  <si>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</si>
  <si>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</si>
  <si>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</si>
  <si>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</si>
  <si>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</si>
  <si>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</si>
  <si>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</si>
  <si>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</si>
  <si>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</si>
  <si>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</si>
  <si>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</si>
  <si>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</si>
  <si>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</si>
  <si>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</si>
  <si>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</si>
  <si>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</si>
  <si>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</si>
  <si>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</si>
  <si>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</si>
  <si>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</si>
  <si>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</si>
  <si>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</si>
  <si>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</si>
  <si>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</si>
  <si>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</si>
  <si>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</si>
  <si>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</si>
  <si>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</si>
  <si>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</si>
  <si>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</si>
  <si>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</si>
  <si>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</si>
  <si>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</si>
  <si>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</si>
  <si>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</si>
  <si>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</si>
  <si>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</si>
  <si>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</si>
  <si>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</si>
  <si>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</si>
  <si>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</si>
  <si>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</si>
  <si>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</si>
  <si>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</si>
  <si>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</si>
  <si>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</si>
  <si>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</si>
  <si>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</si>
  <si>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</si>
  <si>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</si>
  <si>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</si>
  <si>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</si>
  <si>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</si>
  <si>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</si>
  <si>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</si>
  <si>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</si>
  <si>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</si>
  <si>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</si>
  <si>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</si>
  <si>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</si>
  <si>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</si>
  <si>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</si>
  <si>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</si>
  <si>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</si>
  <si>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</si>
  <si>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</si>
  <si>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</si>
  <si>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</si>
  <si>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</si>
  <si>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</si>
  <si>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</si>
  <si>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</si>
  <si>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</si>
  <si>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</si>
  <si>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</si>
  <si>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</si>
  <si>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</si>
  <si>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</si>
  <si>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</si>
  <si>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</si>
  <si>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</si>
  <si>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</si>
  <si>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</si>
  <si>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</si>
  <si>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</si>
  <si>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</si>
  <si>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</si>
  <si>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</si>
  <si>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</si>
  <si>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</si>
  <si>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</si>
  <si>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</si>
  <si>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</si>
  <si>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</si>
  <si>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</si>
  <si>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</si>
  <si>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</si>
  <si>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</si>
  <si>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</si>
  <si>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</si>
  <si>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</si>
  <si>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</si>
  <si>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</si>
  <si>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</si>
  <si>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</si>
  <si>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</si>
  <si>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</si>
  <si>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</si>
  <si>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</si>
  <si>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</si>
  <si>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</si>
  <si>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</si>
  <si>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</si>
  <si>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</si>
  <si>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</si>
  <si>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</si>
  <si>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</si>
  <si>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</si>
  <si>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</si>
  <si>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</si>
  <si>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</si>
  <si>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</si>
  <si>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</si>
  <si>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</si>
  <si>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</si>
  <si>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</si>
  <si>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</si>
  <si>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</si>
  <si>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</si>
  <si>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</si>
  <si>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</si>
  <si>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</si>
  <si>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</si>
  <si>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</si>
  <si>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</si>
  <si>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</si>
  <si>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</si>
  <si>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</si>
  <si>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</si>
  <si>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</si>
  <si>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</si>
  <si>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</si>
  <si>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</si>
  <si>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</si>
  <si>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</si>
  <si>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</si>
  <si>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</si>
  <si>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</si>
  <si>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</si>
  <si>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</si>
  <si>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</si>
  <si>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</si>
  <si>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</si>
  <si>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</si>
  <si>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</si>
  <si>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</si>
  <si>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</si>
  <si>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</si>
  <si>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</si>
  <si>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</si>
  <si>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</si>
  <si>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</si>
  <si>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</si>
  <si>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</si>
  <si>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</si>
  <si>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</si>
  <si>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</si>
  <si>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</si>
  <si>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</si>
  <si>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</si>
  <si>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</si>
  <si>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</si>
  <si>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</si>
  <si>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</si>
  <si>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</si>
  <si>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</si>
  <si>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</si>
  <si>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</si>
  <si>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</si>
  <si>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</si>
  <si>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</si>
  <si>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</si>
  <si>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</si>
  <si>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</si>
  <si>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</si>
  <si>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</si>
  <si>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</si>
  <si>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</si>
  <si>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</si>
  <si>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</si>
  <si>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</si>
  <si>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</si>
  <si>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</si>
  <si>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</si>
  <si>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</si>
  <si>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</si>
  <si>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</si>
  <si>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</si>
  <si>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</si>
  <si>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</si>
  <si>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</si>
  <si>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</si>
  <si>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</si>
  <si>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</si>
  <si>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</si>
  <si>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</si>
  <si>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</si>
  <si>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</si>
  <si>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</si>
  <si>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</si>
  <si>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</si>
  <si>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</si>
  <si>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</si>
  <si>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</si>
  <si>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</si>
  <si>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</si>
  <si>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</si>
  <si>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</si>
  <si>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</si>
  <si>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</si>
  <si>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</si>
  <si>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</si>
  <si>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</si>
  <si>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</si>
  <si>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</si>
  <si>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</si>
  <si>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</si>
  <si>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</si>
  <si>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</si>
  <si>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</si>
  <si>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</si>
  <si>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</si>
  <si>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</si>
  <si>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</si>
  <si>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</si>
  <si>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</si>
  <si>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</si>
  <si>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</si>
  <si>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</si>
  <si>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</si>
  <si>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</si>
  <si>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</si>
  <si>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</si>
  <si>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</si>
  <si>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</si>
  <si>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</si>
  <si>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</si>
  <si>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</si>
  <si>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</si>
  <si>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</si>
  <si>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</si>
  <si>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</si>
  <si>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</si>
  <si>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</si>
  <si>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</si>
  <si>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</si>
  <si>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</si>
  <si>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</si>
  <si>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</si>
  <si>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</si>
  <si>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</si>
  <si>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</si>
  <si>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</si>
  <si>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</si>
  <si>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</si>
  <si>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</si>
  <si>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</si>
  <si>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</si>
  <si>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</si>
  <si>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</si>
  <si>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</si>
  <si>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</si>
  <si>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</si>
  <si>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</si>
  <si>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</si>
  <si>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</si>
  <si>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</si>
  <si>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</si>
  <si>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</si>
  <si>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</si>
  <si>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</si>
  <si>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</si>
  <si>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</si>
  <si>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</si>
  <si>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</si>
  <si>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</si>
  <si>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</si>
  <si>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</si>
  <si>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</si>
  <si>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</si>
  <si>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</si>
  <si>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</si>
  <si>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</si>
  <si>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</si>
  <si>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</si>
  <si>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</si>
  <si>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</si>
  <si>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</si>
  <si>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</si>
  <si>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</si>
  <si>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</si>
  <si>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</si>
  <si>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</si>
  <si>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</si>
  <si>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</si>
  <si>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</si>
  <si>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</si>
  <si>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</si>
  <si>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</si>
  <si>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</si>
  <si>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</si>
  <si>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</si>
  <si>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</si>
  <si>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</si>
  <si>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</si>
  <si>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</si>
  <si>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</si>
  <si>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</si>
  <si>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</si>
  <si>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</si>
  <si>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</si>
  <si>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</si>
  <si>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</si>
  <si>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</si>
  <si>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</si>
  <si>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</si>
  <si>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</si>
  <si>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</si>
  <si>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</si>
  <si>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</si>
  <si>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</si>
  <si>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</si>
  <si>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</si>
  <si>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</si>
  <si>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</si>
  <si>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</si>
  <si>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</si>
  <si>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</si>
  <si>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</si>
  <si>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</si>
  <si>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</si>
  <si>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</si>
  <si>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</si>
  <si>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</si>
  <si>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</si>
  <si>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</si>
  <si>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</si>
  <si>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</si>
  <si>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</si>
  <si>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</si>
  <si>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</si>
  <si>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</si>
  <si>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</si>
  <si>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</si>
  <si>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</si>
  <si>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</si>
  <si>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</si>
  <si>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</si>
  <si>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</si>
  <si>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</si>
  <si>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</si>
  <si>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</si>
  <si>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</si>
  <si>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</si>
  <si>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</si>
  <si>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</si>
  <si>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</si>
  <si>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</si>
  <si>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</si>
  <si>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</si>
  <si>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</si>
  <si>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</si>
  <si>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</si>
  <si>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</si>
  <si>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</si>
  <si>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</si>
  <si>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</si>
  <si>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</si>
  <si>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</si>
  <si>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</si>
  <si>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</si>
  <si>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</si>
  <si>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</si>
  <si>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</si>
  <si>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</si>
  <si>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</si>
  <si>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</si>
  <si>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</si>
  <si>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</si>
  <si>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</si>
  <si>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</si>
  <si>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</si>
  <si>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</si>
  <si>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</si>
  <si>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</si>
  <si>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</si>
  <si>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</si>
  <si>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</si>
  <si>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</si>
  <si>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</si>
  <si>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</si>
  <si>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</si>
  <si>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</si>
  <si>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</si>
  <si>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</si>
  <si>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</si>
  <si>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</si>
  <si>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</si>
  <si>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</si>
  <si>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</si>
  <si>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</si>
  <si>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</si>
  <si>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</si>
  <si>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</si>
  <si>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</si>
  <si>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</si>
  <si>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</si>
  <si>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</si>
  <si>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</si>
  <si>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</si>
  <si>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</si>
  <si>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</si>
  <si>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</si>
  <si>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</si>
  <si>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</si>
  <si>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</si>
  <si>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</si>
  <si>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</si>
  <si>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</si>
  <si>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</si>
  <si>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</si>
  <si>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</si>
  <si>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</si>
  <si>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</si>
  <si>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</si>
  <si>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</si>
  <si>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</si>
  <si>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</si>
  <si>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</si>
  <si>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</si>
  <si>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</si>
  <si>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</si>
  <si>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</si>
  <si>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</si>
  <si>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</si>
  <si>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</si>
  <si>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</si>
  <si>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</si>
  <si>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</si>
  <si>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</si>
  <si>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</si>
  <si>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</si>
  <si>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</si>
  <si>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</si>
  <si>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</si>
  <si>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</si>
  <si>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</si>
  <si>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</si>
  <si>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</si>
  <si>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</si>
  <si>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</si>
  <si>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</si>
  <si>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</si>
  <si>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</si>
  <si>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</si>
  <si>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</si>
  <si>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</si>
  <si>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</si>
  <si>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</si>
  <si>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</si>
  <si>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</si>
  <si>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</si>
  <si>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</si>
  <si>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</si>
  <si>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</si>
  <si>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</si>
  <si>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</si>
  <si>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</si>
  <si>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</si>
  <si>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</si>
  <si>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</si>
  <si>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</si>
  <si>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</si>
  <si>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</si>
  <si>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</si>
  <si>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</si>
  <si>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</si>
  <si>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</si>
  <si>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</si>
  <si>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</si>
  <si>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</si>
  <si>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</si>
  <si>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</si>
  <si>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</si>
  <si>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</si>
  <si>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</si>
  <si>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</si>
  <si>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</si>
  <si>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</si>
  <si>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</si>
  <si>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</si>
  <si>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</si>
  <si>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</si>
  <si>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</si>
  <si>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</si>
  <si>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</si>
  <si>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</si>
  <si>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</si>
  <si>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</si>
  <si>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</si>
  <si>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</si>
  <si>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</si>
  <si>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</si>
  <si>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</si>
  <si>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</si>
  <si>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</si>
  <si>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</si>
  <si>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</si>
  <si>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</si>
  <si>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</si>
  <si>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</si>
  <si>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</si>
  <si>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</si>
  <si>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</si>
  <si>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</si>
  <si>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</si>
  <si>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</si>
  <si>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</si>
  <si>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</si>
  <si>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</si>
  <si>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</si>
  <si>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</si>
  <si>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</si>
  <si>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</si>
  <si>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</si>
  <si>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</si>
  <si>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</si>
  <si>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</si>
  <si>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</si>
  <si>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</si>
  <si>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</si>
  <si>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</si>
  <si>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</si>
  <si>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</si>
  <si>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</si>
  <si>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</si>
  <si>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</si>
  <si>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</si>
  <si>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</si>
  <si>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</si>
  <si>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</si>
  <si>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</si>
  <si>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</si>
  <si>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</si>
  <si>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</si>
  <si>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</si>
  <si>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</si>
  <si>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</si>
  <si>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</si>
  <si>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</si>
  <si>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</si>
  <si>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</si>
  <si>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</si>
  <si>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</si>
  <si>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</si>
  <si>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</si>
  <si>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</si>
  <si>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</si>
  <si>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</si>
  <si>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</si>
  <si>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</si>
  <si>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</si>
  <si>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</si>
  <si>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</si>
  <si>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</si>
  <si>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</si>
  <si>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</si>
  <si>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</si>
  <si>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</si>
  <si>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</si>
  <si>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</si>
  <si>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</si>
  <si>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</si>
  <si>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</si>
  <si>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</si>
  <si>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</si>
  <si>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</si>
  <si>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</si>
  <si>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</si>
  <si>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</si>
  <si>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</si>
  <si>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</si>
  <si>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</si>
  <si>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</si>
  <si>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</si>
  <si>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</si>
  <si>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</si>
  <si>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</si>
  <si>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</si>
  <si>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</si>
  <si>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</si>
  <si>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</si>
  <si>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</si>
  <si>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</si>
  <si>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</si>
  <si>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</si>
  <si>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</si>
  <si>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</si>
  <si>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</si>
  <si>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</si>
  <si>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</si>
  <si>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</si>
  <si>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</si>
  <si>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</si>
  <si>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</si>
  <si>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</si>
  <si>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</si>
  <si>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</si>
  <si>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</si>
  <si>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</si>
  <si>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</si>
  <si>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</si>
  <si>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</si>
  <si>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</si>
  <si>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</si>
  <si>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</si>
  <si>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</si>
  <si>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</si>
  <si>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</si>
  <si>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</si>
  <si>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</si>
  <si>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</si>
  <si>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</si>
  <si>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</si>
  <si>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</si>
  <si>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</si>
  <si>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</si>
  <si>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</si>
  <si>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</si>
  <si>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</si>
  <si>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</si>
  <si>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</si>
  <si>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</si>
  <si>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</si>
  <si>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</si>
  <si>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</si>
  <si>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</si>
  <si>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</si>
  <si>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</si>
  <si>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</si>
  <si>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</si>
  <si>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</si>
  <si>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</si>
  <si>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</si>
  <si>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</si>
  <si>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</si>
  <si>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</si>
  <si>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</si>
  <si>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</si>
  <si>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</si>
  <si>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</si>
  <si>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</si>
  <si>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</si>
  <si>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</si>
  <si>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</si>
  <si>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</si>
  <si>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</si>
  <si>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</si>
  <si>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</si>
  <si>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</si>
  <si>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</si>
  <si>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</si>
  <si>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</si>
  <si>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</si>
  <si>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</si>
  <si>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</si>
  <si>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</si>
  <si>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</si>
  <si>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</si>
  <si>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</si>
  <si>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</si>
  <si>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</si>
  <si>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</si>
  <si>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</si>
  <si>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</si>
  <si>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</si>
  <si>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</si>
  <si>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</si>
  <si>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</si>
  <si>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</si>
  <si>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</si>
  <si>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</si>
  <si>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</si>
  <si>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</si>
  <si>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</si>
  <si>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</si>
  <si>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</si>
  <si>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</si>
  <si>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</si>
  <si>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</si>
  <si>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</si>
  <si>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</si>
  <si>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</si>
  <si>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</si>
  <si>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</si>
  <si>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</si>
  <si>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</si>
  <si>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</si>
  <si>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</si>
  <si>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</si>
  <si>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</si>
  <si>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</si>
  <si>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</si>
  <si>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</si>
  <si>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</si>
  <si>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</si>
  <si>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</si>
  <si>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</si>
  <si>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</si>
  <si>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</si>
  <si>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</si>
  <si>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</si>
  <si>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</si>
  <si>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</si>
  <si>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</si>
  <si>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</si>
  <si>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</si>
  <si>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</si>
  <si>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</si>
  <si>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</si>
  <si>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</si>
  <si>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</si>
  <si>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</si>
  <si>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</si>
  <si>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</si>
  <si>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</si>
  <si>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</si>
  <si>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</si>
  <si>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</si>
  <si>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</si>
  <si>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</si>
  <si>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</si>
  <si>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</si>
  <si>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</si>
  <si>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</si>
  <si>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</si>
  <si>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</si>
  <si>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</si>
  <si>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</si>
  <si>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</si>
  <si>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</si>
  <si>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</si>
  <si>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</si>
  <si>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</si>
  <si>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</si>
  <si>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</si>
  <si>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</si>
  <si>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</si>
  <si>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</si>
  <si>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</si>
  <si>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</si>
  <si>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</si>
  <si>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</si>
  <si>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</si>
  <si>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</si>
  <si>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</si>
  <si>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</si>
  <si>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</si>
  <si>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</si>
  <si>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</si>
  <si>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</si>
  <si>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</si>
  <si>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</si>
  <si>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</si>
  <si>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</si>
  <si>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</si>
  <si>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</si>
  <si>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</si>
  <si>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</si>
  <si>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</si>
  <si>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</si>
  <si>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</si>
  <si>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</si>
  <si>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</si>
  <si>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</si>
  <si>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</si>
  <si>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</si>
  <si>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</si>
  <si>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</si>
  <si>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</si>
  <si>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</si>
  <si>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</si>
  <si>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</si>
  <si>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</si>
  <si>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</si>
  <si>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</si>
  <si>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</si>
  <si>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</si>
  <si>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</si>
  <si>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</si>
  <si>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</si>
  <si>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</si>
  <si>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</si>
  <si>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</si>
  <si>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</si>
  <si>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</si>
  <si>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</si>
  <si>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</si>
  <si>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</si>
  <si>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</si>
  <si>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</si>
  <si>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</si>
  <si>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</si>
  <si>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</si>
  <si>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</si>
  <si>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</si>
  <si>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</si>
  <si>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</si>
  <si>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</si>
  <si>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</si>
  <si>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</si>
  <si>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</si>
  <si>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</si>
  <si>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</si>
  <si>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</si>
  <si>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</si>
  <si>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</si>
  <si>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</si>
  <si>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</si>
  <si>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</si>
  <si>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</si>
  <si>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</si>
  <si>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</si>
  <si>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</si>
  <si>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</si>
  <si>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</si>
  <si>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</si>
  <si>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</si>
  <si>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</si>
  <si>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</si>
  <si>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</si>
  <si>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</si>
  <si>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</si>
  <si>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</si>
  <si>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</si>
  <si>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</si>
  <si>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</si>
  <si>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</si>
  <si>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</si>
  <si>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</si>
  <si>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</si>
  <si>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</si>
  <si>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</si>
  <si>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</si>
  <si>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</si>
  <si>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</si>
  <si>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</si>
  <si>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</si>
  <si>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</si>
  <si>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</si>
  <si>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</si>
  <si>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</si>
  <si>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</si>
  <si>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</si>
  <si>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</si>
  <si>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</si>
  <si>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</si>
  <si>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</si>
  <si>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</si>
  <si>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</si>
  <si>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</si>
  <si>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</si>
  <si>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</si>
  <si>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</si>
  <si>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</si>
  <si>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</si>
  <si>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</si>
  <si>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</si>
  <si>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</si>
  <si>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</si>
  <si>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</si>
  <si>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</si>
  <si>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</si>
  <si>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</si>
  <si>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</si>
  <si>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</si>
  <si>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</si>
  <si>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</si>
  <si>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</si>
  <si>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</si>
  <si>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</si>
  <si>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</si>
  <si>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</si>
  <si>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</si>
  <si>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</si>
  <si>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</si>
  <si>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</si>
  <si>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</si>
  <si>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</si>
  <si>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</si>
  <si>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</si>
  <si>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</si>
  <si>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</si>
  <si>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</si>
  <si>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</si>
  <si>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</si>
  <si>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</si>
  <si>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</si>
  <si>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</si>
  <si>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</si>
  <si>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</si>
  <si>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</si>
  <si>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</si>
  <si>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</si>
  <si>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</si>
  <si>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</si>
  <si>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</si>
  <si>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</si>
  <si>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</si>
  <si>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</si>
  <si>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</si>
  <si>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</si>
  <si>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</si>
  <si>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</si>
  <si>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</si>
  <si>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</si>
  <si>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</si>
  <si>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</si>
  <si>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</si>
  <si>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</si>
  <si>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</si>
  <si>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</si>
  <si>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</si>
  <si>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</si>
  <si>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</si>
  <si>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</si>
  <si>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</si>
  <si>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</si>
  <si>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</si>
  <si>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</si>
  <si>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</si>
  <si>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</si>
  <si>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</si>
  <si>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</si>
  <si>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</si>
  <si>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</si>
  <si>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</si>
  <si>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</si>
  <si>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</si>
  <si>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</si>
  <si>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</si>
  <si>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</si>
  <si>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</si>
  <si>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</si>
  <si>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</si>
  <si>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</si>
  <si>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</si>
  <si>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</si>
  <si>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</si>
  <si>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</si>
  <si>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</si>
  <si>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</si>
  <si>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</si>
  <si>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</si>
  <si>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</si>
  <si>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</si>
  <si>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</si>
  <si>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</si>
  <si>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</si>
  <si>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</si>
  <si>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</si>
  <si>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</si>
  <si>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</si>
  <si>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</si>
  <si>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</si>
  <si>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</si>
  <si>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</si>
  <si>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</si>
  <si>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</si>
  <si>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</si>
  <si>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</si>
  <si>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</si>
  <si>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</si>
  <si>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</si>
  <si>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</si>
  <si>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</si>
  <si>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</si>
  <si>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</si>
  <si>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</si>
  <si>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</si>
  <si>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</si>
  <si>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</si>
  <si>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</si>
  <si>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</si>
  <si>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</si>
  <si>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</si>
  <si>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</si>
  <si>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</si>
  <si>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</si>
  <si>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</si>
  <si>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</si>
  <si>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</si>
  <si>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</si>
  <si>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</si>
  <si>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</si>
  <si>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</si>
  <si>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</si>
  <si>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</si>
  <si>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</si>
  <si>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</si>
  <si>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</si>
  <si>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</si>
  <si>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</si>
  <si>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</si>
  <si>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</si>
  <si>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</si>
  <si>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</si>
  <si>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</si>
  <si>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</si>
  <si>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</si>
  <si>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</si>
  <si>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</si>
  <si>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</si>
  <si>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</si>
  <si>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</si>
  <si>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</si>
  <si>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</si>
  <si>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</si>
  <si>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</si>
  <si>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</si>
  <si>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</si>
  <si>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</si>
  <si>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</si>
  <si>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</si>
  <si>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</si>
  <si>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</si>
  <si>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</si>
  <si>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</si>
  <si>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</si>
  <si>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</si>
  <si>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</si>
  <si>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</si>
  <si>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</si>
  <si>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</si>
  <si>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</si>
  <si>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</si>
  <si>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</si>
  <si>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</si>
  <si>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</si>
  <si>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</si>
  <si>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</si>
  <si>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</si>
  <si>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</si>
  <si>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</si>
  <si>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</si>
  <si>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</si>
  <si>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</si>
  <si>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</si>
  <si>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</si>
  <si>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</si>
  <si>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</si>
  <si>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</si>
  <si>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</si>
  <si>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</si>
  <si>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</si>
  <si>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</si>
  <si>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</si>
  <si>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</si>
  <si>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</si>
  <si>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</si>
  <si>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</si>
  <si>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</si>
  <si>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</si>
  <si>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</si>
  <si>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</si>
  <si>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</si>
  <si>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</si>
  <si>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</si>
  <si>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</si>
  <si>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</si>
  <si>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</si>
  <si>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</si>
  <si>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</si>
  <si>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</si>
  <si>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</si>
  <si>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</si>
  <si>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</si>
  <si>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</si>
  <si>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</si>
  <si>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</si>
  <si>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</si>
  <si>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</si>
  <si>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</si>
  <si>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</si>
  <si>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</si>
  <si>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</si>
  <si>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</si>
  <si>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</si>
  <si>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</si>
  <si>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</si>
  <si>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</si>
  <si>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</si>
  <si>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</si>
  <si>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</si>
  <si>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</si>
  <si>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</si>
  <si>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</si>
  <si>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</si>
  <si>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</si>
  <si>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</si>
  <si>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</si>
  <si>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</si>
  <si>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</si>
  <si>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</si>
  <si>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</si>
  <si>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</si>
  <si>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</si>
  <si>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</si>
  <si>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</si>
  <si>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</si>
  <si>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</si>
  <si>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</si>
  <si>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</si>
  <si>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</si>
  <si>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</si>
  <si>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</si>
  <si>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</si>
  <si>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</si>
  <si>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</si>
  <si>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</si>
  <si>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</si>
  <si>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</si>
  <si>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</si>
  <si>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</si>
  <si>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</si>
  <si>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</si>
  <si>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</si>
  <si>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</si>
  <si>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</si>
  <si>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</si>
  <si>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</si>
  <si>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</si>
  <si>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</si>
  <si>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</si>
  <si>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</si>
  <si>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</si>
  <si>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</si>
  <si>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</si>
  <si>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</si>
  <si>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</si>
  <si>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</si>
  <si>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</si>
  <si>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</si>
  <si>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</si>
  <si>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</si>
  <si>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</si>
  <si>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</si>
  <si>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</si>
  <si>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</si>
  <si>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</si>
  <si>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</si>
  <si>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</si>
  <si>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</si>
  <si>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</si>
  <si>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</si>
  <si>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</si>
  <si>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</si>
  <si>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</si>
  <si>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</si>
  <si>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</si>
  <si>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</si>
  <si>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</si>
  <si>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</si>
  <si>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</si>
  <si>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</si>
  <si>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</si>
  <si>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</si>
  <si>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</si>
  <si>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</si>
  <si>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</si>
  <si>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</si>
  <si>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</si>
  <si>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</si>
  <si>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</si>
  <si>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</si>
  <si>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</si>
  <si>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</si>
  <si>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</si>
  <si>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</si>
  <si>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</si>
  <si>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</si>
  <si>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</si>
  <si>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</si>
  <si>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</si>
  <si>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</si>
  <si>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</si>
  <si>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</si>
  <si>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</si>
  <si>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</si>
  <si>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</si>
  <si>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</si>
  <si>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</si>
  <si>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</si>
  <si>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</si>
  <si>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</si>
  <si>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</si>
  <si>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</si>
  <si>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</si>
  <si>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</si>
  <si>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</si>
  <si>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</si>
  <si>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</si>
  <si>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</si>
  <si>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</si>
  <si>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</si>
  <si>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</si>
  <si>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</si>
  <si>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</si>
  <si>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</si>
  <si>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</si>
  <si>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</si>
  <si>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</si>
  <si>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</si>
  <si>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</si>
  <si>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</si>
  <si>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</si>
  <si>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</si>
  <si>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</si>
  <si>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</si>
  <si>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</si>
  <si>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</si>
  <si>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</si>
  <si>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</si>
  <si>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</si>
  <si>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</si>
  <si>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</si>
  <si>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</si>
  <si>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</si>
  <si>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</si>
  <si>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</si>
  <si>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</si>
  <si>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</si>
  <si>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</si>
  <si>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</si>
  <si>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</si>
  <si>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</si>
  <si>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</si>
  <si>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</si>
  <si>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</si>
  <si>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</si>
  <si>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</si>
  <si>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</si>
  <si>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</si>
  <si>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</si>
  <si>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</si>
  <si>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</si>
  <si>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</si>
  <si>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</si>
  <si>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</si>
  <si>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</si>
  <si>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</si>
  <si>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</si>
  <si>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</si>
  <si>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</si>
  <si>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</si>
  <si>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</si>
  <si>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</si>
  <si>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</si>
  <si>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</si>
  <si>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</si>
  <si>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</si>
  <si>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</si>
  <si>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</si>
  <si>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</si>
  <si>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</si>
  <si>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</si>
  <si>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</si>
  <si>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</si>
  <si>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</si>
  <si>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</si>
  <si>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</si>
  <si>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</si>
  <si>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</si>
  <si>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</si>
  <si>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</si>
  <si>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</si>
  <si>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</si>
  <si>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</si>
  <si>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</si>
  <si>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</si>
  <si>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</si>
  <si>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</si>
  <si>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</si>
  <si>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</si>
  <si>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</si>
  <si>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</si>
  <si>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</si>
  <si>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</si>
  <si>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</si>
  <si>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</si>
  <si>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</si>
  <si>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</si>
  <si>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</si>
  <si>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</si>
  <si>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</si>
  <si>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</si>
  <si>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</si>
  <si>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</si>
  <si>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</si>
  <si>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</si>
  <si>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</si>
  <si>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</si>
  <si>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</si>
  <si>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</si>
  <si>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</si>
  <si>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</si>
  <si>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</si>
  <si>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</si>
  <si>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</si>
  <si>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</si>
  <si>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</si>
  <si>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</si>
  <si>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</si>
  <si>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</si>
  <si>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</si>
  <si>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</si>
  <si>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</si>
  <si>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</si>
  <si>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</si>
  <si>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</si>
  <si>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</si>
  <si>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</si>
  <si>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</si>
  <si>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</si>
  <si>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</si>
  <si>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</si>
  <si>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</si>
  <si>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</si>
  <si>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</si>
  <si>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</si>
  <si>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</si>
  <si>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</si>
  <si>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</si>
  <si>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</si>
  <si>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</si>
  <si>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</si>
  <si>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</si>
  <si>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</si>
  <si>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</si>
  <si>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</si>
  <si>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</si>
  <si>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</si>
  <si>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</si>
  <si>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</si>
  <si>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</si>
  <si>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</si>
  <si>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</si>
  <si>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</si>
  <si>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</si>
  <si>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</si>
  <si>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</si>
  <si>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</si>
  <si>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</si>
  <si>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</si>
  <si>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</si>
  <si>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</si>
  <si>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</si>
  <si>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</si>
  <si>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</si>
  <si>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</si>
  <si>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</si>
  <si>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</si>
  <si>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</si>
  <si>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</si>
  <si>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</si>
  <si>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</si>
  <si>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</si>
  <si>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</si>
  <si>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</si>
  <si>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</si>
  <si>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</si>
  <si>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</si>
  <si>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</si>
  <si>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</si>
  <si>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</si>
  <si>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</si>
  <si>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</si>
  <si>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</si>
  <si>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</si>
  <si>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</si>
  <si>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</si>
  <si>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</si>
  <si>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</si>
  <si>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</si>
  <si>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</si>
  <si>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</si>
  <si>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</si>
  <si>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</si>
  <si>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</si>
  <si>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</si>
  <si>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</si>
  <si>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</si>
  <si>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</si>
  <si>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</si>
  <si>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</si>
  <si>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</si>
  <si>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</si>
  <si>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</si>
  <si>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</si>
  <si>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</si>
  <si>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</si>
  <si>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</si>
  <si>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</si>
  <si>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</si>
  <si>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</si>
  <si>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</si>
  <si>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</si>
  <si>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</si>
  <si>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</si>
  <si>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</si>
  <si>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</si>
  <si>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</si>
  <si>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</si>
  <si>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</si>
  <si>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</si>
  <si>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</si>
  <si>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</si>
  <si>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</si>
  <si>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</si>
  <si>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</si>
  <si>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</si>
  <si>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</si>
  <si>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</si>
  <si>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</si>
  <si>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</si>
  <si>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</si>
  <si>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</si>
  <si>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</si>
  <si>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</si>
  <si>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</si>
  <si>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</si>
  <si>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</si>
  <si>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</si>
  <si>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</si>
  <si>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</si>
  <si>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</si>
  <si>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</si>
  <si>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</si>
  <si>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</si>
  <si>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</si>
  <si>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</si>
  <si>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</si>
  <si>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</si>
  <si>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</si>
  <si>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</si>
  <si>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</si>
  <si>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</si>
  <si>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</si>
  <si>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</si>
  <si>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</si>
  <si>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</si>
  <si>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</si>
  <si>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</si>
  <si>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</si>
  <si>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</si>
  <si>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</si>
  <si>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</si>
  <si>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</si>
  <si>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</si>
  <si>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</si>
  <si>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</si>
  <si>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</si>
  <si>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</si>
  <si>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</si>
  <si>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</si>
  <si>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</si>
  <si>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</si>
  <si>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</si>
  <si>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</si>
  <si>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</si>
  <si>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</si>
  <si>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</si>
  <si>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</si>
  <si>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</si>
  <si>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</si>
  <si>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</si>
  <si>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</si>
  <si>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</si>
  <si>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</si>
  <si>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</si>
  <si>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</si>
  <si>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</si>
  <si>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</si>
  <si>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</si>
  <si>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</si>
  <si>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</si>
  <si>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</si>
  <si>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</si>
  <si>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</si>
  <si>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</si>
  <si>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</si>
  <si>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</si>
  <si>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</si>
  <si>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</si>
  <si>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</si>
  <si>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</si>
  <si>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</si>
  <si>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</si>
  <si>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</si>
  <si>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</si>
  <si>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</si>
  <si>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</si>
  <si>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</si>
  <si>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</si>
  <si>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</si>
  <si>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</si>
  <si>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</si>
  <si>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</si>
  <si>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</si>
  <si>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</si>
  <si>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</si>
  <si>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</si>
  <si>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</si>
  <si>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</si>
  <si>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</si>
  <si>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</si>
  <si>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</si>
  <si>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</si>
  <si>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</si>
  <si>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</si>
  <si>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</si>
  <si>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</si>
  <si>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</si>
  <si>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</si>
  <si>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</si>
  <si>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</si>
  <si>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</si>
  <si>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</si>
  <si>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</si>
  <si>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</si>
  <si>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</si>
  <si>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</si>
  <si>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</si>
  <si>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</si>
  <si>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</si>
  <si>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</si>
  <si>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</si>
  <si>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</si>
  <si>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</si>
  <si>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</si>
  <si>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</si>
  <si>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</si>
  <si>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</si>
  <si>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</si>
  <si>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</si>
  <si>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</si>
  <si>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</si>
  <si>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</si>
  <si>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</si>
  <si>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</si>
  <si>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</si>
  <si>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</si>
  <si>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</si>
  <si>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</si>
  <si>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</si>
  <si>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</si>
  <si>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</si>
  <si>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</si>
  <si>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</si>
  <si>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</si>
  <si>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</si>
  <si>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</si>
  <si>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</si>
  <si>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</si>
  <si>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</si>
  <si>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</si>
  <si>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</si>
  <si>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</si>
  <si>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</si>
  <si>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</si>
  <si>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</si>
  <si>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</si>
  <si>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</si>
  <si>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</si>
  <si>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</si>
  <si>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</si>
  <si>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</si>
  <si>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</si>
  <si>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</si>
  <si>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</si>
  <si>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</si>
  <si>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</si>
  <si>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</si>
  <si>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</si>
  <si>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</si>
  <si>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</si>
  <si>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</si>
  <si>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</si>
  <si>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</si>
  <si>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</si>
  <si>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</si>
  <si>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</si>
  <si>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</si>
  <si>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</si>
  <si>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</si>
  <si>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</si>
  <si>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</si>
  <si>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</si>
  <si>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</si>
  <si>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</si>
  <si>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</si>
  <si>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</si>
  <si>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</si>
  <si>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</si>
  <si>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</si>
  <si>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</si>
  <si>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</si>
  <si>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</si>
  <si>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</si>
  <si>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</si>
  <si>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</si>
  <si>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</si>
  <si>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</si>
  <si>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</si>
  <si>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</si>
  <si>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</si>
  <si>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</si>
  <si>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</si>
  <si>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</si>
  <si>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</si>
  <si>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</si>
  <si>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</si>
  <si>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</si>
  <si>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</si>
  <si>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</si>
  <si>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</si>
  <si>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</si>
  <si>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</si>
  <si>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</si>
  <si>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</si>
  <si>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</si>
  <si>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</si>
  <si>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</si>
  <si>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</si>
  <si>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</si>
  <si>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</si>
  <si>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</si>
  <si>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</si>
  <si>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</si>
  <si>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</si>
  <si>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</si>
  <si>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</si>
  <si>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</si>
  <si>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</si>
  <si>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</si>
  <si>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</si>
  <si>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</si>
  <si>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</si>
  <si>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</si>
  <si>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</si>
  <si>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</si>
  <si>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</si>
  <si>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</si>
  <si>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</si>
  <si>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</si>
  <si>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</si>
  <si>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</si>
  <si>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</si>
  <si>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</si>
  <si>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</si>
  <si>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</si>
  <si>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</si>
  <si>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</si>
  <si>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</si>
  <si>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</si>
  <si>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</si>
  <si>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</si>
  <si>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</si>
  <si>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</si>
  <si>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</si>
  <si>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</si>
  <si>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</si>
  <si>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</si>
  <si>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</si>
  <si>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</si>
  <si>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</si>
  <si>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</si>
  <si>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</si>
  <si>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</si>
  <si>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</si>
  <si>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</si>
  <si>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</si>
  <si>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</si>
  <si>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</si>
  <si>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</si>
  <si>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</si>
  <si>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</si>
  <si>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</si>
  <si>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</si>
  <si>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</si>
  <si>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</si>
  <si>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</si>
  <si>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</si>
  <si>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</si>
  <si>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</si>
  <si>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</si>
  <si>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</si>
  <si>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</si>
  <si>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</si>
  <si>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</si>
  <si>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</si>
  <si>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</si>
  <si>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</si>
  <si>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</si>
  <si>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</si>
  <si>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</si>
  <si>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</si>
  <si>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</si>
  <si>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</si>
  <si>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</si>
  <si>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</si>
  <si>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</si>
  <si>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</si>
  <si>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</si>
  <si>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</si>
  <si>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</si>
  <si>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</si>
  <si>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</si>
  <si>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</si>
  <si>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</si>
  <si>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</si>
  <si>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</si>
  <si>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</si>
  <si>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</si>
  <si>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</si>
  <si>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</si>
  <si>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</si>
  <si>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</si>
  <si>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</si>
  <si>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</si>
  <si>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</si>
  <si>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</si>
  <si>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</si>
  <si>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</si>
  <si>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</si>
  <si>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</si>
  <si>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</si>
  <si>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</si>
  <si>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</si>
  <si>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</si>
  <si>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</si>
  <si>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</si>
  <si>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</si>
  <si>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</si>
  <si>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</si>
  <si>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</si>
  <si>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</si>
  <si>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</si>
  <si>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</si>
  <si>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</si>
  <si>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</si>
  <si>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</si>
  <si>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</si>
  <si>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</si>
  <si>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</si>
  <si>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</si>
  <si>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</si>
  <si>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</si>
  <si>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</si>
  <si>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</si>
  <si>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</si>
  <si>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</si>
  <si>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</si>
  <si>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</si>
  <si>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</si>
  <si>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</si>
  <si>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</si>
  <si>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</si>
  <si>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</si>
  <si>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</si>
  <si>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</si>
  <si>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</si>
  <si>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</si>
  <si>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</si>
  <si>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</si>
  <si>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</si>
  <si>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</si>
  <si>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</si>
  <si>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</si>
  <si>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</si>
  <si>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</si>
  <si>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</si>
  <si>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</si>
  <si>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</si>
  <si>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</si>
  <si>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</si>
  <si>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</si>
  <si>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</si>
  <si>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</si>
  <si>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</si>
  <si>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</si>
  <si>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</si>
  <si>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</si>
  <si>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</si>
  <si>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</si>
  <si>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</si>
  <si>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</si>
  <si>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</si>
  <si>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</si>
  <si>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</si>
  <si>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</si>
  <si>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</si>
  <si>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</si>
  <si>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</si>
  <si>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</si>
  <si>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</si>
  <si>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</si>
  <si>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</si>
  <si>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</si>
  <si>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</si>
  <si>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</si>
  <si>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</si>
  <si>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</si>
  <si>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</si>
  <si>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</si>
  <si>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</si>
  <si>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</si>
  <si>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</si>
  <si>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</si>
  <si>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</si>
  <si>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</si>
  <si>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</si>
  <si>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</si>
  <si>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</si>
  <si>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</si>
  <si>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</si>
  <si>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</si>
  <si>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</si>
  <si>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</si>
  <si>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</si>
  <si>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</si>
  <si>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</si>
  <si>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</si>
  <si>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</si>
  <si>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</si>
  <si>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</si>
  <si>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</si>
  <si>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</si>
  <si>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</si>
  <si>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</si>
  <si>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</si>
  <si>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</si>
  <si>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</si>
  <si>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</si>
  <si>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</si>
  <si>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</si>
  <si>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</si>
  <si>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</si>
  <si>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</si>
  <si>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</si>
  <si>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</si>
  <si>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</si>
  <si>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</si>
  <si>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</si>
  <si>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</si>
  <si>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</si>
  <si>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</si>
  <si>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</si>
  <si>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</si>
  <si>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</si>
  <si>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</si>
  <si>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</si>
  <si>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</si>
  <si>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</si>
  <si>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</si>
  <si>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</si>
  <si>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</si>
  <si>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</si>
  <si>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</si>
  <si>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</si>
  <si>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</si>
  <si>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</si>
  <si>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</si>
  <si>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</si>
  <si>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</si>
  <si>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</si>
  <si>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</si>
  <si>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</si>
  <si>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</si>
  <si>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</si>
  <si>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</si>
  <si>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</si>
  <si>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</si>
  <si>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</si>
  <si>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</si>
  <si>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</si>
  <si>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</si>
  <si>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</si>
  <si>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</si>
  <si>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</si>
  <si>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</si>
  <si>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</si>
  <si>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</si>
  <si>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</si>
  <si>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</si>
  <si>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</si>
  <si>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</si>
  <si>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</si>
  <si>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</si>
  <si>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</si>
  <si>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</si>
  <si>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</si>
  <si>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</si>
  <si>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</si>
  <si>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</si>
  <si>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</si>
  <si>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</si>
  <si>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</si>
  <si>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</si>
  <si>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</si>
  <si>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</si>
  <si>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</si>
  <si>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</si>
  <si>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</si>
  <si>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</si>
  <si>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</si>
  <si>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</si>
  <si>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</si>
  <si>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</si>
  <si>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</si>
  <si>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</si>
  <si>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</si>
  <si>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</si>
  <si>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</si>
  <si>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</si>
  <si>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</si>
  <si>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</si>
  <si>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</si>
  <si>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</si>
  <si>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</si>
  <si>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</si>
  <si>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</si>
  <si>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</si>
  <si>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</si>
  <si>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</si>
  <si>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</si>
  <si>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</si>
  <si>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</si>
  <si>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</si>
  <si>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</si>
  <si>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</si>
  <si>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</si>
  <si>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</si>
  <si>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</si>
  <si>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</si>
  <si>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</si>
  <si>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</si>
  <si>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</si>
  <si>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</si>
  <si>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</si>
  <si>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</si>
  <si>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</si>
  <si>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</si>
  <si>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</si>
  <si>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</si>
  <si>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</si>
  <si>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</si>
  <si>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</si>
  <si>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</si>
  <si>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</si>
  <si>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</si>
  <si>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</si>
  <si>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</si>
  <si>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</si>
  <si>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</si>
  <si>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</si>
  <si>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</si>
  <si>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</si>
  <si>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</si>
  <si>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</si>
  <si>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</si>
  <si>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</si>
  <si>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</si>
  <si>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</si>
  <si>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</si>
  <si>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</si>
  <si>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</si>
  <si>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</si>
  <si>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</si>
  <si>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</si>
  <si>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</si>
  <si>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</si>
  <si>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</si>
  <si>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</si>
  <si>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</si>
  <si>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</si>
  <si>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</si>
  <si>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</si>
  <si>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</si>
  <si>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</si>
  <si>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</si>
  <si>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</si>
  <si>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</si>
  <si>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</si>
  <si>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</si>
  <si>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</si>
  <si>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</si>
  <si>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</si>
  <si>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</si>
  <si>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</si>
  <si>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</si>
  <si>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</si>
  <si>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</si>
  <si>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</si>
  <si>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</si>
  <si>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</si>
  <si>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</si>
  <si>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</si>
  <si>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</si>
  <si>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</si>
  <si>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</si>
  <si>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</si>
  <si>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</si>
  <si>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</si>
  <si>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</si>
  <si>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</si>
  <si>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</si>
  <si>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</si>
  <si>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</si>
  <si>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</si>
  <si>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</si>
  <si>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</si>
  <si>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</si>
  <si>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</si>
  <si>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</si>
  <si>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</si>
  <si>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</si>
  <si>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</si>
  <si>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</si>
  <si>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</si>
  <si>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</si>
  <si>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</si>
  <si>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</si>
  <si>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</si>
  <si>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</si>
  <si>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</si>
  <si>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</si>
  <si>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</si>
  <si>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</si>
  <si>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</si>
  <si>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</si>
  <si>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</si>
  <si>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</si>
  <si>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</si>
  <si>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</si>
  <si>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</si>
  <si>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</si>
  <si>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</si>
  <si>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</si>
  <si>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</si>
  <si>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</si>
  <si>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</si>
  <si>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</si>
  <si>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</si>
  <si>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</si>
  <si>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</si>
  <si>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</si>
  <si>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</si>
  <si>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</si>
  <si>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</si>
  <si>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</si>
  <si>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</si>
  <si>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</si>
  <si>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</si>
  <si>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</si>
  <si>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</si>
  <si>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</si>
  <si>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</si>
  <si>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</si>
  <si>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</si>
  <si>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</si>
  <si>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</si>
  <si>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</si>
  <si>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</si>
  <si>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</si>
  <si>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</si>
  <si>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</si>
  <si>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</si>
  <si>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</si>
  <si>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</si>
  <si>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</si>
  <si>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</si>
  <si>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</si>
  <si>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</si>
  <si>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</si>
  <si>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</si>
  <si>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</si>
  <si>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</si>
  <si>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</si>
  <si>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</si>
  <si>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</si>
  <si>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</si>
  <si>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</si>
  <si>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</si>
  <si>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</si>
  <si>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</si>
  <si>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</si>
  <si>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</si>
  <si>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</si>
  <si>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</si>
  <si>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</si>
  <si>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</si>
  <si>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</si>
  <si>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</si>
  <si>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</si>
  <si>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</si>
  <si>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</si>
  <si>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</si>
  <si>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</si>
  <si>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</si>
  <si>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</si>
  <si>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</si>
  <si>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</si>
  <si>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</si>
  <si>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</si>
  <si>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</si>
  <si>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</si>
  <si>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</si>
  <si>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</si>
  <si>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</si>
  <si>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</si>
  <si>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</si>
  <si>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</si>
  <si>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</si>
  <si>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</si>
  <si>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</si>
  <si>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</si>
  <si>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</si>
  <si>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</si>
  <si>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</si>
  <si>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</si>
  <si>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</si>
  <si>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</si>
  <si>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</si>
  <si>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</si>
  <si>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</si>
  <si>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</si>
  <si>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</si>
  <si>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</si>
  <si>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</si>
  <si>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</si>
  <si>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</si>
  <si>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</si>
  <si>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</si>
  <si>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</si>
  <si>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</si>
  <si>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</si>
  <si>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</si>
  <si>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</si>
  <si>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</si>
  <si>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</si>
  <si>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</si>
  <si>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</si>
  <si>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</si>
  <si>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</si>
  <si>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</si>
  <si>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</si>
  <si>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</si>
  <si>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</si>
  <si>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</si>
  <si>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</si>
  <si>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</si>
  <si>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</si>
  <si>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</si>
  <si>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</si>
  <si>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</si>
  <si>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</si>
  <si>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</si>
  <si>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</si>
  <si>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</si>
  <si>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</si>
  <si>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</si>
  <si>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</si>
  <si>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</si>
  <si>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</si>
  <si>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</si>
  <si>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</si>
  <si>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</si>
  <si>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</si>
  <si>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</si>
  <si>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</si>
  <si>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</si>
  <si>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</si>
  <si>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</si>
  <si>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</si>
  <si>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</si>
  <si>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</si>
  <si>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</si>
  <si>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</si>
  <si>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</si>
  <si>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</si>
  <si>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</si>
  <si>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</si>
  <si>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</si>
  <si>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</si>
  <si>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</si>
  <si>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</si>
  <si>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</si>
  <si>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</si>
  <si>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</si>
  <si>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</si>
  <si>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</si>
  <si>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</si>
  <si>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</si>
  <si>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</si>
  <si>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</si>
  <si>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</si>
  <si>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</si>
  <si>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</si>
  <si>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</si>
  <si>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</si>
  <si>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</si>
  <si>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</si>
  <si>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</si>
  <si>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</si>
  <si>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</si>
  <si>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</si>
  <si>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</si>
  <si>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</si>
  <si>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</si>
  <si>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</si>
  <si>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</si>
  <si>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</si>
  <si>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</si>
  <si>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</si>
  <si>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</si>
  <si>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</si>
  <si>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</si>
  <si>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</si>
  <si>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</si>
  <si>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</si>
  <si>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</si>
  <si>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</si>
  <si>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</si>
  <si>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</si>
  <si>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</si>
  <si>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</si>
  <si>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</si>
  <si>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</si>
  <si>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</si>
  <si>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</si>
  <si>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</si>
  <si>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</si>
  <si>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</si>
  <si>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</si>
  <si>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</si>
  <si>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</si>
  <si>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</si>
  <si>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</si>
  <si>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</si>
  <si>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</si>
  <si>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</si>
  <si>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</si>
  <si>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</si>
  <si>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</si>
  <si>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</si>
  <si>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</si>
  <si>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</si>
  <si>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</si>
  <si>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</si>
  <si>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</si>
  <si>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</si>
  <si>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</si>
  <si>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</si>
  <si>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</si>
  <si>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</si>
  <si>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</si>
  <si>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</si>
  <si>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</si>
  <si>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</si>
  <si>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</si>
  <si>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</si>
  <si>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</si>
  <si>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</si>
  <si>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</si>
  <si>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</si>
  <si>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</si>
  <si>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</si>
  <si>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</si>
  <si>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</si>
  <si>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</si>
  <si>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</si>
  <si>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</si>
  <si>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</si>
  <si>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</si>
  <si>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</si>
  <si>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</si>
  <si>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</si>
  <si>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</si>
  <si>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</si>
  <si>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</si>
  <si>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</si>
  <si>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</si>
  <si>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</si>
  <si>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</si>
  <si>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</si>
  <si>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</si>
  <si>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</si>
  <si>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</si>
  <si>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</si>
  <si>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</si>
  <si>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</si>
  <si>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</si>
  <si>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</si>
  <si>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</si>
  <si>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</si>
  <si>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</si>
  <si>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</si>
  <si>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</si>
  <si>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</si>
  <si>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</si>
  <si>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</si>
  <si>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</si>
  <si>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</si>
  <si>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</si>
  <si>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</si>
  <si>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</si>
  <si>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</si>
  <si>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</si>
  <si>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</si>
  <si>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</si>
  <si>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</si>
  <si>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</si>
  <si>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</si>
  <si>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</si>
  <si>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</si>
  <si>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</si>
  <si>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</si>
  <si>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</si>
  <si>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</si>
  <si>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</si>
  <si>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</si>
  <si>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</si>
  <si>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</si>
  <si>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</si>
  <si>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</si>
  <si>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</si>
  <si>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</si>
  <si>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</si>
  <si>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</si>
  <si>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</si>
  <si>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</si>
  <si>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</si>
  <si>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</si>
  <si>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</si>
  <si>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</si>
  <si>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</si>
  <si>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</si>
  <si>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</si>
  <si>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</si>
  <si>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</si>
  <si>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</si>
  <si>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</si>
  <si>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</si>
  <si>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</si>
  <si>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</si>
  <si>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</si>
  <si>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</si>
  <si>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</si>
  <si>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</si>
  <si>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</si>
  <si>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</si>
  <si>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</si>
  <si>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</si>
  <si>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</si>
  <si>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</si>
  <si>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</si>
  <si>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</si>
  <si>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</si>
  <si>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</si>
  <si>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</si>
  <si>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</si>
  <si>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</si>
  <si>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</si>
  <si>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</si>
  <si>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</si>
  <si>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</si>
  <si>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</si>
  <si>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</si>
  <si>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</si>
  <si>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</si>
  <si>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</si>
  <si>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</si>
  <si>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</si>
  <si>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</si>
  <si>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</si>
  <si>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</si>
  <si>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</si>
  <si>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</si>
  <si>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</si>
  <si>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</si>
  <si>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</si>
  <si>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</si>
  <si>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</si>
  <si>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</si>
  <si>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</si>
  <si>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</si>
  <si>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</si>
  <si>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</si>
  <si>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</si>
  <si>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</si>
  <si>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</si>
  <si>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</si>
  <si>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</si>
  <si>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</si>
  <si>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</si>
  <si>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</si>
  <si>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</si>
  <si>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</si>
  <si>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</si>
  <si>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</si>
  <si>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</si>
  <si>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</si>
  <si>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</si>
  <si>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</si>
  <si>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</si>
  <si>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</si>
  <si>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</si>
  <si>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</si>
  <si>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</si>
  <si>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</si>
  <si>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</si>
  <si>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</si>
  <si>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</si>
  <si>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</si>
  <si>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</si>
  <si>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</si>
  <si>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</si>
  <si>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</si>
  <si>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</si>
  <si>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</si>
  <si>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</si>
  <si>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</si>
  <si>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</si>
  <si>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</si>
  <si>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</si>
  <si>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</si>
  <si>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</si>
  <si>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</si>
  <si>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</si>
  <si>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</si>
  <si>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</si>
  <si>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</si>
  <si>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</si>
  <si>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</si>
  <si>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</si>
  <si>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</si>
  <si>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</si>
  <si>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</si>
  <si>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</si>
  <si>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</si>
  <si>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</si>
  <si>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</si>
  <si>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</si>
  <si>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</si>
  <si>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</si>
  <si>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</si>
  <si>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</si>
  <si>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</si>
  <si>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</si>
  <si>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</si>
  <si>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</si>
  <si>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</si>
  <si>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</si>
  <si>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</si>
  <si>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</si>
  <si>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</si>
  <si>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</si>
  <si>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</si>
  <si>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</si>
  <si>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</si>
  <si>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</si>
  <si>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</si>
  <si>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</si>
  <si>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</si>
  <si>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</si>
  <si>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</si>
  <si>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</si>
  <si>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</si>
  <si>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</si>
  <si>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</si>
  <si>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</si>
  <si>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</si>
  <si>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</si>
  <si>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</si>
  <si>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</si>
  <si>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</si>
  <si>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</si>
  <si>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</si>
  <si>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</si>
  <si>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</si>
  <si>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</si>
  <si>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</si>
  <si>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</si>
  <si>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</si>
  <si>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</si>
  <si>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</si>
  <si>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</si>
  <si>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</si>
  <si>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</si>
  <si>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</si>
  <si>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</si>
  <si>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</si>
  <si>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</si>
  <si>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</si>
  <si>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</si>
  <si>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</si>
  <si>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</si>
  <si>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</si>
  <si>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</si>
  <si>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</si>
  <si>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</si>
  <si>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</si>
  <si>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</si>
  <si>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</si>
  <si>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</si>
  <si>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</si>
  <si>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</si>
  <si>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</si>
  <si>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</si>
  <si>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</si>
  <si>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</si>
  <si>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</si>
  <si>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</si>
  <si>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</si>
  <si>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</si>
  <si>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</si>
  <si>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</si>
  <si>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</si>
  <si>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</si>
  <si>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</si>
  <si>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</si>
  <si>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</si>
  <si>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</si>
  <si>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</si>
  <si>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</si>
  <si>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</si>
  <si>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</si>
  <si>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</si>
  <si>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</si>
  <si>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</si>
  <si>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</si>
  <si>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</si>
  <si>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</si>
  <si>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</si>
  <si>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</si>
  <si>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</si>
  <si>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</si>
  <si>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</si>
  <si>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</si>
  <si>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</si>
  <si>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</si>
  <si>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</si>
  <si>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</si>
  <si>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</si>
  <si>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</si>
  <si>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</si>
  <si>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</si>
  <si>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</si>
  <si>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</si>
  <si>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</si>
  <si>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</si>
  <si>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</si>
  <si>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</si>
  <si>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</si>
  <si>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</si>
  <si>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</si>
  <si>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</si>
  <si>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</si>
  <si>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</si>
  <si>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</si>
  <si>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</si>
  <si>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</si>
  <si>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</si>
  <si>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</si>
  <si>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</si>
  <si>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</si>
  <si>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</si>
  <si>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</si>
  <si>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</si>
  <si>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</si>
  <si>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</si>
  <si>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</si>
  <si>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</si>
  <si>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</si>
  <si>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</si>
  <si>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</si>
  <si>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</si>
  <si>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</si>
  <si>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</si>
  <si>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</si>
  <si>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</si>
  <si>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</si>
  <si>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</si>
  <si>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</si>
  <si>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</si>
  <si>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</si>
  <si>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</si>
  <si>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</si>
  <si>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</si>
  <si>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</si>
  <si>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</si>
  <si>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</si>
  <si>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</si>
  <si>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</si>
  <si>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</si>
  <si>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</si>
  <si>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</si>
  <si>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</si>
  <si>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</si>
  <si>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</si>
  <si>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</si>
  <si>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</si>
  <si>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</si>
  <si>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</si>
  <si>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</si>
  <si>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</si>
  <si>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</si>
  <si>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</si>
  <si>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</si>
  <si>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</si>
  <si>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</si>
  <si>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</si>
  <si>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</si>
  <si>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</si>
  <si>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</si>
  <si>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</si>
  <si>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</si>
  <si>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</si>
  <si>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</si>
  <si>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</si>
  <si>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</si>
  <si>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</si>
  <si>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</si>
  <si>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</si>
  <si>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</si>
  <si>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</si>
  <si>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</si>
  <si>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</si>
  <si>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</si>
  <si>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</si>
  <si>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</si>
  <si>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</si>
  <si>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</si>
  <si>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</si>
  <si>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</si>
  <si>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</si>
  <si>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</si>
  <si>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</si>
  <si>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</si>
  <si>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</si>
  <si>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</si>
  <si>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</si>
  <si>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</si>
  <si>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</si>
  <si>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</si>
  <si>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</si>
  <si>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</si>
  <si>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</si>
  <si>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</si>
  <si>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</si>
  <si>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</si>
  <si>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</si>
  <si>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</si>
  <si>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</si>
  <si>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</si>
  <si>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</si>
  <si>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</si>
  <si>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</si>
  <si>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</si>
  <si>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</si>
  <si>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</si>
  <si>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</si>
  <si>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</si>
  <si>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</si>
  <si>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</si>
  <si>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</si>
  <si>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</si>
  <si>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</si>
  <si>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</si>
  <si>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</si>
  <si>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</si>
  <si>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</si>
  <si>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</si>
  <si>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</si>
  <si>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</si>
  <si>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</si>
  <si>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</si>
  <si>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</si>
  <si>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</si>
  <si>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</si>
  <si>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</si>
  <si>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</si>
  <si>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</si>
  <si>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</si>
  <si>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</si>
  <si>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</si>
  <si>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</si>
  <si>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</si>
  <si>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</si>
  <si>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</si>
  <si>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</si>
  <si>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</si>
  <si>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</si>
  <si>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</si>
  <si>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</si>
  <si>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</si>
  <si>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</si>
  <si>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</si>
  <si>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</si>
  <si>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</si>
  <si>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</si>
  <si>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</si>
  <si>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</si>
  <si>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</si>
  <si>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</si>
  <si>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</si>
  <si>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</si>
  <si>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</si>
  <si>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</si>
  <si>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</si>
  <si>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</si>
  <si>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</si>
  <si>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</si>
  <si>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</si>
  <si>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</si>
  <si>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</si>
  <si>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</si>
  <si>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</si>
  <si>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</si>
  <si>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</si>
  <si>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</si>
  <si>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</si>
  <si>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</si>
  <si>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</si>
  <si>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</si>
  <si>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</si>
  <si>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</si>
  <si>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</si>
  <si>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</si>
  <si>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</si>
  <si>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</si>
  <si>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</si>
  <si>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</si>
  <si>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</si>
  <si>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</si>
  <si>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</si>
  <si>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</si>
  <si>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</si>
  <si>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</si>
  <si>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</si>
  <si>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</si>
  <si>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</si>
  <si>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</si>
  <si>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</si>
  <si>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</si>
  <si>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</si>
  <si>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</si>
  <si>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</si>
  <si>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</si>
  <si>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</si>
  <si>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</si>
  <si>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</si>
  <si>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</si>
  <si>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</si>
  <si>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</si>
  <si>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</si>
  <si>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</si>
  <si>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</si>
  <si>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</si>
  <si>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</si>
  <si>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</si>
  <si>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</si>
  <si>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</si>
  <si>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</si>
  <si>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</si>
  <si>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</si>
  <si>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</si>
  <si>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</si>
  <si>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</si>
  <si>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</si>
  <si>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</si>
  <si>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</si>
  <si>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</si>
  <si>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</si>
  <si>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</si>
  <si>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</si>
  <si>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</si>
  <si>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</si>
  <si>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</si>
  <si>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</si>
  <si>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</si>
  <si>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</si>
  <si>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</si>
  <si>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</si>
  <si>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</si>
  <si>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</si>
  <si>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</si>
  <si>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</si>
  <si>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</si>
  <si>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</si>
  <si>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</si>
  <si>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</si>
  <si>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</si>
  <si>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</si>
  <si>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</si>
  <si>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</si>
  <si>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</si>
  <si>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</si>
  <si>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</si>
  <si>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</si>
  <si>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</si>
  <si>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</si>
  <si>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</si>
  <si>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</si>
  <si>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</si>
  <si>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</si>
  <si>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</si>
  <si>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</si>
  <si>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</si>
  <si>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</si>
  <si>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</si>
  <si>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</si>
  <si>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</si>
  <si>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</si>
  <si>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</si>
  <si>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</si>
  <si>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</si>
  <si>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</si>
  <si>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</si>
  <si>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</si>
  <si>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</si>
  <si>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</si>
  <si>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</si>
  <si>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</si>
  <si>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</si>
  <si>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</si>
  <si>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</si>
  <si>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</si>
  <si>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</si>
  <si>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</si>
  <si>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</si>
  <si>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</si>
  <si>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</si>
  <si>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</si>
  <si>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</si>
  <si>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</si>
  <si>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</si>
  <si>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</si>
  <si>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</si>
  <si>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</si>
  <si>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</si>
  <si>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</si>
  <si>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</si>
  <si>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</si>
  <si>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</si>
  <si>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</si>
  <si>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</si>
  <si>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</si>
  <si>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</si>
  <si>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</si>
  <si>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</si>
  <si>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</si>
  <si>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</si>
  <si>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</si>
  <si>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</si>
  <si>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</si>
  <si>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</si>
  <si>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</si>
  <si>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</si>
  <si>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</si>
  <si>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</si>
  <si>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</si>
  <si>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</si>
  <si>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</si>
  <si>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</si>
  <si>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</si>
  <si>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</si>
  <si>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</si>
  <si>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</si>
  <si>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</si>
  <si>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</si>
  <si>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</si>
  <si>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</si>
  <si>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</si>
  <si>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</si>
  <si>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</si>
  <si>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</si>
  <si>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</si>
  <si>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</si>
  <si>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</si>
  <si>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</si>
  <si>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</si>
  <si>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</si>
  <si>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</si>
  <si>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</si>
  <si>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</si>
  <si>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</si>
  <si>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</si>
  <si>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</si>
  <si>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</si>
  <si>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</si>
  <si>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</si>
  <si>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</si>
  <si>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</si>
  <si>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</si>
  <si>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</si>
  <si>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</si>
  <si>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</si>
  <si>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</si>
  <si>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</si>
  <si>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</si>
  <si>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</si>
  <si>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</si>
  <si>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</si>
  <si>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</si>
  <si>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</si>
  <si>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</si>
  <si>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</si>
  <si>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</si>
  <si>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</si>
  <si>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</si>
  <si>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</si>
  <si>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</si>
  <si>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</si>
  <si>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</si>
  <si>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</si>
  <si>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</si>
  <si>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</si>
  <si>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</si>
  <si>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</si>
  <si>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</si>
  <si>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</si>
  <si>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</si>
  <si>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</si>
  <si>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</si>
  <si>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</si>
  <si>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</si>
  <si>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</si>
  <si>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</si>
  <si>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</si>
  <si>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</si>
  <si>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</si>
  <si>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</si>
  <si>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</si>
  <si>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</si>
  <si>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</si>
  <si>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</si>
  <si>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</si>
  <si>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</si>
  <si>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</si>
  <si>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</si>
  <si>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</si>
  <si>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</si>
  <si>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</si>
  <si>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</si>
  <si>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</si>
  <si>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</si>
  <si>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</si>
  <si>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</si>
  <si>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</si>
  <si>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</si>
  <si>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</si>
  <si>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</si>
  <si>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</si>
  <si>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</si>
  <si>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</si>
  <si>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</si>
  <si>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</si>
  <si>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</si>
  <si>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</si>
  <si>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</si>
  <si>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</si>
  <si>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</si>
  <si>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</si>
  <si>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</si>
  <si>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</si>
  <si>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</si>
  <si>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</si>
  <si>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</si>
  <si>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</si>
  <si>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</si>
  <si>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</si>
  <si>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</si>
  <si>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</si>
  <si>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</si>
  <si>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</si>
  <si>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</si>
  <si>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</si>
  <si>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</si>
  <si>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</si>
  <si>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</si>
  <si>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</si>
  <si>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</si>
  <si>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</si>
  <si>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</si>
  <si>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</si>
  <si>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</si>
  <si>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</si>
  <si>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</si>
  <si>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</si>
  <si>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</si>
  <si>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</si>
  <si>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</si>
  <si>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</si>
  <si>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</si>
  <si>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</si>
  <si>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</si>
  <si>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</si>
  <si>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</si>
  <si>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</si>
  <si>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</si>
  <si>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</si>
  <si>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</si>
  <si>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</si>
  <si>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</si>
  <si>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</si>
  <si>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</si>
  <si>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</si>
  <si>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</si>
  <si>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</si>
  <si>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</si>
  <si>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</si>
  <si>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</si>
  <si>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</si>
  <si>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</si>
  <si>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</si>
  <si>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</si>
  <si>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</si>
  <si>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</si>
  <si>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</si>
  <si>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</si>
  <si>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</si>
  <si>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</si>
  <si>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</si>
  <si>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</si>
  <si>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</si>
  <si>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</si>
  <si>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</si>
  <si>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</si>
  <si>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</si>
  <si>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</si>
  <si>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</si>
  <si>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</si>
  <si>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</si>
  <si>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</si>
  <si>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</si>
  <si>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</si>
  <si>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</si>
  <si>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</si>
  <si>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</si>
  <si>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</si>
  <si>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</si>
  <si>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</si>
  <si>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</si>
  <si>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</si>
  <si>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</si>
  <si>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</si>
  <si>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</si>
  <si>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</si>
  <si>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</si>
  <si>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</si>
  <si>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</si>
  <si>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</si>
  <si>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</si>
  <si>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</si>
  <si>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</si>
  <si>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</si>
  <si>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</si>
  <si>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</si>
  <si>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</si>
  <si>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</si>
  <si>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</si>
  <si>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</si>
  <si>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</si>
  <si>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</si>
  <si>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</si>
  <si>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</si>
  <si>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</si>
  <si>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</si>
  <si>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</si>
  <si>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</si>
  <si>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</si>
  <si>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</si>
  <si>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</si>
  <si>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</si>
  <si>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</si>
  <si>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</si>
  <si>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</si>
  <si>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</si>
  <si>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</si>
  <si>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</si>
  <si>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</si>
  <si>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</si>
  <si>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</si>
  <si>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</si>
  <si>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</si>
  <si>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</si>
  <si>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</si>
  <si>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</si>
  <si>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</si>
  <si>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</si>
  <si>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</si>
  <si>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</si>
  <si>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</si>
  <si>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</si>
  <si>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</si>
  <si>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</si>
  <si>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</si>
  <si>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</si>
  <si>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</si>
  <si>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</si>
  <si>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</si>
  <si>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</si>
  <si>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</si>
  <si>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</si>
  <si>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</si>
  <si>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</si>
  <si>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</si>
  <si>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</si>
  <si>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</si>
  <si>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</si>
  <si>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</si>
  <si>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</si>
  <si>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</si>
  <si>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</si>
  <si>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</si>
  <si>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</si>
  <si>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</si>
  <si>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</si>
  <si>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</si>
  <si>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</si>
  <si>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</si>
  <si>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</si>
  <si>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</si>
  <si>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</si>
  <si>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</si>
  <si>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</si>
  <si>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</si>
  <si>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</si>
  <si>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</si>
  <si>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</si>
  <si>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</si>
  <si>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</si>
  <si>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</si>
  <si>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</si>
  <si>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</si>
  <si>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</si>
  <si>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</si>
  <si>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</si>
  <si>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</si>
  <si>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</si>
  <si>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</si>
  <si>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</si>
  <si>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</si>
  <si>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</si>
  <si>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</si>
  <si>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</si>
  <si>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</si>
  <si>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</si>
  <si>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</si>
  <si>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</si>
  <si>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</si>
  <si>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</si>
  <si>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</si>
  <si>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</si>
  <si>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</si>
  <si>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</si>
  <si>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</si>
  <si>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</si>
  <si>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</si>
  <si>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</si>
  <si>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</si>
  <si>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</si>
  <si>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</si>
  <si>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</si>
  <si>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</si>
  <si>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</si>
  <si>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</si>
  <si>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</si>
  <si>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</si>
  <si>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</si>
  <si>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</si>
  <si>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</si>
  <si>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</si>
  <si>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</si>
  <si>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</si>
  <si>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</si>
  <si>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</si>
  <si>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</si>
  <si>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</si>
  <si>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</si>
  <si>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</si>
  <si>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</si>
  <si>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</si>
  <si>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</si>
  <si>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</si>
  <si>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</si>
  <si>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</si>
  <si>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</si>
  <si>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</si>
  <si>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</si>
  <si>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</si>
  <si>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</si>
  <si>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</si>
  <si>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</si>
  <si>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</si>
  <si>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</si>
  <si>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</si>
  <si>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</si>
  <si>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</si>
  <si>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</si>
  <si>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</si>
  <si>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</si>
  <si>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</si>
  <si>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</si>
  <si>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</si>
  <si>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</si>
  <si>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</si>
  <si>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</si>
  <si>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</si>
  <si>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</si>
  <si>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</si>
  <si>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</si>
  <si>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</si>
  <si>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</si>
  <si>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</si>
  <si>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</si>
  <si>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</si>
  <si>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</si>
  <si>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</si>
  <si>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</si>
  <si>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</si>
  <si>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</si>
  <si>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</si>
  <si>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</si>
  <si>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</si>
  <si>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</si>
  <si>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</si>
  <si>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</si>
  <si>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</si>
  <si>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</si>
  <si>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</si>
  <si>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</si>
  <si>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</si>
  <si>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</si>
  <si>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</si>
  <si>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</si>
  <si>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</si>
  <si>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</si>
  <si>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</si>
  <si>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</si>
  <si>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</si>
  <si>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</si>
  <si>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</si>
  <si>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</si>
  <si>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</si>
  <si>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</si>
  <si>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</si>
  <si>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</si>
  <si>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</si>
  <si>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</si>
  <si>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</si>
  <si>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</si>
  <si>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</si>
  <si>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</si>
  <si>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</si>
  <si>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</si>
  <si>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</si>
  <si>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</si>
  <si>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</si>
  <si>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</si>
  <si>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</si>
  <si>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</si>
  <si>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</si>
  <si>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</si>
  <si>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</si>
  <si>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</si>
  <si>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</si>
  <si>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</si>
  <si>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</si>
  <si>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</si>
  <si>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</si>
  <si>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</si>
  <si>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</si>
  <si>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</si>
  <si>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</si>
  <si>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</si>
  <si>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</si>
  <si>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</si>
  <si>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</si>
  <si>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</si>
  <si>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</si>
  <si>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</si>
  <si>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</si>
  <si>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</si>
  <si>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</si>
  <si>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</si>
  <si>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</si>
  <si>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</si>
  <si>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</si>
  <si>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</si>
  <si>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</si>
  <si>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</si>
  <si>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</si>
  <si>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</si>
  <si>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</si>
  <si>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</si>
  <si>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</si>
  <si>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</si>
  <si>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</si>
  <si>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</si>
  <si>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</si>
  <si>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</si>
  <si>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</si>
  <si>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</si>
  <si>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</si>
  <si>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</si>
  <si>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</si>
  <si>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</si>
  <si>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</si>
  <si>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</si>
  <si>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</si>
  <si>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</si>
  <si>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</si>
  <si>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</si>
  <si>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</si>
  <si>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</si>
  <si>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</si>
  <si>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</si>
  <si>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</si>
  <si>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</si>
  <si>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</si>
  <si>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</si>
  <si>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</si>
  <si>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</si>
  <si>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</si>
  <si>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</si>
  <si>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</si>
  <si>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</si>
  <si>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</si>
  <si>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</si>
  <si>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</si>
  <si>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</si>
  <si>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</si>
  <si>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</si>
  <si>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</si>
  <si>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</si>
  <si>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</si>
  <si>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</si>
  <si>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</si>
  <si>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</si>
  <si>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</si>
  <si>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</si>
  <si>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</si>
  <si>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</si>
  <si>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</si>
  <si>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</si>
  <si>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</si>
  <si>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</si>
  <si>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</si>
  <si>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</si>
  <si>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</si>
  <si>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</si>
  <si>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</si>
  <si>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</si>
  <si>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</si>
  <si>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</si>
  <si>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</si>
  <si>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</si>
  <si>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</si>
  <si>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</si>
  <si>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</si>
  <si>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</si>
  <si>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</si>
  <si>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</si>
  <si>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</si>
  <si>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</si>
  <si>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</si>
  <si>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</si>
  <si>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</si>
  <si>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</si>
  <si>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</si>
  <si>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</si>
  <si>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</si>
  <si>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</si>
  <si>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</si>
  <si>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</si>
  <si>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</si>
  <si>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</si>
  <si>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</si>
  <si>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</si>
  <si>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</si>
  <si>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</si>
  <si>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</si>
  <si>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</si>
  <si>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</si>
  <si>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</si>
  <si>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</si>
  <si>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</si>
  <si>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</si>
  <si>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</si>
  <si>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</si>
  <si>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</si>
  <si>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</si>
  <si>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</si>
  <si>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</si>
  <si>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</si>
  <si>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</si>
  <si>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</si>
  <si>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</si>
  <si>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</si>
  <si>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</si>
  <si>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</si>
  <si>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</si>
  <si>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</si>
  <si>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</si>
  <si>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</si>
  <si>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</si>
  <si>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</si>
  <si>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</si>
  <si>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</si>
  <si>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</si>
  <si>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</si>
  <si>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</si>
  <si>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</si>
  <si>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</si>
  <si>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</si>
  <si>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</si>
  <si>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</si>
  <si>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</si>
  <si>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</si>
  <si>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</si>
  <si>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</si>
  <si>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</si>
  <si>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</si>
  <si>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</si>
  <si>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</si>
  <si>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</si>
  <si>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</si>
  <si>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</si>
  <si>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</si>
  <si>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</si>
  <si>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</si>
  <si>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</si>
  <si>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</si>
  <si>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</si>
  <si>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</si>
  <si>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</si>
  <si>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</si>
  <si>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</si>
  <si>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</si>
  <si>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</si>
  <si>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</si>
  <si>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</si>
  <si>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</si>
  <si>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</si>
  <si>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</si>
  <si>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</si>
  <si>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</si>
  <si>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</si>
  <si>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</si>
  <si>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</si>
  <si>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</si>
  <si>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</si>
  <si>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</si>
  <si>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</si>
  <si>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</si>
  <si>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</si>
  <si>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</si>
  <si>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</si>
  <si>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</si>
  <si>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</si>
  <si>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</si>
  <si>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</si>
  <si>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</si>
  <si>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</si>
  <si>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</si>
  <si>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</si>
  <si>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</si>
  <si>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</si>
  <si>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</si>
  <si>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</si>
  <si>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</si>
  <si>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</si>
  <si>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</si>
  <si>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</si>
  <si>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</si>
  <si>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</si>
  <si>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</si>
  <si>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</si>
  <si>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</si>
  <si>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</si>
  <si>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</si>
  <si>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</si>
  <si>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</si>
  <si>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</si>
  <si>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</si>
  <si>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</si>
  <si>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</si>
  <si>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</si>
  <si>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</si>
  <si>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</si>
  <si>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</si>
  <si>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</si>
  <si>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</si>
  <si>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</si>
  <si>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</si>
  <si>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</si>
  <si>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</si>
  <si>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</si>
  <si>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</si>
  <si>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</si>
  <si>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</si>
  <si>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</si>
  <si>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</si>
  <si>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</si>
  <si>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</si>
  <si>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</si>
  <si>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</si>
  <si>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</si>
  <si>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</si>
  <si>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</si>
  <si>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</si>
  <si>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</si>
  <si>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</si>
  <si>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</si>
  <si>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</si>
  <si>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</si>
  <si>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</si>
  <si>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</si>
  <si>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</si>
  <si>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</si>
  <si>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</si>
  <si>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</si>
  <si>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</si>
  <si>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</si>
  <si>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</si>
  <si>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</si>
  <si>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</si>
  <si>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</si>
  <si>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</si>
  <si>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</si>
  <si>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</si>
  <si>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</si>
  <si>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</si>
  <si>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</si>
  <si>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</si>
  <si>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</si>
  <si>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</si>
  <si>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</si>
  <si>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</si>
  <si>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</si>
  <si>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</si>
  <si>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</si>
  <si>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</si>
  <si>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</si>
  <si>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</si>
  <si>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</si>
  <si>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</si>
  <si>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</si>
  <si>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</si>
  <si>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</si>
  <si>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</si>
  <si>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</si>
  <si>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</si>
  <si>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</si>
  <si>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</si>
  <si>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</si>
  <si>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</si>
  <si>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</si>
  <si>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</si>
  <si>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</si>
  <si>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</si>
  <si>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</si>
  <si>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</si>
  <si>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</si>
  <si>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</si>
  <si>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</si>
  <si>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</si>
  <si>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</si>
  <si>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</si>
  <si>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</si>
  <si>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</si>
  <si>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</si>
  <si>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</si>
  <si>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</si>
  <si>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</si>
  <si>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</si>
  <si>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</si>
  <si>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</si>
  <si>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</si>
  <si>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</si>
  <si>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</si>
  <si>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</si>
  <si>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</si>
  <si>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</si>
  <si>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</si>
  <si>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</si>
  <si>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</si>
  <si>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</si>
  <si>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</si>
  <si>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</si>
  <si>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</si>
  <si>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</si>
  <si>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</si>
  <si>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</si>
  <si>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</si>
  <si>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</si>
  <si>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</si>
  <si>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</si>
  <si>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</si>
  <si>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</si>
  <si>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</si>
  <si>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</si>
  <si>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</si>
  <si>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</si>
  <si>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</si>
  <si>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</si>
  <si>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</si>
  <si>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</si>
  <si>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</si>
  <si>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</si>
  <si>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</si>
  <si>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</si>
  <si>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</si>
  <si>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</si>
  <si>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</si>
  <si>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</si>
  <si>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</si>
  <si>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</si>
  <si>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</si>
  <si>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</si>
  <si>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</si>
  <si>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</si>
  <si>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</si>
  <si>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</si>
  <si>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</si>
  <si>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</si>
  <si>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</si>
  <si>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</si>
  <si>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</si>
  <si>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</si>
  <si>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</si>
  <si>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</si>
  <si>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</si>
  <si>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</si>
  <si>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</si>
  <si>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</si>
  <si>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</si>
  <si>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</si>
  <si>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</si>
  <si>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</si>
  <si>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</si>
  <si>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</si>
  <si>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</si>
  <si>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</si>
  <si>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</si>
  <si>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</si>
  <si>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</si>
  <si>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</si>
  <si>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</si>
  <si>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</si>
  <si>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</si>
  <si>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</si>
  <si>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</si>
  <si>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</si>
  <si>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</si>
  <si>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</si>
  <si>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</si>
  <si>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</si>
  <si>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</si>
  <si>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</si>
  <si>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</si>
  <si>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</si>
  <si>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</si>
  <si>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</si>
  <si>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</si>
  <si>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</si>
  <si>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</si>
  <si>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</si>
  <si>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</si>
  <si>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</si>
  <si>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</si>
  <si>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</si>
  <si>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</si>
  <si>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</si>
  <si>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</si>
  <si>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</si>
  <si>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</si>
  <si>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</si>
  <si>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</si>
  <si>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</si>
  <si>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</si>
  <si>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</si>
  <si>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</si>
  <si>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</si>
  <si>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</si>
  <si>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</si>
  <si>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</si>
  <si>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</si>
  <si>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</si>
  <si>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</si>
  <si>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</si>
  <si>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</si>
  <si>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</si>
  <si>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</si>
  <si>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</si>
  <si>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</si>
  <si>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</si>
  <si>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</si>
  <si>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</si>
  <si>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</si>
  <si>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</si>
  <si>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</si>
  <si>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</si>
  <si>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</si>
  <si>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</si>
  <si>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</si>
  <si>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</si>
  <si>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</si>
  <si>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</si>
  <si>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</si>
  <si>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</si>
  <si>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</si>
  <si>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</si>
  <si>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</si>
  <si>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</si>
  <si>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</si>
  <si>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</si>
  <si>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</si>
  <si>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</si>
  <si>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</si>
  <si>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</si>
  <si>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</si>
  <si>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</si>
  <si>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</si>
  <si>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</si>
  <si>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</si>
  <si>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</si>
  <si>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</si>
  <si>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</si>
  <si>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</si>
  <si>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</si>
  <si>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</si>
  <si>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</si>
  <si>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</si>
  <si>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</si>
  <si>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</si>
  <si>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</si>
  <si>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</si>
  <si>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</si>
  <si>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</si>
  <si>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</si>
  <si>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</si>
  <si>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</si>
  <si>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</si>
  <si>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</si>
  <si>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</si>
  <si>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</si>
  <si>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</si>
  <si>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</si>
  <si>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</si>
  <si>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</si>
  <si>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</si>
  <si>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</si>
  <si>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</si>
  <si>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</si>
  <si>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</si>
  <si>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</si>
  <si>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</si>
  <si>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</si>
  <si>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</si>
  <si>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</si>
  <si>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</si>
  <si>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</si>
  <si>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</si>
  <si>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</si>
  <si>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</si>
  <si>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</si>
  <si>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</si>
  <si>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</si>
  <si>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</si>
  <si>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</si>
  <si>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</si>
  <si>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</si>
  <si>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</si>
  <si>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</si>
  <si>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</si>
  <si>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</si>
  <si>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</si>
  <si>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</si>
  <si>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</si>
  <si>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</si>
  <si>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</si>
  <si>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</si>
  <si>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</si>
  <si>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</si>
  <si>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</si>
  <si>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</si>
  <si>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</si>
  <si>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</si>
  <si>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</si>
  <si>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</si>
  <si>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</si>
  <si>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</si>
  <si>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</si>
  <si>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</si>
  <si>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</si>
  <si>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</si>
  <si>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</si>
  <si>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</si>
  <si>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</si>
  <si>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</si>
  <si>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</si>
  <si>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</si>
  <si>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</si>
  <si>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</si>
  <si>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</si>
  <si>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</si>
  <si>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</si>
  <si>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</si>
  <si>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</si>
  <si>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</si>
  <si>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</si>
  <si>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</si>
  <si>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</si>
  <si>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</si>
  <si>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</si>
  <si>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</si>
  <si>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</si>
  <si>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</si>
  <si>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</si>
  <si>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</si>
  <si>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</si>
  <si>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</si>
  <si>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</si>
  <si>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</si>
  <si>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</si>
  <si>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</si>
  <si>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</si>
  <si>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</si>
  <si>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</si>
  <si>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</si>
  <si>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</si>
  <si>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</si>
  <si>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</si>
  <si>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</si>
  <si>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</si>
  <si>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</si>
  <si>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</si>
  <si>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</si>
  <si>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</si>
  <si>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</si>
  <si>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</si>
  <si>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</si>
  <si>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</si>
  <si>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</si>
  <si>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</si>
  <si>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</si>
  <si>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</si>
  <si>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</si>
  <si>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</si>
  <si>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</si>
  <si>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</si>
  <si>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</si>
  <si>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</si>
  <si>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</si>
  <si>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</si>
  <si>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</si>
  <si>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</si>
  <si>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</si>
  <si>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</si>
  <si>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</si>
  <si>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</si>
  <si>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</si>
  <si>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</si>
  <si>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</si>
  <si>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</si>
  <si>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</si>
  <si>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</si>
  <si>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</si>
  <si>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</si>
  <si>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</si>
  <si>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</si>
  <si>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</si>
  <si>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</si>
  <si>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</si>
  <si>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</si>
  <si>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</si>
  <si>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</si>
  <si>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</si>
  <si>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</si>
  <si>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</si>
  <si>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</si>
  <si>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</si>
  <si>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</si>
  <si>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</si>
  <si>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</si>
  <si>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</si>
  <si>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</si>
  <si>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</si>
  <si>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</si>
  <si>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</si>
  <si>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</si>
  <si>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</si>
  <si>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</si>
  <si>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</si>
  <si>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</si>
  <si>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</si>
  <si>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</si>
  <si>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</si>
  <si>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</si>
  <si>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</si>
  <si>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</si>
  <si>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</si>
  <si>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</si>
  <si>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</si>
  <si>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</si>
  <si>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</si>
  <si>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</si>
  <si>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</si>
  <si>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</si>
  <si>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</si>
  <si>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</si>
  <si>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</si>
  <si>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</si>
  <si>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</si>
  <si>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</si>
  <si>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</si>
  <si>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</si>
  <si>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</si>
  <si>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</si>
  <si>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</si>
  <si>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</si>
  <si>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</si>
  <si>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</si>
  <si>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</si>
  <si>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</si>
  <si>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</si>
  <si>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</si>
  <si>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</si>
  <si>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</si>
  <si>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</si>
  <si>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</si>
  <si>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</si>
  <si>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</si>
  <si>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</si>
  <si>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</si>
  <si>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</si>
  <si>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</si>
  <si>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</si>
  <si>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</si>
  <si>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</si>
  <si>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</si>
  <si>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</si>
  <si>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</si>
  <si>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</si>
  <si>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</si>
  <si>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</si>
  <si>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</si>
  <si>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</si>
  <si>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</si>
  <si>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</si>
  <si>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</si>
  <si>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</si>
  <si>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</si>
  <si>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</si>
  <si>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</si>
  <si>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</si>
  <si>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</si>
  <si>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</si>
  <si>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</si>
  <si>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</si>
  <si>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</si>
  <si>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</si>
  <si>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</si>
  <si>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</si>
  <si>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</si>
  <si>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</si>
  <si>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</si>
  <si>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</si>
  <si>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</si>
  <si>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</si>
  <si>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</si>
  <si>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</si>
  <si>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</si>
  <si>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</si>
  <si>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</si>
  <si>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</si>
  <si>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</si>
  <si>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</si>
  <si>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</si>
  <si>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</si>
  <si>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</si>
  <si>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</si>
  <si>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</si>
  <si>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</si>
  <si>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</si>
  <si>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</si>
  <si>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</si>
  <si>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</si>
  <si>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</si>
  <si>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</si>
  <si>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</si>
  <si>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</si>
  <si>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</si>
  <si>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</si>
  <si>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</si>
  <si>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</si>
  <si>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</si>
  <si>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</si>
  <si>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</si>
  <si>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</si>
  <si>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</si>
  <si>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</si>
  <si>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</si>
  <si>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</si>
  <si>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</si>
  <si>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</si>
  <si>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</si>
  <si>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</si>
  <si>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</si>
  <si>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</si>
  <si>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</si>
  <si>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</si>
  <si>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</si>
  <si>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</si>
  <si>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</si>
  <si>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</si>
  <si>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</si>
  <si>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</si>
  <si>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</si>
  <si>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</si>
  <si>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</si>
  <si>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</si>
  <si>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</si>
  <si>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</si>
  <si>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</si>
  <si>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</si>
  <si>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</si>
  <si>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</si>
  <si>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</si>
  <si>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</si>
  <si>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</si>
  <si>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</si>
  <si>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</si>
  <si>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</si>
  <si>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</si>
  <si>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</si>
  <si>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</si>
  <si>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</si>
  <si>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</si>
  <si>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</si>
  <si>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</si>
  <si>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</si>
  <si>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</si>
  <si>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</si>
  <si>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</si>
  <si>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</si>
  <si>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</si>
  <si>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</si>
  <si>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</si>
  <si>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</si>
  <si>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</si>
  <si>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</si>
  <si>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</si>
  <si>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</si>
  <si>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</si>
  <si>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</si>
  <si>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</si>
  <si>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</si>
  <si>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</si>
  <si>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</si>
  <si>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</si>
  <si>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</si>
  <si>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</si>
  <si>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</si>
  <si>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</si>
  <si>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</si>
  <si>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</si>
  <si>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</si>
  <si>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</si>
  <si>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</si>
  <si>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</si>
  <si>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</si>
  <si>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</si>
  <si>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</si>
  <si>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</si>
  <si>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</si>
  <si>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</si>
  <si>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</si>
  <si>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</si>
  <si>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</si>
  <si>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</si>
  <si>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</si>
  <si>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</si>
  <si>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</si>
  <si>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</si>
  <si>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</si>
  <si>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</si>
  <si>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</si>
  <si>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</si>
  <si>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</si>
  <si>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</si>
  <si>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</si>
  <si>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</si>
  <si>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</si>
  <si>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</si>
  <si>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</si>
  <si>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</si>
  <si>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</si>
  <si>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</si>
  <si>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</si>
  <si>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</si>
  <si>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</si>
  <si>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</si>
  <si>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</si>
  <si>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</si>
  <si>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</si>
  <si>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</si>
  <si>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</si>
  <si>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</si>
  <si>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</si>
  <si>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</si>
  <si>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</si>
  <si>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</si>
  <si>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</si>
  <si>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</si>
  <si>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</si>
  <si>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</si>
  <si>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</si>
  <si>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</si>
  <si>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</si>
  <si>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</si>
  <si>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</si>
  <si>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</si>
  <si>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</si>
  <si>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</si>
  <si>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</si>
  <si>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</si>
  <si>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</si>
  <si>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</si>
  <si>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</si>
  <si>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</si>
  <si>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</si>
  <si>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</si>
  <si>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</si>
  <si>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</si>
  <si>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</si>
  <si>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</si>
  <si>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</si>
  <si>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</si>
  <si>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</si>
  <si>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</si>
  <si>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</si>
  <si>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</si>
  <si>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</si>
  <si>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</si>
  <si>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</si>
  <si>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</si>
  <si>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</si>
  <si>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</si>
  <si>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</si>
  <si>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</si>
  <si>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</si>
  <si>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</si>
  <si>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</si>
  <si>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</si>
  <si>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</si>
  <si>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</si>
  <si>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</si>
  <si>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</si>
  <si>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</si>
  <si>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</si>
  <si>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</si>
  <si>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</si>
  <si>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</si>
  <si>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</si>
  <si>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</si>
  <si>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</si>
  <si>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</si>
  <si>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</si>
  <si>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</si>
  <si>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</si>
  <si>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</si>
  <si>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</si>
  <si>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</si>
  <si>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</si>
  <si>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</si>
  <si>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</si>
  <si>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</si>
  <si>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</si>
  <si>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</si>
  <si>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</si>
  <si>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</si>
  <si>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</si>
  <si>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</si>
  <si>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</si>
  <si>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</si>
  <si>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</si>
  <si>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</si>
  <si>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</si>
  <si>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</si>
  <si>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</si>
  <si>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</si>
  <si>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</si>
  <si>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</si>
  <si>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</si>
  <si>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</si>
  <si>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</si>
  <si>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</si>
  <si>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</si>
  <si>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</si>
  <si>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</si>
  <si>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</si>
  <si>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</si>
  <si>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</si>
  <si>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</si>
  <si>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</si>
  <si>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</si>
  <si>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</si>
  <si>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</si>
  <si>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</si>
  <si>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</si>
  <si>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</si>
  <si>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</si>
  <si>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</si>
  <si>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</si>
  <si>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</si>
  <si>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</si>
  <si>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</si>
  <si>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</si>
  <si>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</si>
  <si>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</si>
  <si>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</si>
  <si>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</si>
  <si>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</si>
  <si>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</si>
  <si>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</si>
  <si>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</si>
  <si>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</si>
  <si>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</si>
  <si>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</si>
  <si>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</si>
  <si>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</si>
  <si>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</si>
  <si>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</si>
  <si>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</si>
  <si>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</si>
  <si>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</si>
  <si>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</si>
  <si>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</si>
  <si>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</si>
  <si>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</si>
  <si>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</si>
  <si>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</si>
  <si>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</si>
  <si>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</si>
  <si>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</si>
  <si>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</si>
  <si>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</si>
  <si>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</si>
  <si>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</si>
  <si>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</si>
  <si>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</si>
  <si>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</si>
  <si>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</si>
  <si>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</si>
  <si>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</si>
  <si>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</si>
  <si>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</si>
  <si>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</si>
  <si>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</si>
  <si>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</si>
  <si>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</si>
  <si>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</si>
  <si>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</si>
  <si>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</si>
  <si>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</si>
  <si>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</si>
  <si>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</si>
  <si>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</si>
  <si>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</si>
  <si>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</si>
  <si>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</si>
  <si>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</si>
  <si>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</si>
  <si>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</si>
  <si>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</si>
  <si>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</si>
  <si>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</si>
  <si>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</si>
  <si>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</si>
  <si>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</si>
  <si>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</si>
  <si>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</si>
  <si>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</si>
  <si>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</si>
  <si>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</si>
  <si>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</si>
  <si>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</si>
  <si>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</si>
  <si>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</si>
  <si>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</si>
  <si>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</si>
  <si>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</si>
  <si>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</si>
  <si>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</si>
  <si>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</si>
  <si>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</si>
  <si>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</si>
  <si>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</si>
  <si>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</si>
  <si>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</si>
  <si>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</si>
  <si>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</si>
  <si>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</si>
  <si>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</si>
  <si>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</si>
  <si>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</si>
  <si>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</si>
  <si>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</si>
  <si>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</si>
  <si>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</si>
  <si>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</si>
  <si>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</si>
  <si>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</si>
  <si>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</si>
  <si>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</si>
  <si>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</si>
  <si>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</si>
  <si>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</si>
  <si>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</si>
  <si>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</si>
  <si>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</si>
  <si>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</si>
  <si>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</si>
  <si>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</si>
  <si>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</si>
  <si>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</si>
  <si>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</si>
  <si>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</si>
  <si>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</si>
  <si>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</si>
  <si>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</si>
  <si>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</si>
  <si>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</si>
  <si>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</si>
  <si>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</si>
  <si>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</si>
  <si>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</si>
  <si>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</si>
  <si>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</si>
  <si>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</si>
  <si>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</si>
  <si>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</si>
  <si>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</si>
  <si>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</si>
  <si>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</si>
  <si>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</si>
  <si>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</si>
  <si>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</si>
  <si>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</si>
  <si>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</si>
  <si>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</si>
  <si>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</si>
  <si>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</si>
  <si>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</si>
  <si>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</si>
  <si>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</si>
  <si>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</si>
  <si>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</si>
  <si>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</si>
  <si>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</si>
  <si>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</si>
  <si>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</si>
  <si>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</si>
  <si>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</si>
  <si>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</si>
  <si>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</si>
  <si>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</si>
  <si>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</si>
  <si>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</si>
  <si>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</si>
  <si>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</si>
  <si>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</si>
  <si>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</si>
  <si>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</si>
  <si>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</si>
  <si>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</si>
  <si>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</si>
  <si>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</si>
  <si>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</si>
  <si>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</si>
  <si>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</si>
  <si>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</si>
  <si>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</si>
  <si>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</si>
  <si>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</si>
  <si>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</si>
  <si>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</si>
  <si>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</si>
  <si>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</si>
  <si>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</si>
  <si>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</si>
  <si>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</si>
  <si>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</si>
  <si>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</si>
  <si>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</si>
  <si>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</si>
  <si>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</si>
  <si>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</si>
  <si>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</si>
  <si>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</si>
  <si>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</si>
  <si>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</si>
  <si>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</si>
  <si>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</si>
  <si>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</si>
  <si>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</si>
  <si>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</si>
  <si>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</si>
  <si>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</si>
  <si>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</si>
  <si>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</si>
  <si>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</si>
  <si>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</si>
  <si>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</si>
  <si>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</si>
  <si>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</si>
  <si>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</si>
  <si>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</si>
  <si>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</si>
  <si>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</si>
  <si>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</si>
  <si>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</si>
  <si>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</si>
  <si>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</si>
  <si>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</si>
  <si>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</si>
  <si>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</si>
  <si>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</si>
  <si>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</si>
  <si>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</si>
  <si>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</si>
  <si>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</si>
  <si>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</si>
  <si>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</si>
  <si>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</si>
  <si>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</si>
  <si>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</si>
  <si>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</si>
  <si>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</si>
  <si>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</si>
  <si>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</si>
  <si>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</si>
  <si>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</si>
  <si>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</si>
  <si>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</si>
  <si>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</si>
  <si>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</si>
  <si>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</si>
  <si>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</si>
  <si>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</si>
  <si>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</si>
  <si>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</si>
  <si>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</si>
  <si>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</si>
  <si>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</si>
  <si>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</si>
  <si>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</si>
  <si>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</si>
  <si>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</si>
  <si>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</si>
  <si>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</si>
  <si>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</si>
  <si>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</si>
  <si>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</si>
  <si>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</si>
  <si>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</si>
  <si>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</si>
  <si>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</si>
  <si>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</si>
  <si>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</si>
  <si>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</si>
  <si>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</si>
  <si>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</si>
  <si>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</si>
  <si>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</si>
  <si>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</si>
  <si>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</si>
  <si>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</si>
  <si>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</si>
  <si>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</si>
  <si>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</si>
  <si>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</si>
  <si>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</si>
  <si>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</si>
  <si>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</si>
  <si>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</si>
  <si>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</si>
  <si>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</si>
  <si>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</si>
  <si>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</si>
  <si>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</si>
  <si>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</si>
  <si>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</si>
  <si>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</si>
  <si>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</si>
  <si>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</si>
  <si>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</si>
  <si>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</si>
  <si>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</si>
  <si>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</si>
  <si>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</si>
  <si>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</si>
  <si>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</si>
  <si>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</si>
  <si>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</si>
  <si>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</si>
  <si>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</si>
  <si>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</si>
  <si>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</si>
  <si>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</si>
  <si>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</si>
  <si>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</si>
  <si>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</si>
  <si>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</si>
  <si>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</si>
  <si>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</si>
  <si>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</si>
  <si>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</si>
  <si>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</si>
  <si>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</si>
  <si>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</si>
  <si>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</si>
  <si>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</si>
  <si>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</si>
  <si>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</si>
  <si>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</si>
  <si>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</si>
  <si>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</si>
  <si>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</si>
  <si>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</si>
  <si>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</si>
  <si>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</si>
  <si>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</si>
  <si>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</si>
  <si>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</si>
  <si>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</si>
  <si>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</si>
  <si>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</si>
  <si>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</si>
  <si>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</si>
  <si>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</si>
  <si>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</si>
  <si>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</si>
  <si>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</si>
  <si>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</si>
  <si>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</si>
  <si>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</si>
  <si>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</si>
  <si>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</si>
  <si>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</si>
  <si>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</si>
  <si>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</si>
  <si>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</si>
  <si>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</si>
  <si>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</si>
  <si>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</si>
  <si>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</si>
  <si>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</si>
  <si>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</si>
  <si>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</si>
  <si>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</si>
  <si>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</si>
  <si>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</si>
  <si>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</si>
  <si>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</si>
  <si>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</si>
  <si>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</si>
  <si>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</si>
  <si>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</si>
  <si>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</si>
  <si>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</si>
  <si>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</si>
  <si>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</si>
  <si>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</si>
  <si>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</si>
  <si>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</si>
  <si>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</si>
  <si>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</si>
  <si>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</si>
  <si>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</si>
  <si>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</si>
  <si>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</si>
  <si>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</si>
  <si>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</si>
  <si>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</si>
  <si>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</si>
  <si>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</si>
  <si>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</si>
  <si>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</si>
  <si>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</si>
  <si>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</si>
  <si>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</si>
  <si>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</si>
  <si>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</si>
  <si>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</si>
  <si>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</si>
  <si>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</si>
  <si>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</si>
  <si>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</si>
  <si>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</si>
  <si>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</si>
  <si>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</si>
  <si>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</si>
  <si>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</si>
  <si>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</si>
  <si>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</si>
  <si>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</si>
  <si>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</si>
  <si>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</si>
  <si>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</si>
  <si>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</si>
  <si>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</si>
  <si>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</si>
  <si>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</si>
  <si>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</si>
  <si>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</si>
  <si>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</si>
  <si>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</si>
  <si>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</si>
  <si>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</si>
  <si>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</si>
  <si>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</si>
  <si>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</si>
  <si>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</si>
  <si>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</si>
  <si>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</si>
  <si>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</si>
  <si>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</si>
  <si>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</si>
  <si>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</si>
  <si>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</si>
  <si>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</si>
  <si>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</si>
  <si>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</si>
  <si>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</si>
  <si>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</si>
  <si>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</si>
  <si>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</si>
  <si>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</si>
  <si>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</si>
  <si>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</si>
  <si>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</si>
  <si>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</si>
  <si>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</si>
  <si>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</si>
  <si>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</si>
  <si>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</si>
  <si>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</si>
  <si>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</si>
  <si>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</si>
  <si>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</si>
  <si>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</si>
  <si>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</si>
  <si>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</si>
  <si>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</si>
  <si>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</si>
  <si>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</si>
  <si>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</si>
  <si>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</si>
  <si>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</si>
  <si>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</si>
  <si>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</si>
  <si>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</si>
  <si>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</si>
  <si>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</si>
  <si>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</si>
  <si>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</si>
  <si>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</si>
  <si>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</si>
  <si>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</si>
  <si>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</si>
  <si>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</si>
  <si>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</si>
  <si>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</si>
  <si>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</si>
  <si>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</si>
  <si>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</si>
  <si>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</si>
  <si>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</si>
  <si>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</si>
  <si>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</si>
  <si>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</si>
  <si>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</si>
  <si>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</si>
  <si>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</si>
  <si>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</si>
  <si>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</si>
  <si>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</si>
  <si>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</si>
  <si>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</si>
  <si>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</si>
  <si>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</si>
  <si>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</si>
  <si>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</si>
  <si>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</si>
  <si>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</si>
  <si>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</si>
  <si>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</si>
  <si>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</si>
  <si>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</si>
  <si>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</si>
  <si>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</si>
  <si>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</si>
  <si>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</si>
  <si>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</si>
  <si>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</si>
  <si>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</si>
  <si>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</si>
  <si>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</si>
  <si>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</si>
  <si>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</si>
  <si>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</si>
  <si>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</si>
  <si>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</si>
  <si>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</si>
  <si>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</si>
  <si>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</si>
  <si>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</si>
  <si>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</si>
  <si>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</si>
  <si>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</si>
  <si>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</si>
  <si>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</si>
  <si>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</si>
  <si>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</si>
  <si>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</si>
  <si>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</si>
  <si>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</si>
  <si>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</si>
  <si>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</si>
  <si>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</si>
  <si>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</si>
  <si>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</si>
  <si>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</si>
  <si>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</si>
  <si>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</si>
  <si>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</si>
  <si>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</si>
  <si>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</si>
  <si>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</si>
  <si>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</si>
  <si>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</si>
  <si>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</si>
  <si>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</si>
  <si>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</si>
  <si>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</si>
  <si>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</si>
  <si>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</si>
  <si>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</si>
  <si>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</si>
  <si>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</si>
  <si>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</si>
  <si>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</si>
  <si>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</si>
  <si>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</si>
  <si>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</si>
  <si>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</si>
  <si>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</si>
  <si>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</si>
  <si>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</si>
  <si>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</si>
  <si>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</si>
  <si>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</si>
  <si>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</si>
  <si>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</si>
  <si>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</si>
  <si>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</si>
  <si>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</si>
  <si>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</si>
  <si>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</si>
  <si>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</si>
  <si>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</si>
  <si>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</si>
  <si>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</si>
  <si>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</si>
  <si>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</si>
  <si>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</si>
  <si>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</si>
  <si>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</si>
  <si>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</si>
  <si>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</si>
  <si>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</si>
  <si>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</si>
  <si>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</si>
  <si>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</si>
  <si>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</si>
  <si>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</si>
  <si>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</si>
  <si>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</si>
  <si>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</si>
  <si>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</si>
  <si>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</si>
  <si>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</si>
  <si>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</si>
  <si>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</si>
  <si>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</si>
  <si>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</si>
  <si>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</si>
  <si>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</si>
  <si>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</si>
  <si>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</si>
  <si>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</si>
  <si>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</si>
  <si>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</si>
  <si>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</si>
  <si>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</si>
  <si>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</si>
  <si>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</si>
  <si>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</si>
  <si>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</si>
  <si>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</si>
  <si>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</si>
  <si>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</si>
  <si>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</si>
  <si>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</si>
  <si>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</si>
  <si>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</si>
  <si>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</si>
  <si>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</si>
  <si>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</si>
  <si>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</si>
  <si>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</si>
  <si>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</si>
  <si>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</si>
  <si>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</si>
  <si>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</si>
  <si>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</si>
  <si>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</si>
  <si>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</si>
  <si>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</si>
  <si>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</si>
  <si>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</si>
  <si>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</si>
  <si>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</si>
  <si>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</si>
  <si>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</si>
  <si>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</si>
  <si>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</si>
  <si>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</si>
  <si>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</si>
  <si>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</si>
  <si>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</si>
  <si>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</si>
  <si>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</si>
  <si>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</si>
  <si>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</si>
  <si>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</si>
  <si>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</si>
  <si>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</si>
  <si>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</si>
  <si>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</si>
  <si>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</si>
  <si>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</si>
  <si>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</si>
  <si>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</si>
  <si>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</si>
  <si>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</si>
  <si>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</si>
  <si>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</si>
  <si>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</si>
  <si>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</si>
  <si>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</si>
  <si>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</si>
  <si>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</si>
  <si>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</si>
  <si>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</si>
  <si>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</si>
  <si>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</si>
  <si>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</si>
  <si>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</si>
  <si>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</si>
  <si>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</si>
  <si>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</si>
  <si>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</si>
  <si>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</si>
  <si>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</si>
  <si>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</si>
  <si>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</si>
  <si>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</si>
  <si>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</si>
  <si>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</si>
  <si>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</si>
  <si>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</si>
  <si>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</si>
  <si>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</si>
  <si>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</si>
  <si>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</si>
  <si>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</si>
  <si>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</si>
  <si>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</si>
  <si>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</si>
  <si>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</si>
  <si>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</si>
  <si>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</si>
  <si>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</si>
  <si>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</si>
  <si>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</si>
  <si>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</si>
  <si>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</si>
  <si>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</si>
  <si>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</si>
  <si>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</si>
  <si>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</si>
  <si>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</si>
  <si>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</si>
  <si>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</si>
  <si>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</si>
  <si>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</si>
  <si>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</si>
  <si>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</si>
  <si>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</si>
  <si>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</si>
  <si>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</si>
  <si>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</si>
  <si>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</si>
  <si>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</si>
  <si>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</si>
  <si>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</si>
  <si>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</si>
  <si>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</si>
  <si>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</si>
  <si>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</si>
  <si>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</si>
  <si>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</si>
  <si>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</si>
  <si>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</si>
  <si>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</si>
  <si>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</si>
  <si>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</si>
  <si>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</si>
  <si>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</si>
  <si>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</si>
  <si>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</si>
  <si>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</si>
  <si>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</si>
  <si>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</si>
  <si>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</si>
  <si>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</si>
  <si>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</si>
  <si>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</si>
  <si>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</si>
  <si>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</si>
  <si>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</si>
  <si>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</si>
  <si>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</si>
  <si>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</si>
  <si>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</si>
  <si>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</si>
  <si>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</si>
  <si>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</si>
  <si>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</si>
  <si>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</si>
  <si>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</si>
  <si>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</si>
  <si>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</si>
  <si>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</si>
  <si>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</si>
  <si>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</si>
  <si>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</si>
  <si>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</si>
  <si>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</si>
  <si>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</si>
  <si>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</si>
  <si>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</si>
  <si>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</si>
  <si>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</si>
  <si>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</si>
  <si>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</si>
  <si>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</si>
  <si>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</si>
  <si>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</si>
  <si>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</si>
  <si>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</si>
  <si>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</si>
  <si>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</si>
  <si>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</si>
  <si>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</si>
  <si>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</si>
  <si>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</si>
  <si>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</si>
  <si>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</si>
  <si>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</si>
  <si>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</si>
  <si>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</si>
  <si>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</si>
  <si>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</si>
  <si>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</si>
  <si>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</si>
  <si>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</si>
  <si>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</si>
  <si>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</si>
  <si>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</si>
  <si>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</si>
  <si>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</si>
  <si>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</si>
  <si>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</si>
  <si>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</si>
  <si>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</si>
  <si>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</si>
  <si>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</si>
  <si>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</si>
  <si>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</si>
  <si>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</si>
  <si>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</si>
  <si>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</si>
  <si>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</si>
  <si>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</si>
  <si>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</si>
  <si>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</si>
  <si>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</si>
  <si>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</si>
  <si>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</si>
  <si>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</si>
  <si>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</si>
  <si>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</si>
  <si>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</si>
  <si>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</si>
  <si>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</si>
  <si>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</si>
  <si>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</si>
  <si>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</si>
  <si>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</si>
  <si>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</si>
  <si>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</si>
  <si>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</si>
  <si>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</si>
  <si>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</si>
  <si>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</si>
  <si>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</si>
  <si>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</si>
  <si>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</si>
  <si>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</si>
  <si>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</si>
  <si>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</si>
  <si>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</si>
  <si>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</si>
  <si>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</si>
  <si>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</si>
  <si>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</si>
  <si>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</si>
  <si>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</si>
  <si>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</si>
  <si>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</si>
  <si>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</si>
  <si>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</si>
  <si>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</si>
  <si>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</si>
  <si>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</si>
  <si>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</si>
  <si>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</si>
  <si>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</si>
  <si>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</si>
  <si>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</si>
  <si>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</si>
  <si>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</si>
  <si>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</si>
  <si>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</si>
  <si>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</si>
  <si>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</si>
  <si>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</si>
  <si>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</si>
  <si>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</si>
  <si>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</si>
  <si>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</si>
  <si>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</si>
  <si>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</si>
  <si>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</si>
  <si>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</si>
  <si>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</si>
  <si>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</si>
  <si>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</si>
  <si>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</si>
  <si>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</si>
  <si>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</si>
  <si>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</si>
  <si>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</si>
  <si>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</si>
  <si>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</si>
  <si>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</si>
  <si>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</si>
  <si>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</si>
  <si>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</si>
  <si>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</si>
  <si>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</si>
  <si>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</si>
  <si>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</si>
  <si>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</si>
  <si>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</si>
  <si>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</si>
  <si>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</si>
  <si>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</si>
  <si>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</si>
  <si>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</si>
  <si>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</si>
  <si>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</si>
  <si>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</si>
  <si>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</si>
  <si>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</si>
  <si>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</si>
  <si>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</si>
  <si>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</si>
  <si>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</si>
  <si>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</si>
  <si>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</si>
  <si>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</si>
  <si>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</si>
  <si>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</si>
  <si>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</si>
  <si>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</si>
  <si>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</si>
  <si>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</si>
  <si>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</si>
  <si>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</si>
  <si>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</si>
  <si>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</si>
  <si>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</si>
  <si>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</si>
  <si>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</si>
  <si>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</si>
  <si>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</si>
  <si>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</si>
  <si>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</si>
  <si>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</si>
  <si>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</si>
  <si>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</si>
  <si>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</si>
  <si>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</si>
  <si>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</si>
  <si>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</si>
  <si>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</si>
  <si>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</si>
  <si>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</si>
  <si>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</si>
  <si>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</si>
  <si>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</si>
  <si>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</si>
  <si>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</si>
  <si>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</si>
  <si>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</si>
  <si>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</si>
  <si>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</si>
  <si>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</si>
  <si>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</si>
  <si>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</si>
  <si>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</si>
  <si>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</si>
  <si>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</si>
  <si>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</si>
  <si>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</si>
  <si>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</si>
  <si>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</si>
  <si>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</si>
  <si>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</si>
  <si>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</si>
  <si>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</si>
  <si>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</si>
  <si>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</si>
  <si>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</si>
  <si>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</si>
  <si>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</si>
  <si>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</si>
  <si>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</si>
  <si>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</si>
  <si>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</si>
  <si>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</si>
  <si>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</si>
  <si>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</si>
  <si>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</si>
  <si>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</si>
  <si>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</si>
  <si>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</si>
  <si>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</si>
  <si>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</si>
  <si>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</si>
  <si>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</si>
  <si>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</si>
  <si>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</si>
  <si>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</si>
  <si>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</si>
  <si>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</si>
  <si>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</si>
  <si>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</si>
  <si>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</si>
  <si>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</si>
  <si>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</si>
  <si>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</si>
  <si>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</si>
  <si>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</si>
  <si>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</si>
  <si>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</si>
  <si>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</si>
  <si>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</si>
  <si>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</si>
  <si>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</si>
  <si>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</si>
  <si>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</si>
  <si>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</si>
  <si>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</si>
  <si>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</si>
  <si>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</si>
  <si>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</si>
  <si>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</si>
  <si>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</si>
  <si>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</si>
  <si>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</si>
  <si>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</si>
  <si>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</si>
  <si>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</si>
  <si>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</si>
  <si>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</si>
  <si>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</si>
  <si>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</si>
  <si>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</si>
  <si>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</si>
  <si>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</si>
  <si>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</si>
  <si>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</si>
  <si>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</si>
  <si>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</si>
  <si>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</si>
  <si>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</si>
  <si>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</si>
  <si>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</si>
  <si>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</si>
  <si>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</si>
  <si>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</si>
  <si>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</si>
  <si>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</si>
  <si>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</si>
  <si>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</si>
  <si>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</si>
  <si>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</si>
  <si>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</si>
  <si>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</si>
  <si>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</si>
  <si>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</si>
  <si>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</si>
  <si>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</si>
  <si>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</si>
  <si>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</si>
  <si>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</si>
  <si>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</si>
  <si>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</si>
  <si>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</si>
  <si>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</si>
  <si>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</si>
  <si>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</si>
  <si>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</si>
  <si>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</si>
  <si>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</si>
  <si>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</si>
  <si>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</si>
  <si>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</si>
  <si>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</si>
  <si>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</si>
  <si>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</si>
  <si>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</si>
  <si>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</si>
  <si>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</si>
  <si>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</si>
  <si>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</si>
  <si>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</si>
  <si>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</si>
  <si>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</si>
  <si>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</si>
  <si>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</si>
  <si>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</si>
  <si>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</si>
  <si>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</si>
  <si>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</si>
  <si>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</si>
  <si>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</si>
  <si>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</si>
  <si>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</si>
  <si>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</si>
  <si>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</si>
  <si>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</si>
  <si>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</si>
  <si>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</si>
  <si>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</si>
  <si>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</si>
  <si>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</si>
  <si>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</si>
  <si>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</si>
  <si>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</si>
  <si>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</si>
  <si>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</si>
  <si>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</si>
  <si>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</si>
  <si>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</si>
  <si>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</si>
  <si>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</si>
  <si>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</si>
  <si>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</si>
  <si>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</si>
  <si>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</si>
  <si>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</si>
  <si>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</si>
  <si>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</si>
  <si>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</si>
  <si>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</si>
  <si>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</si>
  <si>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</si>
  <si>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</si>
  <si>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</si>
  <si>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</si>
  <si>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</si>
  <si>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</si>
  <si>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</si>
  <si>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</si>
  <si>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</si>
  <si>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</si>
  <si>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</si>
  <si>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</si>
  <si>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</si>
  <si>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</si>
  <si>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</si>
  <si>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</si>
  <si>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</si>
  <si>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</si>
  <si>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</si>
  <si>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</si>
  <si>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</si>
  <si>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</si>
  <si>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</si>
  <si>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</si>
  <si>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</si>
  <si>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</si>
  <si>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</si>
  <si>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</si>
  <si>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</si>
  <si>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</si>
  <si>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</si>
  <si>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</si>
  <si>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</si>
  <si>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</si>
  <si>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</si>
  <si>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</si>
  <si>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</si>
  <si>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</si>
  <si>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</si>
  <si>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</si>
  <si>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</si>
  <si>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</si>
  <si>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</si>
  <si>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</si>
  <si>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</si>
  <si>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</si>
  <si>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</si>
  <si>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</si>
  <si>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</si>
  <si>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</si>
  <si>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</si>
  <si>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</si>
  <si>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</si>
  <si>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</si>
  <si>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</si>
  <si>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</si>
  <si>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</si>
  <si>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</si>
  <si>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</si>
  <si>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</si>
  <si>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</si>
  <si>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</si>
  <si>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</si>
  <si>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</si>
  <si>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</si>
  <si>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</si>
  <si>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</si>
  <si>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</si>
  <si>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</si>
  <si>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</si>
  <si>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</si>
  <si>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</si>
  <si>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</si>
  <si>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</si>
  <si>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</si>
  <si>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</si>
  <si>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</si>
  <si>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</si>
  <si>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</si>
  <si>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</si>
  <si>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</si>
  <si>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</si>
  <si>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</si>
  <si>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</si>
  <si>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</si>
  <si>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</si>
  <si>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</si>
  <si>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</si>
  <si>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</si>
  <si>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</si>
  <si>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</si>
  <si>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</si>
  <si>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</si>
  <si>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</si>
  <si>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</si>
  <si>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</si>
  <si>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</si>
  <si>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</si>
  <si>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</si>
  <si>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</si>
  <si>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</si>
  <si>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</si>
  <si>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</si>
  <si>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</si>
  <si>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</si>
  <si>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</si>
  <si>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</si>
  <si>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</si>
  <si>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</si>
  <si>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</si>
  <si>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</si>
  <si>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</si>
  <si>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</si>
  <si>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</si>
  <si>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</si>
  <si>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</si>
  <si>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</si>
  <si>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</si>
  <si>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</si>
  <si>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</si>
  <si>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</si>
  <si>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</si>
  <si>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</si>
  <si>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</si>
  <si>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</si>
  <si>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</si>
  <si>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</si>
  <si>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</si>
  <si>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</si>
  <si>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</si>
  <si>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</si>
  <si>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</si>
  <si>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</si>
  <si>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</si>
  <si>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</si>
  <si>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</si>
  <si>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</si>
  <si>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</si>
  <si>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</si>
  <si>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</si>
  <si>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</si>
  <si>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</si>
  <si>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</si>
  <si>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</si>
  <si>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</si>
  <si>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</si>
  <si>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</si>
  <si>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</si>
  <si>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</si>
  <si>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</si>
  <si>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</si>
  <si>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</si>
  <si>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</si>
  <si>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</si>
  <si>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</si>
  <si>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</si>
  <si>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</si>
  <si>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</si>
  <si>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</si>
  <si>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</si>
  <si>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</si>
  <si>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</si>
  <si>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</si>
  <si>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</si>
  <si>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</si>
  <si>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</si>
  <si>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</si>
  <si>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</si>
  <si>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</si>
  <si>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</si>
  <si>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</si>
  <si>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</si>
  <si>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</si>
  <si>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</si>
  <si>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</si>
  <si>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</si>
  <si>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</si>
  <si>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</si>
  <si>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</si>
  <si>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</si>
  <si>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</si>
  <si>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</si>
  <si>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</si>
  <si>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</si>
  <si>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</si>
  <si>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</si>
  <si>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</si>
  <si>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</si>
  <si>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</si>
  <si>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</si>
  <si>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</si>
  <si>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</si>
  <si>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</si>
  <si>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</si>
  <si>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</si>
  <si>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</si>
  <si>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</si>
  <si>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</si>
  <si>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</si>
  <si>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</si>
  <si>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</si>
  <si>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</si>
  <si>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</si>
  <si>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</si>
  <si>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</si>
  <si>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</si>
  <si>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</si>
  <si>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</si>
  <si>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</si>
  <si>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</si>
  <si>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</si>
  <si>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</si>
  <si>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</si>
  <si>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</si>
  <si>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</si>
  <si>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</si>
  <si>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</si>
  <si>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</si>
  <si>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</si>
  <si>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</si>
  <si>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</si>
  <si>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</si>
  <si>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</si>
  <si>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</si>
  <si>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</si>
  <si>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</si>
  <si>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</si>
  <si>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</si>
  <si>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</si>
  <si>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</si>
  <si>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</si>
  <si>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</si>
  <si>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</si>
  <si>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</si>
  <si>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</si>
  <si>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</si>
  <si>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</si>
  <si>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</si>
  <si>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</si>
  <si>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</si>
  <si>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</si>
  <si>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</si>
  <si>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</si>
  <si>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</si>
  <si>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</si>
  <si>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</si>
  <si>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</si>
  <si>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</si>
  <si>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</si>
  <si>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</si>
  <si>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</si>
  <si>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</si>
  <si>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</si>
  <si>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</si>
  <si>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</si>
  <si>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</si>
  <si>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</si>
  <si>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</si>
  <si>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</si>
  <si>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</si>
  <si>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</si>
  <si>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</si>
  <si>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</si>
  <si>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</si>
  <si>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</si>
  <si>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</si>
  <si>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</si>
  <si>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</si>
  <si>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</si>
  <si>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</si>
  <si>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</si>
  <si>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</si>
  <si>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</si>
  <si>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</si>
  <si>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</si>
  <si>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</si>
  <si>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</si>
  <si>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</si>
  <si>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</si>
  <si>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</si>
  <si>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</si>
  <si>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</si>
  <si>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</si>
  <si>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</si>
  <si>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</si>
  <si>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</si>
  <si>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</si>
  <si>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</si>
  <si>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</si>
  <si>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</si>
  <si>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</si>
  <si>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</si>
  <si>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</si>
  <si>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</si>
  <si>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</si>
  <si>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</si>
  <si>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</si>
  <si>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</si>
  <si>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</si>
  <si>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</si>
  <si>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</si>
  <si>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</si>
  <si>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</si>
  <si>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</si>
  <si>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</si>
  <si>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</si>
  <si>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</si>
  <si>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</si>
  <si>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</si>
  <si>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</si>
  <si>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</si>
  <si>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</si>
  <si>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</si>
  <si>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</si>
  <si>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</si>
  <si>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</si>
  <si>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</si>
  <si>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</si>
  <si>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</si>
  <si>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</si>
  <si>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</si>
  <si>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</si>
  <si>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</si>
  <si>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</si>
  <si>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</si>
  <si>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</si>
  <si>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</si>
  <si>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</si>
  <si>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</si>
  <si>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</si>
  <si>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</si>
  <si>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</si>
  <si>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</si>
  <si>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</si>
  <si>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</si>
  <si>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</si>
  <si>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</si>
  <si>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</si>
  <si>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</si>
  <si>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</si>
  <si>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</si>
  <si>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</si>
  <si>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</si>
  <si>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</si>
  <si>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</si>
  <si>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</si>
  <si>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</si>
  <si>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</si>
  <si>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</si>
  <si>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</si>
  <si>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</si>
  <si>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</si>
  <si>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</si>
  <si>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</si>
  <si>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</si>
  <si>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</si>
  <si>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</si>
  <si>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</si>
  <si>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</si>
  <si>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</si>
  <si>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</si>
  <si>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</si>
  <si>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</si>
  <si>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</si>
  <si>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</si>
  <si>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</si>
  <si>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</si>
  <si>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</si>
  <si>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</si>
  <si>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</si>
  <si>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</si>
  <si>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</si>
  <si>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</si>
  <si>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</si>
  <si>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</si>
  <si>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</si>
  <si>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</si>
  <si>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</si>
  <si>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</si>
  <si>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</si>
  <si>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</si>
  <si>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</si>
  <si>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</si>
  <si>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</si>
  <si>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</si>
  <si>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</si>
  <si>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</si>
  <si>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</si>
  <si>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</si>
  <si>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</si>
  <si>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</si>
  <si>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</si>
  <si>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</si>
  <si>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</si>
  <si>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</si>
  <si>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</si>
  <si>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</si>
  <si>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</si>
  <si>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</si>
  <si>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</si>
  <si>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</si>
  <si>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</si>
  <si>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</si>
  <si>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</si>
  <si>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</si>
  <si>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</si>
  <si>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</si>
  <si>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</si>
  <si>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</si>
  <si>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</si>
  <si>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</si>
  <si>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</si>
  <si>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</si>
  <si>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</si>
  <si>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</si>
  <si>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</si>
  <si>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</si>
  <si>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</si>
  <si>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</si>
  <si>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</si>
  <si>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</si>
  <si>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</si>
  <si>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</si>
  <si>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</si>
  <si>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</si>
  <si>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</si>
  <si>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</si>
  <si>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</si>
  <si>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</si>
  <si>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</si>
  <si>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</si>
  <si>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</si>
  <si>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</si>
  <si>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</si>
  <si>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</si>
  <si>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</si>
  <si>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</si>
  <si>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</si>
  <si>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</si>
  <si>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</si>
  <si>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</si>
  <si>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</si>
  <si>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</si>
  <si>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</si>
  <si>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</si>
  <si>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</si>
  <si>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</si>
  <si>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</si>
  <si>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</si>
  <si>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</si>
  <si>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</si>
  <si>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</si>
  <si>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</si>
  <si>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</si>
  <si>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</si>
  <si>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</si>
  <si>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</si>
  <si>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</si>
  <si>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</si>
  <si>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</si>
  <si>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</si>
  <si>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</si>
  <si>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</si>
  <si>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</si>
  <si>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</si>
  <si>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</si>
  <si>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</si>
  <si>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</si>
  <si>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</si>
  <si>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</si>
  <si>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</si>
  <si>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</si>
  <si>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</si>
  <si>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</si>
  <si>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</si>
  <si>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</si>
  <si>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</si>
  <si>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</si>
  <si>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</si>
  <si>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</si>
  <si>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</si>
  <si>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</si>
  <si>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</si>
  <si>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</si>
  <si>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</si>
  <si>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</si>
  <si>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</si>
  <si>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</si>
  <si>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</si>
  <si>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</si>
  <si>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</si>
  <si>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</si>
  <si>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</si>
  <si>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</si>
  <si>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</si>
  <si>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</si>
  <si>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</si>
  <si>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</si>
  <si>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</si>
  <si>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</si>
  <si>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</si>
  <si>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</si>
  <si>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</si>
  <si>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</si>
  <si>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</si>
  <si>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</si>
  <si>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</si>
  <si>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</si>
  <si>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</si>
  <si>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</si>
  <si>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</si>
  <si>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</si>
  <si>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</si>
  <si>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</si>
  <si>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</si>
  <si>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</si>
  <si>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</si>
  <si>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</si>
  <si>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</si>
  <si>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</si>
  <si>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</si>
  <si>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</si>
  <si>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</si>
  <si>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</si>
  <si>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</si>
  <si>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</si>
  <si>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</si>
  <si>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</si>
  <si>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</si>
  <si>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</si>
  <si>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</si>
  <si>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</si>
  <si>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</si>
  <si>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</si>
  <si>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</si>
  <si>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</si>
  <si>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</si>
  <si>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</si>
  <si>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</si>
  <si>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</si>
  <si>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</si>
  <si>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</si>
  <si>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</si>
  <si>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</si>
  <si>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</si>
  <si>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</si>
  <si>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</si>
  <si>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</si>
  <si>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</si>
  <si>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</si>
  <si>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</si>
  <si>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</si>
  <si>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</si>
  <si>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</si>
  <si>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</si>
  <si>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</si>
  <si>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</si>
  <si>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</si>
  <si>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</si>
  <si>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</si>
  <si>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</si>
  <si>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</si>
  <si>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</si>
  <si>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</si>
  <si>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</si>
  <si>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</si>
  <si>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</si>
  <si>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</si>
  <si>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</si>
  <si>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</si>
  <si>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</si>
  <si>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</si>
  <si>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</si>
  <si>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</si>
  <si>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</si>
  <si>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</si>
  <si>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</si>
  <si>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</si>
  <si>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</si>
  <si>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</si>
  <si>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</si>
  <si>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</si>
  <si>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</si>
  <si>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</si>
  <si>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</si>
  <si>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</si>
  <si>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</si>
  <si>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</si>
  <si>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</si>
  <si>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</si>
  <si>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</si>
  <si>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</si>
  <si>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</si>
  <si>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</si>
  <si>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</si>
  <si>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</si>
  <si>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</si>
  <si>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</si>
  <si>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</si>
  <si>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</si>
  <si>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</si>
  <si>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</si>
  <si>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</si>
  <si>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</si>
  <si>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</si>
  <si>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</si>
  <si>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</si>
  <si>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</si>
  <si>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</si>
  <si>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</si>
  <si>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</si>
  <si>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</si>
  <si>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</si>
  <si>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</si>
  <si>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</si>
  <si>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</si>
  <si>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</si>
  <si>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</si>
  <si>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</si>
  <si>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</si>
  <si>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</si>
  <si>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</si>
  <si>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</si>
  <si>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</si>
  <si>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</si>
  <si>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</si>
  <si>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</si>
  <si>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</si>
  <si>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</si>
  <si>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</si>
  <si>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</si>
  <si>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</si>
  <si>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</si>
  <si>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</si>
  <si>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</si>
  <si>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</si>
  <si>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</si>
  <si>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</si>
  <si>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</si>
  <si>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</si>
  <si>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</si>
  <si>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</si>
  <si>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</si>
  <si>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</si>
  <si>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</si>
  <si>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</si>
  <si>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</si>
  <si>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</si>
  <si>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</si>
  <si>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</si>
  <si>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</si>
  <si>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</si>
  <si>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</si>
  <si>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</si>
  <si>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</si>
  <si>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</si>
  <si>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</si>
  <si>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</si>
  <si>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</si>
  <si>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</si>
  <si>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</si>
  <si>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</si>
  <si>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</si>
  <si>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</si>
  <si>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</si>
  <si>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</si>
  <si>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</si>
  <si>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</si>
  <si>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</si>
  <si>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</si>
  <si>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</si>
  <si>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</si>
  <si>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</si>
  <si>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</si>
  <si>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</si>
  <si>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</si>
  <si>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</si>
  <si>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</si>
  <si>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</si>
  <si>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</si>
  <si>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</si>
  <si>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</si>
  <si>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</si>
  <si>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</si>
  <si>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</si>
  <si>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</si>
  <si>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</si>
  <si>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</si>
  <si>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</si>
  <si>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</si>
  <si>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</si>
  <si>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</si>
  <si>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</si>
  <si>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</si>
  <si>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</si>
  <si>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</si>
  <si>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</si>
  <si>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</si>
  <si>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</si>
  <si>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</si>
  <si>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</si>
  <si>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</si>
  <si>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</si>
  <si>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</si>
  <si>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</si>
  <si>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</si>
  <si>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</si>
  <si>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</si>
  <si>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</si>
  <si>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</si>
  <si>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</si>
  <si>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</si>
  <si>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</si>
  <si>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</si>
  <si>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</si>
  <si>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</si>
  <si>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</si>
  <si>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</si>
  <si>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</si>
  <si>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</si>
  <si>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</si>
  <si>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</si>
  <si>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</si>
  <si>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</si>
  <si>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</si>
  <si>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</si>
  <si>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</si>
  <si>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</si>
  <si>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</si>
  <si>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</si>
  <si>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</si>
  <si>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</si>
  <si>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</si>
  <si>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</si>
  <si>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</si>
  <si>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</si>
  <si>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</si>
  <si>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</si>
  <si>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</si>
  <si>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</si>
  <si>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</si>
  <si>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</si>
  <si>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</si>
  <si>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</si>
  <si>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</si>
  <si>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</si>
  <si>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</si>
  <si>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</si>
  <si>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</si>
  <si>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</si>
  <si>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</si>
  <si>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</si>
  <si>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</si>
  <si>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</si>
  <si>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</si>
  <si>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</si>
  <si>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</si>
  <si>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</si>
  <si>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</si>
  <si>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</si>
  <si>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</si>
  <si>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</si>
  <si>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</si>
  <si>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</si>
  <si>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</si>
  <si>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</si>
  <si>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</si>
  <si>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</si>
  <si>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</si>
  <si>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</si>
  <si>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</si>
  <si>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</si>
  <si>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</si>
  <si>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</si>
  <si>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</si>
  <si>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</si>
  <si>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</si>
  <si>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</si>
  <si>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</si>
  <si>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</si>
  <si>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</si>
  <si>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</si>
  <si>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</si>
  <si>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</si>
  <si>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</si>
  <si>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</si>
  <si>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</si>
  <si>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</si>
  <si>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</si>
  <si>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</si>
  <si>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</si>
  <si>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</si>
  <si>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</si>
  <si>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</si>
  <si>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</si>
  <si>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</si>
  <si>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</si>
  <si>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</si>
  <si>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</si>
  <si>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</si>
  <si>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</si>
  <si>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</si>
  <si>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</si>
  <si>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</si>
  <si>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</si>
  <si>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</si>
  <si>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</si>
  <si>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</si>
  <si>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</si>
  <si>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</si>
  <si>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</si>
  <si>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</si>
  <si>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</si>
  <si>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</si>
  <si>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</si>
  <si>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</si>
  <si>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</si>
  <si>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</si>
  <si>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</si>
  <si>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</si>
  <si>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</si>
  <si>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</si>
  <si>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</si>
  <si>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</si>
  <si>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</si>
  <si>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</si>
  <si>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</si>
  <si>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</si>
  <si>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</si>
  <si>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</si>
  <si>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</si>
  <si>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</si>
  <si>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</si>
  <si>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</si>
  <si>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</si>
  <si>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</si>
  <si>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</si>
  <si>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</si>
  <si>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</si>
  <si>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</si>
  <si>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</si>
  <si>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</si>
  <si>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</si>
  <si>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</si>
  <si>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</si>
  <si>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</si>
  <si>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</si>
  <si>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</si>
  <si>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</si>
  <si>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</si>
  <si>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</si>
  <si>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</si>
  <si>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</si>
  <si>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</si>
  <si>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</si>
  <si>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</si>
  <si>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</si>
  <si>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</si>
  <si>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</si>
  <si>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</si>
  <si>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</si>
  <si>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</si>
  <si>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</si>
  <si>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</si>
  <si>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</si>
  <si>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</si>
  <si>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</si>
  <si>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</si>
  <si>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</si>
  <si>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</si>
  <si>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</si>
  <si>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</si>
  <si>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</si>
  <si>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</si>
  <si>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</si>
  <si>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</si>
  <si>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</si>
  <si>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</si>
  <si>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</si>
  <si>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</si>
  <si>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</si>
  <si>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</si>
  <si>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</si>
  <si>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</si>
  <si>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</si>
  <si>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</si>
  <si>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</si>
  <si>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</si>
  <si>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</si>
  <si>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</si>
  <si>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</si>
  <si>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</si>
  <si>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</si>
  <si>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</si>
  <si>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</si>
  <si>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</si>
  <si>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</si>
  <si>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</si>
  <si>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</si>
  <si>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</si>
  <si>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</si>
  <si>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</si>
  <si>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</si>
  <si>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</si>
  <si>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</si>
  <si>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</si>
  <si>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</si>
  <si>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</si>
  <si>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</si>
  <si>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</si>
  <si>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</si>
  <si>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</si>
  <si>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</si>
  <si>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</si>
  <si>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</si>
  <si>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</si>
  <si>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</si>
  <si>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</si>
  <si>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</si>
  <si>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</si>
  <si>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</si>
  <si>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</si>
  <si>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</si>
  <si>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</si>
  <si>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</si>
  <si>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</si>
  <si>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</si>
  <si>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</si>
  <si>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</si>
  <si>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</si>
  <si>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</si>
  <si>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</si>
  <si>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</si>
  <si>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</si>
  <si>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</si>
  <si>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</si>
  <si>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</si>
  <si>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</si>
  <si>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</si>
  <si>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</si>
  <si>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</si>
  <si>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</si>
  <si>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</si>
  <si>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</si>
  <si>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</si>
  <si>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</si>
  <si>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</si>
  <si>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</si>
  <si>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</si>
  <si>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</si>
  <si>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</si>
  <si>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</si>
  <si>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</si>
  <si>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</si>
  <si>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</si>
  <si>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</si>
  <si>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</si>
  <si>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</si>
  <si>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</si>
  <si>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</si>
  <si>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</si>
  <si>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</si>
  <si>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</si>
  <si>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</si>
  <si>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</si>
  <si>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</si>
  <si>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</si>
  <si>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</si>
  <si>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</si>
  <si>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</si>
  <si>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</si>
  <si>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</si>
  <si>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</si>
  <si>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</si>
  <si>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</si>
  <si>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</si>
  <si>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</si>
  <si>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</si>
  <si>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</si>
  <si>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</si>
  <si>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</si>
  <si>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</si>
  <si>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</si>
  <si>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</si>
  <si>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</si>
  <si>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</si>
  <si>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</si>
  <si>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</si>
  <si>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</si>
  <si>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</si>
  <si>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</si>
  <si>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</si>
  <si>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</si>
  <si>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</si>
  <si>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</si>
  <si>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</si>
  <si>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</si>
  <si>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</si>
  <si>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</si>
  <si>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</si>
  <si>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</si>
  <si>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</si>
  <si>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</si>
  <si>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</si>
  <si>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</si>
  <si>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</si>
  <si>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</si>
  <si>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</si>
  <si>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</si>
  <si>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</si>
  <si>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</si>
  <si>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</si>
  <si>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</si>
  <si>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</si>
  <si>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</si>
  <si>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</si>
  <si>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</si>
  <si>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</si>
  <si>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</si>
  <si>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</si>
  <si>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</si>
  <si>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</si>
  <si>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</si>
  <si>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</si>
  <si>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</si>
  <si>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</si>
  <si>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</si>
  <si>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</si>
  <si>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</si>
  <si>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</si>
  <si>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</si>
  <si>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</si>
  <si>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</si>
  <si>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</si>
  <si>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</si>
  <si>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</si>
  <si>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</si>
  <si>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</si>
  <si>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</si>
  <si>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</si>
  <si>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</si>
  <si>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</si>
  <si>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</si>
  <si>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</si>
  <si>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</si>
  <si>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</si>
  <si>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</si>
  <si>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</si>
  <si>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</si>
  <si>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</si>
  <si>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</si>
  <si>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</si>
  <si>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</si>
  <si>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</si>
  <si>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</si>
  <si>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</si>
  <si>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</si>
  <si>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</si>
  <si>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</si>
  <si>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</si>
  <si>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</si>
  <si>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</si>
  <si>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</si>
  <si>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</si>
  <si>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</si>
  <si>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</si>
  <si>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</si>
  <si>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</si>
  <si>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</si>
  <si>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</si>
  <si>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</si>
  <si>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</si>
  <si>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</si>
  <si>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</si>
  <si>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</si>
  <si>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</si>
  <si>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</si>
  <si>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</si>
  <si>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</si>
  <si>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</si>
  <si>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</si>
  <si>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</si>
  <si>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</si>
  <si>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</si>
  <si>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</si>
  <si>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</si>
  <si>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</si>
  <si>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</si>
  <si>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</si>
  <si>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</si>
  <si>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</si>
  <si>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</si>
  <si>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</si>
  <si>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</si>
  <si>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</si>
  <si>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</si>
  <si>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</si>
  <si>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</si>
  <si>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</si>
  <si>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</si>
  <si>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</si>
  <si>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</si>
  <si>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</si>
  <si>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</si>
  <si>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</si>
  <si>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</si>
  <si>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</si>
  <si>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</si>
  <si>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</si>
  <si>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</si>
  <si>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</si>
  <si>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</si>
  <si>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</si>
  <si>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</si>
  <si>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</si>
  <si>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</si>
  <si>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</si>
  <si>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</si>
  <si>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</si>
  <si>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</si>
  <si>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</si>
  <si>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</si>
  <si>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</si>
  <si>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</si>
  <si>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</si>
  <si>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</si>
  <si>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</si>
  <si>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</si>
  <si>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</si>
  <si>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</si>
  <si>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</si>
  <si>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</si>
  <si>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</si>
  <si>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</si>
  <si>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</si>
  <si>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</si>
  <si>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</si>
  <si>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</si>
  <si>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</si>
  <si>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</si>
  <si>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</si>
  <si>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</si>
  <si>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</si>
  <si>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</si>
  <si>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</si>
  <si>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</si>
  <si>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</si>
  <si>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</si>
  <si>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</si>
  <si>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</si>
  <si>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</si>
  <si>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</si>
  <si>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</si>
  <si>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</si>
  <si>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</si>
  <si>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</si>
  <si>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</si>
  <si>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</si>
  <si>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</si>
  <si>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</si>
  <si>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</si>
  <si>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</si>
  <si>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</si>
  <si>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</si>
  <si>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</si>
  <si>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</si>
  <si>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</si>
  <si>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</si>
  <si>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</si>
  <si>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</si>
  <si>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</si>
  <si>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</si>
  <si>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</si>
  <si>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</si>
  <si>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</si>
  <si>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</si>
  <si>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</si>
  <si>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</si>
  <si>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</si>
  <si>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</si>
  <si>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</si>
  <si>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</si>
  <si>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</si>
  <si>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</si>
  <si>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</si>
  <si>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</si>
  <si>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</si>
  <si>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</si>
  <si>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</si>
  <si>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</si>
  <si>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</si>
  <si>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</si>
  <si>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</si>
  <si>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</si>
  <si>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</si>
  <si>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</si>
  <si>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</si>
  <si>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</si>
  <si>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</si>
  <si>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</si>
  <si>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</si>
  <si>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</si>
  <si>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</si>
  <si>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</si>
  <si>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</si>
  <si>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</si>
  <si>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</si>
  <si>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</si>
  <si>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</si>
  <si>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</si>
  <si>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</si>
  <si>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</si>
  <si>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</si>
  <si>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</si>
  <si>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</si>
  <si>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</si>
  <si>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</si>
  <si>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</si>
  <si>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</si>
  <si>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</si>
  <si>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</si>
  <si>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</si>
  <si>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</si>
  <si>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</si>
  <si>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</si>
  <si>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</si>
  <si>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</si>
  <si>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</si>
  <si>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</si>
  <si>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</si>
  <si>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</si>
  <si>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</si>
  <si>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</si>
  <si>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</si>
  <si>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</si>
  <si>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</si>
  <si>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</si>
  <si>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</si>
  <si>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</si>
  <si>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</si>
  <si>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</si>
  <si>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</si>
  <si>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</si>
  <si>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</si>
  <si>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</si>
  <si>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</si>
  <si>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</si>
  <si>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</si>
  <si>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</si>
  <si>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</si>
  <si>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</si>
  <si>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</si>
  <si>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</si>
  <si>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</si>
  <si>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</si>
  <si>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</si>
  <si>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</si>
  <si>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</si>
  <si>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</si>
  <si>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</si>
  <si>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</si>
  <si>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</si>
  <si>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</si>
  <si>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</si>
  <si>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</si>
  <si>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</si>
  <si>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</si>
  <si>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</si>
  <si>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</si>
  <si>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</si>
  <si>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</si>
  <si>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</si>
  <si>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</si>
  <si>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</si>
  <si>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</si>
  <si>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</si>
  <si>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</si>
  <si>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</si>
  <si>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</si>
  <si>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</si>
  <si>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</si>
  <si>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</si>
  <si>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</si>
  <si>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</si>
  <si>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</si>
  <si>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</si>
  <si>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</si>
  <si>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</si>
  <si>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</si>
  <si>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</si>
  <si>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</si>
  <si>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</si>
  <si>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</si>
  <si>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</si>
  <si>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</si>
  <si>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</si>
  <si>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</si>
  <si>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</si>
  <si>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</si>
  <si>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</si>
  <si>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</si>
  <si>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</si>
  <si>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</si>
  <si>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</si>
  <si>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</si>
  <si>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</si>
  <si>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</si>
  <si>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</si>
  <si>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</si>
  <si>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</si>
  <si>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</si>
  <si>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</si>
  <si>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</si>
  <si>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</si>
  <si>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</si>
  <si>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</si>
  <si>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</si>
  <si>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</si>
  <si>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</si>
  <si>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</si>
  <si>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</si>
  <si>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</si>
  <si>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</si>
  <si>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</si>
  <si>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</si>
  <si>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</si>
  <si>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</si>
  <si>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</si>
  <si>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</si>
  <si>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</si>
  <si>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</si>
  <si>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</si>
  <si>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</si>
  <si>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</si>
  <si>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</si>
  <si>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</si>
  <si>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</si>
  <si>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</si>
  <si>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</si>
  <si>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</si>
  <si>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</si>
  <si>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</si>
  <si>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</si>
  <si>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</si>
  <si>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</si>
  <si>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</si>
  <si>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</si>
  <si>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</si>
  <si>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</si>
  <si>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</si>
  <si>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</si>
  <si>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</si>
  <si>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</si>
  <si>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</si>
  <si>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</si>
  <si>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</si>
  <si>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</si>
  <si>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</si>
  <si>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</si>
  <si>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</si>
  <si>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</si>
  <si>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</si>
  <si>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</si>
  <si>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</si>
  <si>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</si>
  <si>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</si>
  <si>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</si>
  <si>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</si>
  <si>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</si>
  <si>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</si>
  <si>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</si>
  <si>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</si>
  <si>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</si>
  <si>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</si>
  <si>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</si>
  <si>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</si>
  <si>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</si>
  <si>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</si>
  <si>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</si>
  <si>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</si>
  <si>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</si>
  <si>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</si>
  <si>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</si>
  <si>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</si>
  <si>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</si>
  <si>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</si>
  <si>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</si>
  <si>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</si>
  <si>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</si>
  <si>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</si>
  <si>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</si>
  <si>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</si>
  <si>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</si>
  <si>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</si>
  <si>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</si>
  <si>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</si>
  <si>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</si>
  <si>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</si>
  <si>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</si>
  <si>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</si>
  <si>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</si>
  <si>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</si>
  <si>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</si>
  <si>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</si>
  <si>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</si>
  <si>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</si>
  <si>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</si>
  <si>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</si>
  <si>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</si>
  <si>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</si>
  <si>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</si>
  <si>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</si>
  <si>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</si>
  <si>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</si>
  <si>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</si>
  <si>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</si>
  <si>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</si>
  <si>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</si>
  <si>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</si>
  <si>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</si>
  <si>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</si>
  <si>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</si>
  <si>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</si>
  <si>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</si>
  <si>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</si>
  <si>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</si>
  <si>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</si>
  <si>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</si>
  <si>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</si>
  <si>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</si>
  <si>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</si>
  <si>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</si>
  <si>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</si>
  <si>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</si>
  <si>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</si>
  <si>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</si>
  <si>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</si>
  <si>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</si>
  <si>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</si>
  <si>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</si>
  <si>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</si>
  <si>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</si>
  <si>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</si>
  <si>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</si>
  <si>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</si>
  <si>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</si>
  <si>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</si>
  <si>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</si>
  <si>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</si>
  <si>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</si>
  <si>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</si>
  <si>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</si>
  <si>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</si>
  <si>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</si>
  <si>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</si>
  <si>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</si>
  <si>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</si>
  <si>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</si>
  <si>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</si>
  <si>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</si>
  <si>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</si>
  <si>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</si>
  <si>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</si>
  <si>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</si>
  <si>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</si>
  <si>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</si>
  <si>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</si>
  <si>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</si>
  <si>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</si>
  <si>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</si>
  <si>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</si>
  <si>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</si>
  <si>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</si>
  <si>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</si>
  <si>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</si>
  <si>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</si>
  <si>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</si>
  <si>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</si>
  <si>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</si>
  <si>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</si>
  <si>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</si>
  <si>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</si>
  <si>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</si>
  <si>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</si>
  <si>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</si>
  <si>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</si>
  <si>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</si>
  <si>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</si>
  <si>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</si>
  <si>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</si>
  <si>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</si>
  <si>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</si>
  <si>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</si>
  <si>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</si>
  <si>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</si>
  <si>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</si>
  <si>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</si>
  <si>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</si>
  <si>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</si>
  <si>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</si>
  <si>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</si>
  <si>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</si>
  <si>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</si>
  <si>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</si>
  <si>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</si>
  <si>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</si>
  <si>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</si>
  <si>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</si>
  <si>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</si>
  <si>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</si>
  <si>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</si>
  <si>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</si>
  <si>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</si>
  <si>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</si>
  <si>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</si>
  <si>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</si>
  <si>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</si>
  <si>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</si>
  <si>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</si>
  <si>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</si>
  <si>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</si>
  <si>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</si>
  <si>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</si>
  <si>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</si>
  <si>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</si>
  <si>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</si>
  <si>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</si>
  <si>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</si>
  <si>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</si>
  <si>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</si>
  <si>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</si>
  <si>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</si>
  <si>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</si>
  <si>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</si>
  <si>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</si>
  <si>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</si>
  <si>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</si>
  <si>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</si>
  <si>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</si>
  <si>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</si>
  <si>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</si>
  <si>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</si>
  <si>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</si>
  <si>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</si>
  <si>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</si>
  <si>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</si>
  <si>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</si>
  <si>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</si>
  <si>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</si>
  <si>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</si>
  <si>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</si>
  <si>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</si>
  <si>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</si>
  <si>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</si>
  <si>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</si>
  <si>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</si>
  <si>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</si>
  <si>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</si>
  <si>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</si>
  <si>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</si>
  <si>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</si>
  <si>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</si>
  <si>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</si>
  <si>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</si>
  <si>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</si>
  <si>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</si>
  <si>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</si>
  <si>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</si>
  <si>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</si>
  <si>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</si>
  <si>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</si>
  <si>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</si>
  <si>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</si>
  <si>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</si>
  <si>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</si>
  <si>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</si>
  <si>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</si>
  <si>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</si>
  <si>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</si>
  <si>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</si>
  <si>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</si>
  <si>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</si>
  <si>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</si>
  <si>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</si>
  <si>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</si>
  <si>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</si>
  <si>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</si>
  <si>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</si>
  <si>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</si>
  <si>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</si>
  <si>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</si>
  <si>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</si>
  <si>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</si>
  <si>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</si>
  <si>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</si>
  <si>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</si>
  <si>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</si>
  <si>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</si>
  <si>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</si>
  <si>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</si>
  <si>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</si>
  <si>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</si>
  <si>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</si>
  <si>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</si>
  <si>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</si>
  <si>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</si>
  <si>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</si>
  <si>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</si>
  <si>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</si>
  <si>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</si>
  <si>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</si>
  <si>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</si>
  <si>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</si>
  <si>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</si>
  <si>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</si>
  <si>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</si>
  <si>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</si>
  <si>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</si>
  <si>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</si>
  <si>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</si>
  <si>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</si>
  <si>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</si>
  <si>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</si>
  <si>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</si>
  <si>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</si>
  <si>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</si>
  <si>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</si>
  <si>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</si>
  <si>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</si>
  <si>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</si>
  <si>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</si>
  <si>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</si>
  <si>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</si>
  <si>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</si>
  <si>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</si>
  <si>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</si>
  <si>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</si>
  <si>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</si>
  <si>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</si>
  <si>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</si>
  <si>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</si>
  <si>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</si>
  <si>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</si>
  <si>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</si>
  <si>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</si>
  <si>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</si>
  <si>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</si>
  <si>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</si>
  <si>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</si>
  <si>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</si>
  <si>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</si>
  <si>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</si>
  <si>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</si>
  <si>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</si>
  <si>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</si>
  <si>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</si>
  <si>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</si>
  <si>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</si>
  <si>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</si>
  <si>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</si>
  <si>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</si>
  <si>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</si>
  <si>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</si>
  <si>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</si>
  <si>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</si>
  <si>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</si>
  <si>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</si>
  <si>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</si>
  <si>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</si>
  <si>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</si>
  <si>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</si>
  <si>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</si>
  <si>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</si>
  <si>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</si>
  <si>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</si>
  <si>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</si>
  <si>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</si>
  <si>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</si>
  <si>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</si>
  <si>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</si>
  <si>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</si>
  <si>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</si>
  <si>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</si>
  <si>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</si>
  <si>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</si>
  <si>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</si>
  <si>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</si>
  <si>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</si>
  <si>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</si>
  <si>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</si>
  <si>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</si>
  <si>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</si>
  <si>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</si>
  <si>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</si>
  <si>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</si>
  <si>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</si>
  <si>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</si>
  <si>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</si>
  <si>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</si>
  <si>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</si>
  <si>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</si>
  <si>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</si>
  <si>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</si>
  <si>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</si>
  <si>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</si>
  <si>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</si>
  <si>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</si>
  <si>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</si>
  <si>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</si>
  <si>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</si>
  <si>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</si>
  <si>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</si>
  <si>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</si>
  <si>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</si>
  <si>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</si>
  <si>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</si>
  <si>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</si>
  <si>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</si>
  <si>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</si>
  <si>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</si>
  <si>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</si>
  <si>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</si>
  <si>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</si>
  <si>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</si>
  <si>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</si>
  <si>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</si>
  <si>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</si>
  <si>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</si>
  <si>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</si>
  <si>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</si>
  <si>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</si>
  <si>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</si>
  <si>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</si>
  <si>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</si>
  <si>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</si>
  <si>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</si>
  <si>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</si>
  <si>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</si>
  <si>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</si>
  <si>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</si>
  <si>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</si>
  <si>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</si>
  <si>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</si>
  <si>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</si>
  <si>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</si>
  <si>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</si>
  <si>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</si>
  <si>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</si>
  <si>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</si>
  <si>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</si>
  <si>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</si>
  <si>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</si>
  <si>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</si>
  <si>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</si>
  <si>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</si>
  <si>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</si>
  <si>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</si>
  <si>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</si>
  <si>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</si>
  <si>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</si>
  <si>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</si>
  <si>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</si>
  <si>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</si>
  <si>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</si>
  <si>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</si>
  <si>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</si>
  <si>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</si>
  <si>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</si>
  <si>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</si>
  <si>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</si>
  <si>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</si>
  <si>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</si>
  <si>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</si>
  <si>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</si>
  <si>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</si>
  <si>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</si>
  <si>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</si>
  <si>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</si>
  <si>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</si>
  <si>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</si>
  <si>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</si>
  <si>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</si>
  <si>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</si>
  <si>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</si>
  <si>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</si>
  <si>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</si>
  <si>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</si>
  <si>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</si>
  <si>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</si>
  <si>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</si>
  <si>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</si>
  <si>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</si>
  <si>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</si>
  <si>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</si>
  <si>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</si>
  <si>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</si>
  <si>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</si>
  <si>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</si>
  <si>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</si>
  <si>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</si>
  <si>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</si>
  <si>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</si>
  <si>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</si>
  <si>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</si>
  <si>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</si>
  <si>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</si>
  <si>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</si>
  <si>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</si>
  <si>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</si>
  <si>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</si>
  <si>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</si>
  <si>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</si>
  <si>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</si>
  <si>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</si>
  <si>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</si>
  <si>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</si>
  <si>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</si>
  <si>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</si>
  <si>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</si>
  <si>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</si>
  <si>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</si>
  <si>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</si>
  <si>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</si>
  <si>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</si>
  <si>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</si>
  <si>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</si>
  <si>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</si>
  <si>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</si>
  <si>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</si>
  <si>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</si>
  <si>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</si>
  <si>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</si>
  <si>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</si>
  <si>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</si>
  <si>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</si>
  <si>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</si>
  <si>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</si>
  <si>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</si>
  <si>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</si>
  <si>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</si>
  <si>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</si>
  <si>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</si>
  <si>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</si>
  <si>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</si>
  <si>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</si>
  <si>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</si>
  <si>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</si>
  <si>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</si>
  <si>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</si>
  <si>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</si>
  <si>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</si>
  <si>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</si>
  <si>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</si>
  <si>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</si>
  <si>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</si>
  <si>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</si>
  <si>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</si>
  <si>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</si>
  <si>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</si>
  <si>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</si>
  <si>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</si>
  <si>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</si>
  <si>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</si>
  <si>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</si>
  <si>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</si>
  <si>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</si>
  <si>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</si>
  <si>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</si>
  <si>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</si>
  <si>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</si>
  <si>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</si>
  <si>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</si>
  <si>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</si>
  <si>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</si>
  <si>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</si>
  <si>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</si>
  <si>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</si>
  <si>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</si>
  <si>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</si>
  <si>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</si>
  <si>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</si>
  <si>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</si>
  <si>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</si>
  <si>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</si>
  <si>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</si>
  <si>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</si>
  <si>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</si>
  <si>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</si>
  <si>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</si>
  <si>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</si>
  <si>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</si>
  <si>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</si>
  <si>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</si>
  <si>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</si>
  <si>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</si>
  <si>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</si>
  <si>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</si>
  <si>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</si>
  <si>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</si>
  <si>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</si>
  <si>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</si>
  <si>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</si>
  <si>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</si>
  <si>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</si>
  <si>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</si>
  <si>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</si>
  <si>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</si>
  <si>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</si>
  <si>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</si>
  <si>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</si>
  <si>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</si>
  <si>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</si>
  <si>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</si>
  <si>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</si>
  <si>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</si>
  <si>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</si>
  <si>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</si>
  <si>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</si>
  <si>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</si>
  <si>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</si>
  <si>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</si>
  <si>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</si>
  <si>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</si>
  <si>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</si>
  <si>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</si>
  <si>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</si>
  <si>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</si>
  <si>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</si>
  <si>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</si>
  <si>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</si>
  <si>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</si>
  <si>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</si>
  <si>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</si>
  <si>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</si>
  <si>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</si>
  <si>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</si>
  <si>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</si>
  <si>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</si>
  <si>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</si>
  <si>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</si>
  <si>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</si>
  <si>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</si>
  <si>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</si>
  <si>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</si>
  <si>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</si>
  <si>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</si>
  <si>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</si>
  <si>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</si>
  <si>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</si>
  <si>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</si>
  <si>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</si>
  <si>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</si>
  <si>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</si>
  <si>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</si>
  <si>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</si>
  <si>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</si>
  <si>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</si>
  <si>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</si>
  <si>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</si>
  <si>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</si>
  <si>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</si>
  <si>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</si>
  <si>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</si>
  <si>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</si>
  <si>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</si>
  <si>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</si>
  <si>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</si>
  <si>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</si>
  <si>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</si>
  <si>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</si>
  <si>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</si>
  <si>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</si>
  <si>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</si>
  <si>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</si>
  <si>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</si>
  <si>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</si>
  <si>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</si>
  <si>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</si>
  <si>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</si>
  <si>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</si>
  <si>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</si>
  <si>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</si>
  <si>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</si>
  <si>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</si>
  <si>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</si>
  <si>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</si>
  <si>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</si>
  <si>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</si>
  <si>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</si>
  <si>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</si>
  <si>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</si>
  <si>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</si>
  <si>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</si>
  <si>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</si>
  <si>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</si>
  <si>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</si>
  <si>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</si>
  <si>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</si>
  <si>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</si>
  <si>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</si>
  <si>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</si>
  <si>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</si>
  <si>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</si>
  <si>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</si>
  <si>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</si>
  <si>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</si>
  <si>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</si>
  <si>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</si>
  <si>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</si>
  <si>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</si>
  <si>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</si>
  <si>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</si>
  <si>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</si>
  <si>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</si>
  <si>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</si>
  <si>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</si>
  <si>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</si>
  <si>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</si>
  <si>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</si>
  <si>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</si>
  <si>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</si>
  <si>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</si>
  <si>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</si>
  <si>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</si>
  <si>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</si>
  <si>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</si>
  <si>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</si>
  <si>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</si>
  <si>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</si>
  <si>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</si>
  <si>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</si>
  <si>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</si>
  <si>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</si>
  <si>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</si>
  <si>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</si>
  <si>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</si>
  <si>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</si>
  <si>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</si>
  <si>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</si>
  <si>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</si>
  <si>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</si>
  <si>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</si>
  <si>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</si>
  <si>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</si>
  <si>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</si>
  <si>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</si>
  <si>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</si>
  <si>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</si>
  <si>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</si>
  <si>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</si>
  <si>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</si>
  <si>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</si>
  <si>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</si>
  <si>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</si>
  <si>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</si>
  <si>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</si>
  <si>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</si>
  <si>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</si>
  <si>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</si>
  <si>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</si>
  <si>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</si>
  <si>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</si>
  <si>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</si>
  <si>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</si>
  <si>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</si>
  <si>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</si>
  <si>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</si>
  <si>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</si>
  <si>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</si>
  <si>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</si>
  <si>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</si>
  <si>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</si>
  <si>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</si>
  <si>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</si>
  <si>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</si>
  <si>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</si>
  <si>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</si>
  <si>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</si>
  <si>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</si>
  <si>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</si>
  <si>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</si>
  <si>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</si>
  <si>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</si>
  <si>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</si>
  <si>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</si>
  <si>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</si>
  <si>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</si>
  <si>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</si>
  <si>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</si>
  <si>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</si>
  <si>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</si>
  <si>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</si>
  <si>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</si>
  <si>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</si>
  <si>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</si>
  <si>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</si>
  <si>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</si>
  <si>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</si>
  <si>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</si>
  <si>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</si>
  <si>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</si>
  <si>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</si>
  <si>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</si>
  <si>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</si>
  <si>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</si>
  <si>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</si>
  <si>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</si>
  <si>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</si>
  <si>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</si>
  <si>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</si>
  <si>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</si>
  <si>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</si>
  <si>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</si>
  <si>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</si>
  <si>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</si>
  <si>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</si>
  <si>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</si>
  <si>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</si>
  <si>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</si>
  <si>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</si>
  <si>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</si>
  <si>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</si>
  <si>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</si>
  <si>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</si>
  <si>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</si>
  <si>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</si>
  <si>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</si>
  <si>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</si>
  <si>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</si>
  <si>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</si>
  <si>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</si>
  <si>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</si>
  <si>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</si>
  <si>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</si>
  <si>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</si>
  <si>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</si>
  <si>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</si>
  <si>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</si>
  <si>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</si>
  <si>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</si>
  <si>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</si>
  <si>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</si>
  <si>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</si>
  <si>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</si>
  <si>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</si>
  <si>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</si>
  <si>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</si>
  <si>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</si>
  <si>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</si>
  <si>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</si>
  <si>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</si>
  <si>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</si>
  <si>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</si>
  <si>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</si>
  <si>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</si>
  <si>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</si>
  <si>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</si>
  <si>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</si>
  <si>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</si>
  <si>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</si>
  <si>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</si>
  <si>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</si>
  <si>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</si>
  <si>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</si>
  <si>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</si>
  <si>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</si>
  <si>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</si>
  <si>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</si>
  <si>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</si>
  <si>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</si>
  <si>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</si>
  <si>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</si>
  <si>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</si>
  <si>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</si>
  <si>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</si>
  <si>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</si>
  <si>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</si>
  <si>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</si>
  <si>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</si>
  <si>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</si>
  <si>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</si>
  <si>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</si>
  <si>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</si>
  <si>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</si>
  <si>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</si>
  <si>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</si>
  <si>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</si>
  <si>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</si>
  <si>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</si>
  <si>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</si>
  <si>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</si>
  <si>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</si>
  <si>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</si>
  <si>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</si>
  <si>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</si>
  <si>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</si>
  <si>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</si>
  <si>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</si>
  <si>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</si>
  <si>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</si>
  <si>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</si>
  <si>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</si>
  <si>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</si>
  <si>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</si>
  <si>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</si>
  <si>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</si>
  <si>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</si>
  <si>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</si>
  <si>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</si>
  <si>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</si>
  <si>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</si>
  <si>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</si>
  <si>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</si>
  <si>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</si>
  <si>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</si>
  <si>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</si>
  <si>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</si>
  <si>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</si>
  <si>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</si>
  <si>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</si>
  <si>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</si>
  <si>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</si>
  <si>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</si>
  <si>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</si>
  <si>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</si>
  <si>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</si>
  <si>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</si>
  <si>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</si>
  <si>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</si>
  <si>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</si>
  <si>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</si>
  <si>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</si>
  <si>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</si>
  <si>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</si>
  <si>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</si>
  <si>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</si>
  <si>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</si>
  <si>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</si>
  <si>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</si>
  <si>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</si>
  <si>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</si>
  <si>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</si>
  <si>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</si>
  <si>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</si>
  <si>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</si>
  <si>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</si>
  <si>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</si>
  <si>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</si>
  <si>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</si>
  <si>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</si>
  <si>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</si>
  <si>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</si>
  <si>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</si>
  <si>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</si>
  <si>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</si>
  <si>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</si>
  <si>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</si>
  <si>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</si>
  <si>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</si>
  <si>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</si>
  <si>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</si>
  <si>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</si>
  <si>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</si>
  <si>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</si>
  <si>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</si>
  <si>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</si>
  <si>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</si>
  <si>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</si>
  <si>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</si>
  <si>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</si>
  <si>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</si>
  <si>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</si>
  <si>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</si>
  <si>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</si>
  <si>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</si>
  <si>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</si>
  <si>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</si>
  <si>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</si>
  <si>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</si>
  <si>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</si>
  <si>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</si>
  <si>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</si>
  <si>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</si>
  <si>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</si>
  <si>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</si>
  <si>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</si>
  <si>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</si>
  <si>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</si>
  <si>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</si>
  <si>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</si>
  <si>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</si>
  <si>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</si>
  <si>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</si>
  <si>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</si>
  <si>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</si>
  <si>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</si>
  <si>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</si>
  <si>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</si>
  <si>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</si>
  <si>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</si>
  <si>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</si>
  <si>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</si>
  <si>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</si>
  <si>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</si>
  <si>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</si>
  <si>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</si>
  <si>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</si>
  <si>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</si>
  <si>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</si>
  <si>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</si>
  <si>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</si>
  <si>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</si>
  <si>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</si>
  <si>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</si>
  <si>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</si>
  <si>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</si>
  <si>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</si>
  <si>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</si>
  <si>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</si>
  <si>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</si>
  <si>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</si>
  <si>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</si>
  <si>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</si>
  <si>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</si>
  <si>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</si>
  <si>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</si>
  <si>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</si>
  <si>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</si>
  <si>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</si>
  <si>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</si>
  <si>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</si>
  <si>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</si>
  <si>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</si>
  <si>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</si>
  <si>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</si>
  <si>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</si>
  <si>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</si>
  <si>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</si>
  <si>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</si>
  <si>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</si>
  <si>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</si>
  <si>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</si>
  <si>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</si>
  <si>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</si>
  <si>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</si>
  <si>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</si>
  <si>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</si>
  <si>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</si>
  <si>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</si>
  <si>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</si>
  <si>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</si>
  <si>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</si>
  <si>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</si>
  <si>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</si>
  <si>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</si>
  <si>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</si>
  <si>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</si>
  <si>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</si>
  <si>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</si>
  <si>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</si>
  <si>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</si>
  <si>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</si>
  <si>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</si>
  <si>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</si>
  <si>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</si>
  <si>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</si>
  <si>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</si>
  <si>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</si>
  <si>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</si>
  <si>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</si>
  <si>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</si>
  <si>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</si>
  <si>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</si>
  <si>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</si>
  <si>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</si>
  <si>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</si>
  <si>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</si>
  <si>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</si>
  <si>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</si>
  <si>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</si>
  <si>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</si>
  <si>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</si>
  <si>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</si>
  <si>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</si>
  <si>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</si>
  <si>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</si>
  <si>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</si>
  <si>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</si>
  <si>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</si>
  <si>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</si>
  <si>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</si>
  <si>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</si>
  <si>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</si>
  <si>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</si>
  <si>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</si>
  <si>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</si>
  <si>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</si>
  <si>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</si>
  <si>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</si>
  <si>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</si>
  <si>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</si>
  <si>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</si>
  <si>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</si>
  <si>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</si>
  <si>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</si>
  <si>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</si>
  <si>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</si>
  <si>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</si>
  <si>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</si>
  <si>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</si>
  <si>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</si>
  <si>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</si>
  <si>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</si>
  <si>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</si>
  <si>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</si>
  <si>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</si>
  <si>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</si>
  <si>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</si>
  <si>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</si>
  <si>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</si>
  <si>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</si>
  <si>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</si>
  <si>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</si>
  <si>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</si>
  <si>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</si>
  <si>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</si>
  <si>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</si>
  <si>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</si>
  <si>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</si>
  <si>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</si>
  <si>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</si>
  <si>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</si>
  <si>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</si>
  <si>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</si>
  <si>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</si>
  <si>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</si>
  <si>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</si>
  <si>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</si>
  <si>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</si>
  <si>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</si>
  <si>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</si>
  <si>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</si>
  <si>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</si>
  <si>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</si>
  <si>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</si>
  <si>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</si>
  <si>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</si>
  <si>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</si>
  <si>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</si>
  <si>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</si>
  <si>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</si>
  <si>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</si>
  <si>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</si>
  <si>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</si>
  <si>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</si>
  <si>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</si>
  <si>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</si>
  <si>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</si>
  <si>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</si>
  <si>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</si>
  <si>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</si>
  <si>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</si>
  <si>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</si>
  <si>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</si>
  <si>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</si>
  <si>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</si>
  <si>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</si>
  <si>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</si>
  <si>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</si>
  <si>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</si>
  <si>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</si>
  <si>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</si>
  <si>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</si>
  <si>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</si>
  <si>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</si>
  <si>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</si>
  <si>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</si>
  <si>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</si>
  <si>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</si>
  <si>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</si>
  <si>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</si>
  <si>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</si>
  <si>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</si>
  <si>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</si>
  <si>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</si>
  <si>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</si>
  <si>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</si>
  <si>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</si>
  <si>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</si>
  <si>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</si>
  <si>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</si>
  <si>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</si>
  <si>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</si>
  <si>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</si>
  <si>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</si>
  <si>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</si>
  <si>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</si>
  <si>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</si>
  <si>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</si>
  <si>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</si>
  <si>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</si>
  <si>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</si>
  <si>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</si>
  <si>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</si>
  <si>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</si>
  <si>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</si>
  <si>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</si>
  <si>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</si>
  <si>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</si>
  <si>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</si>
  <si>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</si>
  <si>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</si>
  <si>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</si>
  <si>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</si>
  <si>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</si>
  <si>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</si>
  <si>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</si>
  <si>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</si>
  <si>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</si>
  <si>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</si>
  <si>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</si>
  <si>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</si>
  <si>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</si>
  <si>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</si>
  <si>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</si>
  <si>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</si>
  <si>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</si>
  <si>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</si>
  <si>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</si>
  <si>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</si>
  <si>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</si>
  <si>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</si>
  <si>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</si>
  <si>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</si>
  <si>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</si>
  <si>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</si>
  <si>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</si>
  <si>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</si>
  <si>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</si>
  <si>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</si>
  <si>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</si>
  <si>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</si>
  <si>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</si>
  <si>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</si>
  <si>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</si>
  <si>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</si>
  <si>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</si>
  <si>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</si>
  <si>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</si>
  <si>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</si>
  <si>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</si>
  <si>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</si>
  <si>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</si>
  <si>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</si>
  <si>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</si>
  <si>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</si>
  <si>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</si>
  <si>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</si>
  <si>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</si>
  <si>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</si>
  <si>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</si>
  <si>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</si>
  <si>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</si>
  <si>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</si>
  <si>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</si>
  <si>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</si>
  <si>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</si>
  <si>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</si>
  <si>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</si>
  <si>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</si>
  <si>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</si>
  <si>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</si>
  <si>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</si>
  <si>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</si>
  <si>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</si>
  <si>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</si>
  <si>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</si>
  <si>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</si>
  <si>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</si>
  <si>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</si>
  <si>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</si>
  <si>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</si>
  <si>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</si>
  <si>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</si>
  <si>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</si>
  <si>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</si>
  <si>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</si>
  <si>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</si>
  <si>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</si>
  <si>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</si>
  <si>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</si>
  <si>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</si>
  <si>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</si>
  <si>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</si>
  <si>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</si>
  <si>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</si>
  <si>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</si>
  <si>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</si>
  <si>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</si>
  <si>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</si>
  <si>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</si>
  <si>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</si>
  <si>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</si>
  <si>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</si>
  <si>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</si>
  <si>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</si>
  <si>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</si>
  <si>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</si>
  <si>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</si>
  <si>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</si>
  <si>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</si>
  <si>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</si>
  <si>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</si>
  <si>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</si>
  <si>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</si>
  <si>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</si>
  <si>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</si>
  <si>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</si>
  <si>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</si>
  <si>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</si>
  <si>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</si>
  <si>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</si>
  <si>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</si>
  <si>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</si>
  <si>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</si>
  <si>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</si>
  <si>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</si>
  <si>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</si>
  <si>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</si>
  <si>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</si>
  <si>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</si>
  <si>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</si>
  <si>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</si>
  <si>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</si>
  <si>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</si>
  <si>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</si>
  <si>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</si>
  <si>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</si>
  <si>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</si>
  <si>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</si>
  <si>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</si>
  <si>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</si>
  <si>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</si>
  <si>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</si>
  <si>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</si>
  <si>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</si>
  <si>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</si>
  <si>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</si>
  <si>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</si>
  <si>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</si>
  <si>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</si>
  <si>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</si>
  <si>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</si>
  <si>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</si>
  <si>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</si>
  <si>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</si>
  <si>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</si>
  <si>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</si>
  <si>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</si>
  <si>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</si>
  <si>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</si>
  <si>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</si>
  <si>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</si>
  <si>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</si>
  <si>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</si>
  <si>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</si>
  <si>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</si>
  <si>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</si>
  <si>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</si>
  <si>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</si>
  <si>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</si>
  <si>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</si>
  <si>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</si>
  <si>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</si>
  <si>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</si>
  <si>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</si>
  <si>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</si>
  <si>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</si>
  <si>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</si>
  <si>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</si>
  <si>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</si>
  <si>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</si>
  <si>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</si>
  <si>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</si>
  <si>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</si>
  <si>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</si>
  <si>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</si>
  <si>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</si>
  <si>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</si>
  <si>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</si>
  <si>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</si>
  <si>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</si>
  <si>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</si>
  <si>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</si>
  <si>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</si>
  <si>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</si>
  <si>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</si>
  <si>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</si>
  <si>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</si>
  <si>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</si>
  <si>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</si>
  <si>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</si>
  <si>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</si>
  <si>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</si>
  <si>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</si>
  <si>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</si>
  <si>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</si>
  <si>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</si>
  <si>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</si>
  <si>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</si>
  <si>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</si>
  <si>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</si>
  <si>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</si>
  <si>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</si>
  <si>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</si>
  <si>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</si>
  <si>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</si>
  <si>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</si>
  <si>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</si>
  <si>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</si>
  <si>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</si>
  <si>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</si>
  <si>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</si>
  <si>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</si>
  <si>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</si>
  <si>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</si>
  <si>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</si>
  <si>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</si>
  <si>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</si>
  <si>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</si>
  <si>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</si>
  <si>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</si>
  <si>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</si>
  <si>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</si>
  <si>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</si>
  <si>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</si>
  <si>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</si>
  <si>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</si>
  <si>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</si>
  <si>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</si>
  <si>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</si>
  <si>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</si>
  <si>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</si>
  <si>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</si>
  <si>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</si>
  <si>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</si>
  <si>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</si>
  <si>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</si>
  <si>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</si>
  <si>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</si>
  <si>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</si>
  <si>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</si>
  <si>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</si>
  <si>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</si>
  <si>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</si>
  <si>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</si>
  <si>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</si>
  <si>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</si>
  <si>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</si>
  <si>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</si>
  <si>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</si>
  <si>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</si>
  <si>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</si>
  <si>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</si>
  <si>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</si>
  <si>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</si>
  <si>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</si>
  <si>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</si>
  <si>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</si>
  <si>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</si>
  <si>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</si>
  <si>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</si>
  <si>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</si>
  <si>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</si>
  <si>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</si>
  <si>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</si>
  <si>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</si>
  <si>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</si>
  <si>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</si>
  <si>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</si>
  <si>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</si>
  <si>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</si>
  <si>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</si>
  <si>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</si>
  <si>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</si>
  <si>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</si>
  <si>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</si>
  <si>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</si>
  <si>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</si>
  <si>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</si>
  <si>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</si>
  <si>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</si>
  <si>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</si>
  <si>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</si>
  <si>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</si>
  <si>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</si>
  <si>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</si>
  <si>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</si>
  <si>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</si>
  <si>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</si>
  <si>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</si>
  <si>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</si>
  <si>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</si>
  <si>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</si>
  <si>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</si>
  <si>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</si>
  <si>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</si>
  <si>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</si>
  <si>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</si>
  <si>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</si>
  <si>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</si>
  <si>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</si>
  <si>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</si>
  <si>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</si>
  <si>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</si>
  <si>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</si>
  <si>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</si>
  <si>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</si>
  <si>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</si>
  <si>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</si>
  <si>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</si>
  <si>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</si>
  <si>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</si>
  <si>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</si>
  <si>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</si>
  <si>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</si>
  <si>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</si>
  <si>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</si>
  <si>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</si>
  <si>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</si>
  <si>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</si>
  <si>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</si>
  <si>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</si>
  <si>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</si>
  <si>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</si>
  <si>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</si>
  <si>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</si>
  <si>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</si>
  <si>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</si>
  <si>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</si>
  <si>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</si>
  <si>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</si>
  <si>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</si>
  <si>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</si>
  <si>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</si>
  <si>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</si>
  <si>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</si>
  <si>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</si>
  <si>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</si>
  <si>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</si>
  <si>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</si>
  <si>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</si>
  <si>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</si>
  <si>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</si>
  <si>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</si>
  <si>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</si>
  <si>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</si>
  <si>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</si>
  <si>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</si>
  <si>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</si>
  <si>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</si>
  <si>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</si>
  <si>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</si>
  <si>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</si>
  <si>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</si>
  <si>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</si>
  <si>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</si>
  <si>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</si>
  <si>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</si>
  <si>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</si>
  <si>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</si>
  <si>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</si>
  <si>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</si>
  <si>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</si>
  <si>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</si>
  <si>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</si>
  <si>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</si>
  <si>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</si>
  <si>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</si>
  <si>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</si>
  <si>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</si>
  <si>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</si>
  <si>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</si>
  <si>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</si>
  <si>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</si>
  <si>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</si>
  <si>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</si>
  <si>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</si>
  <si>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</si>
  <si>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</si>
  <si>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</si>
  <si>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</si>
  <si>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</si>
  <si>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</si>
  <si>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</si>
  <si>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</si>
  <si>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</si>
  <si>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</si>
  <si>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</si>
  <si>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</si>
  <si>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</si>
  <si>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</si>
  <si>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</si>
  <si>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</si>
  <si>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</si>
  <si>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</si>
  <si>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</si>
  <si>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</si>
  <si>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</si>
  <si>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</si>
  <si>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</si>
  <si>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</si>
  <si>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</si>
  <si>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</si>
  <si>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</si>
  <si>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</si>
  <si>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</si>
  <si>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</si>
  <si>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</si>
  <si>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</si>
  <si>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</si>
  <si>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</si>
  <si>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</si>
  <si>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</si>
  <si>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</si>
  <si>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</si>
  <si>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</si>
  <si>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</si>
  <si>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</si>
  <si>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</si>
  <si>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</si>
  <si>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</si>
  <si>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</si>
  <si>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</si>
  <si>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</si>
  <si>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</si>
  <si>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</si>
  <si>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</si>
  <si>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</si>
  <si>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</si>
  <si>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</si>
  <si>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</si>
  <si>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</si>
  <si>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</si>
  <si>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</si>
  <si>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</si>
  <si>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</si>
  <si>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</si>
  <si>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</si>
  <si>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</si>
  <si>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</si>
  <si>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</si>
  <si>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</si>
  <si>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</si>
  <si>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</si>
  <si>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</si>
  <si>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</si>
  <si>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</si>
  <si>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</si>
  <si>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</si>
  <si>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</si>
  <si>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</si>
  <si>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</si>
  <si>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</si>
  <si>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</si>
  <si>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</si>
  <si>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</si>
  <si>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</si>
  <si>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</si>
  <si>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</si>
  <si>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</si>
  <si>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</si>
  <si>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</si>
  <si>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</si>
  <si>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</si>
  <si>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</si>
  <si>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</si>
  <si>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</si>
  <si>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</si>
  <si>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</si>
  <si>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</si>
  <si>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</si>
  <si>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</si>
  <si>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</si>
  <si>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</si>
  <si>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</si>
  <si>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</si>
  <si>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</si>
  <si>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</si>
  <si>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</si>
  <si>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</si>
  <si>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</si>
  <si>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</si>
  <si>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</si>
  <si>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</si>
  <si>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</si>
  <si>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</si>
  <si>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</si>
  <si>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</si>
  <si>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</si>
  <si>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</si>
  <si>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</si>
  <si>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</si>
  <si>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</si>
  <si>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</si>
  <si>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</si>
  <si>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</si>
  <si>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</si>
  <si>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</si>
  <si>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</si>
  <si>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</si>
  <si>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</si>
  <si>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</si>
  <si>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</si>
  <si>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</si>
  <si>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</si>
  <si>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</si>
  <si>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</si>
  <si>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</si>
  <si>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</si>
  <si>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</si>
  <si>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</si>
  <si>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</si>
  <si>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</si>
  <si>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</si>
  <si>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</si>
  <si>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</si>
  <si>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</si>
  <si>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</si>
  <si>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</si>
  <si>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</si>
  <si>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</si>
  <si>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</si>
  <si>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</si>
  <si>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</si>
  <si>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</si>
  <si>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</si>
  <si>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</si>
  <si>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</si>
  <si>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</si>
  <si>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</si>
  <si>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</si>
  <si>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</si>
  <si>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</si>
  <si>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</si>
  <si>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</si>
  <si>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</si>
  <si>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</si>
  <si>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</si>
  <si>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</si>
  <si>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</si>
  <si>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</si>
  <si>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</si>
  <si>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</si>
  <si>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</si>
  <si>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</si>
  <si>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</si>
  <si>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</si>
  <si>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</si>
  <si>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</si>
  <si>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</si>
  <si>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</si>
  <si>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</si>
  <si>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</si>
  <si>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</si>
  <si>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</si>
  <si>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</si>
  <si>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</si>
  <si>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</si>
  <si>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</si>
  <si>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</si>
  <si>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</si>
  <si>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</si>
  <si>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</si>
  <si>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</si>
  <si>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</si>
  <si>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</si>
  <si>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</si>
  <si>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</si>
  <si>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</si>
  <si>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</si>
  <si>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</si>
  <si>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</si>
  <si>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</si>
  <si>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</si>
  <si>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</si>
  <si>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</si>
  <si>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</si>
  <si>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</si>
  <si>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</si>
  <si>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</si>
  <si>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</si>
  <si>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</si>
  <si>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</si>
  <si>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</si>
  <si>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</si>
  <si>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</si>
  <si>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</si>
  <si>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</si>
  <si>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</si>
  <si>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</si>
  <si>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</si>
  <si>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</si>
  <si>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</si>
  <si>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</si>
  <si>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</si>
  <si>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</si>
  <si>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</si>
  <si>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</si>
  <si>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</si>
  <si>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</si>
  <si>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</si>
  <si>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</si>
  <si>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</si>
  <si>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</si>
  <si>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</si>
  <si>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</si>
  <si>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</si>
  <si>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</si>
  <si>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</si>
  <si>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</si>
  <si>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</si>
  <si>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</si>
  <si>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</si>
  <si>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</si>
  <si>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</si>
  <si>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</si>
  <si>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</si>
  <si>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</si>
  <si>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</si>
  <si>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</si>
  <si>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</si>
  <si>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</si>
  <si>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</si>
  <si>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</si>
  <si>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</si>
  <si>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</si>
  <si>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</si>
  <si>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</si>
  <si>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</si>
  <si>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</si>
  <si>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</si>
  <si>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</si>
  <si>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</si>
  <si>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</si>
  <si>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</si>
  <si>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</si>
  <si>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</si>
  <si>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</si>
  <si>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</si>
  <si>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</si>
  <si>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</si>
  <si>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</si>
  <si>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</si>
  <si>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</si>
  <si>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</si>
  <si>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</si>
  <si>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</si>
  <si>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</si>
  <si>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</si>
  <si>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</si>
  <si>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</si>
  <si>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</si>
  <si>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</si>
  <si>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</si>
  <si>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</si>
  <si>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</si>
  <si>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</si>
  <si>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</si>
  <si>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</si>
  <si>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</si>
  <si>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</si>
  <si>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</si>
  <si>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</si>
  <si>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</si>
  <si>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</si>
  <si>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</si>
  <si>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</si>
  <si>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</si>
  <si>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</si>
  <si>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</si>
  <si>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</si>
  <si>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</si>
  <si>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</si>
  <si>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</si>
  <si>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</si>
  <si>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</si>
  <si>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</si>
  <si>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</si>
  <si>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</si>
  <si>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</si>
  <si>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</si>
  <si>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</si>
  <si>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</si>
  <si>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</si>
  <si>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</si>
  <si>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</si>
  <si>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</si>
  <si>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</si>
  <si>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</si>
  <si>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</si>
  <si>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</si>
  <si>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</si>
  <si>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</si>
  <si>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</si>
  <si>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</si>
  <si>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</si>
  <si>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</si>
  <si>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</si>
  <si>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</si>
  <si>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</si>
  <si>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</si>
  <si>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</si>
  <si>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</si>
  <si>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</si>
  <si>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</si>
  <si>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</si>
  <si>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</si>
  <si>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</si>
  <si>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</si>
  <si>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</si>
  <si>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</si>
  <si>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</si>
  <si>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</si>
  <si>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</si>
  <si>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</si>
  <si>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</si>
  <si>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</si>
  <si>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</si>
  <si>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</si>
  <si>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</si>
  <si>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</si>
  <si>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</si>
  <si>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</si>
  <si>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</si>
  <si>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</si>
  <si>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</si>
  <si>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</si>
  <si>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</si>
  <si>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</si>
  <si>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</si>
  <si>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</si>
  <si>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</si>
  <si>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</si>
  <si>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</si>
  <si>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</si>
  <si>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</si>
  <si>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</si>
  <si>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</si>
  <si>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</si>
  <si>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</si>
  <si>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</si>
  <si>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</si>
  <si>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</si>
  <si>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</si>
  <si>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</si>
  <si>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</si>
  <si>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</si>
  <si>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</si>
  <si>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</si>
  <si>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</si>
  <si>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</si>
  <si>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</si>
  <si>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</si>
  <si>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</si>
  <si>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</si>
  <si>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</si>
  <si>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</si>
  <si>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</si>
  <si>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</si>
  <si>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</si>
  <si>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</si>
  <si>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</si>
  <si>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</si>
  <si>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</si>
  <si>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</si>
  <si>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</si>
  <si>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</si>
  <si>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</si>
  <si>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</si>
  <si>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</si>
  <si>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</si>
  <si>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</si>
  <si>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</si>
  <si>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</si>
  <si>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</si>
  <si>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</si>
  <si>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</si>
  <si>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</si>
  <si>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</si>
  <si>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</si>
  <si>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</si>
  <si>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</si>
  <si>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</si>
  <si>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</si>
  <si>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</si>
  <si>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</si>
  <si>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</si>
  <si>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</si>
  <si>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</si>
  <si>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</si>
  <si>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</si>
  <si>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</si>
  <si>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</si>
  <si>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</si>
  <si>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</si>
  <si>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</si>
  <si>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</si>
  <si>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</si>
  <si>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</si>
  <si>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</si>
  <si>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</si>
  <si>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</si>
  <si>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</si>
  <si>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</si>
  <si>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</si>
  <si>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</si>
  <si>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</si>
  <si>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</si>
  <si>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</si>
  <si>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</si>
  <si>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</si>
  <si>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</si>
  <si>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</si>
  <si>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</si>
  <si>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</si>
  <si>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</si>
  <si>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</si>
  <si>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</si>
  <si>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</si>
  <si>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</si>
  <si>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</si>
  <si>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</si>
  <si>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</si>
  <si>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</si>
  <si>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</si>
  <si>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</si>
  <si>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</si>
  <si>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</si>
  <si>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</si>
  <si>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</si>
  <si>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</si>
  <si>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</si>
  <si>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</si>
  <si>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</si>
  <si>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</si>
  <si>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</si>
  <si>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</si>
  <si>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</si>
  <si>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</si>
  <si>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</si>
  <si>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</si>
  <si>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</si>
  <si>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</si>
  <si>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</si>
  <si>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</si>
  <si>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</si>
  <si>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</si>
  <si>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</si>
  <si>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</si>
  <si>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</si>
  <si>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</si>
  <si>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</si>
  <si>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</si>
  <si>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</si>
  <si>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</si>
  <si>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</si>
  <si>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</si>
  <si>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</si>
  <si>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</si>
  <si>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</si>
  <si>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</si>
  <si>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</si>
  <si>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</si>
  <si>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</si>
  <si>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</si>
  <si>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</si>
  <si>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</si>
  <si>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</si>
  <si>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</si>
  <si>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</si>
  <si>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</si>
  <si>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</si>
  <si>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</si>
  <si>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</si>
  <si>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</si>
  <si>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</si>
  <si>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</si>
  <si>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</si>
  <si>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</si>
  <si>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</si>
  <si>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</si>
  <si>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</si>
  <si>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</si>
  <si>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</si>
  <si>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</si>
  <si>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</si>
  <si>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</si>
  <si>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</si>
  <si>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</si>
  <si>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</si>
  <si>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</si>
  <si>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</si>
  <si>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</si>
  <si>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</si>
  <si>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</si>
  <si>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</si>
  <si>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</si>
  <si>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</si>
  <si>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</si>
  <si>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</si>
  <si>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</si>
  <si>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</si>
  <si>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</si>
  <si>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</si>
  <si>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</si>
  <si>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</si>
  <si>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</si>
  <si>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</si>
  <si>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</si>
  <si>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</si>
  <si>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</si>
  <si>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</si>
  <si>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</si>
  <si>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</si>
  <si>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</si>
  <si>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</si>
  <si>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</si>
  <si>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</si>
  <si>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</si>
  <si>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</si>
  <si>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</si>
  <si>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</si>
  <si>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</si>
  <si>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</si>
  <si>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</si>
  <si>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</si>
  <si>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</si>
  <si>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</si>
  <si>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</si>
  <si>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</si>
  <si>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</si>
  <si>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</si>
  <si>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</si>
  <si>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</si>
  <si>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</si>
  <si>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</si>
  <si>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</si>
  <si>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</si>
  <si>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</si>
  <si>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</si>
  <si>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</si>
  <si>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</si>
  <si>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</si>
  <si>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</si>
  <si>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</si>
  <si>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</si>
  <si>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</si>
  <si>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</si>
  <si>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</si>
  <si>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</si>
  <si>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</si>
  <si>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</si>
  <si>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</si>
  <si>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</si>
  <si>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</si>
  <si>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</si>
  <si>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</si>
  <si>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</si>
  <si>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</si>
  <si>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</si>
  <si>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</si>
  <si>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</si>
  <si>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</si>
  <si>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</si>
  <si>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</si>
  <si>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</si>
  <si>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</si>
  <si>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</si>
  <si>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</si>
  <si>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</si>
  <si>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</si>
  <si>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</si>
  <si>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</si>
  <si>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</si>
  <si>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</si>
  <si>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</si>
  <si>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</si>
  <si>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</si>
  <si>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</si>
  <si>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</si>
  <si>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</si>
  <si>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</si>
  <si>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</si>
  <si>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</si>
  <si>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</si>
  <si>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</si>
  <si>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</si>
  <si>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</si>
  <si>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</si>
  <si>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</si>
  <si>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</si>
  <si>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</si>
  <si>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</si>
  <si>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</si>
  <si>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</si>
  <si>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</si>
  <si>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</si>
  <si>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</si>
  <si>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</si>
  <si>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</si>
  <si>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</si>
  <si>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</si>
  <si>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</si>
  <si>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</si>
  <si>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</si>
  <si>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</si>
  <si>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</si>
  <si>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</si>
  <si>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</si>
  <si>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</si>
  <si>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</si>
  <si>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</si>
  <si>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</si>
  <si>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</si>
  <si>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</si>
  <si>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</si>
  <si>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</si>
  <si>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</si>
  <si>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</si>
  <si>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</si>
  <si>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</si>
  <si>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</si>
  <si>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</si>
  <si>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</si>
  <si>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</si>
  <si>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</si>
  <si>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</si>
  <si>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</si>
  <si>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</si>
  <si>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</si>
  <si>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</si>
  <si>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</si>
  <si>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</si>
  <si>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</si>
  <si>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</si>
  <si>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</si>
  <si>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</si>
  <si>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</si>
  <si>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</si>
  <si>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</si>
  <si>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</si>
  <si>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</si>
  <si>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</si>
  <si>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</si>
  <si>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</si>
  <si>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</si>
  <si>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</si>
  <si>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</si>
  <si>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</si>
  <si>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</si>
  <si>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</si>
  <si>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</si>
  <si>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</si>
  <si>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</si>
  <si>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</si>
  <si>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</si>
  <si>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</si>
  <si>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</si>
  <si>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</si>
  <si>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</si>
  <si>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</si>
  <si>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</si>
  <si>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</si>
  <si>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</si>
  <si>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</si>
  <si>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</si>
  <si>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</si>
  <si>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</si>
  <si>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</si>
  <si>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</si>
  <si>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</si>
  <si>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</si>
  <si>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</si>
  <si>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</si>
  <si>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</si>
  <si>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</si>
  <si>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</si>
  <si>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</si>
  <si>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</si>
  <si>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</si>
  <si>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</si>
  <si>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</si>
  <si>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</si>
  <si>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</si>
  <si>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</si>
  <si>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</si>
  <si>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</si>
  <si>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</si>
  <si>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</si>
  <si>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</si>
  <si>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</si>
  <si>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</si>
  <si>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</si>
  <si>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</si>
  <si>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</si>
  <si>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</si>
  <si>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</si>
  <si>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</si>
  <si>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</si>
  <si>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</si>
  <si>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</si>
  <si>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</si>
  <si>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</si>
  <si>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</si>
  <si>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</si>
  <si>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</si>
  <si>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</si>
  <si>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</si>
  <si>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</si>
  <si>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</si>
  <si>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</si>
  <si>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</si>
  <si>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</si>
  <si>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</si>
  <si>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</si>
  <si>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</si>
  <si>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</si>
  <si>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</si>
  <si>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</si>
  <si>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</si>
  <si>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</si>
  <si>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</si>
  <si>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</si>
  <si>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</si>
  <si>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</si>
  <si>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</si>
  <si>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</si>
  <si>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</si>
  <si>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</si>
  <si>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</si>
  <si>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</si>
  <si>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</si>
  <si>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</si>
  <si>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</si>
  <si>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</si>
  <si>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</si>
  <si>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</si>
  <si>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</si>
  <si>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</si>
  <si>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</si>
  <si>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</si>
  <si>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</si>
  <si>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</si>
  <si>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</si>
  <si>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</si>
  <si>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</si>
  <si>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</si>
  <si>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</si>
  <si>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</si>
  <si>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</si>
  <si>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</si>
  <si>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</si>
  <si>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</si>
  <si>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</si>
  <si>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</si>
  <si>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</si>
  <si>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</si>
  <si>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</si>
  <si>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</si>
  <si>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</si>
  <si>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</si>
  <si>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</si>
  <si>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</si>
  <si>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</si>
  <si>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</si>
  <si>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</si>
  <si>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</si>
  <si>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</si>
  <si>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</si>
  <si>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</si>
  <si>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</si>
  <si>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</si>
  <si>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</si>
  <si>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</si>
  <si>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</si>
  <si>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</si>
  <si>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</si>
  <si>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</si>
  <si>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</si>
  <si>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</si>
  <si>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</si>
  <si>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</si>
  <si>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</si>
  <si>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</si>
  <si>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</si>
  <si>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</si>
  <si>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</si>
  <si>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</si>
  <si>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</si>
  <si>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</si>
  <si>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</si>
  <si>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</si>
  <si>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</si>
  <si>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</si>
  <si>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</si>
  <si>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</si>
  <si>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</si>
  <si>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</si>
  <si>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</si>
  <si>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</si>
  <si>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</si>
  <si>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</si>
  <si>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</si>
  <si>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</si>
  <si>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</si>
  <si>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</si>
  <si>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</si>
  <si>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</si>
  <si>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</si>
  <si>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</si>
  <si>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</si>
  <si>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</si>
  <si>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</si>
  <si>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</si>
  <si>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</si>
  <si>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</si>
  <si>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</si>
  <si>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</si>
  <si>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</si>
  <si>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</si>
  <si>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</si>
  <si>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</si>
  <si>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</si>
  <si>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</si>
  <si>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</si>
  <si>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</si>
  <si>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</si>
  <si>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</si>
  <si>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</si>
  <si>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</si>
  <si>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</si>
  <si>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</si>
  <si>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</si>
  <si>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</si>
  <si>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</si>
  <si>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</si>
  <si>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</si>
  <si>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</si>
  <si>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</si>
  <si>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</si>
  <si>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</si>
  <si>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</si>
  <si>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</si>
  <si>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</si>
  <si>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</si>
  <si>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</si>
  <si>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</si>
  <si>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</si>
  <si>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</si>
  <si>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</si>
  <si>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</si>
  <si>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</si>
  <si>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</si>
  <si>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</si>
  <si>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</si>
  <si>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</si>
  <si>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</si>
  <si>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</si>
  <si>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</si>
  <si>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</si>
  <si>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</si>
  <si>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</si>
  <si>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</si>
  <si>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</si>
  <si>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</si>
  <si>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</si>
  <si>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</si>
  <si>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</si>
  <si>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</si>
  <si>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</si>
  <si>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</si>
  <si>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</si>
  <si>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</si>
  <si>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</si>
  <si>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</si>
  <si>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</si>
  <si>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</si>
  <si>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</si>
  <si>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</si>
  <si>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</si>
  <si>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</si>
  <si>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</si>
  <si>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</si>
  <si>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</si>
  <si>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</si>
  <si>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</si>
  <si>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</si>
  <si>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</si>
  <si>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</si>
  <si>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</si>
  <si>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</si>
  <si>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</si>
  <si>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</si>
  <si>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</si>
  <si>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</si>
  <si>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</si>
  <si>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</si>
  <si>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</si>
  <si>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</si>
  <si>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</si>
  <si>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</si>
  <si>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</si>
  <si>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</si>
  <si>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</si>
  <si>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</si>
  <si>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</si>
  <si>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</si>
  <si>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</si>
  <si>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</si>
  <si>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</si>
  <si>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</si>
  <si>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</si>
  <si>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</si>
  <si>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</si>
  <si>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</si>
  <si>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</si>
  <si>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</si>
  <si>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</si>
  <si>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</si>
  <si>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</si>
  <si>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</si>
  <si>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</si>
  <si>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</si>
  <si>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</si>
  <si>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</si>
  <si>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</si>
  <si>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</si>
  <si>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</si>
  <si>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</si>
  <si>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</si>
  <si>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</si>
  <si>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</si>
  <si>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</si>
  <si>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</si>
  <si>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</si>
  <si>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</si>
  <si>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</si>
  <si>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</si>
  <si>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</si>
  <si>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</si>
  <si>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</si>
  <si>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</si>
  <si>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</si>
  <si>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</si>
  <si>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</si>
  <si>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</si>
  <si>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</si>
  <si>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</si>
  <si>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</si>
  <si>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</si>
  <si>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</si>
  <si>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</si>
  <si>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</si>
  <si>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</si>
  <si>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</si>
  <si>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</si>
  <si>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</si>
  <si>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</si>
  <si>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</si>
  <si>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</si>
  <si>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</si>
  <si>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</si>
  <si>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</si>
  <si>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</si>
  <si>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</si>
  <si>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</si>
  <si>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</si>
  <si>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</si>
  <si>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</si>
  <si>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</si>
  <si>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</si>
  <si>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</si>
  <si>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</si>
  <si>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</si>
  <si>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</si>
  <si>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</si>
  <si>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</si>
  <si>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</si>
  <si>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</si>
  <si>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</si>
  <si>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</si>
  <si>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</si>
  <si>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</si>
  <si>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</si>
  <si>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</si>
  <si>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</si>
  <si>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</si>
  <si>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</si>
  <si>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</si>
  <si>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</si>
  <si>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</si>
  <si>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</si>
  <si>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</si>
  <si>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</si>
  <si>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</si>
  <si>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</si>
  <si>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</si>
  <si>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</si>
  <si>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</si>
  <si>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</si>
  <si>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</si>
  <si>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</si>
  <si>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</si>
  <si>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</si>
  <si>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</si>
  <si>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</si>
  <si>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</si>
  <si>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</si>
  <si>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</si>
  <si>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</si>
  <si>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</si>
  <si>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</si>
  <si>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</si>
  <si>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</si>
  <si>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</si>
  <si>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</si>
  <si>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</si>
  <si>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</si>
  <si>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</si>
  <si>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</si>
  <si>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</si>
  <si>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</si>
  <si>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</si>
  <si>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</si>
  <si>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</si>
  <si>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</si>
  <si>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</si>
  <si>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</si>
  <si>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</si>
  <si>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</si>
  <si>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</si>
  <si>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</si>
  <si>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</si>
  <si>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</si>
  <si>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</si>
  <si>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</si>
  <si>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</si>
  <si>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</si>
  <si>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</si>
  <si>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</si>
  <si>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</si>
  <si>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</si>
  <si>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</si>
  <si>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</si>
  <si>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</si>
  <si>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</si>
  <si>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</si>
  <si>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</si>
  <si>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</si>
  <si>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</si>
  <si>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</si>
  <si>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</si>
  <si>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</si>
  <si>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</si>
  <si>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</si>
  <si>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</si>
  <si>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</si>
  <si>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</si>
  <si>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</si>
  <si>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</si>
  <si>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</si>
  <si>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</si>
  <si>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</si>
  <si>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</si>
  <si>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</si>
  <si>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</si>
  <si>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</si>
  <si>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</si>
  <si>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</si>
  <si>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</si>
  <si>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</si>
  <si>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</si>
  <si>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</si>
  <si>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</si>
  <si>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</si>
  <si>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</si>
  <si>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</si>
  <si>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</si>
  <si>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</si>
  <si>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</si>
  <si>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</si>
  <si>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</si>
  <si>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</si>
  <si>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</si>
  <si>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</si>
  <si>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</si>
  <si>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</si>
  <si>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</si>
  <si>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</si>
  <si>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</si>
  <si>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</si>
  <si>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</si>
  <si>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</si>
  <si>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</si>
  <si>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</si>
  <si>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</si>
  <si>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</si>
  <si>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</si>
  <si>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</si>
  <si>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</si>
  <si>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</si>
  <si>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</si>
  <si>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</si>
  <si>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</si>
  <si>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</si>
  <si>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</si>
  <si>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</si>
  <si>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</si>
  <si>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</si>
  <si>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</si>
  <si>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</si>
  <si>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</si>
  <si>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</si>
  <si>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</si>
  <si>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</si>
  <si>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</si>
  <si>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</si>
  <si>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</si>
  <si>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</si>
  <si>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</si>
  <si>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</si>
  <si>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</si>
  <si>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</si>
  <si>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</si>
  <si>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</si>
  <si>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</si>
  <si>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</si>
  <si>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</si>
  <si>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</si>
  <si>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</si>
  <si>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</si>
  <si>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</si>
  <si>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</si>
  <si>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</si>
  <si>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</si>
  <si>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</si>
  <si>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</si>
  <si>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</si>
  <si>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</si>
  <si>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</si>
  <si>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</si>
  <si>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</si>
  <si>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</si>
  <si>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</si>
  <si>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</si>
  <si>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</si>
  <si>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</si>
  <si>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</si>
  <si>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</si>
  <si>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</si>
  <si>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</si>
  <si>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</si>
  <si>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</si>
  <si>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</si>
  <si>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</si>
  <si>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</si>
  <si>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</si>
  <si>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</si>
  <si>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</si>
  <si>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</si>
  <si>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</si>
  <si>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</si>
  <si>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</si>
  <si>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</si>
  <si>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</si>
  <si>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</si>
  <si>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</si>
  <si>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</si>
  <si>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</si>
  <si>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</si>
  <si>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</si>
  <si>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</si>
  <si>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</si>
  <si>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</si>
  <si>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</si>
  <si>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</si>
  <si>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</si>
  <si>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</si>
  <si>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</si>
  <si>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</si>
  <si>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</si>
  <si>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</si>
  <si>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</si>
  <si>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</si>
  <si>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</si>
  <si>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</si>
  <si>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</si>
  <si>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</si>
  <si>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</si>
  <si>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</si>
  <si>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</si>
  <si>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</si>
  <si>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</si>
  <si>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</si>
  <si>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</si>
  <si>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</si>
  <si>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</si>
  <si>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</si>
  <si>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</si>
  <si>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</si>
  <si>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</si>
  <si>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</si>
  <si>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</si>
  <si>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</si>
  <si>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</si>
  <si>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</si>
  <si>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</si>
  <si>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</si>
  <si>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</si>
  <si>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</si>
  <si>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</si>
  <si>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</si>
  <si>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</si>
  <si>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</si>
  <si>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</si>
  <si>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</si>
  <si>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</si>
  <si>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</si>
  <si>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</si>
  <si>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</si>
  <si>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</si>
  <si>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</si>
  <si>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</si>
  <si>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</si>
  <si>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</si>
  <si>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</si>
  <si>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</si>
  <si>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</si>
  <si>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</si>
  <si>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</si>
  <si>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</si>
  <si>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</si>
  <si>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</si>
  <si>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</si>
  <si>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</si>
  <si>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</si>
  <si>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</si>
  <si>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</si>
  <si>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</si>
  <si>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</si>
  <si>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</si>
  <si>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</si>
  <si>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</si>
  <si>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</si>
  <si>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</si>
  <si>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</si>
  <si>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</si>
  <si>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</si>
  <si>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</si>
  <si>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</si>
  <si>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</si>
  <si>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</si>
  <si>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</si>
  <si>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</si>
  <si>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</si>
  <si>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</si>
  <si>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</si>
  <si>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</si>
  <si>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</si>
  <si>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</si>
  <si>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</si>
  <si>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</si>
  <si>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</si>
  <si>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</si>
  <si>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</si>
  <si>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</si>
  <si>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</si>
  <si>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</si>
  <si>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</si>
  <si>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</si>
  <si>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</si>
  <si>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</si>
  <si>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</si>
  <si>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</si>
  <si>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</si>
  <si>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</si>
  <si>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</si>
  <si>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</si>
  <si>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</si>
  <si>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</si>
  <si>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</si>
  <si>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</si>
  <si>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</si>
  <si>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</si>
  <si>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</si>
  <si>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</si>
  <si>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</si>
  <si>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</si>
  <si>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</si>
  <si>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</si>
  <si>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</si>
  <si>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</si>
  <si>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</si>
  <si>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</si>
  <si>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</si>
  <si>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</si>
  <si>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</si>
  <si>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</si>
  <si>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</si>
  <si>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</si>
  <si>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</si>
  <si>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</si>
  <si>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</si>
  <si>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</si>
  <si>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</si>
  <si>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</si>
  <si>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</si>
  <si>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</si>
  <si>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</si>
  <si>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</si>
  <si>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</si>
  <si>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</si>
  <si>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</si>
  <si>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</si>
  <si>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</si>
  <si>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</si>
  <si>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</si>
  <si>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</si>
  <si>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</si>
  <si>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</si>
  <si>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</si>
  <si>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</si>
  <si>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</si>
  <si>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</si>
  <si>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</si>
  <si>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</si>
  <si>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</si>
  <si>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</si>
  <si>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</si>
  <si>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</si>
  <si>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</si>
  <si>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</si>
  <si>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</si>
  <si>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</si>
  <si>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</si>
  <si>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</si>
  <si>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</si>
  <si>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</si>
  <si>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</si>
  <si>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</si>
  <si>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</si>
  <si>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</si>
  <si>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</si>
  <si>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</si>
  <si>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</si>
  <si>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</si>
  <si>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</si>
  <si>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</si>
  <si>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</si>
  <si>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</si>
  <si>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</si>
  <si>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</si>
  <si>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</si>
  <si>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</si>
  <si>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</si>
  <si>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</si>
  <si>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</si>
  <si>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</si>
  <si>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</si>
  <si>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</si>
  <si>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</si>
  <si>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</si>
  <si>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</si>
  <si>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</si>
  <si>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</si>
  <si>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</si>
  <si>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</si>
  <si>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</si>
  <si>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</si>
  <si>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</si>
  <si>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</si>
  <si>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</si>
  <si>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</si>
  <si>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</si>
  <si>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</si>
  <si>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</si>
  <si>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</si>
  <si>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</si>
  <si>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</si>
  <si>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</si>
  <si>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</si>
  <si>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</si>
  <si>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</si>
  <si>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</si>
  <si>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</si>
  <si>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</si>
  <si>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</si>
  <si>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</si>
  <si>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</si>
  <si>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</si>
  <si>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</si>
  <si>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</si>
  <si>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</si>
  <si>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</si>
  <si>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</si>
  <si>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</si>
  <si>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</si>
  <si>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</si>
  <si>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</si>
  <si>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</si>
  <si>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</si>
  <si>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</si>
  <si>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</si>
  <si>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</si>
  <si>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</si>
  <si>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</si>
  <si>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</si>
  <si>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</si>
  <si>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</si>
  <si>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</si>
  <si>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</si>
  <si>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</si>
  <si>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</si>
  <si>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</si>
  <si>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</si>
  <si>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</si>
  <si>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</si>
  <si>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</si>
  <si>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</si>
  <si>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</si>
  <si>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</si>
  <si>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</si>
  <si>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</si>
  <si>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</si>
  <si>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</si>
  <si>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</si>
  <si>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</si>
  <si>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</si>
  <si>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</si>
  <si>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</si>
  <si>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</si>
  <si>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</si>
  <si>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</si>
  <si>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</si>
  <si>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</si>
  <si>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</si>
  <si>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</si>
  <si>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</si>
  <si>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</si>
  <si>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</si>
  <si>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</si>
  <si>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</si>
  <si>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</si>
  <si>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</si>
  <si>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</si>
  <si>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</si>
  <si>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</si>
  <si>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</si>
  <si>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</si>
  <si>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</si>
  <si>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</si>
  <si>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</si>
  <si>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</si>
  <si>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</si>
  <si>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</si>
  <si>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</si>
  <si>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</si>
  <si>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</si>
  <si>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</si>
  <si>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</si>
  <si>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</si>
  <si>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</si>
  <si>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</si>
  <si>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</si>
  <si>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</si>
  <si>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</si>
  <si>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</si>
  <si>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</si>
  <si>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</si>
  <si>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</si>
  <si>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</si>
  <si>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</si>
  <si>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</si>
  <si>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</si>
  <si>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</si>
  <si>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</si>
  <si>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</si>
  <si>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</si>
  <si>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</si>
  <si>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</si>
  <si>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</si>
  <si>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</si>
  <si>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</si>
  <si>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</si>
  <si>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</si>
  <si>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</si>
  <si>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</si>
  <si>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</si>
  <si>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</si>
  <si>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</si>
  <si>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</si>
  <si>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</si>
  <si>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</si>
  <si>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</si>
  <si>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</si>
  <si>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</si>
  <si>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</si>
  <si>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</si>
  <si>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</si>
  <si>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</si>
  <si>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</si>
  <si>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</si>
  <si>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</si>
  <si>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</si>
  <si>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</si>
  <si>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</si>
  <si>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</si>
  <si>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</si>
  <si>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</si>
  <si>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</si>
  <si>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</si>
  <si>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</si>
  <si>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</si>
  <si>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</si>
  <si>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</si>
  <si>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</si>
  <si>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</si>
  <si>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</si>
  <si>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</si>
  <si>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</si>
  <si>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</si>
  <si>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</si>
  <si>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</si>
  <si>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</si>
  <si>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</si>
  <si>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</si>
  <si>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</si>
  <si>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</si>
  <si>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</si>
  <si>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</si>
  <si>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</si>
  <si>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</si>
  <si>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</si>
  <si>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</si>
  <si>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</si>
  <si>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</si>
  <si>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</si>
  <si>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</si>
  <si>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</si>
  <si>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</si>
  <si>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</si>
  <si>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</si>
  <si>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</si>
  <si>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</si>
  <si>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</si>
  <si>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</si>
  <si>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</si>
  <si>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</si>
  <si>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</si>
  <si>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</si>
  <si>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</si>
  <si>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</si>
  <si>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</si>
  <si>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</si>
  <si>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</si>
  <si>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</si>
  <si>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</si>
  <si>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</si>
  <si>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</si>
  <si>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</si>
  <si>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</si>
  <si>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</si>
  <si>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</si>
  <si>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</si>
  <si>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</si>
  <si>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</si>
  <si>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</si>
  <si>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</si>
  <si>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</si>
  <si>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</si>
  <si>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</si>
  <si>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</si>
  <si>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</si>
  <si>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</si>
  <si>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</si>
  <si>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</si>
  <si>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</si>
  <si>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</si>
  <si>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</si>
  <si>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</si>
  <si>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</si>
  <si>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</si>
  <si>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</si>
  <si>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</si>
  <si>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</si>
  <si>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</si>
  <si>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</si>
  <si>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</si>
  <si>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</si>
  <si>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</si>
  <si>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</si>
  <si>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</si>
  <si>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</si>
  <si>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</si>
  <si>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</si>
  <si>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</si>
  <si>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</si>
  <si>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</si>
  <si>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</si>
  <si>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</si>
  <si>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</si>
  <si>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</si>
  <si>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</si>
  <si>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</si>
  <si>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</si>
  <si>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</si>
  <si>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</si>
  <si>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</si>
  <si>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</si>
  <si>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</si>
  <si>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</si>
  <si>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</si>
  <si>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</si>
  <si>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</si>
  <si>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</si>
  <si>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</si>
  <si>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</si>
  <si>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</si>
  <si>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</si>
  <si>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</si>
  <si>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</si>
  <si>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</si>
  <si>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</si>
  <si>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</si>
  <si>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</si>
  <si>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</si>
  <si>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</si>
  <si>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</si>
  <si>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</si>
  <si>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</si>
  <si>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</si>
  <si>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</si>
  <si>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</si>
  <si>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</si>
  <si>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</si>
  <si>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</si>
  <si>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</si>
  <si>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</si>
  <si>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</si>
  <si>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</si>
  <si>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</si>
  <si>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</si>
  <si>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</si>
  <si>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</si>
  <si>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</si>
  <si>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</si>
  <si>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</si>
  <si>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</si>
  <si>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</si>
  <si>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</si>
  <si>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</si>
  <si>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</si>
  <si>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</si>
  <si>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</si>
  <si>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</si>
  <si>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</si>
  <si>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</si>
  <si>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</si>
  <si>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</si>
  <si>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</si>
  <si>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</si>
  <si>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</si>
  <si>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</si>
  <si>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</si>
  <si>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</si>
  <si>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</si>
  <si>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</si>
  <si>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</si>
  <si>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</si>
  <si>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</si>
  <si>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</si>
  <si>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</si>
  <si>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</si>
  <si>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</si>
  <si>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</si>
  <si>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</si>
  <si>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</si>
  <si>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</si>
  <si>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</si>
  <si>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</si>
  <si>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</si>
  <si>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</si>
  <si>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</si>
  <si>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</si>
  <si>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</si>
  <si>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</si>
  <si>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</si>
  <si>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</si>
  <si>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</si>
  <si>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</si>
  <si>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</si>
  <si>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</si>
  <si>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</si>
  <si>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</si>
  <si>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</si>
  <si>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</si>
  <si>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</si>
  <si>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</si>
  <si>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</si>
  <si>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</si>
  <si>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</si>
  <si>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</si>
  <si>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</si>
  <si>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</si>
  <si>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</si>
  <si>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</si>
  <si>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</si>
  <si>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</si>
  <si>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</si>
  <si>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</si>
  <si>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</si>
  <si>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</si>
  <si>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</si>
  <si>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</si>
  <si>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</si>
  <si>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</si>
  <si>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</si>
  <si>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</si>
  <si>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</si>
  <si>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</si>
  <si>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</si>
  <si>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</si>
  <si>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</si>
  <si>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</si>
  <si>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</si>
  <si>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</si>
  <si>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</si>
  <si>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</si>
  <si>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</si>
  <si>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</si>
  <si>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</si>
  <si>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</si>
  <si>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</si>
  <si>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</si>
  <si>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</si>
  <si>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</si>
  <si>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</si>
  <si>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</si>
  <si>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</si>
  <si>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</si>
  <si>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</si>
  <si>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</si>
  <si>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</si>
  <si>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</si>
  <si>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</si>
  <si>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</si>
  <si>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</si>
  <si>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</si>
  <si>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</si>
  <si>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</si>
  <si>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</si>
  <si>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</si>
  <si>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</si>
  <si>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</si>
  <si>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</si>
  <si>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</si>
  <si>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</si>
  <si>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</si>
  <si>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</si>
  <si>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</si>
  <si>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</si>
  <si>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</si>
  <si>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</si>
  <si>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</si>
  <si>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</si>
  <si>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</si>
  <si>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</si>
  <si>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</si>
  <si>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</si>
  <si>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</si>
  <si>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</si>
  <si>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</si>
  <si>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</si>
  <si>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</si>
  <si>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</si>
  <si>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</si>
  <si>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</si>
  <si>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</si>
  <si>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</si>
  <si>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</si>
  <si>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</si>
  <si>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</si>
  <si>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</si>
  <si>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</si>
  <si>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</si>
  <si>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</si>
  <si>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</si>
  <si>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</si>
  <si>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</si>
  <si>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</si>
  <si>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</si>
  <si>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</si>
  <si>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</si>
  <si>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</si>
  <si>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</si>
  <si>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</si>
  <si>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</si>
  <si>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</si>
  <si>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</si>
  <si>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</si>
  <si>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</si>
  <si>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</si>
  <si>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</si>
  <si>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</si>
  <si>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</si>
  <si>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</si>
  <si>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</si>
  <si>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</si>
  <si>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</si>
  <si>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</si>
  <si>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</si>
  <si>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</si>
  <si>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</si>
  <si>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</si>
  <si>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</si>
  <si>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</si>
  <si>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</si>
  <si>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</si>
  <si>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</si>
  <si>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</si>
  <si>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</si>
  <si>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</si>
  <si>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</si>
  <si>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</si>
  <si>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</si>
  <si>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</si>
  <si>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</si>
  <si>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</si>
  <si>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</si>
  <si>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</si>
  <si>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</si>
  <si>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</si>
  <si>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</si>
  <si>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</si>
  <si>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</si>
  <si>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</si>
  <si>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</si>
  <si>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</si>
  <si>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</si>
  <si>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</si>
  <si>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</si>
  <si>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</si>
  <si>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</si>
  <si>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</si>
  <si>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</si>
  <si>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</si>
  <si>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</si>
  <si>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</si>
  <si>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</si>
  <si>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</si>
  <si>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</si>
  <si>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</si>
  <si>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</si>
  <si>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</si>
  <si>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</si>
  <si>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</si>
  <si>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</si>
  <si>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</si>
  <si>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</si>
  <si>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</si>
  <si>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</si>
  <si>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</si>
  <si>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</si>
  <si>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</si>
  <si>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</si>
  <si>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</si>
  <si>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</si>
  <si>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</si>
  <si>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</si>
  <si>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</si>
  <si>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</si>
  <si>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</si>
  <si>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</si>
  <si>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</si>
  <si>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</si>
  <si>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</si>
  <si>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</si>
  <si>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</si>
  <si>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</si>
  <si>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</si>
  <si>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</si>
  <si>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</si>
  <si>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</si>
  <si>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</si>
  <si>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</si>
  <si>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</si>
  <si>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</si>
  <si>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</si>
  <si>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</si>
  <si>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</si>
  <si>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</si>
  <si>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</si>
  <si>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</si>
  <si>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</si>
  <si>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</si>
  <si>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</si>
  <si>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</si>
  <si>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</si>
  <si>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</si>
  <si>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</si>
  <si>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</si>
  <si>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</si>
  <si>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</si>
  <si>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</si>
  <si>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</si>
  <si>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</si>
  <si>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</si>
  <si>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</si>
  <si>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</si>
  <si>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</si>
  <si>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</si>
  <si>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</si>
  <si>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</si>
  <si>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</si>
  <si>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</si>
  <si>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</si>
  <si>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</si>
  <si>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</si>
  <si>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</si>
  <si>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</si>
  <si>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</si>
  <si>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</si>
  <si>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</si>
  <si>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</si>
  <si>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</si>
  <si>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</si>
  <si>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</si>
  <si>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</si>
  <si>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</si>
  <si>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</si>
  <si>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</si>
  <si>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</si>
  <si>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</si>
  <si>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</si>
  <si>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</si>
  <si>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</si>
  <si>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</si>
  <si>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</si>
  <si>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</si>
  <si>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</si>
  <si>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</si>
  <si>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</si>
  <si>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</si>
  <si>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</si>
  <si>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</si>
  <si>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</si>
  <si>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</si>
  <si>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</si>
  <si>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</si>
  <si>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</si>
  <si>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</si>
  <si>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</si>
  <si>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</si>
  <si>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</si>
  <si>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</si>
  <si>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</si>
  <si>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</si>
  <si>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</si>
  <si>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</si>
  <si>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</si>
  <si>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</si>
  <si>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</si>
  <si>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</si>
  <si>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</si>
  <si>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</si>
  <si>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</si>
  <si>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</si>
  <si>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</si>
  <si>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</si>
  <si>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</si>
  <si>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</si>
  <si>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</si>
  <si>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</si>
  <si>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</si>
  <si>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</si>
  <si>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</si>
  <si>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</si>
  <si>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</si>
  <si>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</si>
  <si>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</si>
  <si>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</si>
  <si>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</si>
  <si>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</si>
  <si>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</si>
  <si>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</si>
  <si>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</si>
  <si>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</si>
  <si>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</si>
  <si>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</si>
  <si>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</si>
  <si>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</si>
  <si>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</si>
  <si>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</si>
  <si>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</si>
  <si>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</si>
  <si>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</si>
  <si>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</si>
  <si>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</si>
  <si>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</si>
  <si>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</si>
  <si>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</si>
  <si>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</si>
  <si>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</si>
  <si>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</si>
  <si>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</si>
  <si>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</si>
  <si>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</si>
  <si>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</si>
  <si>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</si>
  <si>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</si>
  <si>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</si>
  <si>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</si>
  <si>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</si>
  <si>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</si>
  <si>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</si>
  <si>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</si>
  <si>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</si>
  <si>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</si>
  <si>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</si>
  <si>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</si>
  <si>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</si>
  <si>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</si>
  <si>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</si>
  <si>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</si>
  <si>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</si>
  <si>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</si>
  <si>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</si>
  <si>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</si>
  <si>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</si>
  <si>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</si>
  <si>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</si>
  <si>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</si>
  <si>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</si>
  <si>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</si>
  <si>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</si>
  <si>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</si>
  <si>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</si>
  <si>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</si>
  <si>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</si>
  <si>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</si>
  <si>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</si>
  <si>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</si>
  <si>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</si>
  <si>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</si>
  <si>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</si>
  <si>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</si>
  <si>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</si>
  <si>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</si>
  <si>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</si>
  <si>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</si>
  <si>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</si>
  <si>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</si>
  <si>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</si>
  <si>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</si>
  <si>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</si>
  <si>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</si>
  <si>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</si>
  <si>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</si>
  <si>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</si>
  <si>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</si>
  <si>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</si>
  <si>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</si>
  <si>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</si>
  <si>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</si>
  <si>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</si>
  <si>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</si>
  <si>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</si>
  <si>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</si>
  <si>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</si>
  <si>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</si>
  <si>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</si>
  <si>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</si>
  <si>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</si>
  <si>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</si>
  <si>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</si>
  <si>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</si>
  <si>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</si>
  <si>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</si>
  <si>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</si>
  <si>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</si>
  <si>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</si>
  <si>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</si>
  <si>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</si>
  <si>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</si>
  <si>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</si>
  <si>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</si>
  <si>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</si>
  <si>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</si>
  <si>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</si>
  <si>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</si>
  <si>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</si>
  <si>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</si>
  <si>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</si>
  <si>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</si>
  <si>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</si>
  <si>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</si>
  <si>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</si>
  <si>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</si>
  <si>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</si>
  <si>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</si>
  <si>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</si>
  <si>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</si>
  <si>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</si>
  <si>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</si>
  <si>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</si>
  <si>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</si>
  <si>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</si>
  <si>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</si>
  <si>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</si>
  <si>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</si>
  <si>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</si>
  <si>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</si>
  <si>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</si>
  <si>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</si>
  <si>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</si>
  <si>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</si>
  <si>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</si>
  <si>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</si>
  <si>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</si>
  <si>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</si>
  <si>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</si>
  <si>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</si>
  <si>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</si>
  <si>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</si>
  <si>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</si>
  <si>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</si>
  <si>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</si>
  <si>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</si>
  <si>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</si>
  <si>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</si>
  <si>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</si>
  <si>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</si>
  <si>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</si>
  <si>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</si>
  <si>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</si>
  <si>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</si>
  <si>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</si>
  <si>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</si>
  <si>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</si>
  <si>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</si>
  <si>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</si>
  <si>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</si>
  <si>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</si>
  <si>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</si>
  <si>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</si>
  <si>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</si>
  <si>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</si>
  <si>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</si>
  <si>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</si>
  <si>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</si>
  <si>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</si>
  <si>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</si>
  <si>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</si>
  <si>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</si>
  <si>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</si>
  <si>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</si>
  <si>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</si>
  <si>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</si>
  <si>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</si>
  <si>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</si>
  <si>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</si>
  <si>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</si>
  <si>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</si>
  <si>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</si>
  <si>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</si>
  <si>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</si>
  <si>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</si>
  <si>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</si>
  <si>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</si>
  <si>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</si>
  <si>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</si>
  <si>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</si>
  <si>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</si>
  <si>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</si>
  <si>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</si>
  <si>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</si>
  <si>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</si>
  <si>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</si>
  <si>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</si>
  <si>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</si>
  <si>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</si>
  <si>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</si>
  <si>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</si>
  <si>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</si>
  <si>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</si>
  <si>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</si>
  <si>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</si>
  <si>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</si>
  <si>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</si>
  <si>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</si>
  <si>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</si>
  <si>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</si>
  <si>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</si>
  <si>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</si>
  <si>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</si>
  <si>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</si>
  <si>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</si>
  <si>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</si>
  <si>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</si>
  <si>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</si>
  <si>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</si>
  <si>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</si>
  <si>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</si>
  <si>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</si>
  <si>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</si>
  <si>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</si>
  <si>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</si>
  <si>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</si>
  <si>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</si>
  <si>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</si>
  <si>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</si>
  <si>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</si>
  <si>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</si>
  <si>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</si>
  <si>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</si>
  <si>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</si>
  <si>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</si>
  <si>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</si>
  <si>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</si>
  <si>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</si>
  <si>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</si>
  <si>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</si>
  <si>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</si>
  <si>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</si>
  <si>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</si>
  <si>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</si>
  <si>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</si>
  <si>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</si>
  <si>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</si>
  <si>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</si>
  <si>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</si>
  <si>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</si>
  <si>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</si>
  <si>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</si>
  <si>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</si>
  <si>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</si>
  <si>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</si>
  <si>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</si>
  <si>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</si>
  <si>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</si>
  <si>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</si>
  <si>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</si>
  <si>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</si>
  <si>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</si>
  <si>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</si>
  <si>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</si>
  <si>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</si>
  <si>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</si>
  <si>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</si>
  <si>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</si>
  <si>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</si>
  <si>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</si>
  <si>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</si>
  <si>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</si>
  <si>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</si>
  <si>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</si>
  <si>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</si>
  <si>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</si>
  <si>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</si>
  <si>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</si>
  <si>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</si>
  <si>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</si>
  <si>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</si>
  <si>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</si>
  <si>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</si>
  <si>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</si>
  <si>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</si>
  <si>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</si>
  <si>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</si>
  <si>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</si>
  <si>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</si>
  <si>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</si>
  <si>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</si>
  <si>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</si>
  <si>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</si>
  <si>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</si>
  <si>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</si>
  <si>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</si>
  <si>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</si>
  <si>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</si>
  <si>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</si>
  <si>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</si>
  <si>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</si>
  <si>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</si>
  <si>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</si>
  <si>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</si>
  <si>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</si>
  <si>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</si>
  <si>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</si>
  <si>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</si>
  <si>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</si>
  <si>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</si>
  <si>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</si>
  <si>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</si>
  <si>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</si>
  <si>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</si>
  <si>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</si>
  <si>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</si>
  <si>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</si>
  <si>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</si>
  <si>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</si>
  <si>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</si>
  <si>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</si>
  <si>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</si>
  <si>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</si>
  <si>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</si>
  <si>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</si>
  <si>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</si>
  <si>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</si>
  <si>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</si>
  <si>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</si>
  <si>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</si>
  <si>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</si>
  <si>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</si>
  <si>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</si>
  <si>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</si>
  <si>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</si>
  <si>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</si>
  <si>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</si>
  <si>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</si>
  <si>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</si>
  <si>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</si>
  <si>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</si>
  <si>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</si>
  <si>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</si>
  <si>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</si>
  <si>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</si>
  <si>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</si>
  <si>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</si>
  <si>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</si>
  <si>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</si>
  <si>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</si>
  <si>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</si>
  <si>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</si>
  <si>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</si>
  <si>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</si>
  <si>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</si>
  <si>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</si>
  <si>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</si>
  <si>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</si>
  <si>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</si>
  <si>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</si>
  <si>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</si>
  <si>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</si>
  <si>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</si>
  <si>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</si>
  <si>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</si>
  <si>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</si>
  <si>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</si>
  <si>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</si>
  <si>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</si>
  <si>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</si>
  <si>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</si>
  <si>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</si>
  <si>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</si>
  <si>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</si>
  <si>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</si>
  <si>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</si>
  <si>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</si>
  <si>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</si>
  <si>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</si>
  <si>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</si>
  <si>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</si>
  <si>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</si>
  <si>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</si>
  <si>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</si>
  <si>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</si>
  <si>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</si>
  <si>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</si>
  <si>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</si>
  <si>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</si>
  <si>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</si>
  <si>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</si>
  <si>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</si>
  <si>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</si>
  <si>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</si>
  <si>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</si>
  <si>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</si>
  <si>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</si>
  <si>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</si>
  <si>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</si>
  <si>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</si>
  <si>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</si>
  <si>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</si>
  <si>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</si>
  <si>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</si>
  <si>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</si>
  <si>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</si>
  <si>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</si>
  <si>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</si>
  <si>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</si>
  <si>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</si>
  <si>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</si>
  <si>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</si>
  <si>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</si>
  <si>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</si>
  <si>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</si>
  <si>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</si>
  <si>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</si>
  <si>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</si>
  <si>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</si>
  <si>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</si>
  <si>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</si>
  <si>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</si>
  <si>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</si>
  <si>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</si>
  <si>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</si>
  <si>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</si>
  <si>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</si>
  <si>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</si>
  <si>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</si>
  <si>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</si>
  <si>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</si>
  <si>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</si>
  <si>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</si>
  <si>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</si>
  <si>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</si>
  <si>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</si>
  <si>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</si>
  <si>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</si>
  <si>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</si>
  <si>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</si>
  <si>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</si>
  <si>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</si>
  <si>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</si>
  <si>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</si>
  <si>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</si>
  <si>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</si>
  <si>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</si>
  <si>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</si>
  <si>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</si>
  <si>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</si>
  <si>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</si>
  <si>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</si>
  <si>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</si>
  <si>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</si>
  <si>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</si>
  <si>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</si>
  <si>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</si>
  <si>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</si>
  <si>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</si>
  <si>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</si>
  <si>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</si>
  <si>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</si>
  <si>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</si>
  <si>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</si>
  <si>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</si>
  <si>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</si>
  <si>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</si>
  <si>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</si>
  <si>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</si>
  <si>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</si>
  <si>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</si>
  <si>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</si>
  <si>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</si>
  <si>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</si>
  <si>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</si>
  <si>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</si>
  <si>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</si>
  <si>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</si>
  <si>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</si>
  <si>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</si>
  <si>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</si>
  <si>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</si>
  <si>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</si>
  <si>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</si>
  <si>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</si>
  <si>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</si>
  <si>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</si>
  <si>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</si>
  <si>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</si>
  <si>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</si>
  <si>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</si>
  <si>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</si>
  <si>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</si>
  <si>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</si>
  <si>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</si>
  <si>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</si>
  <si>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</si>
  <si>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</si>
  <si>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</si>
  <si>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</si>
  <si>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</si>
  <si>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</si>
  <si>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</si>
  <si>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</si>
  <si>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</si>
  <si>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</si>
  <si>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</si>
  <si>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</si>
  <si>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</si>
  <si>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</si>
  <si>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</si>
  <si>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</si>
  <si>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</si>
  <si>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</si>
  <si>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</si>
  <si>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</si>
  <si>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</si>
  <si>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</si>
  <si>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</si>
  <si>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</si>
  <si>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</si>
  <si>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</si>
  <si>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</si>
  <si>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</si>
  <si>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</si>
  <si>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</si>
  <si>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</si>
  <si>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</si>
  <si>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</si>
  <si>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</si>
  <si>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</si>
  <si>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</si>
  <si>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</si>
  <si>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</si>
  <si>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</si>
  <si>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</si>
  <si>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</si>
  <si>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</si>
  <si>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</si>
  <si>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</si>
  <si>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</si>
  <si>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</si>
  <si>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</si>
  <si>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</si>
  <si>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</si>
  <si>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</si>
  <si>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</si>
  <si>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</si>
  <si>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</si>
  <si>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</si>
  <si>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</si>
  <si>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</si>
  <si>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</si>
  <si>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</si>
  <si>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</si>
  <si>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</si>
  <si>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</si>
  <si>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</si>
  <si>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</si>
  <si>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</si>
  <si>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</si>
  <si>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</si>
  <si>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</si>
  <si>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</si>
  <si>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</si>
  <si>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</si>
  <si>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</si>
  <si>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</si>
  <si>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</si>
  <si>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</si>
  <si>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</si>
  <si>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</si>
  <si>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</si>
  <si>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</si>
  <si>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</si>
  <si>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</si>
  <si>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</si>
  <si>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</si>
  <si>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</si>
  <si>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</si>
  <si>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</si>
  <si>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</si>
  <si>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</si>
  <si>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</si>
  <si>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</si>
  <si>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</si>
  <si>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</si>
  <si>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</si>
  <si>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</si>
  <si>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</si>
  <si>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</si>
  <si>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</si>
  <si>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</si>
  <si>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</si>
  <si>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</si>
  <si>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</si>
  <si>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</si>
  <si>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</si>
  <si>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</si>
  <si>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</si>
  <si>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</si>
  <si>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</si>
  <si>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</si>
  <si>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</si>
  <si>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</si>
  <si>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</si>
  <si>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</si>
  <si>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</si>
  <si>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</si>
  <si>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</si>
  <si>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</si>
  <si>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</si>
  <si>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</si>
  <si>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</si>
  <si>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</si>
  <si>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</si>
  <si>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</si>
  <si>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</si>
  <si>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</si>
  <si>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</si>
  <si>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</si>
  <si>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</si>
  <si>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</si>
  <si>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</si>
  <si>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</si>
  <si>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</si>
  <si>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</si>
  <si>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</si>
  <si>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</si>
  <si>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</si>
  <si>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</si>
  <si>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</si>
  <si>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</si>
  <si>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</si>
  <si>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</si>
  <si>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</si>
  <si>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</si>
  <si>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</si>
  <si>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</si>
  <si>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</si>
  <si>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</si>
  <si>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</si>
  <si>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</si>
  <si>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</si>
  <si>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</si>
  <si>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</si>
  <si>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</si>
  <si>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</si>
  <si>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</si>
  <si>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</si>
  <si>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</si>
  <si>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</si>
  <si>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</si>
  <si>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</si>
  <si>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</si>
  <si>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</si>
  <si>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</si>
  <si>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</si>
  <si>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</si>
  <si>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</si>
  <si>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</si>
  <si>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</si>
  <si>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</si>
  <si>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</si>
  <si>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</si>
  <si>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</si>
  <si>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</si>
  <si>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</si>
  <si>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</si>
  <si>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</si>
  <si>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</si>
  <si>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</si>
  <si>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</si>
  <si>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</si>
  <si>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</si>
  <si>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</si>
  <si>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</si>
  <si>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</si>
  <si>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</si>
  <si>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</si>
  <si>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</si>
  <si>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</si>
  <si>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</si>
  <si>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</si>
  <si>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</si>
  <si>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</si>
  <si>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</si>
  <si>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</si>
  <si>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</si>
  <si>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</si>
  <si>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</si>
  <si>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</si>
  <si>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</si>
  <si>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</si>
  <si>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</si>
  <si>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</si>
  <si>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</si>
  <si>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</si>
  <si>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</si>
  <si>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</si>
  <si>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</si>
  <si>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</si>
  <si>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</si>
  <si>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</si>
  <si>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</si>
  <si>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</si>
  <si>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</si>
  <si>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</si>
  <si>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</si>
  <si>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</si>
  <si>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</si>
  <si>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</si>
  <si>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</si>
  <si>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</si>
  <si>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</si>
  <si>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</si>
  <si>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</si>
  <si>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</si>
  <si>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</si>
  <si>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</si>
  <si>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</si>
  <si>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</si>
  <si>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</si>
  <si>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</si>
  <si>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</si>
  <si>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</si>
  <si>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</si>
  <si>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</si>
  <si>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</si>
  <si>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</si>
  <si>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</si>
  <si>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</si>
  <si>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</si>
  <si>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</si>
  <si>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</si>
  <si>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</si>
  <si>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</si>
  <si>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</si>
  <si>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</si>
  <si>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</si>
  <si>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</si>
  <si>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</si>
  <si>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</si>
  <si>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</si>
  <si>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</si>
  <si>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</si>
  <si>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</si>
  <si>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</si>
  <si>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</si>
  <si>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</si>
  <si>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</si>
  <si>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</si>
  <si>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</si>
  <si>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</si>
  <si>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</si>
  <si>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</si>
  <si>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</si>
  <si>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</si>
  <si>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</si>
  <si>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</si>
  <si>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</si>
  <si>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</si>
  <si>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</si>
  <si>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</si>
  <si>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</si>
  <si>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</si>
  <si>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</si>
  <si>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</si>
  <si>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</si>
  <si>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</si>
  <si>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</si>
  <si>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</si>
  <si>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</si>
  <si>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</si>
  <si>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</si>
  <si>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</si>
  <si>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</si>
  <si>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</si>
  <si>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</si>
  <si>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</si>
  <si>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</si>
  <si>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</si>
  <si>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</si>
  <si>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</si>
  <si>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</si>
  <si>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</si>
  <si>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</si>
  <si>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</si>
  <si>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</si>
  <si>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</si>
  <si>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</si>
  <si>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</si>
  <si>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</si>
  <si>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</si>
  <si>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</si>
  <si>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</si>
  <si>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</si>
  <si>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</si>
  <si>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</si>
  <si>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</si>
  <si>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</si>
  <si>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</si>
  <si>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</si>
  <si>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</si>
  <si>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</si>
  <si>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</si>
  <si>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</si>
  <si>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</si>
  <si>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</si>
  <si>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</si>
  <si>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</si>
  <si>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</si>
  <si>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</si>
  <si>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</si>
  <si>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</si>
  <si>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</si>
  <si>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</si>
  <si>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</si>
  <si>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</si>
  <si>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</si>
  <si>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</si>
  <si>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</si>
  <si>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</si>
  <si>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</si>
  <si>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</si>
  <si>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</si>
  <si>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</si>
  <si>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</si>
  <si>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</si>
  <si>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</si>
  <si>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</si>
  <si>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</si>
  <si>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</si>
  <si>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</si>
  <si>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</si>
  <si>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</si>
  <si>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</si>
  <si>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</si>
  <si>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</si>
  <si>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</si>
  <si>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</si>
  <si>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</si>
  <si>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</si>
  <si>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</si>
  <si>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</si>
  <si>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</si>
  <si>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</si>
  <si>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</si>
  <si>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</si>
  <si>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</si>
  <si>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</si>
  <si>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</si>
  <si>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</si>
  <si>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</si>
  <si>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</si>
  <si>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</si>
  <si>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</si>
  <si>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</si>
  <si>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</si>
  <si>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</si>
  <si>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</si>
  <si>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</si>
  <si>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</si>
  <si>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</si>
  <si>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</si>
  <si>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</si>
  <si>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</si>
  <si>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</si>
  <si>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</si>
  <si>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</si>
  <si>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</si>
  <si>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</si>
  <si>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</si>
  <si>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</si>
  <si>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</si>
  <si>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</si>
  <si>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</si>
  <si>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</si>
  <si>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</si>
  <si>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</si>
  <si>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</si>
  <si>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</si>
  <si>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</si>
  <si>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</si>
  <si>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</si>
  <si>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</si>
  <si>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</si>
  <si>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</si>
  <si>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</si>
  <si>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</si>
  <si>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</si>
  <si>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</si>
  <si>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</si>
  <si>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</si>
  <si>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</si>
  <si>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</si>
  <si>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</si>
  <si>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</si>
  <si>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</si>
  <si>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</si>
  <si>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</si>
  <si>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</si>
  <si>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</si>
  <si>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</si>
  <si>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</si>
  <si>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</si>
  <si>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</si>
  <si>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</si>
  <si>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</si>
  <si>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</si>
  <si>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</si>
  <si>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</si>
  <si>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</si>
  <si>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</si>
  <si>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</si>
  <si>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</si>
  <si>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</si>
  <si>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</si>
  <si>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</si>
  <si>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</si>
  <si>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</si>
  <si>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</si>
  <si>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</si>
  <si>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</si>
  <si>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</si>
  <si>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</si>
  <si>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</si>
  <si>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</si>
  <si>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</si>
  <si>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</si>
  <si>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</si>
  <si>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</si>
  <si>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</si>
  <si>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</si>
  <si>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</si>
  <si>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</si>
  <si>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</si>
  <si>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</si>
  <si>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</si>
  <si>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</si>
  <si>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</si>
  <si>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</si>
  <si>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</si>
  <si>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</si>
  <si>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</si>
  <si>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</si>
  <si>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</si>
  <si>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</si>
  <si>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</si>
  <si>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</si>
  <si>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</si>
  <si>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</si>
  <si>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</si>
  <si>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</si>
  <si>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</si>
  <si>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</si>
  <si>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</si>
  <si>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</si>
  <si>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</si>
  <si>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</si>
  <si>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</si>
  <si>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</si>
  <si>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</si>
  <si>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</si>
  <si>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</si>
  <si>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</si>
  <si>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</si>
  <si>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</si>
  <si>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</si>
  <si>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</si>
  <si>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</si>
  <si>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</si>
  <si>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</si>
  <si>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</si>
  <si>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</si>
  <si>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</si>
  <si>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</si>
  <si>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</si>
  <si>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</si>
  <si>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</si>
  <si>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</si>
  <si>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</si>
  <si>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</si>
  <si>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</si>
  <si>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</si>
  <si>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</si>
  <si>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</si>
  <si>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</si>
  <si>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</si>
  <si>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</si>
  <si>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</si>
  <si>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</si>
  <si>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</si>
  <si>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</si>
  <si>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</si>
  <si>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</si>
  <si>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</si>
  <si>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</si>
  <si>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</si>
  <si>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</si>
  <si>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</si>
  <si>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</si>
  <si>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</si>
  <si>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</si>
  <si>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</si>
  <si>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</si>
  <si>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</si>
  <si>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</si>
  <si>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</si>
  <si>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</si>
  <si>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</si>
  <si>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</si>
  <si>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</si>
  <si>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</si>
  <si>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</si>
  <si>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</si>
  <si>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</si>
  <si>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</si>
  <si>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</si>
  <si>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</si>
  <si>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</si>
  <si>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</si>
  <si>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</si>
  <si>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</si>
  <si>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</si>
  <si>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</si>
  <si>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</si>
  <si>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</si>
  <si>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</si>
  <si>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</si>
  <si>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</si>
  <si>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</si>
  <si>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</si>
  <si>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</si>
  <si>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</si>
  <si>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</si>
  <si>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</si>
  <si>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</si>
  <si>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</si>
  <si>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</si>
  <si>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</si>
  <si>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</si>
  <si>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</si>
  <si>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</si>
  <si>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</si>
  <si>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</si>
  <si>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</si>
  <si>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</si>
  <si>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</si>
  <si>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</si>
  <si>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</si>
  <si>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</si>
  <si>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</si>
  <si>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</si>
  <si>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</si>
  <si>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</si>
  <si>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</si>
  <si>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</si>
  <si>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</si>
  <si>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</si>
  <si>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</si>
  <si>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</si>
  <si>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</si>
  <si>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</si>
  <si>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</si>
  <si>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</si>
  <si>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</si>
  <si>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</si>
  <si>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</si>
  <si>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</si>
  <si>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</si>
  <si>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</si>
  <si>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</si>
  <si>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</si>
  <si>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</si>
  <si>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</si>
  <si>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</si>
  <si>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</si>
  <si>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</si>
  <si>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</si>
  <si>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</si>
  <si>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</si>
  <si>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</si>
  <si>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</si>
  <si>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</si>
  <si>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</si>
  <si>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</si>
  <si>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</si>
  <si>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</si>
  <si>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</si>
  <si>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</si>
  <si>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</si>
  <si>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</si>
  <si>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</si>
  <si>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</si>
  <si>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</si>
  <si>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</si>
  <si>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</si>
  <si>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</si>
  <si>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</si>
  <si>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</si>
  <si>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</si>
  <si>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</si>
  <si>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</si>
  <si>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</si>
  <si>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</si>
  <si>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</si>
  <si>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</si>
  <si>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</si>
  <si>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</si>
  <si>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</si>
  <si>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</si>
  <si>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</si>
  <si>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</si>
  <si>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</si>
  <si>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</si>
  <si>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</si>
  <si>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</si>
  <si>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</si>
  <si>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</si>
  <si>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</si>
  <si>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</si>
  <si>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</si>
  <si>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</si>
  <si>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</si>
  <si>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</si>
  <si>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</si>
  <si>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</si>
  <si>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</si>
  <si>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</si>
  <si>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</si>
  <si>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</si>
  <si>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</si>
  <si>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</si>
  <si>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</si>
  <si>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</si>
  <si>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</si>
  <si>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</si>
  <si>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</si>
  <si>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</si>
  <si>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</si>
  <si>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</si>
  <si>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</si>
  <si>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</si>
  <si>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</si>
  <si>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</si>
  <si>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</si>
  <si>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</si>
  <si>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</si>
  <si>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</si>
  <si>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</si>
  <si>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</si>
  <si>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</si>
  <si>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</si>
  <si>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</si>
  <si>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</si>
  <si>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</si>
  <si>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</si>
  <si>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</si>
  <si>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</si>
  <si>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</si>
  <si>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</si>
  <si>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</si>
  <si>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</si>
  <si>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</si>
  <si>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</si>
  <si>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</si>
  <si>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</si>
  <si>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</si>
  <si>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</si>
  <si>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</si>
  <si>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</si>
  <si>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</si>
  <si>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</si>
  <si>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</si>
  <si>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</si>
  <si>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</si>
  <si>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</si>
  <si>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</si>
  <si>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</si>
  <si>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</si>
  <si>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</si>
  <si>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</si>
  <si>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</si>
  <si>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</si>
  <si>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</si>
  <si>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</si>
  <si>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</si>
  <si>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</si>
  <si>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</si>
  <si>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</si>
  <si>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</si>
  <si>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</si>
  <si>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</si>
  <si>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</si>
  <si>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</si>
  <si>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</si>
  <si>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</si>
  <si>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</si>
  <si>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</si>
  <si>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</si>
  <si>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</si>
  <si>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</si>
  <si>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</si>
  <si>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</si>
  <si>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</si>
  <si>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</si>
  <si>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</si>
  <si>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</si>
  <si>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</si>
  <si>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</si>
  <si>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</si>
  <si>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</si>
  <si>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</si>
  <si>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</si>
  <si>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</si>
  <si>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</si>
  <si>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</si>
  <si>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</si>
  <si>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</si>
  <si>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</si>
  <si>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</si>
  <si>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</si>
  <si>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</si>
  <si>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</si>
  <si>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</si>
  <si>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</si>
  <si>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</si>
  <si>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</si>
  <si>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</si>
  <si>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</si>
  <si>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</si>
  <si>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</si>
  <si>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</si>
  <si>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</si>
  <si>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</si>
  <si>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</si>
  <si>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</si>
  <si>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</si>
  <si>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</si>
  <si>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</si>
  <si>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</si>
  <si>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</si>
  <si>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</si>
  <si>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</si>
  <si>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</si>
  <si>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</si>
  <si>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</si>
  <si>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</si>
  <si>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</si>
  <si>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</si>
  <si>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</si>
  <si>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</si>
  <si>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</si>
  <si>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</si>
  <si>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</si>
  <si>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</si>
  <si>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</si>
  <si>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</si>
  <si>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</si>
  <si>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</si>
  <si>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</si>
  <si>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</si>
  <si>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</si>
  <si>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</si>
  <si>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</si>
  <si>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</si>
  <si>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</si>
  <si>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</si>
  <si>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</si>
  <si>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</si>
  <si>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</si>
  <si>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</si>
  <si>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</si>
  <si>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</si>
  <si>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</si>
  <si>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</si>
  <si>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</si>
  <si>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</si>
  <si>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</si>
  <si>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</si>
  <si>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</si>
  <si>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</si>
  <si>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</si>
  <si>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</si>
  <si>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</si>
  <si>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</si>
  <si>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</si>
  <si>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</si>
  <si>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</si>
  <si>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</si>
  <si>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</si>
  <si>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</si>
  <si>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</si>
  <si>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</si>
  <si>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</si>
  <si>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</si>
  <si>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</si>
  <si>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</si>
  <si>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</si>
  <si>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</si>
  <si>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</si>
  <si>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</si>
  <si>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</si>
  <si>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</si>
  <si>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</si>
  <si>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</si>
  <si>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</si>
  <si>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</si>
  <si>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</si>
  <si>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</si>
  <si>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</si>
  <si>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</si>
  <si>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</si>
  <si>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</si>
  <si>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</si>
  <si>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</si>
  <si>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</si>
  <si>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</si>
  <si>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</si>
  <si>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</si>
  <si>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</si>
  <si>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</si>
  <si>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</si>
  <si>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</si>
  <si>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</si>
  <si>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</si>
  <si>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</si>
  <si>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</si>
  <si>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</si>
  <si>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</si>
  <si>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</si>
  <si>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</si>
  <si>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</si>
  <si>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</si>
  <si>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</si>
  <si>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</si>
  <si>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</si>
  <si>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</si>
  <si>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</si>
  <si>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</si>
  <si>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</si>
  <si>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</si>
  <si>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</si>
  <si>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</si>
  <si>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</si>
  <si>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</si>
  <si>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</si>
  <si>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</si>
  <si>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</si>
  <si>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</si>
  <si>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</si>
  <si>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</si>
  <si>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</si>
  <si>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</si>
  <si>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</si>
  <si>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</si>
  <si>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</si>
  <si>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</si>
  <si>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</si>
  <si>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</si>
  <si>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</si>
  <si>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</si>
  <si>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</si>
  <si>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</si>
  <si>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</si>
  <si>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</si>
  <si>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</si>
  <si>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</si>
  <si>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</si>
  <si>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</si>
  <si>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</si>
  <si>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</si>
  <si>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</si>
  <si>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</si>
  <si>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</si>
  <si>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</si>
  <si>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</si>
  <si>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</si>
  <si>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</si>
  <si>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</si>
  <si>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</si>
  <si>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</si>
  <si>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</si>
  <si>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</si>
  <si>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</si>
  <si>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</si>
  <si>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</si>
  <si>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</si>
  <si>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</si>
  <si>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</si>
  <si>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</si>
  <si>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</si>
  <si>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</si>
  <si>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</si>
  <si>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</si>
  <si>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</si>
  <si>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</si>
  <si>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</si>
  <si>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</si>
  <si>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</si>
  <si>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</si>
  <si>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</si>
  <si>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</si>
  <si>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</si>
  <si>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</si>
  <si>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</si>
  <si>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</si>
  <si>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</si>
  <si>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</si>
  <si>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</si>
  <si>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</si>
  <si>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</si>
  <si>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</si>
  <si>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</si>
  <si>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</si>
  <si>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</si>
  <si>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</si>
  <si>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</si>
  <si>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</si>
  <si>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</si>
  <si>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</si>
  <si>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</si>
  <si>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</si>
  <si>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</si>
  <si>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</si>
  <si>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</si>
  <si>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</si>
  <si>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</si>
  <si>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</si>
  <si>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</si>
  <si>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</si>
  <si>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</si>
  <si>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</si>
  <si>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</si>
  <si>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</si>
  <si>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</si>
  <si>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</si>
  <si>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</si>
  <si>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</si>
  <si>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</si>
  <si>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</si>
  <si>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</si>
  <si>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</si>
  <si>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</si>
  <si>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</si>
  <si>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</si>
  <si>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</si>
  <si>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</si>
  <si>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</si>
  <si>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</si>
  <si>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</si>
  <si>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</si>
  <si>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</si>
  <si>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</si>
  <si>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</si>
  <si>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</si>
  <si>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</si>
  <si>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</si>
  <si>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</si>
  <si>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</si>
  <si>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</si>
  <si>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</si>
  <si>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</si>
  <si>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</si>
  <si>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</si>
  <si>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</si>
  <si>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</si>
  <si>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</si>
  <si>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</si>
  <si>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</si>
  <si>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</si>
  <si>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</si>
  <si>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</si>
  <si>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</si>
  <si>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</si>
  <si>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</si>
  <si>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</si>
  <si>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</si>
  <si>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</si>
  <si>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</si>
  <si>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</si>
  <si>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</si>
  <si>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</si>
  <si>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</si>
  <si>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</si>
  <si>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</si>
  <si>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</si>
  <si>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</si>
  <si>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</si>
  <si>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</si>
  <si>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</si>
  <si>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</si>
  <si>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</si>
  <si>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</si>
  <si>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</si>
  <si>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</si>
  <si>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</si>
  <si>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</si>
  <si>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</si>
  <si>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</si>
  <si>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</si>
  <si>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</si>
  <si>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</si>
  <si>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</si>
  <si>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</si>
  <si>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</si>
  <si>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</si>
  <si>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</si>
  <si>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</si>
  <si>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</si>
  <si>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</si>
  <si>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</si>
  <si>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</si>
  <si>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</si>
  <si>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</si>
  <si>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</si>
  <si>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</si>
  <si>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</si>
  <si>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</si>
  <si>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</si>
  <si>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</si>
  <si>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</si>
  <si>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</si>
  <si>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</si>
  <si>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</si>
  <si>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</si>
  <si>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</si>
  <si>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</si>
  <si>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</si>
  <si>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</si>
  <si>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</si>
  <si>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</si>
  <si>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</si>
  <si>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</si>
  <si>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</si>
  <si>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</si>
  <si>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</si>
  <si>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</si>
  <si>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</si>
  <si>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</si>
  <si>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</si>
  <si>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</si>
  <si>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</si>
  <si>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</si>
  <si>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</si>
  <si>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</si>
  <si>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</si>
  <si>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</si>
  <si>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</si>
  <si>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</si>
  <si>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</si>
  <si>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</si>
  <si>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</si>
  <si>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</si>
  <si>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</si>
  <si>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</si>
  <si>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</si>
  <si>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</si>
  <si>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</si>
  <si>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</si>
  <si>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</si>
  <si>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</si>
  <si>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</si>
  <si>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</si>
  <si>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</si>
  <si>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</si>
  <si>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</si>
  <si>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</si>
  <si>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</si>
  <si>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</si>
  <si>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</si>
  <si>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</si>
  <si>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</si>
  <si>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</si>
  <si>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</si>
  <si>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</si>
  <si>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</si>
  <si>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</si>
  <si>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</si>
  <si>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</si>
  <si>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</si>
  <si>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</si>
  <si>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</si>
  <si>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</si>
  <si>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</si>
  <si>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</si>
  <si>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</si>
  <si>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</si>
  <si>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</si>
  <si>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</si>
  <si>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</si>
  <si>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</si>
  <si>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</si>
  <si>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</si>
  <si>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</si>
  <si>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</si>
  <si>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</si>
  <si>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</si>
  <si>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</si>
  <si>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</si>
  <si>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</si>
  <si>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</si>
  <si>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</si>
  <si>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</si>
  <si>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</si>
  <si>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</si>
  <si>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</si>
  <si>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</si>
  <si>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</si>
  <si>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</si>
  <si>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</si>
  <si>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</si>
  <si>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</si>
  <si>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</si>
  <si>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</si>
  <si>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</si>
  <si>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</si>
  <si>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</si>
  <si>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</si>
  <si>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</si>
  <si>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</si>
  <si>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</si>
  <si>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</si>
  <si>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</si>
  <si>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</si>
  <si>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</si>
  <si>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</si>
  <si>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</si>
  <si>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</si>
  <si>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</si>
  <si>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</si>
  <si>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</si>
  <si>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</si>
  <si>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</si>
  <si>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</si>
  <si>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</si>
  <si>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</si>
  <si>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</si>
  <si>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</si>
  <si>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</si>
  <si>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</si>
  <si>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</si>
  <si>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</si>
  <si>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</si>
  <si>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</si>
  <si>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</si>
  <si>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</si>
  <si>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</si>
  <si>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</si>
  <si>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</si>
  <si>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</si>
  <si>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</si>
  <si>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</si>
  <si>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</si>
  <si>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</si>
  <si>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</si>
  <si>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</si>
  <si>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</si>
  <si>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</si>
  <si>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</si>
  <si>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</si>
  <si>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</si>
  <si>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</si>
  <si>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</si>
  <si>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</si>
  <si>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</si>
  <si>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</si>
  <si>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</si>
  <si>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</si>
  <si>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</si>
  <si>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</si>
  <si>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</si>
  <si>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</si>
  <si>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</si>
  <si>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</si>
  <si>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</si>
  <si>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</si>
  <si>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</si>
  <si>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</si>
  <si>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</si>
  <si>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</si>
  <si>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</si>
  <si>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</si>
  <si>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</si>
  <si>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</si>
  <si>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</si>
  <si>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</si>
  <si>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</si>
  <si>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</si>
  <si>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</si>
  <si>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</si>
  <si>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</si>
  <si>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</si>
  <si>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</si>
  <si>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</si>
  <si>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</si>
  <si>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</si>
  <si>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</si>
  <si>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</si>
  <si>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</si>
  <si>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</si>
  <si>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</si>
  <si>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</si>
  <si>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</si>
  <si>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</si>
  <si>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</si>
  <si>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</si>
  <si>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</si>
  <si>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</si>
  <si>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</si>
  <si>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</si>
  <si>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</si>
  <si>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</si>
  <si>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</si>
  <si>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</si>
  <si>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</si>
  <si>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</si>
  <si>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</si>
  <si>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</si>
  <si>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</si>
  <si>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</si>
  <si>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</si>
  <si>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</si>
  <si>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</si>
  <si>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</si>
  <si>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</si>
  <si>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</si>
  <si>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</si>
  <si>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</si>
  <si>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</si>
  <si>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</si>
  <si>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</si>
  <si>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</si>
  <si>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</si>
  <si>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</si>
  <si>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</si>
  <si>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</si>
  <si>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</si>
  <si>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</si>
  <si>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</si>
  <si>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</si>
  <si>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</si>
  <si>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</si>
  <si>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</si>
  <si>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</si>
  <si>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</si>
  <si>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</si>
  <si>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</si>
  <si>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</si>
  <si>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</si>
  <si>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</si>
  <si>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</si>
  <si>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</si>
  <si>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</si>
  <si>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</si>
  <si>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</si>
  <si>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</si>
  <si>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</si>
  <si>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</si>
  <si>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</si>
  <si>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</si>
  <si>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</si>
  <si>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</si>
  <si>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</si>
  <si>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</si>
  <si>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</si>
  <si>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</si>
  <si>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</si>
  <si>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</si>
  <si>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</si>
  <si>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</si>
  <si>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</si>
  <si>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</si>
  <si>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</si>
  <si>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</si>
  <si>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</si>
  <si>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</si>
  <si>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</si>
  <si>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</si>
  <si>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</si>
  <si>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</si>
  <si>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</si>
  <si>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</si>
  <si>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</si>
  <si>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</si>
  <si>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</si>
  <si>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</si>
  <si>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</si>
  <si>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</si>
  <si>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</si>
  <si>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</si>
  <si>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</si>
  <si>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</si>
  <si>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</si>
  <si>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</si>
  <si>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</si>
  <si>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</si>
  <si>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</si>
  <si>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</si>
  <si>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</si>
  <si>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</si>
  <si>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</si>
  <si>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</si>
  <si>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</si>
  <si>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</si>
  <si>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</si>
  <si>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</si>
  <si>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</si>
  <si>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</si>
  <si>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</si>
  <si>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</si>
  <si>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</si>
  <si>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</si>
  <si>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</si>
  <si>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</si>
  <si>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</si>
  <si>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</si>
  <si>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</si>
  <si>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</si>
  <si>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</si>
  <si>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</si>
  <si>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</si>
  <si>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</si>
  <si>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</si>
  <si>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</si>
  <si>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</si>
  <si>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</si>
  <si>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</si>
  <si>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</si>
  <si>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</si>
  <si>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</si>
  <si>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</si>
  <si>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</si>
  <si>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</si>
  <si>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</si>
  <si>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</si>
  <si>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</si>
  <si>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</si>
  <si>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</si>
  <si>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</si>
  <si>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</si>
  <si>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</si>
  <si>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</si>
  <si>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</si>
  <si>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</si>
  <si>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</si>
  <si>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</si>
  <si>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</si>
  <si>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</si>
  <si>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</si>
  <si>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</si>
  <si>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</si>
  <si>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</si>
  <si>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</si>
  <si>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</si>
  <si>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</si>
  <si>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</si>
  <si>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</si>
  <si>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</si>
  <si>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</si>
  <si>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</si>
  <si>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</si>
  <si>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</si>
  <si>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</si>
  <si>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</si>
  <si>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</si>
  <si>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</si>
  <si>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</si>
  <si>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</si>
  <si>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</si>
  <si>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</si>
  <si>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</si>
  <si>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</si>
  <si>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</si>
  <si>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</si>
  <si>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</si>
  <si>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</si>
  <si>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</si>
  <si>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</si>
  <si>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</si>
  <si>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</si>
  <si>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</si>
  <si>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</si>
  <si>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</si>
  <si>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</si>
  <si>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</si>
  <si>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</si>
  <si>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</si>
  <si>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</si>
  <si>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</si>
  <si>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</si>
  <si>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</si>
  <si>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</si>
  <si>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</si>
  <si>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</si>
  <si>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</si>
  <si>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</si>
  <si>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</si>
  <si>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</si>
  <si>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</si>
  <si>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</si>
  <si>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</si>
  <si>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</si>
  <si>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</si>
  <si>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</si>
  <si>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</si>
  <si>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</si>
  <si>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</si>
  <si>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</si>
  <si>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</si>
  <si>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</si>
  <si>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</si>
  <si>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</si>
  <si>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</si>
  <si>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</si>
  <si>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</si>
  <si>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</si>
  <si>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</si>
  <si>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</si>
  <si>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</si>
  <si>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</si>
  <si>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</si>
  <si>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</si>
  <si>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</si>
  <si>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</si>
  <si>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</si>
  <si>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</si>
  <si>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</si>
  <si>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</si>
  <si>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</si>
  <si>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</si>
  <si>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</si>
  <si>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</si>
  <si>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</si>
  <si>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</si>
  <si>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</si>
  <si>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</si>
  <si>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</si>
  <si>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</si>
  <si>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</si>
  <si>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</si>
  <si>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</si>
  <si>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</si>
  <si>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</si>
  <si>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</si>
  <si>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</si>
  <si>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</si>
  <si>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</si>
  <si>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</si>
  <si>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</si>
  <si>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</si>
  <si>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</si>
  <si>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</si>
  <si>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</si>
  <si>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</si>
  <si>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</si>
  <si>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</si>
  <si>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</si>
  <si>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</si>
  <si>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</si>
  <si>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</si>
  <si>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</si>
  <si>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</si>
  <si>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</si>
  <si>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</si>
  <si>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</si>
  <si>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</si>
  <si>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</si>
  <si>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</si>
  <si>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</si>
  <si>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</si>
  <si>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</si>
  <si>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</si>
  <si>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</si>
  <si>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</si>
  <si>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</si>
  <si>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</si>
  <si>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</si>
  <si>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</si>
  <si>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</si>
  <si>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</si>
  <si>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</si>
  <si>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</si>
  <si>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</si>
  <si>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</si>
  <si>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</si>
  <si>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</si>
  <si>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</si>
  <si>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</si>
  <si>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</si>
  <si>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</si>
  <si>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</si>
  <si>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</si>
  <si>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</si>
  <si>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</si>
  <si>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</si>
  <si>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</si>
  <si>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</si>
  <si>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</si>
  <si>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</si>
  <si>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</si>
  <si>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</si>
  <si>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</si>
  <si>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</si>
  <si>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</si>
  <si>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</si>
  <si>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</si>
  <si>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</si>
  <si>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</si>
  <si>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</si>
  <si>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</si>
  <si>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</si>
  <si>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</si>
  <si>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</si>
  <si>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</si>
  <si>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</si>
  <si>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</si>
  <si>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</si>
  <si>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</si>
  <si>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</si>
  <si>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</si>
  <si>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</si>
  <si>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</si>
  <si>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</si>
  <si>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</si>
  <si>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</si>
  <si>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</si>
  <si>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</si>
  <si>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</si>
  <si>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</si>
  <si>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</si>
  <si>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</si>
  <si>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</si>
  <si>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</si>
  <si>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</si>
  <si>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</si>
  <si>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</si>
  <si>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</si>
  <si>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</si>
  <si>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</si>
  <si>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</si>
  <si>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</si>
  <si>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</si>
  <si>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</si>
  <si>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</si>
  <si>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</si>
  <si>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</si>
  <si>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</si>
  <si>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</si>
  <si>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</si>
  <si>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</si>
  <si>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</si>
  <si>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</si>
  <si>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</si>
  <si>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</si>
  <si>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</si>
  <si>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</si>
  <si>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</si>
  <si>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</si>
  <si>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</si>
  <si>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</si>
  <si>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</si>
  <si>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</si>
  <si>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</si>
  <si>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</si>
  <si>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</si>
  <si>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</si>
  <si>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</si>
  <si>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</si>
  <si>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</si>
  <si>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</si>
  <si>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</si>
  <si>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</si>
  <si>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</si>
  <si>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</si>
  <si>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</si>
  <si>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</si>
  <si>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</si>
  <si>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</si>
  <si>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</si>
  <si>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</si>
  <si>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</si>
  <si>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</si>
  <si>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</si>
  <si>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</si>
  <si>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</si>
  <si>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</si>
  <si>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</si>
  <si>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</si>
  <si>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</si>
  <si>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</si>
  <si>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</si>
  <si>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</si>
  <si>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</si>
  <si>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</si>
  <si>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</si>
  <si>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</si>
  <si>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</si>
  <si>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</si>
  <si>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</si>
  <si>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</si>
  <si>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</si>
  <si>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</si>
  <si>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</si>
  <si>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</si>
  <si>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</si>
  <si>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</si>
  <si>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</si>
  <si>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</si>
  <si>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</si>
  <si>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</si>
  <si>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</si>
  <si>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</si>
  <si>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</si>
  <si>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</si>
  <si>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</si>
  <si>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</si>
  <si>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</si>
  <si>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</si>
  <si>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</si>
  <si>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</si>
  <si>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</si>
  <si>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</si>
  <si>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</si>
  <si>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</si>
  <si>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</si>
  <si>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</si>
  <si>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</si>
  <si>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</si>
  <si>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</si>
  <si>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</si>
  <si>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</si>
  <si>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</si>
  <si>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</si>
  <si>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</si>
  <si>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</si>
  <si>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</si>
  <si>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</si>
  <si>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</si>
  <si>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</si>
  <si>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</si>
  <si>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</si>
  <si>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</si>
  <si>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</si>
  <si>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</si>
  <si>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</si>
  <si>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</si>
  <si>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</si>
  <si>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</si>
  <si>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</si>
  <si>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</si>
  <si>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</si>
  <si>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</si>
  <si>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</si>
  <si>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</si>
  <si>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</si>
  <si>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</si>
  <si>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</si>
  <si>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</si>
  <si>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</si>
  <si>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</si>
  <si>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</si>
  <si>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</si>
  <si>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</si>
  <si>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</si>
  <si>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</si>
  <si>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</si>
  <si>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</si>
  <si>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</si>
  <si>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</si>
  <si>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</si>
  <si>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</si>
  <si>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</si>
  <si>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</si>
  <si>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</si>
  <si>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</si>
  <si>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</si>
  <si>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</si>
  <si>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</si>
  <si>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</si>
  <si>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</si>
  <si>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</si>
  <si>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</si>
  <si>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</si>
  <si>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</si>
  <si>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</si>
  <si>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</si>
  <si>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</si>
  <si>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</si>
  <si>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</si>
  <si>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</si>
  <si>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</si>
  <si>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</si>
  <si>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</si>
  <si>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</si>
  <si>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</si>
  <si>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</si>
  <si>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</si>
  <si>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</si>
  <si>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</si>
  <si>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</si>
  <si>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</si>
  <si>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</si>
  <si>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</si>
  <si>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</si>
  <si>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</si>
  <si>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</si>
  <si>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</si>
  <si>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</si>
  <si>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</si>
  <si>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</si>
  <si>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</si>
  <si>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</si>
  <si>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</si>
  <si>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</si>
  <si>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</si>
  <si>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</si>
  <si>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</si>
  <si>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</si>
  <si>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</si>
  <si>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</si>
  <si>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</si>
  <si>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</si>
  <si>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</si>
  <si>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</si>
  <si>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</si>
  <si>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</si>
  <si>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</si>
  <si>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</si>
  <si>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</si>
  <si>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</si>
  <si>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</si>
  <si>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</si>
  <si>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</si>
  <si>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</si>
  <si>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</si>
  <si>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</si>
  <si>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</si>
  <si>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</si>
  <si>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</si>
  <si>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</si>
  <si>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</si>
  <si>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</si>
  <si>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</si>
  <si>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</si>
  <si>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</si>
  <si>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</si>
  <si>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</si>
  <si>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</si>
  <si>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</si>
  <si>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</si>
  <si>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</si>
  <si>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</si>
  <si>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</si>
  <si>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</si>
  <si>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</si>
  <si>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</si>
  <si>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</si>
  <si>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</si>
  <si>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</si>
  <si>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</si>
  <si>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</si>
  <si>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</si>
  <si>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</si>
  <si>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</si>
  <si>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</si>
  <si>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</si>
  <si>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</si>
  <si>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</si>
  <si>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</si>
  <si>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</si>
  <si>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</si>
  <si>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</si>
  <si>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</si>
  <si>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</si>
  <si>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</si>
  <si>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</si>
  <si>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</si>
  <si>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</si>
  <si>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</si>
  <si>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</si>
  <si>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</si>
  <si>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</si>
  <si>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</si>
  <si>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</si>
  <si>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</si>
  <si>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</si>
  <si>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</si>
  <si>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</si>
  <si>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</si>
  <si>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</si>
  <si>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</si>
  <si>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</si>
  <si>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</si>
  <si>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</si>
  <si>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</si>
  <si>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</si>
  <si>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</si>
  <si>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</si>
  <si>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</si>
  <si>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</si>
  <si>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</si>
  <si>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</si>
  <si>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</si>
  <si>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</si>
  <si>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</si>
  <si>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</si>
  <si>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</si>
  <si>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</si>
  <si>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</si>
  <si>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</si>
  <si>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</si>
  <si>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</si>
  <si>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</si>
  <si>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</si>
  <si>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</si>
  <si>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</si>
  <si>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</si>
  <si>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</si>
  <si>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</si>
  <si>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</si>
  <si>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</si>
  <si>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</si>
  <si>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</si>
  <si>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</si>
  <si>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</si>
  <si>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</si>
  <si>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</si>
  <si>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</si>
  <si>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</si>
  <si>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</si>
  <si>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</si>
  <si>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</si>
  <si>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</si>
  <si>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</si>
  <si>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</si>
  <si>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</si>
  <si>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</si>
  <si>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</si>
  <si>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</si>
  <si>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</si>
  <si>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</si>
  <si>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</si>
  <si>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</si>
  <si>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</si>
  <si>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</si>
  <si>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</si>
  <si>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</si>
  <si>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</si>
  <si>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</si>
  <si>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</si>
  <si>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</si>
  <si>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</si>
  <si>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</si>
  <si>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</si>
  <si>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</si>
  <si>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</si>
  <si>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</si>
  <si>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</si>
  <si>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</si>
  <si>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</si>
  <si>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</si>
  <si>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</si>
  <si>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</si>
  <si>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</si>
  <si>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</si>
  <si>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</si>
  <si>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</si>
  <si>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</si>
  <si>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</si>
  <si>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</si>
  <si>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</si>
  <si>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</si>
  <si>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</si>
  <si>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</si>
  <si>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</si>
  <si>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</si>
  <si>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</si>
  <si>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</si>
  <si>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</si>
  <si>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</si>
  <si>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</si>
  <si>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</si>
  <si>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</si>
  <si>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</si>
  <si>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</si>
  <si>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</si>
  <si>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</si>
  <si>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</si>
  <si>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</si>
  <si>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</si>
  <si>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</si>
  <si>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</si>
  <si>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</si>
  <si>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</si>
  <si>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</si>
  <si>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</si>
  <si>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</si>
  <si>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</si>
  <si>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</si>
  <si>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</si>
  <si>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</si>
  <si>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</si>
  <si>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</si>
  <si>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</si>
  <si>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</si>
  <si>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</si>
  <si>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</si>
  <si>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</si>
  <si>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</si>
  <si>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</si>
  <si>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</si>
  <si>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</si>
  <si>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</si>
  <si>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</si>
  <si>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</si>
  <si>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</si>
  <si>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</si>
  <si>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</si>
  <si>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</si>
  <si>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</si>
  <si>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</si>
  <si>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</si>
  <si>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</si>
  <si>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</si>
  <si>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</si>
  <si>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</si>
  <si>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</si>
  <si>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</si>
  <si>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</si>
  <si>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</si>
  <si>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</si>
  <si>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</si>
  <si>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</si>
  <si>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</si>
  <si>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</si>
  <si>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</si>
  <si>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</si>
  <si>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</si>
  <si>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</si>
  <si>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</si>
  <si>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</si>
  <si>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</si>
  <si>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</si>
  <si>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</si>
  <si>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</si>
  <si>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</si>
  <si>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</si>
  <si>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</si>
  <si>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</si>
  <si>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</si>
  <si>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</si>
  <si>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</si>
  <si>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</si>
  <si>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</si>
  <si>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</si>
  <si>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</si>
  <si>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</si>
  <si>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</si>
  <si>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</si>
  <si>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</si>
  <si>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</si>
  <si>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</si>
  <si>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</si>
  <si>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</si>
  <si>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</si>
  <si>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</si>
  <si>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</si>
  <si>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</si>
  <si>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</si>
  <si>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</si>
  <si>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</si>
  <si>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</si>
  <si>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</si>
  <si>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</si>
  <si>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</si>
  <si>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</si>
  <si>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</si>
  <si>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</si>
  <si>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</si>
  <si>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</si>
  <si>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</si>
  <si>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</si>
  <si>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</si>
  <si>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</si>
  <si>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</si>
  <si>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</si>
  <si>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</si>
  <si>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</si>
  <si>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</si>
  <si>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</si>
  <si>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</si>
  <si>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</si>
  <si>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</si>
  <si>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</si>
  <si>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</si>
  <si>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</si>
  <si>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</si>
  <si>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</si>
  <si>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</si>
  <si>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</si>
  <si>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</si>
  <si>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</si>
  <si>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</si>
  <si>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</si>
  <si>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</si>
  <si>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</si>
  <si>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</si>
  <si>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</si>
  <si>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</si>
  <si>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</si>
  <si>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</si>
  <si>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</si>
  <si>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</si>
  <si>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</si>
  <si>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</si>
  <si>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</si>
  <si>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</si>
  <si>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</si>
  <si>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</si>
  <si>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</si>
  <si>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</si>
  <si>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</si>
  <si>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</si>
  <si>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</si>
  <si>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</si>
  <si>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</si>
  <si>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</si>
  <si>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</si>
  <si>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</si>
  <si>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</si>
  <si>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</si>
  <si>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</si>
  <si>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</si>
  <si>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</si>
  <si>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</si>
  <si>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</si>
  <si>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</si>
  <si>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</si>
  <si>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</si>
  <si>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</si>
  <si>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</si>
  <si>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</si>
  <si>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</si>
  <si>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</si>
  <si>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</si>
  <si>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</si>
  <si>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</si>
  <si>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</si>
  <si>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</si>
  <si>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</si>
  <si>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</si>
  <si>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</si>
  <si>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</si>
  <si>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</si>
  <si>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</si>
  <si>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</si>
  <si>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</si>
  <si>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</si>
  <si>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</si>
  <si>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</si>
  <si>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</si>
  <si>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</si>
  <si>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</si>
  <si>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</si>
  <si>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</si>
  <si>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</si>
  <si>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</si>
  <si>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</si>
  <si>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</si>
  <si>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</si>
  <si>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</si>
  <si>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</si>
  <si>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</si>
  <si>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</si>
  <si>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</si>
  <si>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</si>
  <si>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</si>
  <si>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</si>
  <si>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</si>
  <si>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</si>
  <si>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</si>
  <si>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</si>
  <si>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</si>
  <si>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</si>
  <si>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</si>
  <si>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</si>
  <si>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</si>
  <si>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</si>
  <si>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</si>
  <si>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</si>
  <si>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</si>
  <si>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</si>
  <si>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</si>
  <si>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</si>
  <si>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</si>
  <si>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</si>
  <si>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</si>
  <si>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</si>
  <si>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</si>
  <si>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</si>
  <si>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</si>
  <si>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</si>
  <si>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</si>
  <si>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</si>
  <si>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</si>
  <si>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</si>
  <si>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</si>
  <si>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</si>
  <si>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</si>
  <si>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</si>
  <si>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</si>
  <si>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</si>
  <si>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</si>
  <si>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</si>
  <si>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</si>
  <si>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</si>
  <si>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</si>
  <si>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</si>
  <si>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</si>
  <si>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</si>
  <si>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</si>
  <si>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</si>
  <si>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</si>
  <si>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</si>
  <si>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</si>
  <si>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</si>
  <si>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</si>
  <si>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</si>
  <si>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</si>
  <si>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</si>
  <si>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</si>
  <si>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</si>
  <si>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</si>
  <si>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</si>
  <si>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</si>
  <si>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</si>
  <si>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</si>
  <si>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</si>
  <si>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</si>
  <si>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</si>
  <si>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</si>
  <si>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</si>
  <si>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</si>
  <si>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</si>
  <si>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</si>
  <si>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</si>
  <si>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</si>
  <si>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</si>
  <si>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</si>
  <si>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</si>
  <si>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</si>
  <si>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</si>
  <si>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</si>
  <si>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</si>
  <si>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</si>
  <si>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</si>
  <si>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</si>
  <si>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</si>
  <si>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</si>
  <si>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</si>
  <si>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</si>
  <si>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</si>
  <si>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</si>
  <si>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</si>
  <si>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</si>
  <si>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</si>
  <si>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</si>
  <si>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</si>
  <si>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</si>
  <si>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</si>
  <si>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</si>
  <si>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</si>
  <si>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</si>
  <si>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</si>
  <si>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</si>
  <si>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</si>
  <si>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</si>
  <si>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</si>
  <si>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</si>
  <si>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</si>
  <si>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</si>
  <si>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</si>
  <si>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</si>
  <si>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</si>
  <si>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</si>
  <si>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</si>
  <si>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</si>
  <si>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</si>
  <si>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</si>
  <si>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</si>
  <si>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</si>
  <si>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</si>
  <si>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</si>
  <si>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</si>
  <si>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</si>
  <si>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</si>
  <si>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</si>
  <si>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</si>
  <si>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</si>
  <si>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</si>
  <si>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</si>
  <si>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</si>
  <si>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</si>
  <si>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</si>
  <si>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</si>
  <si>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</si>
  <si>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</si>
  <si>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</si>
  <si>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</si>
  <si>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</si>
  <si>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</si>
  <si>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</si>
  <si>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</si>
  <si>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</si>
  <si>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</si>
  <si>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</si>
  <si>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</si>
  <si>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</si>
  <si>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</si>
  <si>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</si>
  <si>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</si>
  <si>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</si>
  <si>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</si>
  <si>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</si>
  <si>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</si>
  <si>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</si>
  <si>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</si>
  <si>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</si>
  <si>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</si>
  <si>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</si>
  <si>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</si>
  <si>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</si>
  <si>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</si>
  <si>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</si>
  <si>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</si>
  <si>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</si>
  <si>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</si>
  <si>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</si>
  <si>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</si>
  <si>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</si>
  <si>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</si>
  <si>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</si>
  <si>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</si>
  <si>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</si>
  <si>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</si>
  <si>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</si>
  <si>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</si>
  <si>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</si>
  <si>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</si>
  <si>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</si>
  <si>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</si>
  <si>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</si>
  <si>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</si>
  <si>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</si>
  <si>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</si>
  <si>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</si>
  <si>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</si>
  <si>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</si>
  <si>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</si>
  <si>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</si>
  <si>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</si>
  <si>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</si>
  <si>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</si>
  <si>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</si>
  <si>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</si>
  <si>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</si>
  <si>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</si>
  <si>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</si>
  <si>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</si>
  <si>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</si>
  <si>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</si>
  <si>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</si>
  <si>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</si>
  <si>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</si>
  <si>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</si>
  <si>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</si>
  <si>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</si>
  <si>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</si>
  <si>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</si>
  <si>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</si>
  <si>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</si>
  <si>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</si>
  <si>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</si>
  <si>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</si>
  <si>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</si>
  <si>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</si>
  <si>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</si>
  <si>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</si>
  <si>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</si>
  <si>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</si>
  <si>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</si>
  <si>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</si>
  <si>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</si>
  <si>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</si>
  <si>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</si>
  <si>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</si>
  <si>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</si>
  <si>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</si>
  <si>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</si>
  <si>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</si>
  <si>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</si>
  <si>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</si>
  <si>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</si>
  <si>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</si>
  <si>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</si>
  <si>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</si>
  <si>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</si>
  <si>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</si>
  <si>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</si>
  <si>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</si>
  <si>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</si>
  <si>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</si>
  <si>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</si>
  <si>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</si>
  <si>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</si>
  <si>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</si>
  <si>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</si>
  <si>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</si>
  <si>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</si>
  <si>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</si>
  <si>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</si>
  <si>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</si>
  <si>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</si>
  <si>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</si>
  <si>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</si>
  <si>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</si>
  <si>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</si>
  <si>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</si>
  <si>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</si>
  <si>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</si>
  <si>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</si>
  <si>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</si>
  <si>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</si>
  <si>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</si>
  <si>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</si>
  <si>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</si>
  <si>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</si>
  <si>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</si>
  <si>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</si>
  <si>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</si>
  <si>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</si>
  <si>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</si>
  <si>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</si>
  <si>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</si>
  <si>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</si>
  <si>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</si>
  <si>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</si>
  <si>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</si>
  <si>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</si>
  <si>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</si>
  <si>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</si>
  <si>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</si>
  <si>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</si>
  <si>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</si>
  <si>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</si>
  <si>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</si>
  <si>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</si>
  <si>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</si>
  <si>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</si>
  <si>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</si>
  <si>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</si>
  <si>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</si>
  <si>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</si>
  <si>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</si>
  <si>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</si>
  <si>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</si>
  <si>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</si>
  <si>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</si>
  <si>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</si>
  <si>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</si>
  <si>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</si>
  <si>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</si>
  <si>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</si>
  <si>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</si>
  <si>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</si>
  <si>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</si>
  <si>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</si>
  <si>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</si>
  <si>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</si>
  <si>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</si>
  <si>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</si>
  <si>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</si>
  <si>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</si>
  <si>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</si>
  <si>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</si>
  <si>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</si>
  <si>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</si>
  <si>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</si>
  <si>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</si>
  <si>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</si>
  <si>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</si>
  <si>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</si>
  <si>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</si>
  <si>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</si>
  <si>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</si>
  <si>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</si>
  <si>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</si>
  <si>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</si>
  <si>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</si>
  <si>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</si>
  <si>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</si>
  <si>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</si>
  <si>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</si>
  <si>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</si>
  <si>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</si>
  <si>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</si>
  <si>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</si>
  <si>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</si>
  <si>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</si>
  <si>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</si>
  <si>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</si>
  <si>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</si>
  <si>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</si>
  <si>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</si>
  <si>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</si>
  <si>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</si>
  <si>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</si>
  <si>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</si>
  <si>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</si>
  <si>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</si>
  <si>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</si>
  <si>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</si>
  <si>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</si>
  <si>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</si>
  <si>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</si>
  <si>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</si>
  <si>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</si>
  <si>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</si>
  <si>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</si>
  <si>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</si>
  <si>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</si>
  <si>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</si>
  <si>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</si>
  <si>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</si>
  <si>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</si>
  <si>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</si>
  <si>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</si>
  <si>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</si>
  <si>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</si>
  <si>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</si>
  <si>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</si>
  <si>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</si>
  <si>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</si>
  <si>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</si>
  <si>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</si>
  <si>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</si>
  <si>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</si>
  <si>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</si>
  <si>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</si>
  <si>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</si>
  <si>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</si>
  <si>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</si>
  <si>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</si>
  <si>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</si>
  <si>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</si>
  <si>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</si>
  <si>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</si>
  <si>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</si>
  <si>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</si>
  <si>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</si>
  <si>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</si>
  <si>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</si>
  <si>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</si>
  <si>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</si>
  <si>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</si>
  <si>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</si>
  <si>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</si>
  <si>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</si>
  <si>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</si>
  <si>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</si>
  <si>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</si>
  <si>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</si>
  <si>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</si>
  <si>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</si>
  <si>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</si>
  <si>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</si>
  <si>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</si>
  <si>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</si>
  <si>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</si>
  <si>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</si>
  <si>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</si>
  <si>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</si>
  <si>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</si>
  <si>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</si>
  <si>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</si>
  <si>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</si>
  <si>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</si>
  <si>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</si>
  <si>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</si>
  <si>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</si>
  <si>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</si>
  <si>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</si>
  <si>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</si>
  <si>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</si>
  <si>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</si>
  <si>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</si>
  <si>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</si>
  <si>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</si>
  <si>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</si>
  <si>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</si>
  <si>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</si>
  <si>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</si>
  <si>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</si>
  <si>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</si>
  <si>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</si>
  <si>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</si>
  <si>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</si>
  <si>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</si>
  <si>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</si>
  <si>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</si>
  <si>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</si>
  <si>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</si>
  <si>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</si>
  <si>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</si>
  <si>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</si>
  <si>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</si>
  <si>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</si>
  <si>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</si>
  <si>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</si>
  <si>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</si>
  <si>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</si>
  <si>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</si>
  <si>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</si>
  <si>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</si>
  <si>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</si>
  <si>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</si>
  <si>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</si>
  <si>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</si>
  <si>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</si>
  <si>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</si>
  <si>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</si>
  <si>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</si>
  <si>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</si>
  <si>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</si>
  <si>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</si>
  <si>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</si>
  <si>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</si>
  <si>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</si>
  <si>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</si>
  <si>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</si>
  <si>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</si>
  <si>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</si>
  <si>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</si>
  <si>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</si>
  <si>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</si>
  <si>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</si>
  <si>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</si>
  <si>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</si>
  <si>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</si>
  <si>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</si>
  <si>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</si>
  <si>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</si>
  <si>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</si>
  <si>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</si>
  <si>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</si>
  <si>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</si>
  <si>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</si>
  <si>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</si>
  <si>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</si>
  <si>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</si>
  <si>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</si>
  <si>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</si>
  <si>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</si>
  <si>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</si>
  <si>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</si>
  <si>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</si>
  <si>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</si>
  <si>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</si>
  <si>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</si>
  <si>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</si>
  <si>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</si>
  <si>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</si>
  <si>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</si>
  <si>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</si>
  <si>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</si>
  <si>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</si>
  <si>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</si>
  <si>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</si>
  <si>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</si>
  <si>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</si>
  <si>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</si>
  <si>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</si>
  <si>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</si>
  <si>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</si>
  <si>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</si>
  <si>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</si>
  <si>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</si>
  <si>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</si>
  <si>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</si>
  <si>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</si>
  <si>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</si>
  <si>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</si>
  <si>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</si>
  <si>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</si>
  <si>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</si>
  <si>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</si>
  <si>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</si>
  <si>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</si>
  <si>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</si>
  <si>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</si>
  <si>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</si>
  <si>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</si>
  <si>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</si>
  <si>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</si>
  <si>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</si>
  <si>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</si>
  <si>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</si>
  <si>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</si>
  <si>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</si>
  <si>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</si>
  <si>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</si>
  <si>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</si>
  <si>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</si>
  <si>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</si>
  <si>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</si>
  <si>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</si>
  <si>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</si>
  <si>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</si>
  <si>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</si>
  <si>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</si>
  <si>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</si>
  <si>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</si>
  <si>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</si>
  <si>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</si>
  <si>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</si>
  <si>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</si>
  <si>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</si>
  <si>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</si>
  <si>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</si>
  <si>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</si>
  <si>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</si>
  <si>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</si>
  <si>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</si>
  <si>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</si>
  <si>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</si>
  <si>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</si>
  <si>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</si>
  <si>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</si>
  <si>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</si>
  <si>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</si>
  <si>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</si>
  <si>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</si>
  <si>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</si>
  <si>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</si>
  <si>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</si>
  <si>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</si>
  <si>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</si>
  <si>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</si>
  <si>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</si>
  <si>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</si>
  <si>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</si>
  <si>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</si>
  <si>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</si>
  <si>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</si>
  <si>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</si>
  <si>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</si>
  <si>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</si>
  <si>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</si>
  <si>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</si>
  <si>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</si>
  <si>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</si>
  <si>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</si>
  <si>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</si>
  <si>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</si>
  <si>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</si>
  <si>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</si>
  <si>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</si>
  <si>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</si>
  <si>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</si>
  <si>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</si>
  <si>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</si>
  <si>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</si>
  <si>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</si>
  <si>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</si>
  <si>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</si>
  <si>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</si>
  <si>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</si>
  <si>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</si>
  <si>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</si>
  <si>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</si>
  <si>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</si>
  <si>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</si>
  <si>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</si>
  <si>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</si>
  <si>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</si>
  <si>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</si>
  <si>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</si>
  <si>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</si>
  <si>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</si>
  <si>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</si>
  <si>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</si>
  <si>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</si>
  <si>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</si>
  <si>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</si>
  <si>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</si>
  <si>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</si>
  <si>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</si>
  <si>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</si>
  <si>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</si>
  <si>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</si>
  <si>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</si>
  <si>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</si>
  <si>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</si>
  <si>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</si>
  <si>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</si>
  <si>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</si>
  <si>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</si>
  <si>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</si>
  <si>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</si>
  <si>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</si>
  <si>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</si>
  <si>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</si>
  <si>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</si>
  <si>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</si>
  <si>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</si>
  <si>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</si>
  <si>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</si>
  <si>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</si>
  <si>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</si>
  <si>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</si>
  <si>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</si>
  <si>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</si>
  <si>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</si>
  <si>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</si>
  <si>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</si>
  <si>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</si>
  <si>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</si>
  <si>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</si>
  <si>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</si>
  <si>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</si>
  <si>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</si>
  <si>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</si>
  <si>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</si>
  <si>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</si>
  <si>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</si>
  <si>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</si>
  <si>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</si>
  <si>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</si>
  <si>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</si>
  <si>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</si>
  <si>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</si>
  <si>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</si>
  <si>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</si>
  <si>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</si>
  <si>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</si>
  <si>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</si>
  <si>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</si>
  <si>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</si>
  <si>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</si>
  <si>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</si>
  <si>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</si>
  <si>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</si>
  <si>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</si>
  <si>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</si>
  <si>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</si>
  <si>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</si>
  <si>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</si>
  <si>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</si>
  <si>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</si>
  <si>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</si>
  <si>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</si>
  <si>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</si>
  <si>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</si>
  <si>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</si>
  <si>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</si>
  <si>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</si>
  <si>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</si>
  <si>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</si>
  <si>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</si>
  <si>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</si>
  <si>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</si>
  <si>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</si>
  <si>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</si>
  <si>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</si>
  <si>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</si>
  <si>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</si>
  <si>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</si>
  <si>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</si>
  <si>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</si>
  <si>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</si>
  <si>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</si>
  <si>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</si>
  <si>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</si>
  <si>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</si>
  <si>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</si>
  <si>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</si>
  <si>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</si>
  <si>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</si>
  <si>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</si>
  <si>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</si>
  <si>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</si>
  <si>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</si>
  <si>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</si>
  <si>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</si>
  <si>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</si>
  <si>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</si>
  <si>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</si>
  <si>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</si>
  <si>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</si>
  <si>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</si>
  <si>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</si>
  <si>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</si>
  <si>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</si>
  <si>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</si>
  <si>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</si>
  <si>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</si>
  <si>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</si>
  <si>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</si>
  <si>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</si>
  <si>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</si>
  <si>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</si>
  <si>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</si>
  <si>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</si>
  <si>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</si>
  <si>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</si>
  <si>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</si>
  <si>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</si>
  <si>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</si>
  <si>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</si>
  <si>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</si>
  <si>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</si>
  <si>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</si>
  <si>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</si>
  <si>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</si>
  <si>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</si>
  <si>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</si>
  <si>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</si>
  <si>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</si>
  <si>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</si>
  <si>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</si>
  <si>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</si>
  <si>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</si>
  <si>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</si>
  <si>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</si>
  <si>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</si>
  <si>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</si>
  <si>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</si>
  <si>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</si>
  <si>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</si>
  <si>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</si>
  <si>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</si>
  <si>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</si>
  <si>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</si>
  <si>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</si>
  <si>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</si>
  <si>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</si>
  <si>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</si>
  <si>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</si>
  <si>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</si>
  <si>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</si>
  <si>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</si>
  <si>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</si>
  <si>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</si>
  <si>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</si>
  <si>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</si>
  <si>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</si>
  <si>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</si>
  <si>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</si>
  <si>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</si>
  <si>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</si>
  <si>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</si>
  <si>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</si>
  <si>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</si>
  <si>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</si>
  <si>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</si>
  <si>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</si>
  <si>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</si>
  <si>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</si>
  <si>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</si>
  <si>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</si>
  <si>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</si>
  <si>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</si>
  <si>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</si>
  <si>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</si>
  <si>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</si>
  <si>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</si>
  <si>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</si>
  <si>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</si>
  <si>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</si>
  <si>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</si>
  <si>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</si>
  <si>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</si>
  <si>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</si>
  <si>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</si>
  <si>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</si>
  <si>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</si>
  <si>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</si>
  <si>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</si>
  <si>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</si>
  <si>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</si>
  <si>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</si>
  <si>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</si>
  <si>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</si>
  <si>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</si>
  <si>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</si>
  <si>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</si>
  <si>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</si>
  <si>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</si>
  <si>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</si>
  <si>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</si>
  <si>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</si>
  <si>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</si>
  <si>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</si>
  <si>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</si>
  <si>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</si>
  <si>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</si>
  <si>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</si>
  <si>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</si>
  <si>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</si>
  <si>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</si>
  <si>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</si>
  <si>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</si>
  <si>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</si>
  <si>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</si>
  <si>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</si>
  <si>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</si>
  <si>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</si>
  <si>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</si>
  <si>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</si>
  <si>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</si>
  <si>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</si>
  <si>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</si>
  <si>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</si>
  <si>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</si>
  <si>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</si>
  <si>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</si>
  <si>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</si>
  <si>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</si>
  <si>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</si>
  <si>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</si>
  <si>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</si>
  <si>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</si>
  <si>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</si>
  <si>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</si>
  <si>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</si>
  <si>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</si>
  <si>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</si>
  <si>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</si>
  <si>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</si>
  <si>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</si>
  <si>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</si>
  <si>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</si>
  <si>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</si>
  <si>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</si>
  <si>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</si>
  <si>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</si>
  <si>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</si>
  <si>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</si>
  <si>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</si>
  <si>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</si>
  <si>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</si>
  <si>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</si>
  <si>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</si>
  <si>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</si>
  <si>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</si>
  <si>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</si>
  <si>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</si>
  <si>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</si>
  <si>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</si>
  <si>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</si>
  <si>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</si>
  <si>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</si>
  <si>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</si>
  <si>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</si>
  <si>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</si>
  <si>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</si>
  <si>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</si>
  <si>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</si>
  <si>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</si>
  <si>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</si>
  <si>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</si>
  <si>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</si>
  <si>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</si>
  <si>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</si>
  <si>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</si>
  <si>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</si>
  <si>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</si>
  <si>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</si>
  <si>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</si>
  <si>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</si>
  <si>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</si>
  <si>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</si>
  <si>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</si>
  <si>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</si>
  <si>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</si>
  <si>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</si>
  <si>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</si>
  <si>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</si>
  <si>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</si>
  <si>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</si>
  <si>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</si>
  <si>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</si>
  <si>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</si>
  <si>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</si>
  <si>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</si>
  <si>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</si>
  <si>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</si>
  <si>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</si>
  <si>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</si>
  <si>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</si>
  <si>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</si>
  <si>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</si>
  <si>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</si>
  <si>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</si>
  <si>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</si>
  <si>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</si>
  <si>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</si>
  <si>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</si>
  <si>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</si>
  <si>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</si>
  <si>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</si>
  <si>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</si>
  <si>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</si>
  <si>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</si>
  <si>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</si>
  <si>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</si>
  <si>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</si>
  <si>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</si>
  <si>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</si>
  <si>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</si>
  <si>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</si>
  <si>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</si>
  <si>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</si>
  <si>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</si>
  <si>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</si>
  <si>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</si>
  <si>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</si>
  <si>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</si>
  <si>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</si>
  <si>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</si>
  <si>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</si>
  <si>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</si>
  <si>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</si>
  <si>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</si>
  <si>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</si>
  <si>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</si>
  <si>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</si>
  <si>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</si>
  <si>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</si>
  <si>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</si>
  <si>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</si>
  <si>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</si>
  <si>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</si>
  <si>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</si>
  <si>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</si>
  <si>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</si>
  <si>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</si>
  <si>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</si>
  <si>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</si>
  <si>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</si>
  <si>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</si>
  <si>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</si>
  <si>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</si>
  <si>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</si>
  <si>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</si>
  <si>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</si>
  <si>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</si>
  <si>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</si>
  <si>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</si>
  <si>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</si>
  <si>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</si>
  <si>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</si>
  <si>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</si>
  <si>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</si>
  <si>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</si>
  <si>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</si>
  <si>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</si>
  <si>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</si>
  <si>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</si>
  <si>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</si>
  <si>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</si>
  <si>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</si>
  <si>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</si>
  <si>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</si>
  <si>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</si>
  <si>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</si>
  <si>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</si>
  <si>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</si>
  <si>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</si>
  <si>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</si>
  <si>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</si>
  <si>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</si>
  <si>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</si>
  <si>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</si>
  <si>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</si>
  <si>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</si>
  <si>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</si>
  <si>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</si>
  <si>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</si>
  <si>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</si>
  <si>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</si>
  <si>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</si>
  <si>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</si>
  <si>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</si>
  <si>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</si>
  <si>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</si>
  <si>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</si>
  <si>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</si>
  <si>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</si>
  <si>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</si>
  <si>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</si>
  <si>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</si>
  <si>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</si>
  <si>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</si>
  <si>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</si>
  <si>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</si>
  <si>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</si>
  <si>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</si>
  <si>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</si>
  <si>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</si>
  <si>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</si>
  <si>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</si>
  <si>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</si>
  <si>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</si>
  <si>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</si>
  <si>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</si>
  <si>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</si>
  <si>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</si>
  <si>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</si>
  <si>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</si>
  <si>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</si>
  <si>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</si>
  <si>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</si>
  <si>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</si>
  <si>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</si>
  <si>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</si>
  <si>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</si>
  <si>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</si>
  <si>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</si>
  <si>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</si>
  <si>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</si>
  <si>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</si>
  <si>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</si>
  <si>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</si>
  <si>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</si>
  <si>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</si>
  <si>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</si>
  <si>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</si>
  <si>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</si>
  <si>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</si>
  <si>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</si>
  <si>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</si>
  <si>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</si>
  <si>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</si>
  <si>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</si>
  <si>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</si>
  <si>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</si>
  <si>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</si>
  <si>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</si>
  <si>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</si>
  <si>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</si>
  <si>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</si>
  <si>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</si>
  <si>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</si>
  <si>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</si>
  <si>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</si>
  <si>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</si>
  <si>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</si>
  <si>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</si>
  <si>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</si>
  <si>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</si>
  <si>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</si>
  <si>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</si>
  <si>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</si>
  <si>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</si>
  <si>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</si>
  <si>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</si>
  <si>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</si>
  <si>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</si>
  <si>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</si>
  <si>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</si>
  <si>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</si>
  <si>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</si>
  <si>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</si>
  <si>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</si>
  <si>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</si>
  <si>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</si>
  <si>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</si>
  <si>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</si>
  <si>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</si>
  <si>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</si>
  <si>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</si>
  <si>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</si>
  <si>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</si>
  <si>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</si>
  <si>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</si>
  <si>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</si>
  <si>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</si>
  <si>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</si>
  <si>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</si>
  <si>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</si>
  <si>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</si>
  <si>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</si>
  <si>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</si>
  <si>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</si>
  <si>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</si>
  <si>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</si>
  <si>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</si>
  <si>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</si>
  <si>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</si>
  <si>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</si>
  <si>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</si>
  <si>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</si>
  <si>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</si>
  <si>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</si>
  <si>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</si>
  <si>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</si>
  <si>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</si>
  <si>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</si>
  <si>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</si>
  <si>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</si>
  <si>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</si>
  <si>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</si>
  <si>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</si>
  <si>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</si>
  <si>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</si>
  <si>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</si>
  <si>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</si>
  <si>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</si>
  <si>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</si>
  <si>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</si>
  <si>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</si>
  <si>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</si>
  <si>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</si>
  <si>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</si>
  <si>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</si>
  <si>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</si>
  <si>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</si>
  <si>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</si>
  <si>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</si>
  <si>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</si>
  <si>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</si>
  <si>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</si>
  <si>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</si>
  <si>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</si>
  <si>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</si>
  <si>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</si>
  <si>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</si>
  <si>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</si>
  <si>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</si>
  <si>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</si>
  <si>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</si>
  <si>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</si>
  <si>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</si>
  <si>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</si>
  <si>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</si>
  <si>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</si>
  <si>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</si>
  <si>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</si>
  <si>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</si>
  <si>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</si>
  <si>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</si>
  <si>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</si>
  <si>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</si>
  <si>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</si>
  <si>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</si>
  <si>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</si>
  <si>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</si>
  <si>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</si>
  <si>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</si>
  <si>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</si>
  <si>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</si>
  <si>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</si>
  <si>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</si>
  <si>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</si>
  <si>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</si>
  <si>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</si>
  <si>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</si>
  <si>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</si>
  <si>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</si>
  <si>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</si>
  <si>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</si>
  <si>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</si>
  <si>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</si>
  <si>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</si>
  <si>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</si>
  <si>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</si>
  <si>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</si>
  <si>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</si>
  <si>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</si>
  <si>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</si>
  <si>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</si>
  <si>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</si>
  <si>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</si>
  <si>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</si>
  <si>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</si>
  <si>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</si>
  <si>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</si>
  <si>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</si>
  <si>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</si>
  <si>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</si>
  <si>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</si>
  <si>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</si>
  <si>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</si>
  <si>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</si>
  <si>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</si>
  <si>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</si>
  <si>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</si>
  <si>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</si>
  <si>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</si>
  <si>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</si>
  <si>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</si>
  <si>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</si>
  <si>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</si>
  <si>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</si>
  <si>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</si>
  <si>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</si>
  <si>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</si>
  <si>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</si>
  <si>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</si>
  <si>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</si>
  <si>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</si>
  <si>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</si>
  <si>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</si>
  <si>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</si>
  <si>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</si>
  <si>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</si>
  <si>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</si>
  <si>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</si>
  <si>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</si>
  <si>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</si>
  <si>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</si>
  <si>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</si>
  <si>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</si>
  <si>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</si>
  <si>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</si>
  <si>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</si>
  <si>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</si>
  <si>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</si>
  <si>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</si>
  <si>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</si>
  <si>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</si>
  <si>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</si>
  <si>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</si>
  <si>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</si>
  <si>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</si>
  <si>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</si>
  <si>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</si>
  <si>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</si>
  <si>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</si>
  <si>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</si>
  <si>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</si>
  <si>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</si>
  <si>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</si>
  <si>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</si>
  <si>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</si>
  <si>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</si>
  <si>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</si>
  <si>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</si>
  <si>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</si>
  <si>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</si>
  <si>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</si>
  <si>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</si>
  <si>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</si>
  <si>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</si>
  <si>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</si>
  <si>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</si>
  <si>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</si>
  <si>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</si>
  <si>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</si>
  <si>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</si>
  <si>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</si>
  <si>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</si>
  <si>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</si>
  <si>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</si>
  <si>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</si>
  <si>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</si>
  <si>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</si>
  <si>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</si>
  <si>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</si>
  <si>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</si>
  <si>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</si>
  <si>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</si>
  <si>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</si>
  <si>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</si>
  <si>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</si>
  <si>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</si>
  <si>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</si>
  <si>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</si>
  <si>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</si>
  <si>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</si>
  <si>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</si>
  <si>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</si>
  <si>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</si>
  <si>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</si>
  <si>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</si>
  <si>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</si>
  <si>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</si>
  <si>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</si>
  <si>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</si>
  <si>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</si>
  <si>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</si>
  <si>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</si>
  <si>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</si>
  <si>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</si>
  <si>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</si>
  <si>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</si>
  <si>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</si>
  <si>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</si>
  <si>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</si>
  <si>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</si>
  <si>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</si>
  <si>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</si>
  <si>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</si>
  <si>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</si>
  <si>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</si>
  <si>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</si>
  <si>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</si>
  <si>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</si>
  <si>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</si>
  <si>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</si>
  <si>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</si>
  <si>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</si>
  <si>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</si>
  <si>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</si>
  <si>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</si>
  <si>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</si>
  <si>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</si>
  <si>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</si>
  <si>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</si>
  <si>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</si>
  <si>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</si>
  <si>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</si>
  <si>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</si>
  <si>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</si>
  <si>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</si>
  <si>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</si>
  <si>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</si>
  <si>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</si>
  <si>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</si>
  <si>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</si>
  <si>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</si>
  <si>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</si>
  <si>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</si>
  <si>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</si>
  <si>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</si>
  <si>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</si>
  <si>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</si>
  <si>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</si>
  <si>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</si>
  <si>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</si>
  <si>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</si>
  <si>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</si>
  <si>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</si>
  <si>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</si>
  <si>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</si>
  <si>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</si>
  <si>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</si>
  <si>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</si>
  <si>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</si>
  <si>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</si>
  <si>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</si>
  <si>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</si>
  <si>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</si>
  <si>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</si>
  <si>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</si>
  <si>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</si>
  <si>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</si>
  <si>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</si>
  <si>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</si>
  <si>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</si>
  <si>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</si>
  <si>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</si>
  <si>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</si>
  <si>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</si>
  <si>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</si>
  <si>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</si>
  <si>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</si>
  <si>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</si>
  <si>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</si>
  <si>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</si>
  <si>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</si>
  <si>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</si>
  <si>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</si>
  <si>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</si>
  <si>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</si>
  <si>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</si>
  <si>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</si>
  <si>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</si>
  <si>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</si>
  <si>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</si>
  <si>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</si>
  <si>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</si>
  <si>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</si>
  <si>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</si>
  <si>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</si>
  <si>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</si>
  <si>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</si>
  <si>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</si>
  <si>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</si>
  <si>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</si>
  <si>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</si>
  <si>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</si>
  <si>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</si>
  <si>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</si>
  <si>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</si>
  <si>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</si>
  <si>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</si>
  <si>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</si>
  <si>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</si>
  <si>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</si>
  <si>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</si>
  <si>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</si>
  <si>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</si>
  <si>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</si>
  <si>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</si>
  <si>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</si>
  <si>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</si>
  <si>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</si>
  <si>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</si>
  <si>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</si>
  <si>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</si>
  <si>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</si>
  <si>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</si>
  <si>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</si>
  <si>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</si>
  <si>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</si>
  <si>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</si>
  <si>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</si>
  <si>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</si>
  <si>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</si>
  <si>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</si>
  <si>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</si>
  <si>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</si>
  <si>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</si>
  <si>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</si>
  <si>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</si>
  <si>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</si>
  <si>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</si>
  <si>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</si>
  <si>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</si>
  <si>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</si>
  <si>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</si>
  <si>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</si>
  <si>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</si>
  <si>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</si>
  <si>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</si>
  <si>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</si>
  <si>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</si>
  <si>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</si>
  <si>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</si>
  <si>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</si>
  <si>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</si>
  <si>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</si>
  <si>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</si>
  <si>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</si>
  <si>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</si>
  <si>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</si>
  <si>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</si>
  <si>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</si>
  <si>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</si>
  <si>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</si>
  <si>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</si>
  <si>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</si>
  <si>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</si>
  <si>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</si>
  <si>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</si>
  <si>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</si>
  <si>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</si>
  <si>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</si>
  <si>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</si>
  <si>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</si>
  <si>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</si>
  <si>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</si>
  <si>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</si>
  <si>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</si>
  <si>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</si>
  <si>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</si>
  <si>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</si>
  <si>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</si>
  <si>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</si>
  <si>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</si>
  <si>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</si>
  <si>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</si>
  <si>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</si>
  <si>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</si>
  <si>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</si>
  <si>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</si>
  <si>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</si>
  <si>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</si>
  <si>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</si>
  <si>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</si>
  <si>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</si>
  <si>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</si>
  <si>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</si>
  <si>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</si>
  <si>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</si>
  <si>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</si>
  <si>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</si>
  <si>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</si>
  <si>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</si>
  <si>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</si>
  <si>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</si>
  <si>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</si>
  <si>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</si>
  <si>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</si>
  <si>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</si>
  <si>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</si>
  <si>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</si>
  <si>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</si>
  <si>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</si>
  <si>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</si>
  <si>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</si>
  <si>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</si>
  <si>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</si>
  <si>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</si>
  <si>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</si>
  <si>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</si>
  <si>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</si>
  <si>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</si>
  <si>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</si>
  <si>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</si>
  <si>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</si>
  <si>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</si>
  <si>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</si>
  <si>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</si>
  <si>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</si>
  <si>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</si>
  <si>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</si>
  <si>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</si>
  <si>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</si>
  <si>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</si>
  <si>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</si>
  <si>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</si>
  <si>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</si>
  <si>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</si>
  <si>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</si>
  <si>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</si>
  <si>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</si>
  <si>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</si>
  <si>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</si>
  <si>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</si>
  <si>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</si>
  <si>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</si>
  <si>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</si>
  <si>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</si>
  <si>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</si>
  <si>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</si>
  <si>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</si>
  <si>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</si>
  <si>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</si>
  <si>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</si>
  <si>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</si>
  <si>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</si>
  <si>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</si>
  <si>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</si>
  <si>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</si>
  <si>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</si>
  <si>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</si>
  <si>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</si>
  <si>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</si>
  <si>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</si>
  <si>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</si>
  <si>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</si>
  <si>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</si>
  <si>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</si>
  <si>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</si>
  <si>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</si>
  <si>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</si>
  <si>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</si>
  <si>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</si>
  <si>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</si>
  <si>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</si>
  <si>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</si>
  <si>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</si>
  <si>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</si>
  <si>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</si>
  <si>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</si>
  <si>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</si>
  <si>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</si>
  <si>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</si>
  <si>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</si>
  <si>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</si>
  <si>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</si>
  <si>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</si>
  <si>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</si>
  <si>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</si>
  <si>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</si>
  <si>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</si>
  <si>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</si>
  <si>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</si>
  <si>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</si>
  <si>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</si>
  <si>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</si>
  <si>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</si>
  <si>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</si>
  <si>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</si>
  <si>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</si>
  <si>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</si>
  <si>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</si>
  <si>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</si>
  <si>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</si>
  <si>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</si>
  <si>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</si>
  <si>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</si>
  <si>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</si>
  <si>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</si>
  <si>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</si>
  <si>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</si>
  <si>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</si>
  <si>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</si>
  <si>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</si>
  <si>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</si>
  <si>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</si>
  <si>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</si>
  <si>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</si>
  <si>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</si>
  <si>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</si>
  <si>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</si>
  <si>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</si>
  <si>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</si>
  <si>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</si>
  <si>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</si>
  <si>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</si>
  <si>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</si>
  <si>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</si>
  <si>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</si>
  <si>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</si>
  <si>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</si>
  <si>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</si>
  <si>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</si>
  <si>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</si>
  <si>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</si>
  <si>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</si>
  <si>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</si>
  <si>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</si>
  <si>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</si>
  <si>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</si>
  <si>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</si>
  <si>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</si>
  <si>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</si>
  <si>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</si>
  <si>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</si>
  <si>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</si>
  <si>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</si>
  <si>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</si>
  <si>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</si>
  <si>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</si>
  <si>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</si>
  <si>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</si>
  <si>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</si>
  <si>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</si>
  <si>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</si>
  <si>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</si>
  <si>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</si>
  <si>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</si>
  <si>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</si>
  <si>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</si>
  <si>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</si>
  <si>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</si>
  <si>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</si>
  <si>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</si>
  <si>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</si>
  <si>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</si>
  <si>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</si>
  <si>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</si>
  <si>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</si>
  <si>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</si>
  <si>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</si>
  <si>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</si>
  <si>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</si>
  <si>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</si>
  <si>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</si>
  <si>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</si>
  <si>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</si>
  <si>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</si>
  <si>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</si>
  <si>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</si>
  <si>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</si>
  <si>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</si>
  <si>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</si>
  <si>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</si>
  <si>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</si>
  <si>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</si>
  <si>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</si>
  <si>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</si>
  <si>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</si>
  <si>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</si>
  <si>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</si>
  <si>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</si>
  <si>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</si>
  <si>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</si>
  <si>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</si>
  <si>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</si>
  <si>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</si>
  <si>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</si>
  <si>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</si>
  <si>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</si>
  <si>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</si>
  <si>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</si>
  <si>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</si>
  <si>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</si>
  <si>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</si>
  <si>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</si>
  <si>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</si>
  <si>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</si>
  <si>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</si>
  <si>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</si>
  <si>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</si>
  <si>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</si>
  <si>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</si>
  <si>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</si>
  <si>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</si>
  <si>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</si>
  <si>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</si>
  <si>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</si>
  <si>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</si>
  <si>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</si>
  <si>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</si>
  <si>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</si>
  <si>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</si>
  <si>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</si>
  <si>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</si>
  <si>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</si>
  <si>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</si>
  <si>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</si>
  <si>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</si>
  <si>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</si>
  <si>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</si>
  <si>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</si>
  <si>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</si>
  <si>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</si>
  <si>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</si>
  <si>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</si>
  <si>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</si>
  <si>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</si>
  <si>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</si>
  <si>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</si>
  <si>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</si>
  <si>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</si>
  <si>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</si>
  <si>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</si>
  <si>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</si>
  <si>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</si>
  <si>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</si>
  <si>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</si>
  <si>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</si>
  <si>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</si>
  <si>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</si>
  <si>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</si>
  <si>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</si>
  <si>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</si>
  <si>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</si>
  <si>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</si>
  <si>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</si>
  <si>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</si>
  <si>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</si>
  <si>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</si>
  <si>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</si>
  <si>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</si>
  <si>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</si>
  <si>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</si>
  <si>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</si>
  <si>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</si>
  <si>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</si>
  <si>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</si>
  <si>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</si>
  <si>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</si>
  <si>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</si>
  <si>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</si>
  <si>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</si>
  <si>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</si>
  <si>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</si>
  <si>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</si>
  <si>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</si>
  <si>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</si>
  <si>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</si>
  <si>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</si>
  <si>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</si>
  <si>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</si>
  <si>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</si>
  <si>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</si>
  <si>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</si>
  <si>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</si>
  <si>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</si>
  <si>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</si>
  <si>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</si>
  <si>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</si>
  <si>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</si>
  <si>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</si>
  <si>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</si>
  <si>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</si>
  <si>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</si>
  <si>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</si>
  <si>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</si>
  <si>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</si>
  <si>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</si>
  <si>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</si>
  <si>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</si>
  <si>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</si>
  <si>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</si>
  <si>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</si>
  <si>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</si>
  <si>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</si>
  <si>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</si>
  <si>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</si>
  <si>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</si>
  <si>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</si>
  <si>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</si>
  <si>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</si>
  <si>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</si>
  <si>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</si>
  <si>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</si>
  <si>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</si>
  <si>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</si>
  <si>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</si>
  <si>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</si>
  <si>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</si>
  <si>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</si>
  <si>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</si>
  <si>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</si>
  <si>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</si>
  <si>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</si>
  <si>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</si>
  <si>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</si>
  <si>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</si>
  <si>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</si>
  <si>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</si>
  <si>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</si>
  <si>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</si>
  <si>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</si>
  <si>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</si>
  <si>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</si>
  <si>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</si>
  <si>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</si>
  <si>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</si>
  <si>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</si>
  <si>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</si>
  <si>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</si>
  <si>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</si>
  <si>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</si>
  <si>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</si>
  <si>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</si>
  <si>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</si>
  <si>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</si>
  <si>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</si>
  <si>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</si>
  <si>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</si>
  <si>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</si>
  <si>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</si>
  <si>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</si>
  <si>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</si>
  <si>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</si>
  <si>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</si>
  <si>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</si>
  <si>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</si>
  <si>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</si>
  <si>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</si>
  <si>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</si>
  <si>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</si>
  <si>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</si>
  <si>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</si>
  <si>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</si>
  <si>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</si>
  <si>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</si>
  <si>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</si>
  <si>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</si>
  <si>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</si>
  <si>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</si>
  <si>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</si>
  <si>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</si>
  <si>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</si>
  <si>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</si>
  <si>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</si>
  <si>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</si>
  <si>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</si>
  <si>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</si>
  <si>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</si>
  <si>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</si>
  <si>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</si>
  <si>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</si>
  <si>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</si>
  <si>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</si>
  <si>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</si>
  <si>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</si>
  <si>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</si>
  <si>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</si>
  <si>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</si>
  <si>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</si>
  <si>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</si>
  <si>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</si>
  <si>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</si>
  <si>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</si>
  <si>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</si>
  <si>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</si>
  <si>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</si>
  <si>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</si>
  <si>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</si>
  <si>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</si>
  <si>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</si>
  <si>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</si>
  <si>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</si>
  <si>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</si>
  <si>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</si>
  <si>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</si>
  <si>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</si>
  <si>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</si>
  <si>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</si>
  <si>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</si>
  <si>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</si>
  <si>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</si>
  <si>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</si>
  <si>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</si>
  <si>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</si>
  <si>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</si>
  <si>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</si>
  <si>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</si>
  <si>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</si>
  <si>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</si>
  <si>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</si>
  <si>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</si>
  <si>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</si>
  <si>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</si>
  <si>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</si>
  <si>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</si>
  <si>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</si>
  <si>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</si>
  <si>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</si>
  <si>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</si>
  <si>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</si>
  <si>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</si>
  <si>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</si>
  <si>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</si>
  <si>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</si>
  <si>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</si>
  <si>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</si>
  <si>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</si>
  <si>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</si>
  <si>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</si>
  <si>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</si>
  <si>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</si>
  <si>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</si>
  <si>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</si>
  <si>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</si>
  <si>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</si>
  <si>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</si>
  <si>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</si>
  <si>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</si>
  <si>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</si>
  <si>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</si>
  <si>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</si>
  <si>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</si>
  <si>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</si>
  <si>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</si>
  <si>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</si>
  <si>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</si>
  <si>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</si>
  <si>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</si>
  <si>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</si>
  <si>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</si>
  <si>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</si>
  <si>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</si>
  <si>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</si>
  <si>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</si>
  <si>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</si>
  <si>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</si>
  <si>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</si>
  <si>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</si>
  <si>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</si>
  <si>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</si>
  <si>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</si>
  <si>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</si>
  <si>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</si>
  <si>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</si>
  <si>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</si>
  <si>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</si>
  <si>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</si>
  <si>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</si>
  <si>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</si>
  <si>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</si>
  <si>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</si>
  <si>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</si>
  <si>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</si>
  <si>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</si>
  <si>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</si>
  <si>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</si>
  <si>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</si>
  <si>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</si>
  <si>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</si>
  <si>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</si>
  <si>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</si>
  <si>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</si>
  <si>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</si>
  <si>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</si>
  <si>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</si>
  <si>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</si>
  <si>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</si>
  <si>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</si>
  <si>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</si>
  <si>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</si>
  <si>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</si>
  <si>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</si>
  <si>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</si>
  <si>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</si>
  <si>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</si>
  <si>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</si>
  <si>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</si>
  <si>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</si>
  <si>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</si>
  <si>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</si>
  <si>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</si>
  <si>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</si>
  <si>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</si>
  <si>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</si>
  <si>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</si>
  <si>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</si>
  <si>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</si>
  <si>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</si>
  <si>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</si>
  <si>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</si>
  <si>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</si>
  <si>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</si>
  <si>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</si>
  <si>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</si>
  <si>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</si>
  <si>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</si>
  <si>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</si>
  <si>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</si>
  <si>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</si>
  <si>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</si>
  <si>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</si>
  <si>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</si>
  <si>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</si>
  <si>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</si>
  <si>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</si>
  <si>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</si>
  <si>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</si>
  <si>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</si>
  <si>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</si>
  <si>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</si>
  <si>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</si>
  <si>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</si>
  <si>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</si>
  <si>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</si>
  <si>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</si>
  <si>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</si>
  <si>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</si>
  <si>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</si>
  <si>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</si>
  <si>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</si>
  <si>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</si>
  <si>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</si>
  <si>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</si>
  <si>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</si>
  <si>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</si>
  <si>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</si>
  <si>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</si>
  <si>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</si>
  <si>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</si>
  <si>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</si>
  <si>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</si>
  <si>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</si>
  <si>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</si>
  <si>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</si>
  <si>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</si>
  <si>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</si>
  <si>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</si>
  <si>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</si>
  <si>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</si>
  <si>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</si>
  <si>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</si>
  <si>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</si>
  <si>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</si>
  <si>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</si>
  <si>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</si>
  <si>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</si>
  <si>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</si>
  <si>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</si>
  <si>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</si>
  <si>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</si>
  <si>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</si>
  <si>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</si>
  <si>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</si>
  <si>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</si>
  <si>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</si>
  <si>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</si>
  <si>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</si>
  <si>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</si>
  <si>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</si>
  <si>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</si>
  <si>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</si>
  <si>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</si>
  <si>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</si>
  <si>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</si>
  <si>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</si>
  <si>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</si>
  <si>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</si>
  <si>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</si>
  <si>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</si>
  <si>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</si>
  <si>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</si>
  <si>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</si>
  <si>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</si>
  <si>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</si>
  <si>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</si>
  <si>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</si>
  <si>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</si>
  <si>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</si>
  <si>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</si>
  <si>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</si>
  <si>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</si>
  <si>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</si>
  <si>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</si>
  <si>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</si>
  <si>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</si>
  <si>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</si>
  <si>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</si>
  <si>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</si>
  <si>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</si>
  <si>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</si>
  <si>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</si>
  <si>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</si>
  <si>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</si>
  <si>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</si>
  <si>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</si>
  <si>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</si>
  <si>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</si>
  <si>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</si>
  <si>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</si>
  <si>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</si>
  <si>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</si>
  <si>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</si>
  <si>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</si>
  <si>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</si>
  <si>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</si>
  <si>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</si>
  <si>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</si>
  <si>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</si>
  <si>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</si>
  <si>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</si>
  <si>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</si>
  <si>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</si>
  <si>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</si>
  <si>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</si>
  <si>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</si>
  <si>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</si>
  <si>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</si>
  <si>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</si>
  <si>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</si>
  <si>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</si>
  <si>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</si>
  <si>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</si>
  <si>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</si>
  <si>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</si>
  <si>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</si>
  <si>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</si>
  <si>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</si>
  <si>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</si>
  <si>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</si>
  <si>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</si>
  <si>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</si>
  <si>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</si>
  <si>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</si>
  <si>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</si>
  <si>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</si>
  <si>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</si>
  <si>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</si>
  <si>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</si>
  <si>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</si>
  <si>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</si>
  <si>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</si>
  <si>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</si>
  <si>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</si>
  <si>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</si>
  <si>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</si>
  <si>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</si>
  <si>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</si>
  <si>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</si>
  <si>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</si>
  <si>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</si>
  <si>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</si>
  <si>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</si>
  <si>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</si>
  <si>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</si>
  <si>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</si>
  <si>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</si>
  <si>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</si>
  <si>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</si>
  <si>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</si>
  <si>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</si>
  <si>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</si>
  <si>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</si>
  <si>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</si>
  <si>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</si>
  <si>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</si>
  <si>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</si>
  <si>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</si>
  <si>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</si>
  <si>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</si>
  <si>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</si>
  <si>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</si>
  <si>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</si>
  <si>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</si>
  <si>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</si>
  <si>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</si>
  <si>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</si>
  <si>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</si>
  <si>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</si>
  <si>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</si>
  <si>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</si>
  <si>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</si>
  <si>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</si>
  <si>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</si>
  <si>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</si>
  <si>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</si>
  <si>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</si>
  <si>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</si>
  <si>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</si>
  <si>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</si>
  <si>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</si>
  <si>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</si>
  <si>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</si>
  <si>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</si>
  <si>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</si>
  <si>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</si>
  <si>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</si>
  <si>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</si>
  <si>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</si>
  <si>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</si>
  <si>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</si>
  <si>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</si>
  <si>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</si>
  <si>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</si>
  <si>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</si>
  <si>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</si>
  <si>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</si>
  <si>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</si>
  <si>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</si>
  <si>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</si>
  <si>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</si>
  <si>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</si>
  <si>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</si>
  <si>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</si>
  <si>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</si>
  <si>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</si>
  <si>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</si>
  <si>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</si>
  <si>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</si>
  <si>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</si>
  <si>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</si>
  <si>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</si>
  <si>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</si>
  <si>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</si>
  <si>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</si>
  <si>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</si>
  <si>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</si>
  <si>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</si>
  <si>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</si>
  <si>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</si>
  <si>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</si>
  <si>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</si>
  <si>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</si>
  <si>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</si>
  <si>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</si>
  <si>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</si>
  <si>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</si>
  <si>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</si>
  <si>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</si>
  <si>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</si>
  <si>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</si>
  <si>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</si>
  <si>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</si>
  <si>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</si>
  <si>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</si>
  <si>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</si>
  <si>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</si>
  <si>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</si>
  <si>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</si>
  <si>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</si>
  <si>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</si>
  <si>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</si>
  <si>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</si>
  <si>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</si>
  <si>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</si>
  <si>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</si>
  <si>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</si>
  <si>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</si>
  <si>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</si>
  <si>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</si>
  <si>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</si>
  <si>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</si>
  <si>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</si>
  <si>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</si>
  <si>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</si>
  <si>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</si>
  <si>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</si>
  <si>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</si>
  <si>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</si>
  <si>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</si>
  <si>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</si>
  <si>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</si>
  <si>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</si>
  <si>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</si>
  <si>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</si>
  <si>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</si>
  <si>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</si>
  <si>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</si>
  <si>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</si>
  <si>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</si>
  <si>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</si>
  <si>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</si>
  <si>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</si>
  <si>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</si>
  <si>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</si>
  <si>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</si>
  <si>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</si>
  <si>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</si>
  <si>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</si>
  <si>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</si>
  <si>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</si>
  <si>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</si>
  <si>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</si>
  <si>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</si>
  <si>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</si>
  <si>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</si>
  <si>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</si>
  <si>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</si>
  <si>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</si>
  <si>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</si>
  <si>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</si>
  <si>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</si>
  <si>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</si>
  <si>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</si>
  <si>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</si>
  <si>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</si>
  <si>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</si>
  <si>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</si>
  <si>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</si>
  <si>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</si>
  <si>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</si>
  <si>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</si>
  <si>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</si>
  <si>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</si>
  <si>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</si>
  <si>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</si>
  <si>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</si>
  <si>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</si>
  <si>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</si>
  <si>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</si>
  <si>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</si>
  <si>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</si>
  <si>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</si>
  <si>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</si>
  <si>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</si>
  <si>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</si>
  <si>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</si>
  <si>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</si>
  <si>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</si>
  <si>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</si>
  <si>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</si>
  <si>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</si>
  <si>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</si>
  <si>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</si>
  <si>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</si>
  <si>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</si>
  <si>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</si>
  <si>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</si>
  <si>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</si>
  <si>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</si>
  <si>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</si>
  <si>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</si>
  <si>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</si>
  <si>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</si>
  <si>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</si>
  <si>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</si>
  <si>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</si>
  <si>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</si>
  <si>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</si>
  <si>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</si>
  <si>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</si>
  <si>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</si>
  <si>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</si>
  <si>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</si>
  <si>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</si>
  <si>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</si>
  <si>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</si>
  <si>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</si>
  <si>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</si>
  <si>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</si>
  <si>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</si>
  <si>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</si>
  <si>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</si>
  <si>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</si>
  <si>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</si>
  <si>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</si>
  <si>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</si>
  <si>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</si>
  <si>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</si>
  <si>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</si>
  <si>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</si>
  <si>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</si>
  <si>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</si>
  <si>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</si>
  <si>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</si>
  <si>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</si>
  <si>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</si>
  <si>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</si>
  <si>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</si>
  <si>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</si>
  <si>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</si>
  <si>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</si>
  <si>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</si>
  <si>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</si>
  <si>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</si>
  <si>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</si>
  <si>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</si>
  <si>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</si>
  <si>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</si>
  <si>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</si>
  <si>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</si>
  <si>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</si>
  <si>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</si>
  <si>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</si>
  <si>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</si>
  <si>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</si>
  <si>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</si>
  <si>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</si>
  <si>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</si>
  <si>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</si>
  <si>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</si>
  <si>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</si>
  <si>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</si>
  <si>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</si>
  <si>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</si>
  <si>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</si>
  <si>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</si>
  <si>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</si>
  <si>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</si>
  <si>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</si>
  <si>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</si>
  <si>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</si>
  <si>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</si>
  <si>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</si>
  <si>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</si>
  <si>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</si>
  <si>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</si>
  <si>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</si>
  <si>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</si>
  <si>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</si>
  <si>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</si>
  <si>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</si>
  <si>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</si>
  <si>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</si>
  <si>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</si>
  <si>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</si>
  <si>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</si>
  <si>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</si>
  <si>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</si>
  <si>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</si>
  <si>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</si>
  <si>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</si>
  <si>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</si>
  <si>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</si>
  <si>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</si>
  <si>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</si>
  <si>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</si>
  <si>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</si>
  <si>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</si>
  <si>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</si>
  <si>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</si>
  <si>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</si>
  <si>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</si>
  <si>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</si>
  <si>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</si>
  <si>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</si>
  <si>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</si>
  <si>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</si>
  <si>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</si>
  <si>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</si>
  <si>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</si>
  <si>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</si>
  <si>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</si>
  <si>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</si>
  <si>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</si>
  <si>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</si>
  <si>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</si>
  <si>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</si>
  <si>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</si>
  <si>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</si>
  <si>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</si>
  <si>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</si>
  <si>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</si>
  <si>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</si>
  <si>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</si>
  <si>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</si>
  <si>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</si>
  <si>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</si>
  <si>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</si>
  <si>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</si>
  <si>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</si>
  <si>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</si>
  <si>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</si>
  <si>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</si>
  <si>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</si>
  <si>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</si>
  <si>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</si>
  <si>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</si>
  <si>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</si>
  <si>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</si>
  <si>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</si>
  <si>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</si>
  <si>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</si>
  <si>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</si>
  <si>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</si>
  <si>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</si>
  <si>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</si>
  <si>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</si>
  <si>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</si>
  <si>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</si>
  <si>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</si>
  <si>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</si>
  <si>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</si>
  <si>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</si>
  <si>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</si>
  <si>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</si>
  <si>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</si>
  <si>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</si>
  <si>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</si>
  <si>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</si>
  <si>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</si>
  <si>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</si>
  <si>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</si>
  <si>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</si>
  <si>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</si>
  <si>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</si>
  <si>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</si>
  <si>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</si>
  <si>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</si>
  <si>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</si>
  <si>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</si>
  <si>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</si>
  <si>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</si>
  <si>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</si>
  <si>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</si>
  <si>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</si>
  <si>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</si>
  <si>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</si>
  <si>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</si>
  <si>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</si>
  <si>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</si>
  <si>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</si>
  <si>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</si>
  <si>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</si>
  <si>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</si>
  <si>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</si>
  <si>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</si>
  <si>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</si>
  <si>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</si>
  <si>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</si>
  <si>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</si>
  <si>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</si>
  <si>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</si>
  <si>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</si>
  <si>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</si>
  <si>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</si>
  <si>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</si>
  <si>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</si>
  <si>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</si>
  <si>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</si>
  <si>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</si>
  <si>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</si>
  <si>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</si>
  <si>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</si>
  <si>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</si>
  <si>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</si>
  <si>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</si>
  <si>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</si>
  <si>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</si>
  <si>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</si>
  <si>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</si>
  <si>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</si>
  <si>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</si>
  <si>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</si>
  <si>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</si>
  <si>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</si>
  <si>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</si>
  <si>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</si>
  <si>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</si>
  <si>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</si>
  <si>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</si>
  <si>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</si>
  <si>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</si>
  <si>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</si>
  <si>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</si>
  <si>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</si>
  <si>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</si>
  <si>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</si>
  <si>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</si>
  <si>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</si>
  <si>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</si>
  <si>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</si>
  <si>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</si>
  <si>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</si>
  <si>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</si>
  <si>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</si>
  <si>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</si>
  <si>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</si>
  <si>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</si>
  <si>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</si>
  <si>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</si>
  <si>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</si>
  <si>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</si>
  <si>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</si>
  <si>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</si>
  <si>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</si>
  <si>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</si>
  <si>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</si>
  <si>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</si>
  <si>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</si>
  <si>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</si>
  <si>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</si>
  <si>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</si>
  <si>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</si>
  <si>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</si>
  <si>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</si>
  <si>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</si>
  <si>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</si>
  <si>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</si>
  <si>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</si>
  <si>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</si>
  <si>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</si>
  <si>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</si>
  <si>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</si>
  <si>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</si>
  <si>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</si>
  <si>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</si>
  <si>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</si>
  <si>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</si>
  <si>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</si>
  <si>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</si>
  <si>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</si>
  <si>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</si>
  <si>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</si>
  <si>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</si>
  <si>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</si>
  <si>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</si>
  <si>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</si>
  <si>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</si>
  <si>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</si>
  <si>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</si>
  <si>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</si>
  <si>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</si>
  <si>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</si>
  <si>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</si>
  <si>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</si>
  <si>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</si>
  <si>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</si>
  <si>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</si>
  <si>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</si>
  <si>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</si>
  <si>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</si>
  <si>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</si>
  <si>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</si>
  <si>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</si>
  <si>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</si>
  <si>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</si>
  <si>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</si>
  <si>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</si>
  <si>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</si>
  <si>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</si>
  <si>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</si>
  <si>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</si>
  <si>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</si>
  <si>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</si>
  <si>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</si>
  <si>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</si>
  <si>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</si>
  <si>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</si>
  <si>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</si>
  <si>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</si>
  <si>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</si>
  <si>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</si>
  <si>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</si>
  <si>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</si>
  <si>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</si>
  <si>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</si>
  <si>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</si>
  <si>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</si>
  <si>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</si>
  <si>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</si>
  <si>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</si>
  <si>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</si>
  <si>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</si>
  <si>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</si>
  <si>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</si>
  <si>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</si>
  <si>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</si>
  <si>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</si>
  <si>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</si>
  <si>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</si>
  <si>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</si>
  <si>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</si>
  <si>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</si>
  <si>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</si>
  <si>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</si>
  <si>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</si>
  <si>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</si>
  <si>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</si>
  <si>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</si>
  <si>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</si>
  <si>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</si>
  <si>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</si>
  <si>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</si>
  <si>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</si>
  <si>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</si>
  <si>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</si>
  <si>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</si>
  <si>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</si>
  <si>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</si>
  <si>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</si>
  <si>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</si>
  <si>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</si>
  <si>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</si>
  <si>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</si>
  <si>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</si>
  <si>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</si>
  <si>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</si>
  <si>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</si>
  <si>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</si>
  <si>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</si>
  <si>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</si>
  <si>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</si>
  <si>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</si>
  <si>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</si>
  <si>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</si>
  <si>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</si>
  <si>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</si>
  <si>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</si>
  <si>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</si>
  <si>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</si>
  <si>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</si>
  <si>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</si>
  <si>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</si>
  <si>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</si>
  <si>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</si>
  <si>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</si>
  <si>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</si>
  <si>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</si>
  <si>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</si>
  <si>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</si>
  <si>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</si>
  <si>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</si>
  <si>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</si>
  <si>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</si>
  <si>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</si>
  <si>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</si>
  <si>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</si>
  <si>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</si>
  <si>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</si>
  <si>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</si>
  <si>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</si>
  <si>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</si>
  <si>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</si>
  <si>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</si>
  <si>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</si>
  <si>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</si>
  <si>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</si>
  <si>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</si>
  <si>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</si>
  <si>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</si>
  <si>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</si>
  <si>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</si>
  <si>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</si>
  <si>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</si>
  <si>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</si>
  <si>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</si>
  <si>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</si>
  <si>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</si>
  <si>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</si>
  <si>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</si>
  <si>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</si>
  <si>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</si>
  <si>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</si>
  <si>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</si>
  <si>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</si>
  <si>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</si>
  <si>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</si>
  <si>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</si>
  <si>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</si>
  <si>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</si>
  <si>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</si>
  <si>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</si>
  <si>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</si>
  <si>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</si>
  <si>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</si>
  <si>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</si>
  <si>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</si>
  <si>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</si>
  <si>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</si>
  <si>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</si>
  <si>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</si>
  <si>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</si>
  <si>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</si>
  <si>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</si>
  <si>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</si>
  <si>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</si>
  <si>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</si>
  <si>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</si>
  <si>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</si>
  <si>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</si>
  <si>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</si>
  <si>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</si>
  <si>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</si>
  <si>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</si>
  <si>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</si>
  <si>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</si>
  <si>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</si>
  <si>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</si>
  <si>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</si>
  <si>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</si>
  <si>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</si>
  <si>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</si>
  <si>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</si>
  <si>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</si>
  <si>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</si>
  <si>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</si>
  <si>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</si>
  <si>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</si>
  <si>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</si>
  <si>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</si>
  <si>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</si>
  <si>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</si>
  <si>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</si>
  <si>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</si>
  <si>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</si>
  <si>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</si>
  <si>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</si>
  <si>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</si>
  <si>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</si>
  <si>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</si>
  <si>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</si>
  <si>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</si>
  <si>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</si>
  <si>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</si>
  <si>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</si>
  <si>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</si>
  <si>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</si>
  <si>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</si>
  <si>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</si>
  <si>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</si>
  <si>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</si>
  <si>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</si>
  <si>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</si>
  <si>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</si>
  <si>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</si>
  <si>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</si>
  <si>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</si>
  <si>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</si>
  <si>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</si>
  <si>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</si>
  <si>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</si>
  <si>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</si>
  <si>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</si>
  <si>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</si>
  <si>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</si>
  <si>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</si>
  <si>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</si>
  <si>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</si>
  <si>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</si>
  <si>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</si>
  <si>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</si>
  <si>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</si>
  <si>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</si>
  <si>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</si>
  <si>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</si>
  <si>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</si>
  <si>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</si>
  <si>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</si>
  <si>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</si>
  <si>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</si>
  <si>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</si>
  <si>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</si>
  <si>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</si>
  <si>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</si>
  <si>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</si>
  <si>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</si>
  <si>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</si>
  <si>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</si>
  <si>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</si>
  <si>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</si>
  <si>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</si>
  <si>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</si>
  <si>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</si>
  <si>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</si>
  <si>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</si>
  <si>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</si>
  <si>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</si>
  <si>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</si>
  <si>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</si>
  <si>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</si>
  <si>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</si>
  <si>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</si>
  <si>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</si>
  <si>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</si>
  <si>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</si>
  <si>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</si>
  <si>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</si>
  <si>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</si>
  <si>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</si>
  <si>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</si>
  <si>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</si>
  <si>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</si>
  <si>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</si>
  <si>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</si>
  <si>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</si>
  <si>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</si>
  <si>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</si>
  <si>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</si>
  <si>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</si>
  <si>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</si>
  <si>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</si>
  <si>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</si>
  <si>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</si>
  <si>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</si>
  <si>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</si>
  <si>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</si>
  <si>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</si>
  <si>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</si>
  <si>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</si>
  <si>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</si>
  <si>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</si>
  <si>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</si>
  <si>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</si>
  <si>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</si>
  <si>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</si>
  <si>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</si>
  <si>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</si>
  <si>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</si>
  <si>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</si>
  <si>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</si>
  <si>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</si>
  <si>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</si>
  <si>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</si>
  <si>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</si>
  <si>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</si>
  <si>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</si>
  <si>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</si>
  <si>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</si>
  <si>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</si>
  <si>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</si>
  <si>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</si>
  <si>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</si>
  <si>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</si>
  <si>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</si>
  <si>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</si>
  <si>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</si>
  <si>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</si>
  <si>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</si>
  <si>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</si>
  <si>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</si>
  <si>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</si>
  <si>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</si>
  <si>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</si>
  <si>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</si>
  <si>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</si>
  <si>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</si>
  <si>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</si>
  <si>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</si>
  <si>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</si>
  <si>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</si>
  <si>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</si>
  <si>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</si>
  <si>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</si>
  <si>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</si>
  <si>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</si>
  <si>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</si>
  <si>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</si>
  <si>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</si>
  <si>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</si>
  <si>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</si>
  <si>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</si>
  <si>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</si>
  <si>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</si>
  <si>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</si>
  <si>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</si>
  <si>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</si>
  <si>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</si>
  <si>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</si>
  <si>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</si>
  <si>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</si>
  <si>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</si>
  <si>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</si>
  <si>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</si>
  <si>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</si>
  <si>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</si>
  <si>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</si>
  <si>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</si>
  <si>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</si>
  <si>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</si>
  <si>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</si>
  <si>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</si>
  <si>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</si>
  <si>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</si>
  <si>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</si>
  <si>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</si>
  <si>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</si>
  <si>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</si>
  <si>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</si>
  <si>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</si>
  <si>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</si>
  <si>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</si>
  <si>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</si>
  <si>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</si>
  <si>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</si>
  <si>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</si>
  <si>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</si>
  <si>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</si>
  <si>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</si>
  <si>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</si>
  <si>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</si>
  <si>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</si>
  <si>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</si>
  <si>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</si>
  <si>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</si>
  <si>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</si>
  <si>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</si>
  <si>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</si>
  <si>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</si>
  <si>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</si>
  <si>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</si>
  <si>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</si>
  <si>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</si>
  <si>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</si>
  <si>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</si>
  <si>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</si>
  <si>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</si>
  <si>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</si>
  <si>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</si>
  <si>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</si>
  <si>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</si>
  <si>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</si>
  <si>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</si>
  <si>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</si>
  <si>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</si>
  <si>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</si>
  <si>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</si>
  <si>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</si>
  <si>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</si>
  <si>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</si>
  <si>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</si>
  <si>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</si>
  <si>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</si>
  <si>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</si>
  <si>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</si>
  <si>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</si>
  <si>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</si>
  <si>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</si>
  <si>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</si>
  <si>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</si>
  <si>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</si>
  <si>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</si>
  <si>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</si>
  <si>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</si>
  <si>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</si>
  <si>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</si>
  <si>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</si>
  <si>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</si>
  <si>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</si>
  <si>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</si>
  <si>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</si>
  <si>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</si>
  <si>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</si>
  <si>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</si>
  <si>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</si>
  <si>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</si>
  <si>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</si>
  <si>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</si>
  <si>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</si>
  <si>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</si>
  <si>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</si>
  <si>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</si>
  <si>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</si>
  <si>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</si>
  <si>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</si>
  <si>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</si>
  <si>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</si>
  <si>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</si>
  <si>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</si>
  <si>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</si>
  <si>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</si>
  <si>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</si>
  <si>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</si>
  <si>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</si>
  <si>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</si>
  <si>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</si>
  <si>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</si>
  <si>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</si>
  <si>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</si>
  <si>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</si>
  <si>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</si>
  <si>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</si>
  <si>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</si>
  <si>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</si>
  <si>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</si>
  <si>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</si>
  <si>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</si>
  <si>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</si>
  <si>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</si>
  <si>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</si>
  <si>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</si>
  <si>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</si>
  <si>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</si>
  <si>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</si>
  <si>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</si>
  <si>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</si>
  <si>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</si>
  <si>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</si>
  <si>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</si>
  <si>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</si>
  <si>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</si>
  <si>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</si>
  <si>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</si>
  <si>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</si>
  <si>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</si>
  <si>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</si>
  <si>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</si>
  <si>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</si>
  <si>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</si>
  <si>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</si>
  <si>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</si>
  <si>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</si>
  <si>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</si>
  <si>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</si>
  <si>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</si>
  <si>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</si>
  <si>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</si>
  <si>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</si>
  <si>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</si>
  <si>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</si>
  <si>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</si>
  <si>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</si>
  <si>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</si>
  <si>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</si>
  <si>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</si>
  <si>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</si>
  <si>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</si>
  <si>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</si>
  <si>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</si>
  <si>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</si>
  <si>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</si>
  <si>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</si>
  <si>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</si>
  <si>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</si>
  <si>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</si>
  <si>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</si>
  <si>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</si>
  <si>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</si>
  <si>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</si>
  <si>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</si>
  <si>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</si>
  <si>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</si>
  <si>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</si>
  <si>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</si>
  <si>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</si>
  <si>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</si>
  <si>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</si>
  <si>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</si>
  <si>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</si>
  <si>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</si>
  <si>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</si>
  <si>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</si>
  <si>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</si>
  <si>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</si>
  <si>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</si>
  <si>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</si>
  <si>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</si>
  <si>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</si>
  <si>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</si>
  <si>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</si>
  <si>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</si>
  <si>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</si>
  <si>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</si>
  <si>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</si>
  <si>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</si>
  <si>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</si>
  <si>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</si>
  <si>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</si>
  <si>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</si>
  <si>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</si>
  <si>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</si>
  <si>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</si>
  <si>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</si>
  <si>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</si>
  <si>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</si>
  <si>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</si>
  <si>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</si>
  <si>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</si>
  <si>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</si>
  <si>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</si>
  <si>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</si>
  <si>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</si>
  <si>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</si>
  <si>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</si>
  <si>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</si>
  <si>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</si>
  <si>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</si>
  <si>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</si>
  <si>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</si>
  <si>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</si>
  <si>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</si>
  <si>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</si>
  <si>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</si>
  <si>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</si>
  <si>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</si>
  <si>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</si>
  <si>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</si>
  <si>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</si>
  <si>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</si>
  <si>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</si>
  <si>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</si>
  <si>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</si>
  <si>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</si>
  <si>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</si>
  <si>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</si>
  <si>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</si>
  <si>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</si>
  <si>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</si>
  <si>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</si>
  <si>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</si>
  <si>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</si>
  <si>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</si>
  <si>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</si>
  <si>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</si>
  <si>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</si>
  <si>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</si>
  <si>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</si>
  <si>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</si>
  <si>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</si>
  <si>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</si>
  <si>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</si>
  <si>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</si>
  <si>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</si>
  <si>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</si>
  <si>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</si>
  <si>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</si>
  <si>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</si>
  <si>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</si>
  <si>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</si>
  <si>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</si>
  <si>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</si>
  <si>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</si>
  <si>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</si>
  <si>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</si>
  <si>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</si>
  <si>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</si>
  <si>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</si>
  <si>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</si>
  <si>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</si>
  <si>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</si>
  <si>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</si>
  <si>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</si>
  <si>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</si>
  <si>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</si>
  <si>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</si>
  <si>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</si>
  <si>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</si>
  <si>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</si>
  <si>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</si>
  <si>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</si>
  <si>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</si>
  <si>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</si>
  <si>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</si>
  <si>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</si>
  <si>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</si>
  <si>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</si>
  <si>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</si>
  <si>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</si>
  <si>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</si>
  <si>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</si>
  <si>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</si>
  <si>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</si>
  <si>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</si>
  <si>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</si>
  <si>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</si>
  <si>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</si>
  <si>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</si>
  <si>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</si>
  <si>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</si>
  <si>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</si>
  <si>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</si>
  <si>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</si>
  <si>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</si>
  <si>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</si>
  <si>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</si>
  <si>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</si>
  <si>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</si>
  <si>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</si>
  <si>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</si>
  <si>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</si>
  <si>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</si>
  <si>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</si>
  <si>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</si>
  <si>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</si>
  <si>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</si>
  <si>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</si>
  <si>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</si>
  <si>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</si>
  <si>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</si>
  <si>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</si>
  <si>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</si>
  <si>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</si>
  <si>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</si>
  <si>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</si>
  <si>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</si>
  <si>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</si>
  <si>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</si>
  <si>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</si>
  <si>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</si>
  <si>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</si>
  <si>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</si>
  <si>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</si>
  <si>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</si>
  <si>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</si>
  <si>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</si>
  <si>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</si>
  <si>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</si>
  <si>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</si>
  <si>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</si>
  <si>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</si>
  <si>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</si>
  <si>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</si>
  <si>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</si>
  <si>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</si>
  <si>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</si>
  <si>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</si>
  <si>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</si>
  <si>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</si>
  <si>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</si>
  <si>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</si>
  <si>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</si>
  <si>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</si>
  <si>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</si>
  <si>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</si>
  <si>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</si>
  <si>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</si>
  <si>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</si>
  <si>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</si>
  <si>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</si>
  <si>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</si>
  <si>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</si>
  <si>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</si>
  <si>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</si>
  <si>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</si>
  <si>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</si>
  <si>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</si>
  <si>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</si>
  <si>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</si>
  <si>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</si>
  <si>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</si>
  <si>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</si>
  <si>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</si>
  <si>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</si>
  <si>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</si>
  <si>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</si>
  <si>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</si>
  <si>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</si>
  <si>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</si>
  <si>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</si>
  <si>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</si>
  <si>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</si>
  <si>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</si>
  <si>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</si>
  <si>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</si>
  <si>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</si>
  <si>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</si>
  <si>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</si>
  <si>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</si>
  <si>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</si>
  <si>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</si>
  <si>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</si>
  <si>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</si>
  <si>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</si>
  <si>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</si>
  <si>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</si>
  <si>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</si>
  <si>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</si>
  <si>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</si>
  <si>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</si>
  <si>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</si>
  <si>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</si>
  <si>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</si>
  <si>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</si>
  <si>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</si>
  <si>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</si>
  <si>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</si>
  <si>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</si>
  <si>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</si>
  <si>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</si>
  <si>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</si>
  <si>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</si>
  <si>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</si>
  <si>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</si>
  <si>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</si>
  <si>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</si>
  <si>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</si>
  <si>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</si>
  <si>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</si>
  <si>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</si>
  <si>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</si>
  <si>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</si>
  <si>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</si>
  <si>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</si>
  <si>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</si>
  <si>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</si>
  <si>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</si>
  <si>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</si>
  <si>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</si>
  <si>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</si>
  <si>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</si>
  <si>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</si>
  <si>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</si>
  <si>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</si>
  <si>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</si>
  <si>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</si>
  <si>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</si>
  <si>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</si>
  <si>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</si>
  <si>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</si>
  <si>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</si>
  <si>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</si>
  <si>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</si>
  <si>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</si>
  <si>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</si>
  <si>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</si>
  <si>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</si>
  <si>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</si>
  <si>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</si>
  <si>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</si>
  <si>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</si>
  <si>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</si>
  <si>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</si>
  <si>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</si>
  <si>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</si>
  <si>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</si>
  <si>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</si>
  <si>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</si>
  <si>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</si>
  <si>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</si>
  <si>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</si>
  <si>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</si>
  <si>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</si>
  <si>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</si>
  <si>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</si>
  <si>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</si>
  <si>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</si>
  <si>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</si>
  <si>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</si>
  <si>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</si>
  <si>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</si>
  <si>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</si>
  <si>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</si>
  <si>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</si>
  <si>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</si>
  <si>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</si>
  <si>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</si>
  <si>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</si>
  <si>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</si>
  <si>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</si>
  <si>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</si>
  <si>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</si>
  <si>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</si>
  <si>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</si>
  <si>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</si>
  <si>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</si>
  <si>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</si>
  <si>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</si>
  <si>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</si>
  <si>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</si>
  <si>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</si>
  <si>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</si>
  <si>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</si>
  <si>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</si>
  <si>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</si>
  <si>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</si>
  <si>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</si>
  <si>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Inventions, Patents, Disclosures</t>
  </si>
  <si>
    <t>Patent Filed</t>
  </si>
  <si>
    <t>Provisional Patent Approved</t>
  </si>
  <si>
    <t>Full Patent Approved</t>
  </si>
  <si>
    <t>Disclosures</t>
  </si>
  <si>
    <t xml:space="preserve"> Invention or Technology  Description</t>
  </si>
  <si>
    <t>Study Section Service</t>
  </si>
  <si>
    <t>Study Section Member Name</t>
  </si>
  <si>
    <t>Study Section Title</t>
  </si>
  <si>
    <t>Honors or Awards</t>
  </si>
  <si>
    <t>Awardee/Honoree Name</t>
  </si>
  <si>
    <t xml:space="preserve">Brief Description </t>
  </si>
  <si>
    <t>National Society or Organization Service</t>
  </si>
  <si>
    <t>Organization or Society</t>
  </si>
  <si>
    <t>Workshops/ Seminars/ Events</t>
  </si>
  <si>
    <t>Event Title</t>
  </si>
  <si>
    <t xml:space="preserve">Presenter </t>
  </si>
  <si>
    <t>Number of Participants</t>
  </si>
  <si>
    <t xml:space="preserve">Cores/Partners Tied to Event </t>
  </si>
  <si>
    <t>*CEO members: Note this section includes all Includes all workshops/classes/seminars/events that are CTSI-related or given by CTSI affiliates; and the number of attendees/trainees, dates, etc. of each. It is intended to correspond with the "Community participatory research projects" item in the "Y8 SOM Metrics" tab of the CEO section.</t>
  </si>
  <si>
    <t>Open collaborative CTS projects outside of PBRN</t>
  </si>
  <si>
    <t>Project Name</t>
  </si>
  <si>
    <t>Notes</t>
  </si>
  <si>
    <t>1239(246)</t>
  </si>
  <si>
    <t>Sharma, Sunil</t>
  </si>
  <si>
    <t>reported in quarterly reports from investigators-need to get from qualtrics</t>
  </si>
  <si>
    <t>Identification of Biomarkers for Inflammatory Bowel Disease</t>
  </si>
  <si>
    <t>Basal ganglia resting state functional connectivity in opioid use disorder</t>
  </si>
  <si>
    <t>Early Screening of Sleep Disordered Breathing in Hospitalized Stroke Patients</t>
  </si>
  <si>
    <t>Gayam, Swapna</t>
  </si>
  <si>
    <t>Martinez, Ivan</t>
  </si>
  <si>
    <t>WVCTSI Member list: Institution Name = West Virginia School of Osteopathic Medicine + Applicant Declared Institution = variants of WVSOM if Instution Name was not WVSOM (to avoid double counting)</t>
  </si>
  <si>
    <t>WVCTSI needs to generate this number'</t>
  </si>
  <si>
    <t>WVCTSI Cores</t>
  </si>
  <si>
    <t>(Describe the scientific highlight and how WVCTSI supported this scientific advance)</t>
  </si>
  <si>
    <t>NIOSH</t>
  </si>
  <si>
    <t>ACTUAL</t>
  </si>
  <si>
    <t xml:space="preserve">ACTUAL </t>
  </si>
  <si>
    <t># WVCTSI Membership: NIOSH*</t>
  </si>
  <si>
    <t># WVCTSI Members from NIOSH accessing services*</t>
  </si>
  <si>
    <t>*Each of these metrics will be accessed via WVCTSI systems (member list, iLab) rather than being reported by the core.</t>
  </si>
  <si>
    <r>
      <t xml:space="preserve">Number of peer reviewed publications NCBI linked to CTR award (provide list of citations and indication for each publication which cores and core components contributed in </t>
    </r>
    <r>
      <rPr>
        <sz val="11"/>
        <color rgb="FFFF0000"/>
        <rFont val="Calibri"/>
        <family val="2"/>
        <scheme val="minor"/>
      </rPr>
      <t>Productivity Narrative tab</t>
    </r>
    <r>
      <rPr>
        <sz val="11"/>
        <color theme="1"/>
        <rFont val="Calibri"/>
        <family val="2"/>
        <scheme val="minor"/>
      </rPr>
      <t>)</t>
    </r>
  </si>
  <si>
    <t>Number of peer reviewed publications NCBI linked to CTR award - Marshall</t>
  </si>
  <si>
    <t>Number of peer reviewed publications NCBI linked to CTR award - WVSOM</t>
  </si>
  <si>
    <t>Number of peer reviewed publications NCBI linked to CTR award - CAMC</t>
  </si>
  <si>
    <t>haven't gotten report yet</t>
  </si>
  <si>
    <t xml:space="preserve">Number of active patents filed </t>
  </si>
  <si>
    <t>1.06K</t>
  </si>
  <si>
    <t>Service Delivery</t>
  </si>
  <si>
    <t>Total number of iLabs users to date as of end of quarter</t>
  </si>
  <si>
    <t>1462</t>
  </si>
  <si>
    <t>Total number of members using iLab platform to request services this quarter</t>
  </si>
  <si>
    <t>Total number of services requested through iLabs this quarter</t>
  </si>
  <si>
    <t>Jochimsen, Kate</t>
  </si>
  <si>
    <t>Stansbury, Robert</t>
  </si>
  <si>
    <t>60/109</t>
  </si>
  <si>
    <t>3062/8045</t>
  </si>
  <si>
    <t xml:space="preserve">N3C Meeting Attendance </t>
  </si>
  <si>
    <t>Breakdown by domain team meeting available if needed</t>
  </si>
  <si>
    <t>Hours spent on N3C data requests</t>
  </si>
  <si>
    <t>Hours spent on N3C statistical analysis</t>
  </si>
  <si>
    <t>Moved to line 17</t>
  </si>
  <si>
    <t>Total number of Ideas on Deck/Design Studio services</t>
  </si>
  <si>
    <t>Ideas on Deck / Ideas to Action / Design Studio</t>
  </si>
  <si>
    <t>St. Peter, Claire</t>
  </si>
  <si>
    <t>Using Telehealth to Improve Outcomes for Children with a History of Neonatal Abstinence Syndrome</t>
  </si>
  <si>
    <t>Focus groups to identify barriers to management of OSA from primary care providers serving high risk</t>
  </si>
  <si>
    <t>Closeout Meeting</t>
  </si>
  <si>
    <t>Bowdridge, Elizabeth</t>
  </si>
  <si>
    <t>The effects of electronic cigarette vaping during gestation on maternal and fetal health outcomes</t>
  </si>
  <si>
    <t>Stout, Nicole</t>
  </si>
  <si>
    <t>Needs Assessment for Improved Cancer Survivorship Care in West Virginia</t>
  </si>
  <si>
    <t>The relationship between fear and physical activity in individuals with chronic hip pain</t>
  </si>
  <si>
    <t>Editorial Services</t>
  </si>
  <si>
    <t>Publication consultations</t>
  </si>
  <si>
    <t>Proofreading</t>
  </si>
  <si>
    <t>Copy editing</t>
  </si>
  <si>
    <t>Substantive editing</t>
  </si>
  <si>
    <t>One-on-one manuscript coaching</t>
  </si>
  <si>
    <t>Publications submitted (provide list of citations in Editorial Serviecs Narrative tab)</t>
  </si>
  <si>
    <t>Publications accepted (provide list of citations in Editorial Serviecs Narrative tab)</t>
  </si>
  <si>
    <t>Notes Q3 Y9</t>
  </si>
  <si>
    <t>Notes Q4 Y9</t>
  </si>
  <si>
    <t>we updated the Y9 annual target for utilized samples from 36 to 100</t>
  </si>
  <si>
    <t>we updated the Y9 annual target from for collected samples from 420 to 800</t>
  </si>
  <si>
    <t>Andrew Nato CTSI Project</t>
  </si>
  <si>
    <t>Andrew Nato whole exome project is CTSI funded; work performed in Q3 and Q4</t>
  </si>
  <si>
    <t>we updated the Y9 annual target for MU Projects from 28 to 50</t>
  </si>
  <si>
    <t>projects completed in the MU Genomics Core</t>
  </si>
  <si>
    <t>we updated the Y9 annual target for MU Projects from 24 to 40</t>
  </si>
  <si>
    <t>NextSeq2000 lanes = P2 flow cells + 2x P3 flow cells=  10+(2x1)</t>
  </si>
  <si>
    <t>Several Individual/Small Group Training Sessions. See RPPR tab for details</t>
  </si>
  <si>
    <t>Don Primerano met with 7 different investigators in Q4: Larry Grover (MU), Elena Pugacheva (WVU), S. Kolandaivelu (WVU), Jiang Tian (MU), Komal Sodhi (MU), Lori Hazlehurst (WVU) in one on one conferences.</t>
  </si>
  <si>
    <t>see RPPR tab for details</t>
  </si>
  <si>
    <t>Updated Total Yr 9 Q2 from 180 to 207</t>
  </si>
  <si>
    <t>Robinson</t>
  </si>
  <si>
    <t>Andrey reported 8 hr/wk</t>
  </si>
  <si>
    <t>Smith, david</t>
  </si>
  <si>
    <t>Charleston Area Medical Center</t>
  </si>
  <si>
    <t>Y9 Q4</t>
  </si>
  <si>
    <t>Y10 Q4</t>
  </si>
  <si>
    <t>7/01/2019 to 6/30/2020</t>
  </si>
  <si>
    <t># WVCTSI Membership: CAMC</t>
  </si>
  <si>
    <t># Residents participating in Research Day</t>
  </si>
  <si>
    <t># Clinicians and staff participating in WVCTSI sponsored research training programs</t>
  </si>
  <si>
    <t>*Individual Registration</t>
  </si>
  <si>
    <t># Community participatory research projects conducted at CAMC/WVU Charleston</t>
  </si>
  <si>
    <t># of open collaborative CTS projects outside WVPBRN</t>
  </si>
  <si>
    <t xml:space="preserve">Amount </t>
  </si>
  <si>
    <t xml:space="preserve">Community Engagement </t>
  </si>
  <si>
    <t>Type of Activity (Brief Description)</t>
  </si>
  <si>
    <t>Key to Healthy Kids</t>
  </si>
  <si>
    <t>Mary Emmett</t>
  </si>
  <si>
    <t>Substance Use Work</t>
  </si>
  <si>
    <t>Pulmonary Rehab Project</t>
  </si>
  <si>
    <t>Mary Emmett and Mike Broce</t>
  </si>
  <si>
    <t>Healthy Wild and Wonderful West Virginia</t>
  </si>
  <si>
    <t>COVID-19</t>
  </si>
  <si>
    <t>Mary Emmett, Elaine Davis</t>
  </si>
  <si>
    <t>Pulled by Nikki Lewis</t>
  </si>
  <si>
    <t>Pulled in iLab</t>
  </si>
  <si>
    <t>Please respond to the prompt on the RPPR Narrative tab</t>
  </si>
  <si>
    <t>Veterans Affairs</t>
  </si>
  <si>
    <t># WVCTSI Membership: Veterans Affairs*</t>
  </si>
  <si>
    <t># WVCTSI Members from VA accessing services*</t>
  </si>
  <si>
    <t>#</t>
  </si>
  <si>
    <t>Question</t>
  </si>
  <si>
    <t>Core Response</t>
  </si>
  <si>
    <t>Relative to the specific aims or goals of the project, what are the significant accomplishments made during this reporting period?</t>
  </si>
  <si>
    <t>What opportunities for training and professional development has the project provided?</t>
  </si>
  <si>
    <t>How have the results been disseminated to communities of interest?</t>
  </si>
  <si>
    <t>What do you plan to do during the next reporting period to accomplish these goals?</t>
  </si>
  <si>
    <t>What technologies or techniques have resulted from the project?</t>
  </si>
  <si>
    <t>What other products or resource sharing have resulted from the project?</t>
  </si>
  <si>
    <t>What is the impact on technology transfer?</t>
  </si>
  <si>
    <t>Describe the challenges of delays encountered during the reporting period and action plans to resolve them.</t>
  </si>
  <si>
    <t>What are some highlights of core activities during this reporting period?</t>
  </si>
  <si>
    <t>1.19K </t>
  </si>
  <si>
    <t>147,544 </t>
  </si>
  <si>
    <t>Radonovich, Krestin</t>
  </si>
  <si>
    <t>Tseytlin, Mark</t>
  </si>
  <si>
    <t>101/138</t>
  </si>
  <si>
    <t>3,252/8,628</t>
  </si>
  <si>
    <t>Design Studio</t>
  </si>
  <si>
    <t>Lastinger, Allison</t>
  </si>
  <si>
    <t>Treating the Whole Patient: Measuring Distress in Prosthetic Joint Infection Using a Standardized Metric</t>
  </si>
  <si>
    <t>Kick-off Meeting</t>
  </si>
  <si>
    <t>Li, Wei</t>
  </si>
  <si>
    <t>The mechanistic role of SARS-CoV-2 spike protein in COVID-19-associated thrombosis</t>
  </si>
  <si>
    <t>Bryan, Nicole/ Reece, Rebecca</t>
  </si>
  <si>
    <t>Exploring the Impact of Intimate Partner Violence on Engagement in Care Among People Living with HIV”.</t>
  </si>
  <si>
    <t>Fellows Research Academy</t>
  </si>
  <si>
    <t>Workshops/seminars (provide a brief description and attendance in the PD Narrative tab)</t>
  </si>
  <si>
    <t>Number of publications submitted (provide citations in the PD Narrative tab)</t>
  </si>
  <si>
    <t>Number of presentations given (provide a brief description in the PD Narrative tab)</t>
  </si>
  <si>
    <t>Number of external proposals submitted (provide a brief description in the PD Narrative tab)</t>
  </si>
  <si>
    <t>Number of external proposals awarded (provide a brief description in the PD Narrative tab)</t>
  </si>
  <si>
    <t>CTSI Investigators</t>
  </si>
  <si>
    <t>Aulakh, Sonikpreet</t>
  </si>
  <si>
    <t>Barbier, Mariette</t>
  </si>
  <si>
    <t>Barnett, John</t>
  </si>
  <si>
    <t>Bobko, Andrey</t>
  </si>
  <si>
    <t>Brown, Candice</t>
  </si>
  <si>
    <t>Chantler, Paul</t>
  </si>
  <si>
    <t>Cifarelli, Christopher</t>
  </si>
  <si>
    <t>Damron, Heath</t>
  </si>
  <si>
    <t>Gibson, Laura</t>
  </si>
  <si>
    <t>Hazlehurst, Lori</t>
  </si>
  <si>
    <t>Olfert, Mark</t>
  </si>
  <si>
    <t>Pistilli, Ed</t>
  </si>
  <si>
    <t>Pugacheva, Elena</t>
  </si>
  <si>
    <t>Weed, Scott</t>
  </si>
  <si>
    <t>WVSOM CRCH</t>
  </si>
  <si>
    <t xml:space="preserve">virtual </t>
  </si>
  <si>
    <t>Pro-Inflammatory Diet and Depression in the Healthcare Setting</t>
  </si>
  <si>
    <t>Hereford C, Ridpath L</t>
  </si>
  <si>
    <t>Hepatitis C Rates at a Harm Reduction Program in Rural WV</t>
  </si>
  <si>
    <t xml:space="preserve">Subcategory </t>
  </si>
  <si>
    <t>NC3</t>
  </si>
  <si>
    <t>Accountable Health Communities Gap Analysis</t>
  </si>
  <si>
    <t>Mary Emmett and Cristian Sirbu</t>
  </si>
  <si>
    <t xml:space="preserve">Y8 Q4 </t>
  </si>
  <si>
    <t>Clinical Trials Center of Excellence- Quality Assurance Audits: Number of non-CTSI studies receiving Quality Assurance Audits (moved to line 17)</t>
  </si>
  <si>
    <t>8/46</t>
  </si>
  <si>
    <t>63/128</t>
  </si>
  <si>
    <r>
      <t>iLab services:  registry request</t>
    </r>
    <r>
      <rPr>
        <sz val="11"/>
        <color rgb="FFFF0000"/>
        <rFont val="Calibri"/>
        <family val="2"/>
        <scheme val="minor"/>
      </rPr>
      <t>(3)</t>
    </r>
    <r>
      <rPr>
        <sz val="11"/>
        <color theme="1"/>
        <rFont val="Calibri"/>
        <family val="2"/>
        <scheme val="minor"/>
      </rPr>
      <t xml:space="preserve">, TriNetX account creation </t>
    </r>
    <r>
      <rPr>
        <sz val="11"/>
        <color rgb="FFFF0000"/>
        <rFont val="Calibri"/>
        <family val="2"/>
        <scheme val="minor"/>
      </rPr>
      <t>(37)</t>
    </r>
    <r>
      <rPr>
        <sz val="11"/>
        <color theme="1"/>
        <rFont val="Calibri"/>
        <family val="2"/>
        <scheme val="minor"/>
      </rPr>
      <t xml:space="preserve">, TriNetX assistance </t>
    </r>
    <r>
      <rPr>
        <sz val="11"/>
        <color rgb="FFFF0000"/>
        <rFont val="Calibri"/>
        <family val="2"/>
        <scheme val="minor"/>
      </rPr>
      <t>(-)</t>
    </r>
    <r>
      <rPr>
        <sz val="11"/>
        <color theme="1"/>
        <rFont val="Calibri"/>
        <family val="2"/>
        <scheme val="minor"/>
      </rPr>
      <t xml:space="preserve">, TriNetX dataset creation </t>
    </r>
    <r>
      <rPr>
        <sz val="11"/>
        <color rgb="FFFF0000"/>
        <rFont val="Calibri"/>
        <family val="2"/>
        <scheme val="minor"/>
      </rPr>
      <t>(-)</t>
    </r>
    <r>
      <rPr>
        <sz val="11"/>
        <color theme="1"/>
        <rFont val="Calibri"/>
        <family val="2"/>
        <scheme val="minor"/>
      </rPr>
      <t>, TriNetX Training</t>
    </r>
    <r>
      <rPr>
        <sz val="11"/>
        <color rgb="FFFF0000"/>
        <rFont val="Calibri"/>
        <family val="2"/>
        <scheme val="minor"/>
      </rPr>
      <t xml:space="preserve"> (2) </t>
    </r>
    <r>
      <rPr>
        <sz val="11"/>
        <color theme="1"/>
        <rFont val="Calibri"/>
        <family val="2"/>
        <scheme val="minor"/>
      </rPr>
      <t xml:space="preserve">AND iLab custom forms: BMIR Data Request (w/DUA) </t>
    </r>
    <r>
      <rPr>
        <sz val="11"/>
        <color rgb="FFFF0000"/>
        <rFont val="Calibri"/>
        <family val="2"/>
        <scheme val="minor"/>
      </rPr>
      <t>(14)</t>
    </r>
    <r>
      <rPr>
        <sz val="11"/>
        <color theme="1"/>
        <rFont val="Calibri"/>
        <family val="2"/>
        <scheme val="minor"/>
      </rPr>
      <t xml:space="preserve"> and Update to Existing Data Request </t>
    </r>
    <r>
      <rPr>
        <sz val="11"/>
        <color rgb="FFFF0000"/>
        <rFont val="Calibri"/>
        <family val="2"/>
        <scheme val="minor"/>
      </rPr>
      <t>(2)</t>
    </r>
    <r>
      <rPr>
        <sz val="11"/>
        <color theme="1"/>
        <rFont val="Calibri"/>
        <family val="2"/>
        <scheme val="minor"/>
      </rPr>
      <t>, excluding request statuses Researcher Draft and Cancelled</t>
    </r>
  </si>
  <si>
    <t>OM1: Database build</t>
  </si>
  <si>
    <t>WVU RECOVER, Justine Pagenhardt – Project template uploaded for CDC RECOVER project. Includes instruments for clinical and research labs.</t>
  </si>
  <si>
    <t>SOURCE Consortium: opthamology registry</t>
  </si>
  <si>
    <t>A Double Blind, Randomized, Placebo-controlled Trial Evaluating the Efficacy and Safety of Nintedanib Over 52 Weeks in Patients With Progressive Fibrosing Coal Mine Dust-Induced Interstitial Lung Disease (PF-CMD-ILD), Rahul Sangani – A project that takes place over the course of several weeks. Includes demographics, regular physical examinations, medical and surgical history, medications, two questionnaires, and various lab tests to be performed on a standard basis.</t>
  </si>
  <si>
    <t xml:space="preserve">VIRUS: COVID-19 registry </t>
  </si>
  <si>
    <t>Barriers to Care Study, Krestin Radonovich – A less-than-minimal risk EIC project utilizing instrument E06 with a brief cover letter for the participant.</t>
  </si>
  <si>
    <t xml:space="preserve">CTN: COVID registry </t>
  </si>
  <si>
    <t>PED Neuro-Psych Database, Krestin Radonovich – a project that takes place over three separate evaluations. Includes demographics, medical information, test results, family history, birth history, and fields to house test scores based on which tests were administered at the time.</t>
  </si>
  <si>
    <t>Low Carb Approach to Diabetes 2021, Chrstina Van Hilst – a small project that takes place over the course of a year and a half. Includes demographics, medical history, regular bodyweight measurements and lab results, and is designed to track participants’ adherence to diet plan.</t>
  </si>
  <si>
    <t>Long-Term Outcome of Children with Chronic Rhinosinusitis + survey, Chadi Makary – an econsent project utilizing instrument EO7 and a follow-up survey designed to track ongoing symptoms and sinus/nasal problems experienced by the participant.</t>
  </si>
  <si>
    <t>See line 17</t>
  </si>
  <si>
    <t>Randomized, Double-Blind, Placebo-Controlled, Phase 2 Trial to Evaluate the Safety and Efficacy of TU-100 as an Adjunct to an Enhanced Recovery after Surgery (ERAS) Protocol in Subjects Undergoing Bowel Resection- Dr.Shailendra Singh</t>
  </si>
  <si>
    <t>A randomized, double-blind, placebo-controlled, phase 2 trial assessing the efficacy, safety and dose-response of quinagolide extended-release vaginal rings administered sequentially for 4 menstrual cycles in women with moderate to severe endometriosis-related pain-Dr. Roberta Renzelli-Cain</t>
  </si>
  <si>
    <t>Digestive Disease</t>
  </si>
  <si>
    <t>Ob/Gyn</t>
  </si>
  <si>
    <r>
      <t>Number of total WVPRBN sites  (list new sites in narrative)</t>
    </r>
    <r>
      <rPr>
        <sz val="11"/>
        <color rgb="FF00B0F0"/>
        <rFont val="Calibri"/>
        <family val="2"/>
        <scheme val="minor"/>
      </rPr>
      <t>*</t>
    </r>
  </si>
  <si>
    <r>
      <t xml:space="preserve">Number of new projects for WVPBRN </t>
    </r>
    <r>
      <rPr>
        <sz val="11"/>
        <color rgb="FF00B0F0"/>
        <rFont val="Calibri"/>
        <family val="2"/>
        <scheme val="minor"/>
      </rPr>
      <t>*</t>
    </r>
  </si>
  <si>
    <r>
      <t xml:space="preserve">Number of ongoing projects for WVPBRN </t>
    </r>
    <r>
      <rPr>
        <sz val="11"/>
        <color rgb="FF00B0F0"/>
        <rFont val="Calibri"/>
        <family val="2"/>
        <scheme val="minor"/>
      </rPr>
      <t>*</t>
    </r>
  </si>
  <si>
    <r>
      <t xml:space="preserve">Number of total ECHO sites (list new sites in CEO narrative tab) </t>
    </r>
    <r>
      <rPr>
        <sz val="11"/>
        <color rgb="FF00B050"/>
        <rFont val="Calibri"/>
        <family val="2"/>
        <scheme val="minor"/>
      </rPr>
      <t xml:space="preserve"> ~</t>
    </r>
  </si>
  <si>
    <r>
      <t xml:space="preserve">Number of new CEO (non-ECHO) projects ( provide brief description and details for each project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</si>
  <si>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ongoing projects for CEO </t>
    </r>
    <r>
      <rPr>
        <sz val="11"/>
        <color rgb="FF00B0F0"/>
        <rFont val="Calibri"/>
        <family val="2"/>
        <scheme val="minor"/>
      </rPr>
      <t>*</t>
    </r>
  </si>
  <si>
    <r>
      <t xml:space="preserve">Number of completed projects for CEO (project, unawarded, suspended) </t>
    </r>
    <r>
      <rPr>
        <sz val="11"/>
        <color rgb="FF00B0F0"/>
        <rFont val="Calibri"/>
        <family val="2"/>
        <scheme val="minor"/>
      </rPr>
      <t>*</t>
    </r>
  </si>
  <si>
    <r>
      <t xml:space="preserve">Number of mentored investigators </t>
    </r>
    <r>
      <rPr>
        <sz val="11"/>
        <color rgb="FFFF00FF"/>
        <rFont val="Calibri"/>
        <family val="2"/>
        <scheme val="minor"/>
      </rPr>
      <t>ꙮ</t>
    </r>
  </si>
  <si>
    <r>
      <t xml:space="preserve">Number of new partnerships and organizations created (provide brief description in </t>
    </r>
    <r>
      <rPr>
        <sz val="11"/>
        <color rgb="FFFF0000"/>
        <rFont val="Calibri"/>
        <family val="2"/>
        <scheme val="minor"/>
      </rPr>
      <t>CEO Narrative tab</t>
    </r>
    <r>
      <rPr>
        <sz val="11"/>
        <color theme="1"/>
        <rFont val="Calibri"/>
        <family val="2"/>
        <scheme val="minor"/>
      </rPr>
      <t xml:space="preserve">) </t>
    </r>
    <r>
      <rPr>
        <sz val="11"/>
        <color rgb="FFFF00FF"/>
        <rFont val="Calibri"/>
        <family val="2"/>
        <scheme val="minor"/>
      </rPr>
      <t>ꙮ</t>
    </r>
  </si>
  <si>
    <r>
      <t xml:space="preserve">Number of services provided for Patient and Community Engagement </t>
    </r>
    <r>
      <rPr>
        <sz val="11"/>
        <color rgb="FF7030A0"/>
        <rFont val="Calibri"/>
        <family val="2"/>
        <scheme val="minor"/>
      </rPr>
      <t>+</t>
    </r>
  </si>
  <si>
    <r>
      <t xml:space="preserve">Number of BOTG Training Sessions (provide location and brief description of each session in </t>
    </r>
    <r>
      <rPr>
        <sz val="11"/>
        <color rgb="FFFF0000"/>
        <rFont val="Calibri"/>
        <family val="2"/>
        <scheme val="minor"/>
      </rPr>
      <t>CEO Narrative tab</t>
    </r>
    <r>
      <rPr>
        <sz val="11"/>
        <color theme="1"/>
        <rFont val="Calibri"/>
        <family val="2"/>
        <scheme val="minor"/>
      </rPr>
      <t>)</t>
    </r>
  </si>
  <si>
    <r>
      <t xml:space="preserve">Number of researchers connected to provider and lay partners </t>
    </r>
    <r>
      <rPr>
        <sz val="11"/>
        <color rgb="FF7030A0"/>
        <rFont val="Calibri"/>
        <family val="2"/>
        <scheme val="minor"/>
      </rPr>
      <t>+</t>
    </r>
  </si>
  <si>
    <r>
      <t xml:space="preserve">Number of Focus Groups (provide details of each session in </t>
    </r>
    <r>
      <rPr>
        <sz val="11"/>
        <color rgb="FFFF0000"/>
        <rFont val="Calibri"/>
        <family val="2"/>
        <scheme val="minor"/>
      </rPr>
      <t>CEO Narrative tab</t>
    </r>
    <r>
      <rPr>
        <sz val="11"/>
        <color theme="1"/>
        <rFont val="Calibri"/>
        <family val="2"/>
        <scheme val="minor"/>
      </rPr>
      <t>)</t>
    </r>
  </si>
  <si>
    <r>
      <t xml:space="preserve">Number of networking opportunities (provided details of networking opportunities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</si>
  <si>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Number of services provided for Project Development and Success</t>
    </r>
    <r>
      <rPr>
        <sz val="11"/>
        <color rgb="FF7030A0"/>
        <rFont val="Calibri"/>
        <family val="2"/>
        <scheme val="minor"/>
      </rPr>
      <t xml:space="preserve"> +</t>
    </r>
  </si>
  <si>
    <r>
      <t>Number of funding opportunities identified  (provide brief description and details of each funding opportunity in</t>
    </r>
    <r>
      <rPr>
        <sz val="11"/>
        <color rgb="FFFF0000"/>
        <rFont val="Calibri"/>
        <family val="2"/>
        <scheme val="minor"/>
      </rPr>
      <t xml:space="preserve"> CEO Narrative tab</t>
    </r>
    <r>
      <rPr>
        <sz val="11"/>
        <color theme="1"/>
        <rFont val="Calibri"/>
        <family val="2"/>
        <scheme val="minor"/>
      </rPr>
      <t xml:space="preserve">) </t>
    </r>
    <r>
      <rPr>
        <sz val="11"/>
        <color rgb="FF7030A0"/>
        <rFont val="Calibri"/>
        <family val="2"/>
        <scheme val="minor"/>
      </rPr>
      <t xml:space="preserve">+ </t>
    </r>
    <r>
      <rPr>
        <sz val="11"/>
        <color rgb="FFFF00FF"/>
        <rFont val="Calibri"/>
        <family val="2"/>
        <scheme val="minor"/>
      </rPr>
      <t>ꙮ</t>
    </r>
  </si>
  <si>
    <r>
      <t xml:space="preserve">Number of WVPBRN Projects Reviewed </t>
    </r>
    <r>
      <rPr>
        <sz val="11"/>
        <color rgb="FF7030A0"/>
        <rFont val="Calibri"/>
        <family val="2"/>
        <scheme val="minor"/>
      </rPr>
      <t>+</t>
    </r>
  </si>
  <si>
    <r>
      <t xml:space="preserve">Number of WVPBRN Projects Accepted </t>
    </r>
    <r>
      <rPr>
        <sz val="11"/>
        <color rgb="FF7030A0"/>
        <rFont val="Calibri"/>
        <family val="2"/>
        <scheme val="minor"/>
      </rPr>
      <t>+</t>
    </r>
  </si>
  <si>
    <r>
      <t xml:space="preserve">Number of new ECHO Projects  (provide brief description of each project in </t>
    </r>
    <r>
      <rPr>
        <sz val="11"/>
        <color rgb="FFFF0000"/>
        <rFont val="Calibri"/>
        <family val="2"/>
        <scheme val="minor"/>
      </rPr>
      <t>CEO Narrative tab</t>
    </r>
    <r>
      <rPr>
        <sz val="11"/>
        <color theme="1"/>
        <rFont val="Calibri"/>
        <family val="2"/>
        <scheme val="minor"/>
      </rPr>
      <t xml:space="preserve">) </t>
    </r>
    <r>
      <rPr>
        <sz val="11"/>
        <color rgb="FF00B050"/>
        <rFont val="Calibri"/>
        <family val="2"/>
        <scheme val="minor"/>
      </rPr>
      <t>~</t>
    </r>
  </si>
  <si>
    <r>
      <t xml:space="preserve">Number of internal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</si>
  <si>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internal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</si>
  <si>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external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</si>
  <si>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r>
      <t xml:space="preserve">Number of external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</si>
  <si>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t>Status</t>
  </si>
  <si>
    <t>Dev and Implementation of Innovative Interventions that Effectively Address Health Disp. in Access to Care for MedUnderserved Comm.</t>
  </si>
  <si>
    <t xml:space="preserve">Mary Ellen Conn (WVU Cancer Institute) </t>
  </si>
  <si>
    <t>Grant Submission</t>
  </si>
  <si>
    <t>COVID-9 testing predictive modeling</t>
  </si>
  <si>
    <t>Raj Masih (Potomac Highlands Guild Inc.) / Brianna Sheppard (WVU)</t>
  </si>
  <si>
    <t>In development</t>
  </si>
  <si>
    <t>Promoting Implementation of Medical Weight Mmnt in Rural Communities for Cancer Prev. (PROMOTE)</t>
  </si>
  <si>
    <t xml:space="preserve">Nicole Stout (WVU) </t>
  </si>
  <si>
    <t xml:space="preserve">Holston Medical Group - Duffield, VA  </t>
  </si>
  <si>
    <t xml:space="preserve">Texas Tech University Health Sciences Center - Lubbock, TX     </t>
  </si>
  <si>
    <t xml:space="preserve">St. David's Hospital - Austin, TX           </t>
  </si>
  <si>
    <t xml:space="preserve">Centerville Clinics - Donora, PA            </t>
  </si>
  <si>
    <t xml:space="preserve">WVU Eastern Division - Martinsburg, WV </t>
  </si>
  <si>
    <t xml:space="preserve">North Central WV Black Lung Program - Newburg, WV </t>
  </si>
  <si>
    <t xml:space="preserve">JBS International - Rockville, MD         </t>
  </si>
  <si>
    <t xml:space="preserve">Tennessee Department of Health - Nashville, TN            </t>
  </si>
  <si>
    <t xml:space="preserve">NEOMED - Rootstown, OH      </t>
  </si>
  <si>
    <t xml:space="preserve">BARBOUR COMMUNITY HEALTH ASSOCIATION - Belington, WV  </t>
  </si>
  <si>
    <t>Design Studio - Quarterly Session held on November 19th; next projected for February 2022</t>
  </si>
  <si>
    <t>Tried to plan one for quarter, but with Holidays has been pushed to quarter 3 of year 10; scheduled for 01/19/2022.</t>
  </si>
  <si>
    <t>New PBRN Project</t>
  </si>
  <si>
    <t>Liu, Tuoen</t>
  </si>
  <si>
    <t>Bihl, Ji</t>
  </si>
  <si>
    <t>Spring 21 Small</t>
  </si>
  <si>
    <t>Level and phenotype of macrophage exosomes in hemorrhagic stroke patients</t>
  </si>
  <si>
    <t>Cardiovascular Disease</t>
  </si>
  <si>
    <t>Sangani, Rahul</t>
  </si>
  <si>
    <t>Hinkle, David-Thuro and Yanamala</t>
  </si>
  <si>
    <t>Ivanov, Alexey</t>
  </si>
  <si>
    <t>Improvement of lentiviral vectors titers by viral nucleocapsid proteins</t>
  </si>
  <si>
    <t>Cancer, Nueroscience, Chronic Lung Disease</t>
  </si>
  <si>
    <t>Clemmer, Melanie</t>
  </si>
  <si>
    <t>Kadiyala, Madhavi/Renzelli-Cain, Roberta</t>
  </si>
  <si>
    <t>Wang, Jinju</t>
  </si>
  <si>
    <t>MiRNA profiling of exosomes derived from perivascular adipocyte tissue in type 2 diabetic condition</t>
  </si>
  <si>
    <t>Study of the role of HSPA9 gene in regulating human erythroid maturation</t>
  </si>
  <si>
    <t>Cancer</t>
  </si>
  <si>
    <t>Mental Health Service Use in Survivors of Brain Tumor</t>
  </si>
  <si>
    <t>Cancer, Neuroscience</t>
  </si>
  <si>
    <t>Y</t>
  </si>
  <si>
    <t>Kestner, Kathryn</t>
  </si>
  <si>
    <t>Palko, Joel</t>
  </si>
  <si>
    <t>Aqueous Outflow Characterization using AS-OCTA and HVI before and after MIGS</t>
  </si>
  <si>
    <t>Attarabeen, Omar</t>
  </si>
  <si>
    <t>Lupinacci, Kristin</t>
  </si>
  <si>
    <t xml:space="preserve">Fall 20 A1 </t>
  </si>
  <si>
    <t xml:space="preserve">Pioglitazone Therapy Targeting Fatigue in Breast Cancer </t>
  </si>
  <si>
    <t>Cooper, Garrett/ Lewis, James</t>
  </si>
  <si>
    <t xml:space="preserve">WVU </t>
  </si>
  <si>
    <t>Marshall</t>
  </si>
  <si>
    <t>Amara N, Cooper MP, Voronkova MA, Webb BA, Lynch EM, Kollman JM, Ma T, Yu K, Lai Z, Sangaraju D, Kayagaki N, Newton K, Bogyo M, Staben ST, Dixit VM. Selective activation of PFKL suppresses the phagocytic oxidative burst. Cell. 2021.</t>
  </si>
  <si>
    <t xml:space="preserve">Monaghan KL, Aesoph D, Ammer AG, Zheng W, Rahimpour S, Farris BY, Spinner CA, Li P, Lin JX, Yu ZX, Lazarevic V, Hu G, Leonard WJ, Wan ECK. Tetramerization of STAT5 promotes autoimmune-mediated neuroinflammation. Proc Natl Acad Sci U S A. 2021; 118(52). </t>
  </si>
  <si>
    <t>Zhang S, Vaida J, Parenti J, Lindsey BA, Xing M, Li B. Programmed Multidrug Delivery Based on Bio-Inspired Capsule-Integrated Nanocoatings for Infected Bone Defect Treatment. ACS Appl Mater Interfaces. 2021; 13(10): 12454-62.</t>
  </si>
  <si>
    <t>Zheng M, Mao K, Fang D, Li D, Lyu J, Peng D, Chen X, Cannon N, Hu G, Han J, Zhao K, Chen W, Zhu J. B cell residency but not T cell-independent IgA switching in the gut requires innate lymphoid cells. Proc Natl Acad Sci U S A. 2021; 118(27).</t>
  </si>
  <si>
    <t>Addison JB, Voronkova MA, Fugett JH, Lin CC, Linville NC, Trinh B, Livengood RH, Smolkin MB, Schaller MD, Ruppert JM, Pugacheva EN, Creighton CJ, Ivanov AV. Functional Hierarchy and Cooperation of EMT Master Transcription Factors in Breast Cancer Metastasis. Mol Cancer Res. 2021; 19(5): 784-98. PMCID: PMC8137545.</t>
  </si>
  <si>
    <t>Boos J, Shubbar A, Geldenhuys WJ. Dual monoamine oxidase B and acetylcholine esterase inhibitors for treating movement and cognition deficits in a C. elegans model of Parkinson's disease. Med Chem Res. 2021; 30(5): 1166-74. PMCID: PMC8570587.</t>
  </si>
  <si>
    <t>Geldenhuys WJ, Piktel D, Moore JC, Rellick SL, Meadows E, Pinti MV, Hollander JM, Ammer AG, Martin KH, Gibson LF. Loss of the redox mitochondrial protein mitoNEET leads to mitochondrial dysfunction in B-cell acute lymphoblastic leukemia. Free Radic Biol Med. 2021; 175: 226-35. PMCID: PMC8478879.</t>
  </si>
  <si>
    <t>Gluth TD, Poncelet M, DeVience S, Gencheva M, Hoblitzell EH, Khramtsov VV, Eubank TD, Driesschaert B. Large-scale synthesis of a monophosphonated tetrathiatriarylmethyl spin probe for concurrent in vivo measurement of pO2, pH and inorganic phosphate by EPR. RSC Adv. 2021; 11(42): 25951-4. PMCID: PMC8314523.</t>
  </si>
  <si>
    <t>Hathaway QA, Majumder N, Goldsmith WT, Kunovac A, Pinti MV, Harkema JR, Castranova V, Hollander JM, Hussain S. Transcriptomics of single dose and repeated carbon black and ozone inhalation co-exposure highlight progressive pulmonary mitochondrial dysfunction. Part Fibre Toxicol. 2021; 18(1): 44. PMCID: PMC8672524.</t>
  </si>
  <si>
    <t>Kunovac A, Hathaway QA, Pinti MV, Durr AJ, Taylor AD, Goldsmith WT, Garner KL, Nurkiewicz TR, Hollander JM. Enhanced antioxidant capacity prevents epitranscriptomic and cardiac alterations in adult offspring gestationally-exposed to ENM. Nanotoxicology. 2021; 15(6): 812-31. PMCID: PMC8363568.</t>
  </si>
  <si>
    <t>Majumder N, Goldsmith WT, Kodali VK, Velayutham M, Friend SA, Khramtsov VV, Nurkiewicz TR, Erdely A, Zeidler-Erdely PC, Castranova V, Harkema JR, Kelley EE, Hussain S. Oxidant-induced epithelial alarmin pathway mediates lung inflammation and functional decline following ultrafine carbon and ozone inhalation co-exposure. Redox Biol. 2021; 46: 102092. PMCID: PMC8385153.</t>
  </si>
  <si>
    <t>Nickerson AJ, Rottgen TS, Rajendran VM. Activation of KCNQ (KV7) K(+) channels in enteric neurons inhibits epithelial Cl(-) secretion in mouse distal colon. Am J Physiol Cell Physiol. 2021; 320(6): C1074-C87. PMCID: PMC8285638.</t>
  </si>
  <si>
    <t>Petrisko TJ, Konat GW. Peripheral viral challenge increases c-fos level in cerebral neurons. Metab Brain Dis. 2021; 36(7): 1995-2002.</t>
  </si>
  <si>
    <t>Quintana D, Ren X, Hu H, Corbin D, Engler-Chiurazzi E, Alvi M, Simpkins J. IL-1beta Antibody Protects Brain from Neuropathology of Hypoperfusion. Cells. 2021; 10(4): 855. PMCID: PMC8069995.</t>
  </si>
  <si>
    <t>Rellick SL, Hu G, Piktel D, Martin KH, Geldenhuys WJ, Nair RR, Gibson LF. Co-culture model of B-cell acute lymphoblastic leukemia recapitulates a transcription signature of chemotherapy-refractory minimal residual disease. Sci Rep. 2021; 11(1): 15840. PMCID: PMC8339057.</t>
  </si>
  <si>
    <t>Saralkar P, Mdzinarishvili A, Arsiwala TA, Lee YK, Sullivan PG, Pinti MV, Hollander JM, Kelley EE, Ren X, Hu H, Simpkins J, Brown C, Hazlehurst LE, Huber JD, Geldenhuys WJ. The Mitochondrial mitoNEET Ligand NL-1 Is Protective in a Murine Model of Transient Cerebral Ischemic Stroke. Pharm Res. 2021; 38(5): 803-17. PMCID: PMC8298128.</t>
  </si>
  <si>
    <t xml:space="preserve">Sodhi K, Pratt R, Wang X, Lakhani HV, Pillai SS, Zehra M, Wang J, Grover L, Henderson B, Denvir J, Liu J, Pierre S, Nelson T, Shapiro JI. Role of adipocyte Na,K-ATPase oxidant amplification loop in cognitive decline and neurodegeneration. iScience. 2021; 24(11): 103262. PMCID: PMC8564125. </t>
  </si>
  <si>
    <t>Walker WH, 2nd, Sprowls SA, Bumgarner JR, Liu JA, Melendez-Fernandez OH, Walton JC, Lockman PR, DeVries AC, Nelson RJ. Circadian Influences on Chemotherapy Efficacy in a Mouse Model of Brain Metastases of Breast Cancer. Front Oncol. 2021; 11: 752331. PMCID: PMC8695439.</t>
  </si>
  <si>
    <t>Wang Y, Hu G, Hill RC, Dzieciatkowska M, Hansen KC, Zhang XB, Yan Z, Pei M. Matrix reverses immortalization-mediated stem cell fate determination. Biomaterials. 2021; 265: 120387. PMCID: PMC7944411.</t>
  </si>
  <si>
    <t>Wang Y, Pei YA, Sun Y, Zhou S, Zhang XB, Pei M. Stem cells immortalized by hTERT perform differently from those immortalized by SV40LT in proliferation, differentiation, and reconstruction of matrix microenvironment. Acta Biomater. 2021; 136: 184-98. PMCID: PMC8627502.</t>
  </si>
  <si>
    <t>Wu L, Chatla S, Lin Q, Chowdhury FA, Geldenhuys W, Du W. Quinacrine-CASIN combination overcomes chemoresistance in human acute lymphoid leukemia. Nat Commun. 2021; 12(1): 6936.</t>
  </si>
  <si>
    <t>Yu H, Gall B, Newman M, Hathaway Q, Brundage K, Ammer A, Mathers P, Siderovski D, Hull RW. Contribution of HCN1 variant to sinus bradycardia: A case report. J Arrhythm. 2021; 37(5): 1337-47. PMCID: PMC8485797.</t>
  </si>
  <si>
    <t>MU NGS runs</t>
  </si>
  <si>
    <t>Lab</t>
  </si>
  <si>
    <t>Institution</t>
  </si>
  <si>
    <t xml:space="preserve">School or Department </t>
  </si>
  <si>
    <t>runs or lanes</t>
  </si>
  <si>
    <t># of libraries</t>
  </si>
  <si>
    <t>run created</t>
  </si>
  <si>
    <t>cycles</t>
  </si>
  <si>
    <t>chip type</t>
  </si>
  <si>
    <t>NGS analysis</t>
  </si>
  <si>
    <t>Ibukun Ogunade</t>
  </si>
  <si>
    <t>WVU Agriculture</t>
  </si>
  <si>
    <t>P3</t>
  </si>
  <si>
    <t>Bovine RNA-Seq</t>
  </si>
  <si>
    <t>Michael Hu</t>
  </si>
  <si>
    <t>WVU Health Sciences</t>
  </si>
  <si>
    <t>P2</t>
  </si>
  <si>
    <t>RNA-Seq</t>
  </si>
  <si>
    <t>Craig Barrett</t>
  </si>
  <si>
    <t>WVU Biological Sciences</t>
  </si>
  <si>
    <t>gDNA</t>
  </si>
  <si>
    <t>Jiang Tian</t>
  </si>
  <si>
    <t>MIIR/JCESOM</t>
  </si>
  <si>
    <t>Sarah Miles</t>
  </si>
  <si>
    <t>Elena Pugacheva</t>
  </si>
  <si>
    <t>ChIP-seq</t>
  </si>
  <si>
    <t>ATAC-Seq</t>
  </si>
  <si>
    <t>SARS-CoV-2</t>
  </si>
  <si>
    <t>CoV-2 libraries</t>
  </si>
  <si>
    <t>Cory Robinson</t>
  </si>
  <si>
    <t>gDNA methyl seq</t>
  </si>
  <si>
    <t>Hazlehurst-Hu-Robinson</t>
  </si>
  <si>
    <t>E. Pugacheva</t>
  </si>
  <si>
    <t>Dacks-Eubank</t>
  </si>
  <si>
    <t>mRNA-seq</t>
  </si>
  <si>
    <t>Boone-10XATAC</t>
  </si>
  <si>
    <t>DiFazio-pool1</t>
  </si>
  <si>
    <t>WVU Biology Dept</t>
  </si>
  <si>
    <t>whole genome</t>
  </si>
  <si>
    <t>DiFazio-pool2</t>
  </si>
  <si>
    <t>Patents</t>
  </si>
  <si>
    <t>WVU Bioinformatics</t>
  </si>
  <si>
    <t>Labs Supported</t>
  </si>
  <si>
    <t>CTSI</t>
  </si>
  <si>
    <t>Yes</t>
  </si>
  <si>
    <t>Bergeron, Sadie</t>
  </si>
  <si>
    <t>Eubank, Tim</t>
  </si>
  <si>
    <t>Franko, Jen</t>
  </si>
  <si>
    <t>Frisch, Steve</t>
  </si>
  <si>
    <t>Horstick, Eric</t>
  </si>
  <si>
    <t>Rio, Rita</t>
  </si>
  <si>
    <t>Wan, Edwin</t>
  </si>
  <si>
    <t>Bobko, Andre</t>
  </si>
  <si>
    <t>Yang, Li (NCI)</t>
  </si>
  <si>
    <t>Tsetlyn, Mark</t>
  </si>
  <si>
    <t>Nicotine Dependence and Incident Hip Replacement Surgery in Individuals with Type 2 Diabetes Mellitus, TRINET-X, 2021.  Constance Wiener, R.C., M., Gaydos, S., Cochran, J., Morgan, S. Submitted 6/2021 Hip Surgery Journal 6/2021.</t>
  </si>
  <si>
    <t>Accepted for publication</t>
  </si>
  <si>
    <t xml:space="preserve">Factors Influencing the Decision to Practice Medicine in West Virginia: Findings from a Statewide Survey of Physicians. 2021. Sheppard AB, Hereford C, Persily C, Vestal A, Thomas E, Hinton J. WV Medical Journal </t>
  </si>
  <si>
    <t>WVSOM, WVU</t>
  </si>
  <si>
    <t xml:space="preserve">Identified influential factors and workforce issues in WV medical practice; state lifestyle factors and community attributes, along with financial incentives, social and reimbursment policy and clinical leadership were most influential in WV physician recruitment and retention.  </t>
  </si>
  <si>
    <t>*accepted for publication on 10/29/21, for March 2022 publication</t>
  </si>
  <si>
    <t xml:space="preserve">Hanna J*, Hereford C* (panel) </t>
  </si>
  <si>
    <t xml:space="preserve">WVSOM DEI series </t>
  </si>
  <si>
    <t>DEI in Research</t>
  </si>
  <si>
    <t>invite</t>
  </si>
  <si>
    <t>CEO, PD</t>
  </si>
  <si>
    <t xml:space="preserve">significance of DEI throughout research projects and processes on quality, relevance, sustaining impact of results, findings, and action in benefit of community/issue of focus; CTSI supports Hereford's salary/position  </t>
  </si>
  <si>
    <t>Isabelle F. Sinitsa*, OMSII, Hereford C, MSPH/MSW, Szajna T, OMSII, Allwes M, OMSIII, Karczewski K, OMSIII, Lovett G, PhD, Ridpath L</t>
  </si>
  <si>
    <t xml:space="preserve">WVRHA annual conference - poster session </t>
  </si>
  <si>
    <t xml:space="preserve">Hepatitis C rates at a harm reduction program in rural WV </t>
  </si>
  <si>
    <t>abstract submission</t>
  </si>
  <si>
    <t xml:space="preserve">WVSOM </t>
  </si>
  <si>
    <t xml:space="preserve">explore relationship between Hep C rates and injection drug use at a needle exchange program in rural WV, amid growingly restrictive climate </t>
  </si>
  <si>
    <t>Boudreaux, Crystal*; Brumbaugh, Jessica*</t>
  </si>
  <si>
    <t>OMED 2021</t>
  </si>
  <si>
    <t>STK11 IP identification in double membrane vesicle composition of HCoV-OC43 infected cells by subcellular fractionation</t>
  </si>
  <si>
    <t xml:space="preserve">Levine, Julian* </t>
  </si>
  <si>
    <t xml:space="preserve">Learning Community (RWJF; County Health Rankings &amp; Roadmaps) </t>
  </si>
  <si>
    <t>Learning Community: community coalitions case study</t>
  </si>
  <si>
    <t xml:space="preserve">Learning Community presentation with CHRR and RWJF on Bright Research Group's case study project on GCHA CAP and community coalitions across US </t>
  </si>
  <si>
    <t>Small Communities, Big Solutions</t>
  </si>
  <si>
    <t>Health Equity panel</t>
  </si>
  <si>
    <t>health equity as exemplified and practiced with GCHA</t>
  </si>
  <si>
    <t>APHA Annual Meeting 2021</t>
  </si>
  <si>
    <t>GCHA's Healthiest Cities and Counties Challenge</t>
  </si>
  <si>
    <t xml:space="preserve">GCHA's project implementation and progress with Healthiest Cities and Counties Challenge </t>
  </si>
  <si>
    <t>Richards, Evonne*</t>
  </si>
  <si>
    <t>WVSOM and virtual</t>
  </si>
  <si>
    <t>Survey of Social Determinants of Health in Two WV Minority Communities</t>
  </si>
  <si>
    <t>An examination of attitudes and opinions on elements of social determinants of health in a rural vs. urban predominantly minority communites in WV. Survey results inform future actions to benefit both communities; CTSI supports Richards' salary/position</t>
  </si>
  <si>
    <t xml:space="preserve">Fahringer, Brittany*, et. al, OMS II </t>
  </si>
  <si>
    <t>Community Health Education Resource Person Traning Program</t>
  </si>
  <si>
    <t xml:space="preserve">Scholarly activity - OMS II students research latest clinical and treatment of chronic diseases  and updates to content featured in CHERP Level 3 community health worker training program; CTSI supports CHERP Community Health Worker Training program. </t>
  </si>
  <si>
    <t>WVOMA Annual Conference</t>
  </si>
  <si>
    <t xml:space="preserve">Virtual </t>
  </si>
  <si>
    <t>Scholarly activity - OMS II students research latest clinical and treatment of chronic diseases and updates to content featured in CHERP Level 3 community health worker training program; CTSI supports CHERP Community Health Worker Training program.</t>
  </si>
  <si>
    <t>ATRN Annual Conference</t>
  </si>
  <si>
    <t>B Holt</t>
  </si>
  <si>
    <t>Partner (WVSOM CRCH)</t>
  </si>
  <si>
    <t>WVDHHR/HHS</t>
  </si>
  <si>
    <t>fed subrecipient agreement</t>
  </si>
  <si>
    <t>COVID Rural Health Disparities in Greenbrier County</t>
  </si>
  <si>
    <t>No</t>
  </si>
  <si>
    <t xml:space="preserve">fed/state subrecipient </t>
  </si>
  <si>
    <t>J Martin</t>
  </si>
  <si>
    <t>Seneca Trail Charitable Foundation</t>
  </si>
  <si>
    <t>foundation grant</t>
  </si>
  <si>
    <t>Fit Kids</t>
  </si>
  <si>
    <t>WVSOM CRCH, Julian Levine, Jenna Hinkle</t>
  </si>
  <si>
    <t>WVSOM CRCH/WVCTSI staff</t>
  </si>
  <si>
    <t>WV BPH, Health Promotion and Chronic Disease &amp; WVU OHSR</t>
  </si>
  <si>
    <t>state subaward</t>
  </si>
  <si>
    <t>Supporting Health Equity in COVID-19 Response and Relief</t>
  </si>
  <si>
    <t>WVRHA Board Member of the Year 2021 (volunteer*)</t>
  </si>
  <si>
    <t xml:space="preserve">C. Hereford awarded as chair of WVRHA conference committee, research and DEI committees </t>
  </si>
  <si>
    <t>WVRHA annual conference - research podium panel &amp; poster session</t>
  </si>
  <si>
    <t>C Hereford (moderator), E Richards (poster presenter), I Sinitsa (poster presenter)</t>
  </si>
  <si>
    <t>GCHA research advisory subcommittee (GRAS)</t>
  </si>
  <si>
    <t>C Hereford, J Levine</t>
  </si>
  <si>
    <t>WVSOM DEI in Research panel</t>
  </si>
  <si>
    <t>J Hanna, C Hereford</t>
  </si>
  <si>
    <t>WVU Health Affairs Winter Retreat</t>
  </si>
  <si>
    <t>H Heinsberg</t>
  </si>
  <si>
    <t>CEO,PD</t>
  </si>
  <si>
    <t xml:space="preserve">WV Physician Retention: training experiences  </t>
  </si>
  <si>
    <t>Hereford C, Sheppard AB</t>
  </si>
  <si>
    <t xml:space="preserve">Examining training experiences among influential factors in decisions to practice medicine in WV; 2nd manuscript submitted with revisions to WVMJ on 11/30/21. </t>
  </si>
  <si>
    <t>Manuscript submitted with revisions to BMC Psychiatry on 12/16/21</t>
  </si>
  <si>
    <t xml:space="preserve">presentation at WVRHA annual conference on 10/20/21, as follow-up to initial study on stigma. </t>
  </si>
  <si>
    <t>Hereford C, Levine J, Richards E</t>
  </si>
  <si>
    <t xml:space="preserve">CAB formation and pilot study on SDOH in Greenbrier County via GCHA board, ambassador, and partner network, Nov 2021. </t>
  </si>
  <si>
    <t xml:space="preserve">WVSOM/The Community Hour podcast </t>
  </si>
  <si>
    <t>Boudreaux C, Hereford C, Richards E</t>
  </si>
  <si>
    <t xml:space="preserve">Explore, bridge, and disseminate academic/clinical and community expertise on targeted health/care priority areas including emerging epidemics, disease, and health disparities  </t>
  </si>
  <si>
    <t xml:space="preserve">GCHA Community Ambassador Project (CAP): Bright Research Group case study </t>
  </si>
  <si>
    <t>Levine J</t>
  </si>
  <si>
    <t>Ongoing planning, development, and consultation with Bright Research Group on CAP’s inclusion in a nationwide case study project and report of community coalitions (funded by RWJF and University of Wisconsin).</t>
  </si>
  <si>
    <t>CHERP LEVEL 1</t>
  </si>
  <si>
    <t xml:space="preserve">Heinsberg, H., Richards, E., Griffith, B., Hinkle, J. </t>
  </si>
  <si>
    <t xml:space="preserve">Ongoing assessment, evauation and dissemination of CHERP Level 1 community health training program </t>
  </si>
  <si>
    <t>CHERP Level 2</t>
  </si>
  <si>
    <t>Ongoing development of content</t>
  </si>
  <si>
    <t>CHERP Level 3</t>
  </si>
  <si>
    <t xml:space="preserve">HIS/HER health literacy campaign </t>
  </si>
  <si>
    <t xml:space="preserve">ongoing development and dissemination of scorecards </t>
  </si>
  <si>
    <t>Tomanguillo J*, Searls L, Kemper S, Annie F, Naravadi V</t>
  </si>
  <si>
    <t>Advances in Inflammatory Bowel Disease (AIBD) 2021 Annual Meeting</t>
  </si>
  <si>
    <t>Impact of Inflammatory Bowel Disease Treatment and Risk of Covid-19 Infection after Full Immunization: A Multinational Analysis</t>
  </si>
  <si>
    <t>Tomanguillo J*, Searls L, Adil M, Kemper S, Annie F, Naravadi V</t>
  </si>
  <si>
    <t>WV State ACP</t>
  </si>
  <si>
    <t>A Nationwide Analysis of Fluid Resuscitation Outcomes in Patients with Acute Pancreatitis</t>
  </si>
  <si>
    <t>Tager A*, Frank Annie, Patrick Kerr, Adina Bowe</t>
  </si>
  <si>
    <t>CLP 2021</t>
  </si>
  <si>
    <t>The impact of psychiatric evaluation among patients with Infective Endocarditis and IVDU in the United States; a study of 34 center</t>
  </si>
  <si>
    <t>Lauren Searls*, James Campbell, Julton Tomanguillo Chumbe, Vishnu Naravadi, Suzanne Kemper, Frank Annie</t>
  </si>
  <si>
    <t>ACG 2021</t>
  </si>
  <si>
    <t>Las Vegas, Nevada</t>
  </si>
  <si>
    <t>Outcomes of Hospitalized Patients With Fecal Occult Positive Stool Prior to Cardiac Catheterization in ACS</t>
  </si>
  <si>
    <t>Brandon Coleman*, Frank Annie, Daniel Lucas, Mike Broce</t>
  </si>
  <si>
    <t>ACCP (American College of Clinical Pharmacy)</t>
  </si>
  <si>
    <t>Changes in Statin Use in Patients with Type 2 Diabetes Mellitus after a Guideline Update</t>
  </si>
  <si>
    <t>Tristan Maynard*, Brandon Colemean, Elaine Davis, Mike Broce, B. Daniel Lucas</t>
  </si>
  <si>
    <t>Evaluation of COVID-19 Hospitalization Rates of Nursing Home Patients Before and After Receiving a COVID-19 Vaccine</t>
  </si>
  <si>
    <t>Danielle Davidov</t>
  </si>
  <si>
    <t xml:space="preserve">Clincial Trials Toolkit - Budgets Contracts and Unrelated Business Income Tax </t>
  </si>
  <si>
    <t xml:space="preserve">UBIT  </t>
  </si>
  <si>
    <t>Recorded</t>
  </si>
  <si>
    <t>Cristian Sirbu</t>
  </si>
  <si>
    <t>Collaboration meetings held with personnel from Martinsburg VAMC and WVU-East in October and December. L. Hunter completed VAMC Voluntary Service orientation.</t>
  </si>
  <si>
    <t>VA Suicide Prevention Team Community-Collaboration Coordinator met with WVCTSI personnel.  VA training from the Office of Mental Health and Suicide Prevention (OMHSP) on identifying local catchment area veteran demographics related to developing local suicide prevention programs. Training provided by OMHSP on 12/13/21, MyVA MH Access Teams (monthly recurring call on a variety of topics). Two participants from Martinsburg VAMC.</t>
  </si>
  <si>
    <t xml:space="preserve">WVCTSI newsletters shared internally with key facility personnel (e.g., researchers, clinical service chiefs, facility leadership team). </t>
  </si>
  <si>
    <t>Disseminate WVCTSI training/education opportunities available to VA personnel. Inform clinical training staff of WVCTSI (psychology interns &amp; pharmacy residents).  Refine internal communications processes to inform VA personnel of WVCTSI activities/services.</t>
  </si>
  <si>
    <t>Continuing high rates of Covid-19 in the local area limits ability of non-clinical activities to be implemented.</t>
  </si>
  <si>
    <t xml:space="preserve">Continuing the efforts of the VA-WVCTSI WVU-East collaboration implementation. </t>
  </si>
  <si>
    <t>68863*</t>
  </si>
  <si>
    <t>41643*</t>
  </si>
  <si>
    <t>2.11*</t>
  </si>
  <si>
    <t>323.5*</t>
  </si>
  <si>
    <t>1.25K</t>
  </si>
  <si>
    <t>156.8K</t>
  </si>
  <si>
    <t>List of External funding proposals supported by CTR Award</t>
  </si>
  <si>
    <t>List of externally funded awards supported by CTR Award</t>
  </si>
  <si>
    <t>List of new internal or external Policy or Practice Changes</t>
  </si>
  <si>
    <t>List of Abstracts linked to CTR Award</t>
  </si>
  <si>
    <t>Cores Contributed</t>
  </si>
  <si>
    <t>Core Components Contributed</t>
  </si>
  <si>
    <t>Partners</t>
  </si>
  <si>
    <t>Principal Investigator</t>
  </si>
  <si>
    <t>Sponsor</t>
  </si>
  <si>
    <t>OSP</t>
  </si>
  <si>
    <t>Direct</t>
  </si>
  <si>
    <t>Indirect</t>
  </si>
  <si>
    <t>Total</t>
  </si>
  <si>
    <t>Type of funding source</t>
  </si>
  <si>
    <t>Internal or External Policy or Practice Change</t>
  </si>
  <si>
    <t>Brief description of change and breadth of impact</t>
  </si>
  <si>
    <r>
      <t xml:space="preserve">Avalon, J.C., Fuqua, J., Miller, T., Deskins, S., Wakefield, C., King, A., Inderbitzin-Brooks, S., Bianco, C., Veltri, L., </t>
    </r>
    <r>
      <rPr>
        <b/>
        <sz val="11"/>
        <color theme="1"/>
        <rFont val="Calibri"/>
        <family val="2"/>
        <scheme val="minor"/>
      </rPr>
      <t>Fang, W</t>
    </r>
    <r>
      <rPr>
        <sz val="11"/>
        <color theme="1"/>
        <rFont val="Calibri"/>
        <family val="2"/>
        <scheme val="minor"/>
      </rPr>
      <t xml:space="preserve">., Craig, M., Kanate, A., Ross, K., </t>
    </r>
    <r>
      <rPr>
        <b/>
        <sz val="11"/>
        <color theme="1"/>
        <rFont val="Calibri"/>
        <family val="2"/>
        <scheme val="minor"/>
      </rPr>
      <t>Malla, M</t>
    </r>
    <r>
      <rPr>
        <sz val="11"/>
        <color theme="1"/>
        <rFont val="Calibri"/>
        <family val="2"/>
        <scheme val="minor"/>
      </rPr>
      <t>. &amp; Patel, B. (2021). Pre-existing cardiovascular disease increases risk of atrial arrhythmia and mortality in cancer patients treated with Ibrutinib., Cardio-oncology (London, England), 7(1), 38. doi: 10.1186/s40959-021-00125-8</t>
    </r>
  </si>
  <si>
    <t>PD, CRDEB</t>
  </si>
  <si>
    <t>Target-based Drug Discovery for Breast Cancer Treatment</t>
  </si>
  <si>
    <t>DHHS-NIH-NCI</t>
  </si>
  <si>
    <t>22-405</t>
  </si>
  <si>
    <t>PILOT</t>
  </si>
  <si>
    <t>Federal</t>
  </si>
  <si>
    <t>Pivotal, Randomized, Open-Label Study of Tumor Treating Fields (TTFields, 150kHz) Concomitant With Gemcitabine and Nab-Paclitaxel for Front-Line Treatment of Locally-Advanced Pancreatic Adenocarcinoma</t>
  </si>
  <si>
    <t>Kolodney, Joanna</t>
  </si>
  <si>
    <t>19-377</t>
  </si>
  <si>
    <t>CRRF</t>
  </si>
  <si>
    <r>
      <t xml:space="preserve">Boos, J., Shubbar, A. &amp; </t>
    </r>
    <r>
      <rPr>
        <b/>
        <sz val="11"/>
        <color theme="1"/>
        <rFont val="Calibri"/>
        <family val="2"/>
        <scheme val="minor"/>
      </rPr>
      <t>Geldenhuys, W.J</t>
    </r>
    <r>
      <rPr>
        <sz val="11"/>
        <color theme="1"/>
        <rFont val="Calibri"/>
        <family val="2"/>
        <scheme val="minor"/>
      </rPr>
      <t>. (2021). Dual monoamine oxidase B and acetylcholine esterase inhibitors for treating movement and cognition deficits in a C. elegans model of Parkinson's disease., Medicinal chemistry research : an international journal for rapid communications on design and mechanisms of action of biologically active agents, 30(5), 1166-1174. doi: 10.1007/s00044-021-02720-x</t>
    </r>
  </si>
  <si>
    <t>Blocking Oncogene Overexpression in Breast Cancer</t>
  </si>
  <si>
    <t>DHHS-NIH-OD</t>
  </si>
  <si>
    <t>22-380</t>
  </si>
  <si>
    <t>Merkel Cell Carcinoma, Cutaneous Squamous Cell Carcinoma, or Other Advanced Solid Tumors: A Phase 1b/2 Study of Cavrotololimod Combined with Pembrolizumab or Cemiplimab</t>
  </si>
  <si>
    <t>21-934</t>
  </si>
  <si>
    <t>Coleman, B., Casiraghi, E., Blau, H., Chan, L., Haendel, M., Laraway, B., Callahan, T.J., Deer, R.R., Wilkins, K., Reese, J. &amp; Robinson, P.N. (2021). Increased risk of psychiatric sequelae of COVID-19 is highest early in the clinical course., medRxiv : the preprint server for health sciences, NA(NA), NA. doi: 2021.11.30.21267071</t>
  </si>
  <si>
    <t>Pre-clinical evaluation of the biological role of CD38 in Glioblastoma</t>
  </si>
  <si>
    <t>AACR</t>
  </si>
  <si>
    <t>22-287</t>
  </si>
  <si>
    <t>ADMIN</t>
  </si>
  <si>
    <t>Phase I/II Study of Lintuzumab-Ac225 in Older Patients with Untreated Acute Myeloid Leukemia</t>
  </si>
  <si>
    <t>Craig, Michael</t>
  </si>
  <si>
    <t>17-465</t>
  </si>
  <si>
    <t>Goyal, P., Minardi, J. &amp; Sakhuja, A. (2021). Cardiac Ultrasound for the Nephrologist: Know Thy Heart to Know Thy Kidneys., Advances in chronic kidney disease, 28(3), 208-217. doi: S1548-5595(21)00033-1</t>
  </si>
  <si>
    <t>Guiding Prehospital Transport - Development of an AI Algorithm</t>
  </si>
  <si>
    <t>Bardes, James</t>
  </si>
  <si>
    <t>DHHS-NIH-NHLBI</t>
  </si>
  <si>
    <t>22-224</t>
  </si>
  <si>
    <t>Effects of Light at Night and Disrupted Circadian Rhythms on Pain</t>
  </si>
  <si>
    <t>20-570</t>
  </si>
  <si>
    <t>Haggerty, T., Khodaverdi, M., Dekeseredy, P., Wood, N., Hendricks, B., Peklinsky, J. &amp; Sedney, C.L. (2021). Assessing the impact of social distancing measures implemented during COVID-19 pandemic on medications for opioid use disorder in West Virginia., Journal of substance abuse treatment, NA(NA), 108687. doi: S0740-5472(21)00413-X</t>
  </si>
  <si>
    <t>Towards a minimally invasive device for continuous glucose monitoring in blood</t>
  </si>
  <si>
    <t>22-258</t>
  </si>
  <si>
    <t>TECH</t>
  </si>
  <si>
    <t>State Opioid Response Center of Excellence for Addiction Medicine</t>
  </si>
  <si>
    <t>Haut, Marc</t>
  </si>
  <si>
    <t>19-455</t>
  </si>
  <si>
    <t>State</t>
  </si>
  <si>
    <r>
      <t xml:space="preserve">Hathaway, Q.A., Majumder, N., Goldsmith, W.T., Kunovac, A., Pinti, M.V., Harkema, J.R., Castranova, V., </t>
    </r>
    <r>
      <rPr>
        <b/>
        <sz val="11"/>
        <color theme="1"/>
        <rFont val="Calibri"/>
        <family val="2"/>
        <scheme val="minor"/>
      </rPr>
      <t>Hollander, J</t>
    </r>
    <r>
      <rPr>
        <sz val="11"/>
        <color theme="1"/>
        <rFont val="Calibri"/>
        <family val="2"/>
        <scheme val="minor"/>
      </rPr>
      <t>.M. &amp; Hussain, S. (2021). Transcriptomics of single dose and repeated carbon black and ozone inhalation co-exposure highlight progressive pulmonary mitochondrial dysfunction., Particle and fibre toxicology, 18(1), 44. doi: 10.1186/s12989-021-00437-8</t>
    </r>
  </si>
  <si>
    <t>Solid-state paramagnetic probes for the oxygen imaging in mouse cancer model</t>
  </si>
  <si>
    <t>DHHS-NIH-NIBIB</t>
  </si>
  <si>
    <t>22-212</t>
  </si>
  <si>
    <t>RRx-001 in Small, Non-Small Cell Lung Cancer, Ovarian Cancer and Neuroendocrine Tumors Prior to Re-administration of Platinum Based Doublet Regimens (QUADRUPLE THREAT)</t>
  </si>
  <si>
    <t>Almubarak, Mohammed</t>
  </si>
  <si>
    <t>17-445</t>
  </si>
  <si>
    <r>
      <t xml:space="preserve">Krause, C., Kwon, E., Luo-Owen, X., McArthur, K., Cochran-Yu, M., Swentek, L., Burruss, S., Turay, D., Grigorian, A., Nahmias, J., Butt, A., Gutierrez, A., LaRiccia, A., Kincaid, M., Fiorentino, M.N., Glass, N., Toscano, S., Ley, E., Lombardo, S.R., Guillamondegui, O.D., </t>
    </r>
    <r>
      <rPr>
        <b/>
        <sz val="11"/>
        <color theme="1"/>
        <rFont val="Calibri"/>
        <family val="2"/>
        <scheme val="minor"/>
      </rPr>
      <t>Bardes, J.M</t>
    </r>
    <r>
      <rPr>
        <sz val="11"/>
        <color theme="1"/>
        <rFont val="Calibri"/>
        <family val="2"/>
        <scheme val="minor"/>
      </rPr>
      <t>., DeLa'O, C., Wydo, S.M., Leneweaver, K., Duletzke, N.T., Nunez, J., Moradian, S., Posluszny, J., Naar, L., Kaafarani, H., Kemmer, H., Lieser, M.J., Dorricott, A., Chang, G., Nemeth, Z. &amp; Mukherjee, K. (2021). Dexmedetomidine and paralytic exposure after damage control laparotomy: risk factors for delirium? Results from the EAST SLEEP-TIME multicenter trial., European journal of trauma and emergency surgery : official publication of the European Trauma Society, NA(NA), NA. doi: 10.1007/s00068-021-01813-x</t>
    </r>
  </si>
  <si>
    <t>Mechanisms of anti-tumor activity of group A Streptococcus in pancreatic adenocarcinoma</t>
  </si>
  <si>
    <t>Boone, Brian</t>
  </si>
  <si>
    <t>21-550</t>
  </si>
  <si>
    <t>Protocol STRO-001-BCM1, PhI Study of STRO-001 in Patients with Advanced B-Cell Malignancies.</t>
  </si>
  <si>
    <t>Veltri, Lauren</t>
  </si>
  <si>
    <t>20-786</t>
  </si>
  <si>
    <r>
      <t xml:space="preserve">Kwon, E., Krause, C., Luo-Owen, X., McArthur, K., Cochran-Yu, M., Swentek, L., Burruss, S., Turay, D., Krasnoff, C., Grigorian, A., Nahmias, J., Butt, A., Gutierrez, A., LaRiccia, A., Kincaid, M., Fiorentino, M., Glass, N., Toscano, S., Ley, E.J., Lombardo, S., Guillamondegui, O., </t>
    </r>
    <r>
      <rPr>
        <b/>
        <sz val="11"/>
        <color theme="1"/>
        <rFont val="Calibri"/>
        <family val="2"/>
        <scheme val="minor"/>
      </rPr>
      <t>Bardes, J.M.</t>
    </r>
    <r>
      <rPr>
        <sz val="11"/>
        <color theme="1"/>
        <rFont val="Calibri"/>
        <family val="2"/>
        <scheme val="minor"/>
      </rPr>
      <t>, DeLa'O, C., Wydo, S., Leneweaver, K., Duletzke, N., Nunez, J., Moradian, S., Posluszny, J., Naar, L., Kaafarani, H., Kemmer, H., Lieser, M., Hanson, I., Chang, G., Bilaniuk, J.W., Nemeth, Z. &amp; Mukherjee, K. (2021). Time is domain: factors affecting primary fascial closure after trauma and non-trauma damage control laparotomy (data from the EAST SLEEP-TIME multicenter registry)., European journal of trauma and emergency surgery : official publication of the European Trauma Society, NA(NA), NA. doi: 10.1007/s00068-021-01814-w</t>
    </r>
  </si>
  <si>
    <t>Biomimetic Solution for Quantifying Robotic Surgical Skill</t>
  </si>
  <si>
    <t>Neurowired</t>
  </si>
  <si>
    <t>22-351</t>
  </si>
  <si>
    <t>Phase III Lenalidomie/Rituxan Maintenance for Relapsed FL, Marginal Zone or MCL</t>
  </si>
  <si>
    <t>15-133</t>
  </si>
  <si>
    <r>
      <t>Liss, D.J., Carey, H.D.,</t>
    </r>
    <r>
      <rPr>
        <b/>
        <sz val="11"/>
        <color theme="1"/>
        <rFont val="Calibri"/>
        <family val="2"/>
        <scheme val="minor"/>
      </rPr>
      <t xml:space="preserve"> Yakovenko, S</t>
    </r>
    <r>
      <rPr>
        <sz val="11"/>
        <color theme="1"/>
        <rFont val="Calibri"/>
        <family val="2"/>
        <scheme val="minor"/>
      </rPr>
      <t xml:space="preserve">. &amp; </t>
    </r>
    <r>
      <rPr>
        <b/>
        <sz val="11"/>
        <color theme="1"/>
        <rFont val="Calibri"/>
        <family val="2"/>
        <scheme val="minor"/>
      </rPr>
      <t>Allen, J.L</t>
    </r>
    <r>
      <rPr>
        <sz val="11"/>
        <color theme="1"/>
        <rFont val="Calibri"/>
        <family val="2"/>
        <scheme val="minor"/>
      </rPr>
      <t>. (2021). Young adults perceive small disturbances to their walking balance even when distracted., Gait &amp; posture, 91(NA), 198-204. doi: S0966-6362(21)00550-6</t>
    </r>
  </si>
  <si>
    <t>Peri-Operative Hydroxychloroquine + mFOLFIRINOX to Target Neutrophil Traps</t>
  </si>
  <si>
    <t>Pancreatic Cancer Action Network</t>
  </si>
  <si>
    <t>22-288</t>
  </si>
  <si>
    <t>A Phase 1 Trial to Evaluate the Potential Impact of Renal Impairment on the Pharmacokinetics and Safety of CPX-351 (Daunorubicin and Cytarabine) Liposome for Injection Treatment in Adult Patients with Hematologic Malignancies</t>
  </si>
  <si>
    <t>19-234</t>
  </si>
  <si>
    <r>
      <t xml:space="preserve">Majumder, N., Velayutham, M., Bitounis, D., Kodali, V.K., Hasan Mazumder, M.H., Amedro, J., </t>
    </r>
    <r>
      <rPr>
        <b/>
        <sz val="11"/>
        <color theme="1"/>
        <rFont val="Calibri"/>
        <family val="2"/>
        <scheme val="minor"/>
      </rPr>
      <t>Khramtsov, V.V</t>
    </r>
    <r>
      <rPr>
        <sz val="11"/>
        <color theme="1"/>
        <rFont val="Calibri"/>
        <family val="2"/>
        <scheme val="minor"/>
      </rPr>
      <t xml:space="preserve">., Erdely, A., </t>
    </r>
    <r>
      <rPr>
        <b/>
        <sz val="11"/>
        <color theme="1"/>
        <rFont val="Calibri"/>
        <family val="2"/>
        <scheme val="minor"/>
      </rPr>
      <t>Nurkiewicz, T</t>
    </r>
    <r>
      <rPr>
        <sz val="11"/>
        <color theme="1"/>
        <rFont val="Calibri"/>
        <family val="2"/>
        <scheme val="minor"/>
      </rPr>
      <t xml:space="preserve">., Demokritou, P., Kelley, E.E. &amp; </t>
    </r>
    <r>
      <rPr>
        <b/>
        <sz val="11"/>
        <color theme="1"/>
        <rFont val="Calibri"/>
        <family val="2"/>
        <scheme val="minor"/>
      </rPr>
      <t xml:space="preserve">Hussain, </t>
    </r>
    <r>
      <rPr>
        <sz val="11"/>
        <color theme="1"/>
        <rFont val="Calibri"/>
        <family val="2"/>
        <scheme val="minor"/>
      </rPr>
      <t>S. (2021). Oxidized carbon black nanoparticles induce endothelial damage through C-X-C chemokine receptor 3-mediated pathway., Redox biology, 47(NA), 102161. doi: S2213-2317(21)00321-9</t>
    </r>
  </si>
  <si>
    <t>West Virginia University Stroke CoBRE</t>
  </si>
  <si>
    <t>DeVries-Nelson, Anne</t>
  </si>
  <si>
    <t>DHHS-NIH-NIGMS</t>
  </si>
  <si>
    <t>13-606</t>
  </si>
  <si>
    <t>ADMIN, PD</t>
  </si>
  <si>
    <t>A Study to Assess Overall Response Rate by Inducing an Inflammatory Phenotype in Metastatic Breast Cancer with the Oncolytic Reovirus Pelareorep in Combination with anti-PD-L1 Avelumab and Paclitaxel - BRACELET-1 Study</t>
  </si>
  <si>
    <t>Hafez, Maria</t>
  </si>
  <si>
    <t>20-677</t>
  </si>
  <si>
    <r>
      <t xml:space="preserve">Podury, S., Srivastava, S., Khan, E., Kakara, M., Tandon, M., Shrestha, A.K., Freeland, K., </t>
    </r>
    <r>
      <rPr>
        <b/>
        <sz val="11"/>
        <color theme="1"/>
        <rFont val="Calibri"/>
        <family val="2"/>
        <scheme val="minor"/>
      </rPr>
      <t>Wen, S</t>
    </r>
    <r>
      <rPr>
        <sz val="11"/>
        <color theme="1"/>
        <rFont val="Calibri"/>
        <family val="2"/>
        <scheme val="minor"/>
      </rPr>
      <t>. &amp; Sriwastava, S. (2021). Relevance of CSF, Serum and Neuroimaging Markers in CNS and PNS Manifestation in COVID-19: A Systematic Review of Case Report and Case Series., Brain sciences, 11(10), NA. doi: 1354</t>
    </r>
  </si>
  <si>
    <t>CRDEB</t>
  </si>
  <si>
    <t>A Phase 1b Open-Label, Dose-Escalating Study to Evaluate the Safety and Tolerability of PLG0206 in Patients Undergoing Debridement, Antibiotics, and Implant Retention (DAIR) for Treatment of a Periprosthetic Joint Infection (PJI) Occurring After TKA</t>
  </si>
  <si>
    <t>Dietz, Matthew</t>
  </si>
  <si>
    <t>Peptilogics, Inc.</t>
  </si>
  <si>
    <t>22-437</t>
  </si>
  <si>
    <t>Monitoring Heart Failure Grade using Short-wave Infrared Imaging Protocol Version 0</t>
  </si>
  <si>
    <t>Bianco, Christopher</t>
  </si>
  <si>
    <t>20-608</t>
  </si>
  <si>
    <r>
      <rPr>
        <b/>
        <sz val="11"/>
        <color theme="1"/>
        <rFont val="Calibri"/>
        <family val="2"/>
        <scheme val="minor"/>
      </rPr>
      <t>Price, B.S., Khodaverdi, M</t>
    </r>
    <r>
      <rPr>
        <sz val="11"/>
        <color theme="1"/>
        <rFont val="Calibri"/>
        <family val="2"/>
        <scheme val="minor"/>
      </rPr>
      <t xml:space="preserve">., Halasz, A., </t>
    </r>
    <r>
      <rPr>
        <b/>
        <sz val="11"/>
        <color theme="1"/>
        <rFont val="Calibri"/>
        <family val="2"/>
        <scheme val="minor"/>
      </rPr>
      <t>Hendricks, B., Kimble, W., Smith, G.S. &amp; Hodder, S.L</t>
    </r>
    <r>
      <rPr>
        <sz val="11"/>
        <color theme="1"/>
        <rFont val="Calibri"/>
        <family val="2"/>
        <scheme val="minor"/>
      </rPr>
      <t>. (2021). Predicting increases in COVID-19 incidence to identify locations for targeted testing in West Virginia: A machine learning enhanced approach., medRxiv : the preprint server for health sciences, NA(NA), NA. doi: 2021.10.06.21264569</t>
    </r>
  </si>
  <si>
    <t>CRDEB, ADMIN</t>
  </si>
  <si>
    <t>Palacos MV+G</t>
  </si>
  <si>
    <t>Heraeus Medical</t>
  </si>
  <si>
    <t>22-195</t>
  </si>
  <si>
    <t>PD, PILOT</t>
  </si>
  <si>
    <t>STATINS USE IN INTRACEREBRAL HEMORRHAGE PATIENTS (SATURN)</t>
  </si>
  <si>
    <t>Smith, Matthew</t>
  </si>
  <si>
    <t>20-436</t>
  </si>
  <si>
    <t>Price, B.S., Khodaverdi, M., Halasz, A., Hendricks, B., Kimble, W., Smith, G.S. &amp; Hodder, S.L. (2021). Predicting increases in COVID-19 incidence to identify locations for targeted testing in West Virginia: A machine learning enhanced approach., PloS one, 16(11), e0259538. doi: 10.1371/journal.pone.0259538</t>
  </si>
  <si>
    <t>Mitochondrial Dysfunction in Prosthetic Joint Infection</t>
  </si>
  <si>
    <t>DHHS-NIH-NIAMS</t>
  </si>
  <si>
    <t>22-278</t>
  </si>
  <si>
    <t>Building an Innovative Ethno-Geographic Information System (EGIS) to Address Opioid Overdose Disparities in Inland Southern California</t>
  </si>
  <si>
    <t>Pollini, Robin</t>
  </si>
  <si>
    <t>21-261</t>
  </si>
  <si>
    <t>Sharafeldin, N., Bates, B., Song, Q., Madhira, V., Shao, Y.R., Liu, F., Bergquist, T., Su, J. &amp; Topaloglu, U. (2021). Reply to K. Takada et al., Journal of clinical oncology : official journal of the American Society of Clinical Oncology, 39(35), 3997-3998. doi: 10.1200/JCO.21.02150</t>
  </si>
  <si>
    <t>Localized delivery of Granulocyte-Macrophage Colony-Stimulating Factor to alleviate tumor hypoxia and immunosuppression through macrophages</t>
  </si>
  <si>
    <t>Eubank, Timothy</t>
  </si>
  <si>
    <t>21-695</t>
  </si>
  <si>
    <t>ADMIN, TECH</t>
  </si>
  <si>
    <t>A Phase III, Randomized, Double-Blind, Placebo Controlled, Multi-Center, International Study of Durvalumab Given Concurrently With Definitive Chemoradiation Therapy (cDRT) in Patients With Locally Advanced, Unresectable Esophageal Squamous Cell Carcinoma (</t>
  </si>
  <si>
    <t>Abbas, Ghulam</t>
  </si>
  <si>
    <t>21-647</t>
  </si>
  <si>
    <t>Stewart, A.W., Shillingburg, A., Petros, W., Wen, S., Piktel, D., Moses, R., Gibson, L.F., Craig, M. &amp; Cumpston, A. (2021). A prospective study of filgrastim pharmacokinetics in morbidly obese patients compared with non-obese controls., Pharmacotherapy, NA(NA), NA. doi: 10.1002/phar.2646</t>
  </si>
  <si>
    <t>CRDEB, TECH</t>
  </si>
  <si>
    <t>CTN-0100: Optimizing Retention, Duration and Discontinuation Strategies for Opioid Use Disorder Pharmacotherapy (RDD) yr 3</t>
  </si>
  <si>
    <t>Feinberg, Judith</t>
  </si>
  <si>
    <t>New York University</t>
  </si>
  <si>
    <t>21-133</t>
  </si>
  <si>
    <t>ADMIN, CEO, CRRF</t>
  </si>
  <si>
    <t>Randomized, Double-Blind, Placebo-Controlled Trial of Tomivosertib in Combination With Anti-PD-L1 Therapy in Subjects With Non-Small Cell Lung Cancer as First-Line Therapy or When Progressing on Single-Agent First-Line Anti-PD-L1 Therapy</t>
  </si>
  <si>
    <t>21-483</t>
  </si>
  <si>
    <t>Vallejo, M.C., Wamsley, L.M., Lilly, C.L., Nease, E.K. &amp; Nield, L.S. (2021). Factors Associated with Acceptance of Repeat MCAT Test Takers into a West Virginian Allopathic Medical School., Southern medical journal, 114(12), 801-806. doi: 10.14423/SMJ.0000000000001331</t>
  </si>
  <si>
    <t>Long-acting injectable PrEP vs daily oral PrEP in people who inject drugs: Preference and treatment effects</t>
  </si>
  <si>
    <t>University of Washington</t>
  </si>
  <si>
    <t>22-280</t>
  </si>
  <si>
    <t>Phase III, Open Label Study to Evaluate the Safety and Efficacy of INSTILADRIN (rAd-IFN/SYN3) Administered Intravesically to Patients with High Grade, BCG Unresponsive Non-Muscle Invasice Bladder Cancer (NMIBC).</t>
  </si>
  <si>
    <t>Luchey, Adam</t>
  </si>
  <si>
    <t>17-401</t>
  </si>
  <si>
    <t>Vinson, A.J., Dai, R., Agarwal, G., Anzalone, A.J., Lee, S.B., French, E., Olex, A.L., Madhira, V. &amp; Mannon, R.B. (2021). Sex and organ-specific risk of major adverse renal or cardiac events in solid organ transplant recipients with COVID-19., American journal of transplantation : official journal of the American Society of Transplantation and the American Society of Transplant Surgeons, 22(1), 245-259. doi: 10.1111/ajt.16865</t>
  </si>
  <si>
    <t>Optimizing Drug Delivery To Treat Debilitating Chronic Pelvic Pain</t>
  </si>
  <si>
    <t>DoD-Surgeon Gen</t>
  </si>
  <si>
    <t>22-344</t>
  </si>
  <si>
    <t>Ph2 Study of Durvalumab Alone or in Combo w/Novel Agents for Advanced, Unresectable Stage 3 NSCLC</t>
  </si>
  <si>
    <t>20-058</t>
  </si>
  <si>
    <t>Walker, W.H., Bumgarner, J.R., Becker-Krail, D.D., May, L.E., Liu, J.A. &amp; Nelson, R.J. (2021). Light at night disrupts biological clocks, calendars, and immune function., Seminars in immunopathology, NA(NA), NA. doi: 10.1007/s00281-021-00899-0</t>
  </si>
  <si>
    <t>SERENA-4: A Randomised, Multicentre, Double-Blind, Phase III Study of AZD9833 (an Oral SERD) plus Palbociclib versus Anastrozole plus Palbociclib for the Treatment of Patients with Estrogen Receptor-Positive, HER2-Negative Advanced Breast Cancer Who Have N</t>
  </si>
  <si>
    <t>AstraZeneca Pharmaceuticals</t>
  </si>
  <si>
    <t>22-168</t>
  </si>
  <si>
    <t>Adaptive Platform Treatment Trial for Outpatients with COVID-19</t>
  </si>
  <si>
    <t>Jenkins, Hannah</t>
  </si>
  <si>
    <t>21-435</t>
  </si>
  <si>
    <t>Walker, W.H., Kvadas, R.M., May, L.E., Liu, J.A., Bumgarner, J.R., Walton, J.C., DeVries, A.C., Dauchy, R.T., Blask, D.E. &amp; Nelson, R.J. (2021). Artificial Light at Night Reduces Anxiety-like Behavior in Female Mice with Exacerbated Mammary Tumor Growth., Cancers, 13(19), NA. doi: 4860</t>
  </si>
  <si>
    <t>Oncolytics Biotech Inc.</t>
  </si>
  <si>
    <t>Phase 3 Chemo + Herceptin + Placebo/Pertuzumab as Adjuvant Therapy for Operable HER2 + Breast CA</t>
  </si>
  <si>
    <t>Pahuja, Shalu</t>
  </si>
  <si>
    <t>12-290</t>
  </si>
  <si>
    <t>Wang, H., Ho, A.F., Wiener, R.C. &amp; Sambamoorthi, U. (2021). The Association of Mobile Health Applications with Self-Management Behaviors among Adults with Chronic Conditions in the United States., International journal of environmental research and public health, 18(19), NA. doi: 10351</t>
  </si>
  <si>
    <t>State Opioid Response Center of Excellence for Addiction</t>
  </si>
  <si>
    <t>WV-DHHR</t>
  </si>
  <si>
    <t>EMERALD 1 PhIII, Randomized, Double-blind, Placebo-controlled, Multicenter Study of TACE in Combination with either Durvalumab Monotherapy or Durvalumab plus Bevacizumab Therapy in Locoregional Hepatocellular Ca</t>
  </si>
  <si>
    <t>20-946</t>
  </si>
  <si>
    <t>Yang, X., Sun, J., Patel, R.C., Zhang, J., Guo, S., Zheng, Q., Olex, A.L., Olatosi, B., Weissman, S.B., Islam, J.Y., Chute, C.G., Haendel, M., Kirk, G.D. &amp; Li, X. (2021). Associations between HIV infection and clinical spectrum of COVID-19: a population level analysis based on US National COVID Cohort Collaborative (N3C) data., The lancet. HIV, 8(11), e690-e700. doi: S2352-3018(21)00239-3</t>
  </si>
  <si>
    <t>Targeting Ero1-a for treatment of NSCLC</t>
  </si>
  <si>
    <t>22-220</t>
  </si>
  <si>
    <t>preventive TReatment of mIgraine: oUtcoMes for Patients in real-world Healthcare systems (TRIUMPH)</t>
  </si>
  <si>
    <t>Najib, Umer</t>
  </si>
  <si>
    <t>21-228</t>
  </si>
  <si>
    <t>Yekelchyk, M., Madan, E., Wilhelm, J., Short, K.R., Palma, A.M., Liao, L., Camacho, D., Nkadori, E., Winters, M.T., Rice, E.S., Rolim, I., Cruz-Duarte, R., Pelham, C.J., Nagane, M., Gupta, K., Chaudhary, S., Braun, T., Pillappa, R., Parker, M.S., Menter, T., Matter, M., Haslbauer, J.D., Tolnay, M., Galior, K.D., Matkwoskyj, K.A., McGregor, S.M., Muller, L.K., Rakha, E.A., Lopez-Beltran, A., Drapkin, R., Ackermann, M., Fisher, P.B., Grossman, S.R., Godwin, A.K., Kulasinghe, A., Martinez, I., Marsh, C.B., Tang, B., Wicha, M.S., Won, K.J., Tzankov, A., Moreno, E. &amp; Gogna, R. (2021). Flower lose, a cell fitness marker, predicts COVID-19 prognosis., EMBO molecular medicine, 13(11), e13714. doi: 10.15252/emmm.202013714</t>
  </si>
  <si>
    <t>ADMIN, CRRF</t>
  </si>
  <si>
    <t>RECOVER Initiative</t>
  </si>
  <si>
    <t>Hodder, Sally</t>
  </si>
  <si>
    <t>21-673</t>
  </si>
  <si>
    <t>ADMIN, CRRF, CRDEB, CEO</t>
  </si>
  <si>
    <t>CONNECT MDS/AML Disease Registry</t>
  </si>
  <si>
    <t>14-545</t>
  </si>
  <si>
    <t>Yu, H.G., Sizemore, G., Smoot, K. &amp; Perrotta, P. (2021). Detecting SARS-CoV-2 Orf3a and E ion channel activity in COVID-19 blood samples., Journal of clinical and translational science, 5(1), e196. doi: 10.1017/cts.2021.856</t>
  </si>
  <si>
    <t>Psychological readiness, physical performance, and re-injury rates in Division I Collegiate Athletes with Acute Lower Extremity Injuries</t>
  </si>
  <si>
    <t>AANA</t>
  </si>
  <si>
    <t>22-392</t>
  </si>
  <si>
    <t>Phase II Oral Panobinostat with SubQ Bortezomib and Oral Dexametasone in Relapsed/Refractory MM</t>
  </si>
  <si>
    <t>17-137</t>
  </si>
  <si>
    <t>Eastern Cooperative Oncology Group (PSA WVA-01</t>
  </si>
  <si>
    <t>Kamran, Amir</t>
  </si>
  <si>
    <t>Frontier Science and Technology Research Foundation Inc</t>
  </si>
  <si>
    <t>00-586</t>
  </si>
  <si>
    <t>Tumor Microenvironment-TME CoBRE</t>
  </si>
  <si>
    <t>18-511</t>
  </si>
  <si>
    <t>A Phase 2b Randomized Trial of Autologous Dendritic Cell Immunotherapy (CMN-001) Plus Standard Treatment of Advanced Renal Cell Carcinoma</t>
  </si>
  <si>
    <t>CoImmune</t>
  </si>
  <si>
    <t>22-331</t>
  </si>
  <si>
    <t>A Study of PD-0332991 + Letrozole vs. Letrozole for 1st Line Treatment of Postmenopausal Women with ER+/HER2-Advanced Breast Cancer</t>
  </si>
  <si>
    <t>Kurian, Sobha</t>
  </si>
  <si>
    <t>13-656</t>
  </si>
  <si>
    <t>Joint Interagency Task Force_Covid-19- Kimble</t>
  </si>
  <si>
    <t>Kimble, Wesley</t>
  </si>
  <si>
    <t>22-329</t>
  </si>
  <si>
    <t>Drug Free Moms and Babies</t>
  </si>
  <si>
    <t>Lilly, Christa</t>
  </si>
  <si>
    <t>14-879</t>
  </si>
  <si>
    <t>Phase 1b: To determine the safety and tolerability of TAK-573 as SA in patients with locally advanced or metastatic solid tumors. Phase 2 Safety Lead-in: To determine the safety and tolerability of TAK-573 alone and in combination with pembrolizumab in un</t>
  </si>
  <si>
    <t>Takeda America Incorporated</t>
  </si>
  <si>
    <t>22-413</t>
  </si>
  <si>
    <t>A Multicenter, Longitudinal, Open-Label, Single-Arm Study Describing Cognitive Processing Speed Changes in Relapsing Multiple Sclerosis Subjects Treated With Ozanimod (RPC-1063).</t>
  </si>
  <si>
    <t>Seachrist, Eric</t>
  </si>
  <si>
    <t>20-489</t>
  </si>
  <si>
    <t>Improving immunotherapy response with radiation-mediated blood-tumor barrier disruption to enhance tumor kill and prolong survival in a preclinical model of brain metastases</t>
  </si>
  <si>
    <t>22-368</t>
  </si>
  <si>
    <t>A Randomized Phase 3 Study of Nivolumab Plus Ipilimumab or Nivolumab Combined With Fluorouracil Plus Cisplatin Versus Fluorouracil Plus Cisplatin in Subjects With Unresectable Advanced, Recurrent or Metastatic Previously Untreated Esophageal Squamous Cell</t>
  </si>
  <si>
    <t>19-104</t>
  </si>
  <si>
    <t>PERK Dependent Mechanisms of Neuroinflammation</t>
  </si>
  <si>
    <t>Meares, Gordon</t>
  </si>
  <si>
    <t>DHHS-NIH-NINDS</t>
  </si>
  <si>
    <t>16-537</t>
  </si>
  <si>
    <t>An Open-Label Phase II Trial to Evaluate the Efficacy and Safety of Neoadjuvant Doxorubicin Plus Cyclophosphamide Followed by Weekly Paclitaxel Plus Trastuzumab and Pertuzumab in Early Stage HER2-Negative Breast Cancer Patients Selected with a Test Measuri</t>
  </si>
  <si>
    <t>18-980</t>
  </si>
  <si>
    <t>An Open-label Study to Assess the Pharmacodynamics, Pharmacokinetics, and Safety of a Single Intravenous Dose of Fremanezumab 900 mg in Adults with Status Migrainosus [Protocol TV48125-PK-10173]</t>
  </si>
  <si>
    <t>Teva Branded Pharmaceutical Products R&amp;D, Inc.</t>
  </si>
  <si>
    <t>22-257</t>
  </si>
  <si>
    <t>NRG Oncology Foundation Inc. Funding WV025 Industry</t>
  </si>
  <si>
    <t>Jacobson, Geraldine</t>
  </si>
  <si>
    <t>14-744A</t>
  </si>
  <si>
    <t>Intergenerational consequences of maternal vaping on cerebral vascular structure and function</t>
  </si>
  <si>
    <t>Olfert, Ivan</t>
  </si>
  <si>
    <t>DHHS-NIH-NIEHS</t>
  </si>
  <si>
    <t>22-277</t>
  </si>
  <si>
    <t>ADMIN, PD, PILOT</t>
  </si>
  <si>
    <t>Ph 1B Evaluating RO7082859 in Combo with Rituximab or Obinutuzum for Relapsed Non-Hodgkin Lymphoma</t>
  </si>
  <si>
    <t>19-612</t>
  </si>
  <si>
    <t>Implementation and Utilization of an Adult Dental Benefit in Medicaid: Evaluating the Impact on Oral Health, Overall Wellness, and Economic Benefit</t>
  </si>
  <si>
    <t>Panagakos, Fotinos</t>
  </si>
  <si>
    <t>CareQuest Institute for Oral Health</t>
  </si>
  <si>
    <t>22-312</t>
  </si>
  <si>
    <t>West Virginia Stroke CoBRE</t>
  </si>
  <si>
    <t>Vielight Neuro RX Gamma Photobiomodulation Device for Moderate to Severe Alzheimer's Disease</t>
  </si>
  <si>
    <t>Rezai, Ali</t>
  </si>
  <si>
    <t>Vielight, Inc</t>
  </si>
  <si>
    <t>22-411</t>
  </si>
  <si>
    <t>ON-TRK: PrOspective Non-interventional study in patients with locally advanced or metastatic TRK fusion cancer treated with larotrectinib</t>
  </si>
  <si>
    <t>20-743</t>
  </si>
  <si>
    <t>Monitoring Vital Signs with a Wireless Ingestible Device in Subjects Undergoing Polysomnography</t>
  </si>
  <si>
    <t>Celero Systems, Inc</t>
  </si>
  <si>
    <t>22-313</t>
  </si>
  <si>
    <t>ADMIN. CRRF</t>
  </si>
  <si>
    <t>A Phase II, Randomized, Double-Blind, Placebo-Controlled, Multi-Center Study of the Safety and Efficacy of PRO 140 for Prophylaxis of Acute Graft-Versus-Host Disease in Patients with AML or MDS Undergoing Allogeneic Stem-Cell Transplantation.</t>
  </si>
  <si>
    <t>Ross, Kelly</t>
  </si>
  <si>
    <t>17-215</t>
  </si>
  <si>
    <t>Using Novel Machine Learning Methods to Personalize Strategies for Prevention of Persistent AKI after Cardiac Surgery</t>
  </si>
  <si>
    <t>Sakhuja, Ankit</t>
  </si>
  <si>
    <t>DHHS-NIH-NIDDKD</t>
  </si>
  <si>
    <t>21-538</t>
  </si>
  <si>
    <t>An Open-Label, Randomized, Phase III Trial of BMS-936558 vs Docetaxel in Previously Treated Metastatic Non-Squamous Non-Small Cell Lung Cancer (NSCLC)</t>
  </si>
  <si>
    <t>13-191</t>
  </si>
  <si>
    <t>A Phase 1/2 Multicenter, Open-label Study to Assess the Safety, Pharmacokinetics, and Efficacy of CC-92480 Monotherapy and in Combination with Dexamethasone in Subjects with Relapsed and Refractory Multiple Myeloma (RRMM)</t>
  </si>
  <si>
    <t>Sdrimas, Konstantinos</t>
  </si>
  <si>
    <t>Celgene Corporation</t>
  </si>
  <si>
    <t>22-121</t>
  </si>
  <si>
    <t>A Phase 3, Randomized, Double-Blind Study of Pamrevlumab or Placebo in combination with Gemcitabine Plus Nab-Paclitaxel as Neoadjuvant Treatment in Patients with Locally Advanced Unresectable Pancreatic Cancer</t>
  </si>
  <si>
    <t>Malla, Midhun</t>
  </si>
  <si>
    <t>20-937</t>
  </si>
  <si>
    <t>CRRF, PD</t>
  </si>
  <si>
    <t>SOR II Year 2 - SOR-Medical Services</t>
  </si>
  <si>
    <t>Sheppard, Ashley</t>
  </si>
  <si>
    <t>19-410</t>
  </si>
  <si>
    <t>PVSRIPO with and without Immune Checkpoint Blockade in Advanced PD-1 Refractory Melanoma</t>
  </si>
  <si>
    <t>21-714</t>
  </si>
  <si>
    <t>A Phase 3 Multicenter Study of Gleolan (Aminolevulinic Acid Hydrochloride) to Enhance Visualization of Tumor in Patients With Newly Diagnosed or Recurrent Meningiomas</t>
  </si>
  <si>
    <t>Sherman, Jonathan</t>
  </si>
  <si>
    <t>NX Development Corp.</t>
  </si>
  <si>
    <t>22-409</t>
  </si>
  <si>
    <t>Outcomes of Cutaneous Melanoma Patients Clinically Tested DecisionDx(R)-Melanoma</t>
  </si>
  <si>
    <t>Thomay, Alan</t>
  </si>
  <si>
    <t>21-686</t>
  </si>
  <si>
    <t>Endoscopic Ultrasound-guided Radiofrequency Ablation of Celiac Ganglion for pain management and improvement of quality of life in patients with inoperable pancreatic cancer</t>
  </si>
  <si>
    <t>Singh, Shailendra</t>
  </si>
  <si>
    <t>he National Pancreas Foundation</t>
  </si>
  <si>
    <t>22-279</t>
  </si>
  <si>
    <t>A Randomised, Multicentre, Double-blind, Placebo-controlled, Ph III Study of Carboplatin and Paclitaxel in Combination with Durvalumab, Followed by Maintenance Durva. with or without Olaparib in Newly Diagnosed Advanced or Recurrent Endometrial Ca</t>
  </si>
  <si>
    <t>Turner, Valerie</t>
  </si>
  <si>
    <t>20-676</t>
  </si>
  <si>
    <t>Functional imaging of thick bioprinted constructs</t>
  </si>
  <si>
    <t>22-217</t>
  </si>
  <si>
    <t>Therapeutic modulation of tissue nonspecific alkaline phosphatase activity in acute inflammation and sepsis</t>
  </si>
  <si>
    <t>20-569</t>
  </si>
  <si>
    <t>CCND1 Transcript Overexpression as a Novel Driver in 11q13-amplified HNSCC</t>
  </si>
  <si>
    <t>DHHS-NIH-NIDCR</t>
  </si>
  <si>
    <t>22-266</t>
  </si>
  <si>
    <t>List of new recruited C/T investigators across all sites beginning employment during this reporting period</t>
  </si>
  <si>
    <t>Terminal Degree</t>
  </si>
  <si>
    <t>Start Date</t>
  </si>
  <si>
    <t>Department</t>
  </si>
  <si>
    <t>School</t>
  </si>
  <si>
    <t>Research Area</t>
  </si>
  <si>
    <t>List of new WVCTSI staff beginning employment during this reporting period</t>
  </si>
  <si>
    <t xml:space="preserve">Maleah King </t>
  </si>
  <si>
    <t xml:space="preserve">Administrative Coordinator </t>
  </si>
  <si>
    <t>Patents &amp; Disclosures</t>
  </si>
  <si>
    <t>Type</t>
  </si>
  <si>
    <t>Id #</t>
  </si>
  <si>
    <t>Inventors</t>
  </si>
  <si>
    <t>Investigator &amp; Service Narrative</t>
  </si>
  <si>
    <t>Type of Service</t>
  </si>
  <si>
    <t>Orientations or Consultations provided to Investigators new to WVCTSI</t>
  </si>
  <si>
    <t>Degree</t>
  </si>
  <si>
    <t>School/Location</t>
  </si>
  <si>
    <t>Brief description of grant related service or product shared with other institutions</t>
  </si>
  <si>
    <t>Finance Narrative</t>
  </si>
  <si>
    <t xml:space="preserve">Brief description of cost transfers/corrections </t>
  </si>
  <si>
    <t xml:space="preserve">Brief description of potential violations of cost accounting standards identified and corrected </t>
  </si>
  <si>
    <t>other</t>
  </si>
  <si>
    <t>Provide all information for Research Scholars, WVU MS in CTS, MU MS in CTS, CTS Certificate, CTS Ph.D, INTRO, Educational Programming, Mentoring in tables below</t>
  </si>
  <si>
    <t>PD Program</t>
  </si>
  <si>
    <t>List of citations for disclosures</t>
  </si>
  <si>
    <t xml:space="preserve">List of patents/license agreement applications  </t>
  </si>
  <si>
    <t>List of patents/license agreements approved</t>
  </si>
  <si>
    <t>Brief description of study section services provided</t>
  </si>
  <si>
    <t>Brief description of honors and awards</t>
  </si>
  <si>
    <t xml:space="preserve">National Service </t>
  </si>
  <si>
    <t>Research Scholar</t>
  </si>
  <si>
    <t>WVCTSI RS WIPS - Dr. Midhun Malla</t>
  </si>
  <si>
    <t>PD Core</t>
  </si>
  <si>
    <t>WVCTSI RS WIPS Dr. Toni Rudisill</t>
  </si>
  <si>
    <t>WVCTSI RS WIPS Dr. Brian Hendricks</t>
  </si>
  <si>
    <t>WVCTSI RS WIPS Dr. Jim Bardes</t>
  </si>
  <si>
    <t>WVCTSI RS WIPS - Dr. Ankit Sakhuja</t>
  </si>
  <si>
    <t>WVCTSI RS WIPS - Dr. Samantha Minc</t>
  </si>
  <si>
    <t>Brief description of  research mentoring sessions of fellows/residents</t>
  </si>
  <si>
    <t>Brief description of research mentoring of graduate/professional students</t>
  </si>
  <si>
    <t>Brief description of research mentoring of undergraduate students</t>
  </si>
  <si>
    <t>Column16373</t>
  </si>
  <si>
    <t>Column16374</t>
  </si>
  <si>
    <t>Column16375</t>
  </si>
  <si>
    <t>Column16376</t>
  </si>
  <si>
    <t>Column16377</t>
  </si>
  <si>
    <t>Column16378</t>
  </si>
  <si>
    <t>Column16379</t>
  </si>
  <si>
    <t>Column16380</t>
  </si>
  <si>
    <t>Scholars team meetings mentored (Scholar Name)</t>
  </si>
  <si>
    <t>Toni Rudisill</t>
  </si>
  <si>
    <t>Professtional Developlent</t>
  </si>
  <si>
    <t>Jim Bardes</t>
  </si>
  <si>
    <t>List of student majors/disciplines</t>
  </si>
  <si>
    <t>List All Active students across our programs with  what their respective program is</t>
  </si>
  <si>
    <t>CTS MS Program</t>
  </si>
  <si>
    <t>MS in CTS</t>
  </si>
  <si>
    <t xml:space="preserve"> Shubash Adkarki, Anas Alharbi, Hatim Al-Jaroushi, Bathmapriya Balakrishnan,  Temiloluwa Fuwape, Mawia Haddad, Yousaf Hadi,  Shruti Jaiswal, Amir Kamran,  Muhammad U Khan, Caitlin Mickles, Sidra Najeeb, Wasiq Rawasia, Aisha Rizwan, Danish Safi, Salahundin Safi, Kyli Smith, Shitiz Sriwastava, Abdul Tarabishy, Richa Tripathi, Haixia Yang, Stephen Yu</t>
  </si>
  <si>
    <t>PhD in CTS</t>
  </si>
  <si>
    <t>Eiman Aboaziza, Kristin Grogg, Jason Kang, Misa Shaw, Lyn Choo, Nour Bawji, Helen Boyd-Pratt</t>
  </si>
  <si>
    <t>Mentor Name</t>
  </si>
  <si>
    <t>Student Name</t>
  </si>
  <si>
    <t>WVCTSI Supported Mentor</t>
  </si>
  <si>
    <t>List of new academic courses offered</t>
  </si>
  <si>
    <t>List of C/T research seminars offered</t>
  </si>
  <si>
    <t>CTS PhD Journal Club - Proposal Development</t>
  </si>
  <si>
    <t>PD Core/PhD Program</t>
  </si>
  <si>
    <t>PD Core/RS</t>
  </si>
  <si>
    <t>FACTS</t>
  </si>
  <si>
    <t>Don’t Sweat the Small Stuff - Dr. Nancy Wayne</t>
  </si>
  <si>
    <t>PD Core/FACTS</t>
  </si>
  <si>
    <t>Applying Smart Goals to Your Career and Life - Dr. Nancy Wayne</t>
  </si>
  <si>
    <t xml:space="preserve">PD Core/FACTS </t>
  </si>
  <si>
    <t>Fellows Research Academy-Planning your Project 2</t>
  </si>
  <si>
    <t>PD Core/FRA</t>
  </si>
  <si>
    <t>Fellows Research Academy-Project Work: A Key to Academic Success</t>
  </si>
  <si>
    <t>Fellows Research Academy-Grant Writing 1</t>
  </si>
  <si>
    <t>Fellows Research Academy-Grant Writing 2</t>
  </si>
  <si>
    <t>Fellows Research Academy-Research Resources for Clinical and Translational Projects</t>
  </si>
  <si>
    <t>Specific Aims Review</t>
  </si>
  <si>
    <t>List of special events/programs for women in science sponsored by WVCTSI</t>
  </si>
  <si>
    <t>Women at Work Podcast Listening Event: Making Yourself Heard</t>
  </si>
  <si>
    <t>PD Core/ORGE</t>
  </si>
  <si>
    <t>Women at Work Podcast Listening Event: What it Takes to Make a Major Change</t>
  </si>
  <si>
    <t>PD Core/ ORGE</t>
  </si>
  <si>
    <t>Researcher</t>
  </si>
  <si>
    <t>Presentation Title</t>
  </si>
  <si>
    <t xml:space="preserve">Editorial Services </t>
  </si>
  <si>
    <t>Citation of publications submitted</t>
  </si>
  <si>
    <t>Citation of publications accepted</t>
  </si>
  <si>
    <t>Number of unique participants in educational programming originating from Eastern Campus</t>
  </si>
  <si>
    <t>Bathmapriya Balakrishnan (MS Student)</t>
  </si>
  <si>
    <t>American Thoracic Society, American College of Chest Physicians, Society of Critical Care Medicine</t>
  </si>
  <si>
    <t>American College of Cardiology, The Society for Cardiovascular Angiography and Interventions</t>
  </si>
  <si>
    <t>Wasiq Rawasia (MS Student)</t>
  </si>
  <si>
    <t>Transforming Conflict into Collaboration Virtual Course, Association of American Medical Colleges</t>
  </si>
  <si>
    <t>Graduate Research Assistant for the Department of Emergency Medicine</t>
  </si>
  <si>
    <t>Kyli Smith (MS Student)</t>
  </si>
  <si>
    <t>CRDEB+B7:B11+[@[Core Components Contributed]]</t>
  </si>
  <si>
    <t>Eastern Association for the Surgery of Trauma</t>
  </si>
  <si>
    <t>Jim Bardes (Research Scholar)</t>
  </si>
  <si>
    <t>American Academy of Neurology, Movement Disorder Society</t>
  </si>
  <si>
    <t>Richa Tripathi (Research Scholar)</t>
  </si>
  <si>
    <t>A lesson learned; chronic thromboembolic pulmonary hypertension development as result of anticoagulation failure, American College of Physician (ACP), West Virginia Chapter Annual Meeting, Morgantown, WV, December 2021, Owens B, Mohamed N, Balakrishnan B</t>
  </si>
  <si>
    <t>Determining the relationship of body mass index with asthma severity in rural Appalachian population, American College of Physician (ACP), West Virginia Chapter Annual Meeting, Morgantown, WV, December 2021, Rana B, Khan S, Thompson J, Balakrishnan B</t>
  </si>
  <si>
    <t>Relationship between self-efficacy and physical activity in individuals with and without chronic hip pain, Mid-Atlantic Regional Chapter, American College of Sports Medicine Fall Meeting, Harrisburg, PA, USA, 11/05/2021, 4. Murro M, Jochimsen KN</t>
  </si>
  <si>
    <t>The profile of extracellular vesicles in intracerebral hemorrhage patients, THE 33RD ANNUAL MARSHALL UNIVERSITY HEALTH SCIENCE RESEARCH DAY, Huntington, WV, USA, 10/29/2021, Harshal Sawant, Trevor Bihl, Doan Nguyen, Ifeanyi Iwuchukwu, Ji Bihl</t>
  </si>
  <si>
    <t>Compromised endothelial progenitor cell exosomal communication with endothelial cells in hypertensionischemia conditions, THE 33RD ANNUAL MARSHALL UNIVERSITY HEALTH SCIENCE RESEARCH DAY, Huntington, WV, USA, 10/29/2021, Jinju Wang, Shuzhen Chen, Harshal Sawant, Ji Bihl</t>
  </si>
  <si>
    <t>Fluorescence-Guided Gastric Calibration Device with Measuring Functionality for Bariatric Surgery, SAGES 2021, Las Vegas, NV, 09/02/21, 2. Sarah Assali DO, Morgan Johnson MD, Salim Abunnaja MD, Justin Chambers PhD, Lawrence Tabone MD, Nova Szoka MD</t>
  </si>
  <si>
    <t>Rapid onset stiff person syndrome, American Neurological Association, 2021, Brandon Neeley, Gauri Pawar, Richa Tripathi</t>
  </si>
  <si>
    <t>Treatment resistant case of Morvan Sybdrome, American Neurological Association, 2021, Maria Moreno Escobar, Richa Tripathi, Gauri Pawar, Shumaila Sultan</t>
  </si>
  <si>
    <t>Hot cross bun sign in progressive ataxia with ELVOL4 mutation, American Neurological Association, 2021, Maria Moreno Escobar, Richa Tripath</t>
  </si>
  <si>
    <t>The Impact of Opioid Exposure During Pregnancy on the Human Neonatal Immune Profile, 2021 Symposium on Substance Use Research, virtual, 11/11/2021, Nicholas W. Miller, Brittany G. Seman, Stephen M. Akers, Jessica M. Povroznik, Kathleen Brundage, Wei Fang, Cory M. Robinson</t>
  </si>
  <si>
    <t>nterphotoreceptor matrix proteoglycans IMPG1 and IMPG2 undergoes intramolecular proteolysis and reveal localization interdependency, RD2021 Science Research Conference, XIXth International Symposium on Retinal Degenerations, Nashville, Tennessee, U.S.A, 09/29/2021, Chloe Coulter, Scott Rhodes, E M Salido</t>
  </si>
  <si>
    <t>HSP90Î± isoform is essential for rod photoreceptor function and viability, RD2021 Science Research Conference, XIXth International Symposium on Retinal Degenerations, Nashville, Tennessee, U.S.A, 09/29/2021, Daniella Munezero, Ezequiel Salido, Visvanathan Ramamurthy</t>
  </si>
  <si>
    <t>IUGA meeting, IUGA meeting, online, 12/15/2021, Omar F Duenas Garcia</t>
  </si>
  <si>
    <t>CRDEB, PILOT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</si>
</sst>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64">
    <font>
      <sz val="11"/>
      <color theme="1"/>
      <name val="Calibri"/>
      <family val="2"/>
      <scheme val="minor"/>
    </font>
    <font>
      <sz val="11"/>
      <color theme="1"/>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sz val="10"/>
      <color rgb="FF000000"/>
      <name val="Calibri"/>
      <family val="2"/>
      <scheme val="minor"/>
    </font>
    <font>
      <b/>
      <sz val="9"/>
      <color indexed="81"/>
      <name val="Tahoma"/>
      <family val="2"/>
    </font>
    <font>
      <sz val="9"/>
      <color indexed="81"/>
      <name val="Tahoma"/>
      <family val="2"/>
    </font>
    <font>
      <sz val="11"/>
      <color rgb="FF000000"/>
      <name val="Calibri"/>
      <family val="2"/>
      <scheme val="minor"/>
    </font>
    <font>
      <sz val="12"/>
      <color rgb="FF000000"/>
      <name val="Calibri"/>
      <family val="2"/>
      <scheme val="minor"/>
    </font>
    <font>
      <u/>
      <sz val="11"/>
      <color theme="10"/>
      <name val="Calibri"/>
      <family val="2"/>
      <scheme val="minor"/>
    </font>
    <font>
      <b/>
      <sz val="11"/>
      <name val="Calibri"/>
      <family val="2"/>
      <scheme val="minor"/>
    </font>
    <font>
      <sz val="11"/>
      <color rgb="FF00B0F0"/>
      <name val="Calibri"/>
      <family val="2"/>
      <scheme val="minor"/>
    </font>
    <font>
      <sz val="11"/>
      <color rgb="FF7030A0"/>
      <name val="Calibri"/>
      <family val="2"/>
      <scheme val="minor"/>
    </font>
    <font>
      <sz val="11"/>
      <color rgb="FFFF00FF"/>
      <name val="Calibri"/>
      <family val="2"/>
      <scheme val="minor"/>
    </font>
    <font>
      <sz val="11"/>
      <color rgb="FF00B050"/>
      <name val="Calibri"/>
      <family val="2"/>
      <scheme val="minor"/>
    </font>
    <font>
      <b/>
      <u/>
      <sz val="11"/>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000000"/>
      <name val="Calibri"/>
      <family val="2"/>
    </font>
    <font>
      <sz val="11"/>
      <color rgb="FF1F497D"/>
      <name val="Calibri"/>
      <family val="2"/>
      <scheme val="minor"/>
    </font>
    <font>
      <b/>
      <sz val="12"/>
      <color theme="1"/>
      <name val="Calibri"/>
      <family val="2"/>
      <scheme val="minor"/>
    </font>
    <font>
      <b/>
      <sz val="10"/>
      <color indexed="8"/>
      <name val="Tahoma"/>
      <family val="2"/>
    </font>
    <font>
      <sz val="10"/>
      <color indexed="8"/>
      <name val="Tahoma"/>
      <family val="2"/>
    </font>
    <font>
      <b/>
      <i/>
      <sz val="11"/>
      <color theme="1"/>
      <name val="Calibri"/>
      <family val="2"/>
      <scheme val="minor"/>
    </font>
    <font>
      <i/>
      <sz val="11"/>
      <name val="Calibri"/>
      <family val="2"/>
      <scheme val="minor"/>
    </font>
    <font>
      <b/>
      <sz val="11"/>
      <color rgb="FF000000"/>
      <name val="Calibri"/>
      <family val="2"/>
      <scheme val="minor"/>
    </font>
    <font>
      <b/>
      <i/>
      <sz val="11"/>
      <color rgb="FF000000"/>
      <name val="Calibri"/>
      <family val="2"/>
      <scheme val="minor"/>
    </font>
    <font>
      <sz val="11"/>
      <color rgb="FF006100"/>
      <name val="Calibri"/>
      <family val="2"/>
      <scheme val="minor"/>
    </font>
    <font>
      <sz val="9.9"/>
      <color theme="1"/>
      <name val="Calibri"/>
      <family val="2"/>
      <scheme val="minor"/>
    </font>
    <font>
      <sz val="11"/>
      <color rgb="FFFF0000"/>
      <name val="Calibri"/>
      <family val="2"/>
      <scheme val="minor"/>
    </font>
    <font>
      <sz val="11"/>
      <color rgb="FF030303"/>
      <name val="Calibri"/>
      <family val="2"/>
      <scheme val="minor"/>
    </font>
    <font>
      <sz val="8"/>
      <color rgb="FF000000"/>
      <name val="Arial"/>
      <family val="2"/>
    </font>
    <font>
      <sz val="10"/>
      <color rgb="FF222A35"/>
      <name val="Calibri"/>
      <family val="2"/>
      <scheme val="minor"/>
    </font>
    <font>
      <sz val="8"/>
      <name val="Calibri"/>
      <family val="2"/>
      <scheme val="minor"/>
    </font>
    <font>
      <sz val="10"/>
      <color rgb="FF000000"/>
      <name val="Arial"/>
      <family val="2"/>
    </font>
    <font>
      <sz val="11"/>
      <color rgb="FF000000"/>
      <name val="Calibri"/>
      <family val="2"/>
    </font>
    <font>
      <sz val="11"/>
      <name val="Calibri"/>
      <family val="2"/>
    </font>
    <font>
      <sz val="10"/>
      <color theme="1"/>
      <name val="Arial"/>
      <family val="2"/>
    </font>
    <font>
      <sz val="11"/>
      <color rgb="FFC00000"/>
      <name val="Calibri"/>
      <family val="2"/>
      <scheme val="minor"/>
    </font>
    <font>
      <u/>
      <sz val="11"/>
      <color theme="1"/>
      <name val="Calibri"/>
      <family val="2"/>
      <scheme val="minor"/>
    </font>
    <font>
      <u/>
      <sz val="11"/>
      <name val="Calibri"/>
      <family val="2"/>
      <scheme val="minor"/>
    </font>
    <font>
      <u/>
      <sz val="11"/>
      <color rgb="FF9966FF"/>
      <name val="Calibri"/>
      <family val="2"/>
      <scheme val="minor"/>
    </font>
    <font>
      <sz val="10"/>
      <name val="Arial"/>
      <family val="2"/>
    </font>
    <font>
      <sz val="12"/>
      <color rgb="FF0070C0"/>
      <name val="Calibri"/>
      <family val="2"/>
      <scheme val="minor"/>
    </font>
    <font>
      <sz val="11"/>
      <color rgb="FF0070C0"/>
      <name val="Calibri"/>
      <family val="2"/>
      <scheme val="minor"/>
    </font>
    <font>
      <sz val="11"/>
      <color rgb="FF322D32"/>
      <name val="Calibri"/>
      <family val="2"/>
      <scheme val="minor"/>
    </font>
    <font>
      <b/>
      <sz val="11"/>
      <color rgb="FF000000"/>
      <name val="Calibri"/>
      <family val="2"/>
    </font>
    <font>
      <sz val="12"/>
      <color theme="1"/>
      <name val="Calibri"/>
      <family val="2"/>
    </font>
    <font>
      <b/>
      <sz val="11"/>
      <name val="Calibri"/>
      <family val="2"/>
    </font>
    <font>
      <sz val="11"/>
      <color theme="0"/>
      <name val="Calibri"/>
      <family val="2"/>
    </font>
    <font>
      <b/>
      <sz val="11"/>
      <color rgb="FFFFFFFF"/>
      <name val="Calibri"/>
      <family val="2"/>
    </font>
    <font>
      <sz val="11"/>
      <color rgb="FFFFFFFF"/>
      <name val="Calibri"/>
      <family val="2"/>
    </font>
    <font>
      <b/>
      <sz val="11"/>
      <color rgb="FFC00000"/>
      <name val="Calibri"/>
      <family val="2"/>
    </font>
    <font>
      <sz val="8"/>
      <color theme="1"/>
      <name val="Arial"/>
      <family val="2"/>
    </font>
    <font>
      <sz val="8"/>
      <color rgb="FF403F42"/>
      <name val="Arial"/>
      <family val="2"/>
    </font>
    <font>
      <sz val="11"/>
      <color rgb="FF9C5700"/>
      <name val="Calibri"/>
      <family val="2"/>
      <scheme val="minor"/>
    </font>
    <font>
      <sz val="11"/>
      <color theme="1"/>
      <name val="Calibri"/>
      <scheme val="minor"/>
    </font>
    <font>
      <sz val="11"/>
      <name val="Calibri"/>
      <scheme val="minor"/>
    </font>
  </fonts>
  <fills count="24">
    <fill>
      <patternFill patternType="none"/>
    </fill>
    <fill>
      <patternFill patternType="gray125"/>
    </fill>
    <fill>
      <patternFill patternType="solid">
        <fgColor rgb="FFFFEB9C"/>
      </patternFill>
    </fill>
    <fill>
      <patternFill patternType="solid">
        <fgColor theme="8" tint="0.39997558519241921"/>
        <bgColor indexed="65"/>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D9D9D9"/>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rgb="FFC6EFCE"/>
      </patternFill>
    </fill>
    <fill>
      <patternFill patternType="solid">
        <fgColor theme="1"/>
        <bgColor indexed="64"/>
      </patternFill>
    </fill>
    <fill>
      <patternFill patternType="solid">
        <fgColor theme="2" tint="-9.9978637043366805E-2"/>
        <bgColor theme="0" tint="-0.14999847407452621"/>
      </patternFill>
    </fill>
    <fill>
      <patternFill patternType="solid">
        <fgColor theme="0" tint="-0.249977111117893"/>
        <bgColor indexed="64"/>
      </patternFill>
    </fill>
    <fill>
      <patternFill patternType="solid">
        <fgColor rgb="FFD9D9D9"/>
        <bgColor rgb="FFD9D9D9"/>
      </patternFill>
    </fill>
    <fill>
      <patternFill patternType="solid">
        <fgColor theme="4" tint="0.79998168889431442"/>
        <bgColor theme="0" tint="-0.14999847407452621"/>
      </patternFill>
    </fill>
    <fill>
      <patternFill patternType="solid">
        <fgColor rgb="FFEAAA00"/>
        <bgColor indexed="64"/>
      </patternFill>
    </fill>
    <fill>
      <patternFill patternType="solid">
        <fgColor theme="2" tint="-9.9978637043366805E-2"/>
        <bgColor indexed="64"/>
      </patternFill>
    </fill>
  </fills>
  <borders count="93">
    <border>
      <left/>
      <right/>
      <top/>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
      <left style="medium">
        <color rgb="FF000000"/>
      </left>
      <right style="medium">
        <color rgb="FF000000"/>
      </right>
      <top style="medium">
        <color rgb="FF000000"/>
      </top>
      <bottom style="medium">
        <color rgb="FF000000"/>
      </bottom>
      <diagonal/>
    </border>
    <border>
      <left/>
      <right/>
      <top/>
      <bottom style="medium">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top/>
      <bottom style="thin">
        <color auto="1"/>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auto="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1"/>
      </bottom>
      <diagonal/>
    </border>
    <border>
      <left/>
      <right style="thin">
        <color theme="0" tint="-0.499984740745262"/>
      </right>
      <top style="thin">
        <color theme="0" tint="-0.499984740745262"/>
      </top>
      <bottom/>
      <diagonal/>
    </border>
    <border>
      <left/>
      <right style="thin">
        <color theme="0" tint="-0.499984740745262"/>
      </right>
      <top/>
      <bottom/>
      <diagonal/>
    </border>
    <border>
      <left style="thin">
        <color theme="1"/>
      </left>
      <right style="thin">
        <color theme="0" tint="-0.499984740745262"/>
      </right>
      <top style="thin">
        <color theme="0" tint="-0.499984740745262"/>
      </top>
      <bottom/>
      <diagonal/>
    </border>
    <border>
      <left/>
      <right/>
      <top style="thin">
        <color theme="1"/>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thin">
        <color theme="1"/>
      </right>
      <top/>
      <bottom style="thin">
        <color theme="1"/>
      </bottom>
      <diagonal/>
    </border>
    <border>
      <left/>
      <right style="thin">
        <color auto="1"/>
      </right>
      <top/>
      <bottom/>
      <diagonal/>
    </border>
    <border>
      <left style="thin">
        <color theme="1"/>
      </left>
      <right style="thin">
        <color theme="1"/>
      </right>
      <top style="medium">
        <color theme="1"/>
      </top>
      <bottom/>
      <diagonal/>
    </border>
    <border>
      <left/>
      <right style="thin">
        <color theme="1"/>
      </right>
      <top style="medium">
        <color theme="1"/>
      </top>
      <bottom style="medium">
        <color theme="1"/>
      </bottom>
      <diagonal/>
    </border>
    <border>
      <left style="thin">
        <color theme="1"/>
      </left>
      <right style="thin">
        <color indexed="64"/>
      </right>
      <top/>
      <bottom/>
      <diagonal/>
    </border>
    <border>
      <left style="thin">
        <color indexed="64"/>
      </left>
      <right/>
      <top/>
      <bottom/>
      <diagonal/>
    </border>
    <border>
      <left style="thin">
        <color theme="1"/>
      </left>
      <right/>
      <top style="medium">
        <color theme="1"/>
      </top>
      <bottom style="thin">
        <color theme="1"/>
      </bottom>
      <diagonal/>
    </border>
    <border>
      <left style="thin">
        <color theme="1"/>
      </left>
      <right/>
      <top/>
      <bottom/>
      <diagonal/>
    </border>
    <border>
      <left style="thin">
        <color theme="1"/>
      </left>
      <right/>
      <top/>
      <bottom style="thin">
        <color theme="1"/>
      </bottom>
      <diagonal/>
    </border>
    <border>
      <left style="thin">
        <color indexed="64"/>
      </left>
      <right style="thin">
        <color indexed="64"/>
      </right>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style="thin">
        <color indexed="64"/>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medium">
        <color indexed="64"/>
      </right>
      <top style="thin">
        <color indexed="64"/>
      </top>
      <bottom style="thin">
        <color indexed="64"/>
      </bottom>
      <diagonal/>
    </border>
    <border>
      <left style="thin">
        <color indexed="64"/>
      </left>
      <right style="thin">
        <color indexed="10"/>
      </right>
      <top style="medium">
        <color indexed="64"/>
      </top>
      <bottom style="thin">
        <color indexed="64"/>
      </bottom>
      <diagonal/>
    </border>
    <border>
      <left style="thin">
        <color auto="1"/>
      </left>
      <right style="thin">
        <color indexed="10"/>
      </right>
      <top/>
      <bottom style="thin">
        <color indexed="64"/>
      </bottom>
      <diagonal/>
    </border>
    <border>
      <left style="thin">
        <color theme="1"/>
      </left>
      <right style="thin">
        <color theme="1"/>
      </right>
      <top style="medium">
        <color theme="1"/>
      </top>
      <bottom style="thin">
        <color theme="4" tint="0.39997558519241921"/>
      </bottom>
      <diagonal/>
    </border>
    <border>
      <left style="thin">
        <color indexed="64"/>
      </left>
      <right/>
      <top/>
      <bottom style="thin">
        <color auto="1"/>
      </bottom>
      <diagonal/>
    </border>
    <border>
      <left/>
      <right style="thin">
        <color indexed="64"/>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auto="1"/>
      </bottom>
      <diagonal/>
    </border>
    <border>
      <left/>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auto="1"/>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1"/>
      </left>
      <right style="thin">
        <color theme="0" tint="-0.499984740745262"/>
      </right>
      <top/>
      <bottom style="thin">
        <color theme="0" tint="-0.499984740745262"/>
      </bottom>
      <diagonal/>
    </border>
    <border>
      <left style="thin">
        <color theme="1"/>
      </left>
      <right/>
      <top style="thin">
        <color theme="0" tint="-0.499984740745262"/>
      </top>
      <bottom style="thin">
        <color theme="0" tint="-0.499984740745262"/>
      </bottom>
      <diagonal/>
    </border>
    <border>
      <left style="thin">
        <color auto="1"/>
      </left>
      <right/>
      <top/>
      <bottom style="thin">
        <color theme="0" tint="-0.499984740745262"/>
      </bottom>
      <diagonal/>
    </border>
    <border>
      <left style="thin">
        <color theme="1"/>
      </left>
      <right/>
      <top style="thin">
        <color theme="0" tint="-0.499984740745262"/>
      </top>
      <bottom/>
      <diagonal/>
    </border>
    <border>
      <left style="thin">
        <color auto="1"/>
      </left>
      <right style="thin">
        <color theme="0" tint="-0.499984740745262"/>
      </right>
      <top/>
      <bottom style="thin">
        <color theme="0" tint="-0.4999847407452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style="thin">
        <color theme="1"/>
      </right>
      <top style="medium">
        <color theme="1"/>
      </top>
      <bottom style="thin">
        <color theme="1"/>
      </bottom>
      <diagonal/>
    </border>
    <border>
      <left/>
      <right style="thin">
        <color theme="1"/>
      </right>
      <top/>
      <bottom style="medium">
        <color theme="1"/>
      </bottom>
      <diagonal/>
    </border>
    <border>
      <left style="thin">
        <color theme="1"/>
      </left>
      <right style="thin">
        <color theme="1"/>
      </right>
      <top/>
      <bottom style="medium">
        <color theme="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right/>
      <top style="thin">
        <color indexed="64"/>
      </top>
      <bottom/>
      <diagonal/>
    </border>
    <border>
      <left style="medium">
        <color indexed="64"/>
      </left>
      <right/>
      <top style="thin">
        <color theme="1"/>
      </top>
      <bottom style="thin">
        <color theme="1"/>
      </bottom>
      <diagonal/>
    </border>
    <border>
      <left style="medium">
        <color indexed="64"/>
      </left>
      <right/>
      <top/>
      <bottom style="thin">
        <color theme="1"/>
      </bottom>
      <diagonal/>
    </border>
    <border>
      <left style="medium">
        <color indexed="64"/>
      </left>
      <right/>
      <top/>
      <bottom/>
      <diagonal/>
    </border>
    <border>
      <left style="thin">
        <color indexed="64"/>
      </left>
      <right style="thin">
        <color indexed="64"/>
      </right>
      <top style="thin">
        <color indexed="64"/>
      </top>
      <bottom style="thin">
        <color theme="0" tint="-0.499984740745262"/>
      </bottom>
      <diagonal/>
    </border>
    <border>
      <left style="thin">
        <color indexed="64"/>
      </left>
      <right style="thin">
        <color indexed="64"/>
      </right>
      <top style="thin">
        <color theme="1"/>
      </top>
      <bottom style="thin">
        <color theme="1"/>
      </bottom>
      <diagonal/>
    </border>
    <border>
      <left style="thin">
        <color indexed="8"/>
      </left>
      <right style="thin">
        <color indexed="20"/>
      </right>
      <top style="thin">
        <color indexed="20"/>
      </top>
      <bottom style="thin">
        <color indexed="20"/>
      </bottom>
      <diagonal/>
    </border>
    <border>
      <left style="thin">
        <color indexed="64"/>
      </left>
      <right style="thin">
        <color indexed="64"/>
      </right>
      <top style="thin">
        <color theme="1"/>
      </top>
      <bottom style="thin">
        <color indexed="64"/>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diagonal/>
    </border>
  </borders>
  <cellStyleXfs count="11">
    <xf numFmtId="0" fontId="0" fillId="0" borderId="0"/>
    <xf numFmtId="44" fontId="1" fillId="0" borderId="0" applyFont="0" applyFill="0" applyBorder="0" applyAlignment="0" applyProtection="0"/>
    <xf numFmtId="0" fontId="2" fillId="2" borderId="0" applyNumberFormat="0" applyBorder="0" applyAlignment="0" applyProtection="0"/>
    <xf numFmtId="0" fontId="7" fillId="0" borderId="0"/>
    <xf numFmtId="0" fontId="14" fillId="0" borderId="0" applyNumberFormat="0" applyFill="0" applyBorder="0" applyAlignment="0" applyProtection="0"/>
    <xf numFmtId="0" fontId="33" fillId="16" borderId="0" applyNumberFormat="0" applyBorder="0" applyAlignment="0" applyProtection="0"/>
    <xf numFmtId="0" fontId="24" fillId="0" borderId="0"/>
    <xf numFmtId="0" fontId="41" fillId="0" borderId="0"/>
    <xf numFmtId="0" fontId="1" fillId="3" borderId="0" applyNumberFormat="0" applyBorder="0" applyAlignment="0" applyProtection="0"/>
    <xf numFmtId="0" fontId="24" fillId="0" borderId="0"/>
    <xf numFmtId="0" fontId="61" fillId="2" borderId="0" applyNumberFormat="0" applyBorder="0" applyAlignment="0" applyProtection="0"/>
  </cellStyleXfs>
  <cellXfs count="954">
    <xf numFmtId="0" fontId="0" fillId="0" borderId="0" xfId="0"/>
    <xf numFmtId="0" fontId="0" fillId="0" borderId="0" xfId="0" applyFont="1" applyFill="1"/>
    <xf numFmtId="0" fontId="0" fillId="0" borderId="0" xfId="0" applyFont="1"/>
    <xf numFmtId="0" fontId="0" fillId="0" borderId="0" xfId="0" applyFont="1" applyFill="1" applyAlignment="1">
      <alignment wrapText="1"/>
    </xf>
    <xf numFmtId="0" fontId="1" fillId="0" borderId="0" xfId="0" applyFont="1" applyFill="1"/>
    <xf numFmtId="0" fontId="1" fillId="0" borderId="0" xfId="0" applyFont="1" applyFill="1" applyAlignment="1">
      <alignment wrapText="1"/>
    </xf>
    <xf numFmtId="0" fontId="0" fillId="0" borderId="0" xfId="0" applyFont="1" applyFill="1" applyAlignment="1">
      <alignment horizontal="right"/>
    </xf>
    <xf numFmtId="0" fontId="4" fillId="0" borderId="0" xfId="0" applyFont="1" applyFill="1" applyAlignment="1">
      <alignment wrapText="1"/>
    </xf>
    <xf numFmtId="0" fontId="0" fillId="0" borderId="0" xfId="3" applyFont="1" applyFill="1" applyBorder="1" applyAlignment="1">
      <alignment horizontal="center" wrapText="1"/>
    </xf>
    <xf numFmtId="0" fontId="0" fillId="0" borderId="0" xfId="3" applyFont="1" applyFill="1" applyBorder="1"/>
    <xf numFmtId="0" fontId="0" fillId="0" borderId="0" xfId="3" applyFont="1" applyFill="1" applyBorder="1" applyAlignment="1">
      <alignment wrapText="1"/>
    </xf>
    <xf numFmtId="0" fontId="4" fillId="0" borderId="0" xfId="0" applyFont="1" applyFill="1"/>
    <xf numFmtId="0" fontId="0" fillId="0" borderId="0" xfId="0" applyNumberFormat="1" applyFont="1" applyFill="1"/>
    <xf numFmtId="0" fontId="0" fillId="0" borderId="0" xfId="0" applyFont="1" applyFill="1" applyAlignment="1">
      <alignment vertical="center" wrapText="1"/>
    </xf>
    <xf numFmtId="0" fontId="1" fillId="0" borderId="0" xfId="0" applyFont="1" applyFill="1" applyAlignment="1">
      <alignment horizontal="right"/>
    </xf>
    <xf numFmtId="44" fontId="4" fillId="0" borderId="0" xfId="1" applyFont="1" applyFill="1" applyAlignment="1">
      <alignment horizontal="right"/>
    </xf>
    <xf numFmtId="44" fontId="0" fillId="0" borderId="0" xfId="1" applyFont="1" applyFill="1"/>
    <xf numFmtId="44" fontId="4" fillId="0" borderId="0" xfId="1" applyFont="1" applyFill="1" applyAlignment="1">
      <alignment wrapText="1"/>
    </xf>
    <xf numFmtId="0" fontId="0" fillId="0" borderId="0" xfId="0" applyFont="1" applyAlignment="1">
      <alignment horizontal="right"/>
    </xf>
    <xf numFmtId="44" fontId="1" fillId="0" borderId="0" xfId="1" applyFont="1" applyFill="1"/>
    <xf numFmtId="0" fontId="8" fillId="0" borderId="0" xfId="0" applyFont="1" applyFill="1" applyAlignment="1">
      <alignment wrapText="1"/>
    </xf>
    <xf numFmtId="0" fontId="0" fillId="0" borderId="0" xfId="0" applyFont="1" applyFill="1" applyAlignment="1">
      <alignment horizontal="right" wrapText="1"/>
    </xf>
    <xf numFmtId="0" fontId="8" fillId="0" borderId="0" xfId="0" applyFont="1" applyFill="1"/>
    <xf numFmtId="0" fontId="4" fillId="0" borderId="0" xfId="0" applyFont="1" applyFill="1" applyAlignment="1">
      <alignment horizontal="right"/>
    </xf>
    <xf numFmtId="3" fontId="0" fillId="0" borderId="0" xfId="0" applyNumberFormat="1" applyFont="1" applyFill="1"/>
    <xf numFmtId="3" fontId="0" fillId="0" borderId="0" xfId="0" applyNumberFormat="1" applyFont="1" applyFill="1" applyAlignment="1">
      <alignment wrapText="1"/>
    </xf>
    <xf numFmtId="3" fontId="1" fillId="0" borderId="0" xfId="0" applyNumberFormat="1" applyFont="1" applyFill="1" applyAlignment="1">
      <alignment wrapText="1"/>
    </xf>
    <xf numFmtId="3" fontId="0" fillId="0" borderId="0" xfId="0" applyNumberFormat="1" applyFont="1" applyFill="1" applyAlignment="1">
      <alignment horizontal="right"/>
    </xf>
    <xf numFmtId="3" fontId="1" fillId="0" borderId="0" xfId="0" applyNumberFormat="1" applyFont="1" applyFill="1"/>
    <xf numFmtId="2" fontId="0" fillId="0" borderId="0" xfId="0" applyNumberFormat="1" applyFont="1" applyFill="1" applyAlignment="1">
      <alignment wrapText="1"/>
    </xf>
    <xf numFmtId="2" fontId="1" fillId="0" borderId="0" xfId="0" applyNumberFormat="1" applyFont="1" applyFill="1" applyAlignment="1">
      <alignment wrapText="1"/>
    </xf>
    <xf numFmtId="0" fontId="1" fillId="0" borderId="0" xfId="0" applyFont="1" applyFill="1" applyAlignment="1">
      <alignment horizontal="right" wrapText="1"/>
    </xf>
    <xf numFmtId="0" fontId="0" fillId="0" borderId="0" xfId="0" applyFont="1" applyAlignment="1">
      <alignment wrapText="1"/>
    </xf>
    <xf numFmtId="0" fontId="0" fillId="0" borderId="0" xfId="0" applyFont="1" applyAlignment="1">
      <alignment vertical="center" wrapText="1"/>
    </xf>
    <xf numFmtId="0" fontId="3" fillId="5" borderId="4" xfId="0" applyFont="1" applyFill="1" applyBorder="1"/>
    <xf numFmtId="0" fontId="0" fillId="6" borderId="5" xfId="0" applyFont="1" applyFill="1" applyBorder="1"/>
    <xf numFmtId="0" fontId="0" fillId="0" borderId="5" xfId="0" applyFont="1" applyBorder="1"/>
    <xf numFmtId="0" fontId="0" fillId="0" borderId="0" xfId="0" applyFont="1" applyFill="1" applyAlignment="1"/>
    <xf numFmtId="0" fontId="0" fillId="0" borderId="0" xfId="0" applyFont="1" applyFill="1" applyBorder="1"/>
    <xf numFmtId="0" fontId="0" fillId="0" borderId="0" xfId="0" applyFont="1" applyFill="1" applyBorder="1" applyAlignment="1">
      <alignment horizontal="left"/>
    </xf>
    <xf numFmtId="0" fontId="0" fillId="0" borderId="0" xfId="0" applyFill="1"/>
    <xf numFmtId="0" fontId="0" fillId="0" borderId="0" xfId="0" applyAlignment="1">
      <alignment wrapText="1"/>
    </xf>
    <xf numFmtId="0" fontId="0" fillId="0" borderId="0" xfId="0" applyFont="1" applyFill="1" applyAlignment="1">
      <alignment vertical="top"/>
    </xf>
    <xf numFmtId="0" fontId="0" fillId="0" borderId="0" xfId="0" applyFont="1" applyFill="1" applyBorder="1" applyAlignment="1">
      <alignment wrapText="1"/>
    </xf>
    <xf numFmtId="0" fontId="0" fillId="0" borderId="0" xfId="0" applyFont="1" applyAlignment="1">
      <alignment vertical="top"/>
    </xf>
    <xf numFmtId="0" fontId="0" fillId="6" borderId="8" xfId="0" applyFont="1" applyFill="1" applyBorder="1" applyAlignment="1">
      <alignment wrapText="1"/>
    </xf>
    <xf numFmtId="0" fontId="0" fillId="0" borderId="0" xfId="0" applyFont="1" applyBorder="1" applyAlignment="1">
      <alignment horizontal="left"/>
    </xf>
    <xf numFmtId="0" fontId="0" fillId="0" borderId="0" xfId="0" applyFont="1" applyAlignment="1">
      <alignment horizontal="right" wrapText="1"/>
    </xf>
    <xf numFmtId="0" fontId="8" fillId="0" borderId="12" xfId="0" applyFont="1" applyFill="1" applyBorder="1" applyAlignment="1">
      <alignment horizontal="right"/>
    </xf>
    <xf numFmtId="0" fontId="16" fillId="0" borderId="0" xfId="0" applyFont="1" applyFill="1" applyAlignment="1">
      <alignment horizontal="right"/>
    </xf>
    <xf numFmtId="0" fontId="18" fillId="0" borderId="0" xfId="0" applyFont="1" applyFill="1" applyAlignment="1">
      <alignment horizontal="right"/>
    </xf>
    <xf numFmtId="0" fontId="0" fillId="4" borderId="0" xfId="0" applyFont="1" applyFill="1"/>
    <xf numFmtId="0" fontId="0" fillId="0" borderId="0" xfId="0" applyFont="1" applyAlignment="1">
      <alignment vertical="center"/>
    </xf>
    <xf numFmtId="0" fontId="0" fillId="0" borderId="0" xfId="0" applyFont="1" applyFill="1" applyAlignment="1">
      <alignment vertical="center"/>
    </xf>
    <xf numFmtId="0" fontId="1" fillId="4" borderId="0" xfId="0" applyFont="1" applyFill="1"/>
    <xf numFmtId="0" fontId="0" fillId="4" borderId="0" xfId="0" applyFont="1" applyFill="1" applyAlignment="1">
      <alignment vertical="center"/>
    </xf>
    <xf numFmtId="0" fontId="21" fillId="0" borderId="0" xfId="0" applyFont="1" applyFill="1"/>
    <xf numFmtId="0" fontId="1" fillId="0" borderId="0" xfId="0" applyFont="1"/>
    <xf numFmtId="0" fontId="1" fillId="0" borderId="0" xfId="0" applyFont="1" applyAlignment="1">
      <alignment wrapText="1"/>
    </xf>
    <xf numFmtId="0" fontId="12" fillId="0" borderId="0" xfId="0" applyFont="1"/>
    <xf numFmtId="3" fontId="12" fillId="0" borderId="0" xfId="0" applyNumberFormat="1" applyFont="1"/>
    <xf numFmtId="0" fontId="24" fillId="0" borderId="24" xfId="0" applyFont="1" applyBorder="1" applyAlignment="1">
      <alignment vertical="center" wrapText="1"/>
    </xf>
    <xf numFmtId="0" fontId="24" fillId="10" borderId="25" xfId="0" applyFont="1" applyFill="1" applyBorder="1" applyAlignment="1">
      <alignment vertical="center" wrapText="1"/>
    </xf>
    <xf numFmtId="3" fontId="0" fillId="0" borderId="0" xfId="0" applyNumberFormat="1" applyFont="1"/>
    <xf numFmtId="0" fontId="24" fillId="0" borderId="25" xfId="0" applyFont="1" applyBorder="1" applyAlignment="1">
      <alignment vertical="center" wrapText="1"/>
    </xf>
    <xf numFmtId="3" fontId="21" fillId="0" borderId="0" xfId="0" applyNumberFormat="1" applyFont="1"/>
    <xf numFmtId="0" fontId="21" fillId="0" borderId="0" xfId="0" applyFont="1"/>
    <xf numFmtId="0" fontId="21" fillId="0" borderId="25" xfId="0" applyFont="1" applyBorder="1" applyAlignment="1">
      <alignment vertical="center" wrapText="1"/>
    </xf>
    <xf numFmtId="0" fontId="21" fillId="10" borderId="25" xfId="0" applyFont="1" applyFill="1" applyBorder="1" applyAlignment="1">
      <alignment vertical="center" wrapText="1"/>
    </xf>
    <xf numFmtId="0" fontId="21" fillId="0" borderId="0" xfId="0" applyFont="1" applyBorder="1" applyAlignment="1">
      <alignment vertical="center" wrapText="1"/>
    </xf>
    <xf numFmtId="0" fontId="0" fillId="0" borderId="0" xfId="0" applyFill="1" applyAlignment="1">
      <alignment vertical="center"/>
    </xf>
    <xf numFmtId="0" fontId="0" fillId="0" borderId="0" xfId="0" applyAlignment="1">
      <alignment vertical="center"/>
    </xf>
    <xf numFmtId="0" fontId="5" fillId="0" borderId="0" xfId="0" applyFont="1" applyAlignment="1">
      <alignment vertical="center"/>
    </xf>
    <xf numFmtId="14" fontId="0" fillId="0" borderId="0" xfId="0" applyNumberFormat="1" applyAlignment="1">
      <alignment wrapText="1"/>
    </xf>
    <xf numFmtId="0" fontId="0" fillId="0" borderId="0" xfId="0" applyFill="1" applyAlignment="1">
      <alignment vertical="center" wrapText="1"/>
    </xf>
    <xf numFmtId="0" fontId="0" fillId="0" borderId="0" xfId="0" applyAlignment="1">
      <alignment vertical="top"/>
    </xf>
    <xf numFmtId="0" fontId="8" fillId="0" borderId="0" xfId="0" applyFont="1" applyAlignment="1">
      <alignment vertical="top"/>
    </xf>
    <xf numFmtId="0" fontId="0" fillId="0" borderId="0" xfId="0" applyFont="1" applyAlignment="1">
      <alignment vertical="top" wrapText="1"/>
    </xf>
    <xf numFmtId="0" fontId="0" fillId="0" borderId="0" xfId="0" applyAlignment="1">
      <alignment vertical="top" wrapText="1"/>
    </xf>
    <xf numFmtId="0" fontId="0" fillId="0" borderId="0" xfId="0" applyFill="1" applyAlignment="1">
      <alignment vertical="top" wrapText="1"/>
    </xf>
    <xf numFmtId="0" fontId="6" fillId="0" borderId="0" xfId="0" applyFont="1" applyAlignment="1">
      <alignment vertical="top"/>
    </xf>
    <xf numFmtId="0" fontId="0" fillId="11" borderId="0" xfId="0" applyFill="1" applyAlignment="1">
      <alignment vertical="top"/>
    </xf>
    <xf numFmtId="0" fontId="0" fillId="0" borderId="0" xfId="0" applyNumberFormat="1" applyAlignment="1">
      <alignment vertical="top"/>
    </xf>
    <xf numFmtId="0" fontId="8" fillId="7" borderId="0" xfId="2" applyFont="1" applyFill="1" applyAlignment="1">
      <alignment vertical="top"/>
    </xf>
    <xf numFmtId="0" fontId="0" fillId="4" borderId="0" xfId="0" applyFill="1" applyAlignment="1">
      <alignment vertical="top"/>
    </xf>
    <xf numFmtId="0" fontId="8" fillId="8" borderId="0" xfId="2" applyFont="1" applyFill="1" applyAlignment="1">
      <alignment vertical="top"/>
    </xf>
    <xf numFmtId="0" fontId="0" fillId="7" borderId="0" xfId="0" applyFill="1" applyAlignment="1">
      <alignment vertical="top" wrapText="1"/>
    </xf>
    <xf numFmtId="0" fontId="0" fillId="8" borderId="0" xfId="0" applyFill="1" applyAlignment="1">
      <alignment vertical="top"/>
    </xf>
    <xf numFmtId="0" fontId="0" fillId="12" borderId="0" xfId="0" applyFill="1" applyAlignment="1">
      <alignment vertical="top"/>
    </xf>
    <xf numFmtId="0" fontId="0" fillId="13" borderId="0" xfId="0" applyFill="1" applyAlignment="1">
      <alignment vertical="top"/>
    </xf>
    <xf numFmtId="0" fontId="0" fillId="0" borderId="0" xfId="0" applyFill="1" applyAlignment="1">
      <alignment vertical="top"/>
    </xf>
    <xf numFmtId="0" fontId="1" fillId="0" borderId="0" xfId="0" applyFont="1" applyAlignment="1">
      <alignment vertical="top" wrapText="1"/>
    </xf>
    <xf numFmtId="0" fontId="0" fillId="7" borderId="0" xfId="0" applyFill="1" applyAlignment="1">
      <alignment vertical="top"/>
    </xf>
    <xf numFmtId="0" fontId="0" fillId="14" borderId="0" xfId="0" applyFill="1" applyAlignment="1">
      <alignment vertical="top"/>
    </xf>
    <xf numFmtId="0" fontId="8" fillId="0" borderId="0" xfId="0" applyFont="1" applyFill="1" applyAlignment="1">
      <alignment vertical="top" wrapText="1"/>
    </xf>
    <xf numFmtId="0" fontId="0" fillId="13" borderId="0" xfId="0" applyFill="1" applyAlignment="1">
      <alignment vertical="top" wrapText="1"/>
    </xf>
    <xf numFmtId="0" fontId="0" fillId="7" borderId="0" xfId="0" applyFont="1" applyFill="1" applyAlignment="1">
      <alignment vertical="top" wrapText="1"/>
    </xf>
    <xf numFmtId="0" fontId="8" fillId="7" borderId="0" xfId="0" applyFont="1" applyFill="1" applyAlignment="1">
      <alignment vertical="top"/>
    </xf>
    <xf numFmtId="0" fontId="0" fillId="11" borderId="0" xfId="0" applyFill="1" applyAlignment="1">
      <alignment vertical="top" wrapText="1"/>
    </xf>
    <xf numFmtId="0" fontId="0" fillId="0" borderId="0" xfId="0" applyNumberFormat="1" applyFill="1" applyAlignment="1">
      <alignment vertical="top"/>
    </xf>
    <xf numFmtId="0" fontId="0" fillId="0" borderId="0" xfId="0" applyNumberFormat="1" applyFill="1" applyAlignment="1">
      <alignment vertical="top" wrapText="1"/>
    </xf>
    <xf numFmtId="0" fontId="3" fillId="5" borderId="4" xfId="0" applyFont="1" applyFill="1" applyBorder="1" applyAlignment="1">
      <alignment vertical="top" wrapText="1"/>
    </xf>
    <xf numFmtId="0" fontId="3" fillId="5" borderId="4" xfId="0" applyFont="1" applyFill="1" applyBorder="1" applyAlignment="1">
      <alignment vertical="top"/>
    </xf>
    <xf numFmtId="0" fontId="15" fillId="5" borderId="4" xfId="0" applyFont="1" applyFill="1" applyBorder="1" applyAlignment="1">
      <alignment vertical="top"/>
    </xf>
    <xf numFmtId="0" fontId="3" fillId="5" borderId="28" xfId="0" applyFont="1" applyFill="1" applyBorder="1" applyAlignment="1">
      <alignment vertical="top"/>
    </xf>
    <xf numFmtId="0" fontId="0" fillId="0" borderId="5" xfId="0" applyFont="1" applyBorder="1" applyAlignment="1">
      <alignment vertical="top" wrapText="1"/>
    </xf>
    <xf numFmtId="0" fontId="0" fillId="0" borderId="5" xfId="0" applyFont="1" applyBorder="1" applyAlignment="1">
      <alignment vertical="top"/>
    </xf>
    <xf numFmtId="0" fontId="0" fillId="11" borderId="5" xfId="0" applyFont="1" applyFill="1" applyBorder="1" applyAlignment="1">
      <alignment vertical="top"/>
    </xf>
    <xf numFmtId="0" fontId="8" fillId="0" borderId="5" xfId="0" applyFont="1" applyBorder="1" applyAlignment="1">
      <alignment vertical="top"/>
    </xf>
    <xf numFmtId="0" fontId="0" fillId="0" borderId="8" xfId="0" applyFont="1" applyBorder="1" applyAlignment="1">
      <alignment vertical="top" wrapText="1"/>
    </xf>
    <xf numFmtId="0" fontId="0" fillId="0" borderId="0" xfId="0" applyFont="1" applyFill="1" applyAlignment="1">
      <alignment vertical="top" wrapText="1"/>
    </xf>
    <xf numFmtId="0" fontId="1" fillId="0" borderId="0" xfId="0" applyFont="1" applyFill="1" applyAlignment="1">
      <alignment vertical="top" wrapText="1"/>
    </xf>
    <xf numFmtId="0" fontId="6" fillId="0" borderId="0" xfId="0" applyFont="1" applyFill="1" applyAlignment="1">
      <alignment vertical="top"/>
    </xf>
    <xf numFmtId="0" fontId="1" fillId="0" borderId="0" xfId="0" applyFont="1" applyFill="1" applyAlignment="1">
      <alignment vertical="top"/>
    </xf>
    <xf numFmtId="0" fontId="8" fillId="8" borderId="0" xfId="2" applyFont="1" applyFill="1" applyAlignment="1">
      <alignment vertical="top" wrapText="1"/>
    </xf>
    <xf numFmtId="0" fontId="9" fillId="0" borderId="0" xfId="0" applyFont="1" applyAlignment="1">
      <alignment vertical="top"/>
    </xf>
    <xf numFmtId="0" fontId="0" fillId="8" borderId="0" xfId="0" applyFont="1" applyFill="1" applyAlignment="1">
      <alignment vertical="top" wrapText="1"/>
    </xf>
    <xf numFmtId="0" fontId="8" fillId="0" borderId="0" xfId="2" applyFont="1" applyFill="1" applyAlignment="1">
      <alignment vertical="top" wrapText="1"/>
    </xf>
    <xf numFmtId="0" fontId="0" fillId="0" borderId="0" xfId="0" applyFont="1" applyAlignment="1">
      <alignment horizontal="left" vertical="center"/>
    </xf>
    <xf numFmtId="0" fontId="1" fillId="0" borderId="0" xfId="0" applyFont="1" applyFill="1" applyAlignment="1"/>
    <xf numFmtId="0" fontId="3" fillId="5" borderId="29" xfId="0" applyFont="1" applyFill="1" applyBorder="1" applyAlignment="1">
      <alignment wrapText="1"/>
    </xf>
    <xf numFmtId="0" fontId="0" fillId="6" borderId="10" xfId="0" applyFont="1" applyFill="1" applyBorder="1" applyAlignment="1">
      <alignment vertical="center" wrapText="1"/>
    </xf>
    <xf numFmtId="0" fontId="0" fillId="0" borderId="0" xfId="0" applyFill="1" applyAlignment="1">
      <alignment horizontal="right"/>
    </xf>
    <xf numFmtId="0" fontId="0" fillId="0" borderId="10" xfId="0" applyFont="1" applyBorder="1" applyAlignment="1">
      <alignment vertical="center" wrapText="1"/>
    </xf>
    <xf numFmtId="0" fontId="0" fillId="0" borderId="27" xfId="0" applyFill="1" applyBorder="1" applyAlignment="1">
      <alignment horizontal="right"/>
    </xf>
    <xf numFmtId="0" fontId="0" fillId="0" borderId="31" xfId="0" applyFill="1" applyBorder="1"/>
    <xf numFmtId="14" fontId="0" fillId="0" borderId="0" xfId="0" applyNumberFormat="1"/>
    <xf numFmtId="0" fontId="0" fillId="0" borderId="5" xfId="0" applyFont="1" applyFill="1" applyBorder="1" applyAlignment="1">
      <alignment wrapText="1"/>
    </xf>
    <xf numFmtId="0" fontId="12" fillId="10" borderId="25" xfId="0" applyFont="1" applyFill="1" applyBorder="1" applyAlignment="1">
      <alignment vertical="center"/>
    </xf>
    <xf numFmtId="0" fontId="0" fillId="0" borderId="25" xfId="0" applyFont="1" applyBorder="1" applyAlignment="1">
      <alignment vertical="center"/>
    </xf>
    <xf numFmtId="0" fontId="0" fillId="0" borderId="0" xfId="0" applyNumberFormat="1" applyFont="1" applyFill="1" applyAlignment="1">
      <alignment wrapText="1"/>
    </xf>
    <xf numFmtId="0" fontId="0" fillId="10" borderId="25" xfId="0" applyFont="1" applyFill="1" applyBorder="1" applyAlignment="1">
      <alignment vertical="center"/>
    </xf>
    <xf numFmtId="0" fontId="0" fillId="0" borderId="25" xfId="0" applyFont="1" applyBorder="1"/>
    <xf numFmtId="0" fontId="0" fillId="7" borderId="0" xfId="0" applyFont="1" applyFill="1"/>
    <xf numFmtId="0" fontId="0" fillId="7" borderId="0" xfId="0" applyFill="1" applyAlignment="1">
      <alignment horizontal="right"/>
    </xf>
    <xf numFmtId="0" fontId="0" fillId="0" borderId="0" xfId="0" applyFont="1" applyFill="1" applyAlignment="1">
      <alignment horizontal="left" vertical="center"/>
    </xf>
    <xf numFmtId="1" fontId="0" fillId="15" borderId="0" xfId="0" applyNumberFormat="1" applyFont="1" applyFill="1"/>
    <xf numFmtId="1" fontId="0" fillId="0" borderId="0" xfId="0" applyNumberFormat="1" applyFont="1" applyFill="1"/>
    <xf numFmtId="0" fontId="0" fillId="6" borderId="32" xfId="0" applyFont="1" applyFill="1" applyBorder="1" applyAlignment="1">
      <alignment wrapText="1"/>
    </xf>
    <xf numFmtId="0" fontId="0" fillId="0" borderId="33" xfId="0" applyFont="1" applyBorder="1"/>
    <xf numFmtId="0" fontId="0" fillId="0" borderId="34" xfId="0" applyFont="1" applyBorder="1"/>
    <xf numFmtId="0" fontId="3" fillId="0" borderId="29" xfId="0" applyFont="1" applyFill="1" applyBorder="1" applyAlignment="1">
      <alignment wrapText="1"/>
    </xf>
    <xf numFmtId="0" fontId="5" fillId="0" borderId="0" xfId="3" applyFont="1" applyAlignment="1">
      <alignment wrapText="1"/>
    </xf>
    <xf numFmtId="0" fontId="1" fillId="0" borderId="0" xfId="3" applyFont="1"/>
    <xf numFmtId="0" fontId="5" fillId="0" borderId="0" xfId="3" applyFont="1" applyFill="1" applyBorder="1" applyAlignment="1">
      <alignment horizontal="center"/>
    </xf>
    <xf numFmtId="0" fontId="5" fillId="0" borderId="0" xfId="3" applyFont="1" applyFill="1" applyBorder="1" applyAlignment="1">
      <alignment horizontal="center" vertical="center" wrapText="1"/>
    </xf>
    <xf numFmtId="0" fontId="1" fillId="0" borderId="35" xfId="3" applyFont="1" applyFill="1" applyBorder="1"/>
    <xf numFmtId="0" fontId="4" fillId="0" borderId="0" xfId="3" applyFont="1"/>
    <xf numFmtId="0" fontId="1" fillId="0" borderId="11" xfId="3" applyFont="1" applyFill="1" applyBorder="1"/>
    <xf numFmtId="0" fontId="1" fillId="0" borderId="0" xfId="3" applyFont="1" applyAlignment="1">
      <alignment wrapText="1"/>
    </xf>
    <xf numFmtId="0" fontId="1" fillId="0" borderId="0" xfId="3" applyFont="1" applyFill="1" applyBorder="1"/>
    <xf numFmtId="8" fontId="34" fillId="0" borderId="6" xfId="0" applyNumberFormat="1" applyFont="1" applyBorder="1" applyAlignment="1">
      <alignment horizontal="left"/>
    </xf>
    <xf numFmtId="0" fontId="21" fillId="0" borderId="0" xfId="0" applyFont="1" applyFill="1" applyAlignment="1">
      <alignment wrapText="1"/>
    </xf>
    <xf numFmtId="0" fontId="0" fillId="0" borderId="0" xfId="0" applyFont="1" applyFill="1" applyAlignment="1">
      <alignment horizontal="left" vertical="center" wrapText="1"/>
    </xf>
    <xf numFmtId="0" fontId="0" fillId="0" borderId="0" xfId="0"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1" fillId="0" borderId="0" xfId="0" applyFont="1" applyFill="1" applyAlignment="1">
      <alignment horizontal="left" vertical="center"/>
    </xf>
    <xf numFmtId="0" fontId="1" fillId="0" borderId="0" xfId="0" applyFont="1" applyFill="1" applyAlignment="1">
      <alignment horizontal="left" vertical="center" wrapText="1"/>
    </xf>
    <xf numFmtId="0" fontId="0" fillId="0" borderId="0" xfId="0" applyFont="1" applyFill="1" applyAlignment="1">
      <alignment horizontal="left" wrapText="1" indent="3"/>
    </xf>
    <xf numFmtId="0" fontId="3" fillId="0" borderId="4" xfId="0" applyFont="1" applyFill="1" applyBorder="1"/>
    <xf numFmtId="0" fontId="0" fillId="0" borderId="10" xfId="0" applyFont="1" applyFill="1" applyBorder="1" applyAlignment="1">
      <alignment vertical="center" wrapText="1"/>
    </xf>
    <xf numFmtId="0" fontId="0" fillId="0" borderId="5" xfId="0" applyFont="1" applyFill="1" applyBorder="1"/>
    <xf numFmtId="0" fontId="0" fillId="0" borderId="30" xfId="0" applyFill="1" applyBorder="1" applyAlignment="1">
      <alignment horizontal="right"/>
    </xf>
    <xf numFmtId="0" fontId="0" fillId="0" borderId="0" xfId="0" applyFont="1" applyFill="1" applyAlignment="1">
      <alignment horizontal="center" vertical="center"/>
    </xf>
    <xf numFmtId="0" fontId="0" fillId="4" borderId="0" xfId="0" applyFont="1" applyFill="1" applyAlignment="1">
      <alignment vertical="top" wrapText="1"/>
    </xf>
    <xf numFmtId="0" fontId="5" fillId="0" borderId="41" xfId="3" applyFont="1" applyBorder="1" applyAlignment="1">
      <alignment horizontal="center" wrapText="1"/>
    </xf>
    <xf numFmtId="0" fontId="5" fillId="0" borderId="37" xfId="3" applyFont="1" applyBorder="1" applyAlignment="1">
      <alignment wrapText="1"/>
    </xf>
    <xf numFmtId="0" fontId="5" fillId="0" borderId="36" xfId="3" applyFont="1" applyBorder="1" applyAlignment="1">
      <alignment horizontal="center" wrapText="1"/>
    </xf>
    <xf numFmtId="0" fontId="5" fillId="7" borderId="38" xfId="3" applyFont="1" applyFill="1" applyBorder="1" applyAlignment="1"/>
    <xf numFmtId="0" fontId="5" fillId="0" borderId="38" xfId="3" applyFont="1" applyBorder="1" applyAlignment="1">
      <alignment vertical="center" wrapText="1"/>
    </xf>
    <xf numFmtId="0" fontId="5" fillId="0" borderId="41" xfId="3" applyFont="1" applyBorder="1" applyAlignment="1">
      <alignment horizontal="center" vertical="center" wrapText="1"/>
    </xf>
    <xf numFmtId="0" fontId="5" fillId="7" borderId="38" xfId="3" applyFont="1" applyFill="1" applyBorder="1" applyAlignment="1">
      <alignment horizontal="center" vertical="center" wrapText="1"/>
    </xf>
    <xf numFmtId="0" fontId="5" fillId="0" borderId="37" xfId="3" applyFont="1" applyFill="1" applyBorder="1" applyAlignment="1">
      <alignment horizontal="center" vertical="center" wrapText="1"/>
    </xf>
    <xf numFmtId="0" fontId="5" fillId="0" borderId="43" xfId="3" applyFont="1" applyFill="1" applyBorder="1" applyAlignment="1">
      <alignment horizontal="center" vertical="center" wrapText="1"/>
    </xf>
    <xf numFmtId="0" fontId="1" fillId="0" borderId="38" xfId="3" applyFont="1" applyBorder="1"/>
    <xf numFmtId="0" fontId="1" fillId="0" borderId="38" xfId="3" applyFont="1" applyBorder="1" applyAlignment="1">
      <alignment wrapText="1"/>
    </xf>
    <xf numFmtId="0" fontId="1" fillId="0" borderId="41" xfId="3" applyFont="1" applyBorder="1" applyAlignment="1">
      <alignment horizontal="center" wrapText="1"/>
    </xf>
    <xf numFmtId="0" fontId="1" fillId="0" borderId="41" xfId="3" applyFont="1" applyBorder="1"/>
    <xf numFmtId="0" fontId="1" fillId="0" borderId="43" xfId="3" applyFont="1" applyFill="1" applyBorder="1"/>
    <xf numFmtId="0" fontId="1" fillId="7" borderId="43" xfId="3" applyFont="1" applyFill="1" applyBorder="1"/>
    <xf numFmtId="0" fontId="1" fillId="7" borderId="38" xfId="3" applyFont="1" applyFill="1" applyBorder="1"/>
    <xf numFmtId="0" fontId="1" fillId="0" borderId="38" xfId="3" applyFont="1" applyFill="1" applyBorder="1"/>
    <xf numFmtId="0" fontId="30" fillId="0" borderId="38" xfId="3" applyFont="1" applyBorder="1" applyAlignment="1">
      <alignment wrapText="1"/>
    </xf>
    <xf numFmtId="0" fontId="8" fillId="0" borderId="38" xfId="3" applyFont="1" applyBorder="1" applyAlignment="1">
      <alignment wrapText="1"/>
    </xf>
    <xf numFmtId="0" fontId="8" fillId="0" borderId="38" xfId="3" applyFont="1" applyFill="1" applyBorder="1" applyAlignment="1">
      <alignment wrapText="1"/>
    </xf>
    <xf numFmtId="0" fontId="12" fillId="0" borderId="0" xfId="0" applyFont="1" applyBorder="1" applyAlignment="1"/>
    <xf numFmtId="0" fontId="5" fillId="0" borderId="38" xfId="3" applyFont="1" applyBorder="1" applyAlignment="1">
      <alignment horizontal="center" vertical="center" wrapText="1"/>
    </xf>
    <xf numFmtId="0" fontId="4" fillId="0" borderId="0" xfId="0" applyFont="1" applyBorder="1" applyAlignment="1"/>
    <xf numFmtId="0" fontId="12" fillId="0" borderId="0" xfId="0" applyFont="1" applyBorder="1" applyAlignment="1">
      <alignment horizontal="right"/>
    </xf>
    <xf numFmtId="0" fontId="31" fillId="0" borderId="0" xfId="0" applyFont="1" applyBorder="1" applyAlignment="1"/>
    <xf numFmtId="0" fontId="5" fillId="0" borderId="0" xfId="3" applyFont="1" applyBorder="1" applyAlignment="1">
      <alignment horizontal="center" wrapText="1"/>
    </xf>
    <xf numFmtId="0" fontId="5" fillId="7" borderId="41" xfId="3" applyFont="1" applyFill="1" applyBorder="1" applyAlignment="1">
      <alignment horizontal="center"/>
    </xf>
    <xf numFmtId="0" fontId="5" fillId="7" borderId="42" xfId="3" applyFont="1" applyFill="1" applyBorder="1" applyAlignment="1">
      <alignment horizontal="center"/>
    </xf>
    <xf numFmtId="0" fontId="5" fillId="0" borderId="38" xfId="3" applyFont="1" applyFill="1" applyBorder="1" applyAlignment="1">
      <alignment horizontal="center" vertical="center" wrapText="1"/>
    </xf>
    <xf numFmtId="0" fontId="5" fillId="7" borderId="41" xfId="3" applyFont="1" applyFill="1" applyBorder="1" applyAlignment="1">
      <alignment horizontal="center" vertical="center" wrapText="1"/>
    </xf>
    <xf numFmtId="0" fontId="1" fillId="7" borderId="42" xfId="3" applyFont="1" applyFill="1" applyBorder="1"/>
    <xf numFmtId="0" fontId="33" fillId="16" borderId="0" xfId="5" applyFont="1" applyAlignment="1">
      <alignment wrapText="1"/>
    </xf>
    <xf numFmtId="0" fontId="0" fillId="0" borderId="38" xfId="3" applyFont="1" applyFill="1" applyBorder="1" applyAlignment="1">
      <alignment wrapText="1"/>
    </xf>
    <xf numFmtId="0" fontId="7" fillId="0" borderId="41" xfId="3" applyFill="1" applyBorder="1" applyAlignment="1">
      <alignment horizontal="center" wrapText="1"/>
    </xf>
    <xf numFmtId="0" fontId="7" fillId="0" borderId="38" xfId="3" applyFill="1" applyBorder="1"/>
    <xf numFmtId="0" fontId="7" fillId="0" borderId="43" xfId="3" applyFill="1" applyBorder="1"/>
    <xf numFmtId="0" fontId="0" fillId="13" borderId="0" xfId="0" applyFont="1" applyFill="1" applyAlignment="1">
      <alignment wrapText="1"/>
    </xf>
    <xf numFmtId="0" fontId="0" fillId="13" borderId="0" xfId="0" applyFont="1" applyFill="1" applyAlignment="1">
      <alignment horizontal="right"/>
    </xf>
    <xf numFmtId="0" fontId="0" fillId="13" borderId="0" xfId="0" applyFont="1" applyFill="1"/>
    <xf numFmtId="0" fontId="4" fillId="13" borderId="0" xfId="0" applyFont="1" applyFill="1" applyAlignment="1">
      <alignment wrapText="1"/>
    </xf>
    <xf numFmtId="0" fontId="1" fillId="13" borderId="0" xfId="0" applyFont="1" applyFill="1"/>
    <xf numFmtId="0" fontId="1" fillId="13" borderId="0" xfId="0" applyFont="1" applyFill="1" applyAlignment="1"/>
    <xf numFmtId="8" fontId="0" fillId="0" borderId="1" xfId="0" applyNumberFormat="1" applyFont="1" applyFill="1" applyBorder="1" applyAlignment="1">
      <alignment horizontal="left"/>
    </xf>
    <xf numFmtId="8" fontId="0" fillId="0" borderId="0" xfId="0" applyNumberFormat="1" applyFill="1"/>
    <xf numFmtId="44" fontId="1" fillId="0" borderId="0" xfId="1" applyFont="1" applyFill="1" applyAlignment="1"/>
    <xf numFmtId="8" fontId="0" fillId="0" borderId="0" xfId="0" applyNumberFormat="1" applyFont="1" applyFill="1" applyBorder="1"/>
    <xf numFmtId="8" fontId="0" fillId="0" borderId="2" xfId="0" applyNumberFormat="1" applyFont="1" applyFill="1" applyBorder="1" applyAlignment="1">
      <alignment horizontal="left"/>
    </xf>
    <xf numFmtId="0" fontId="35" fillId="0" borderId="0" xfId="0" applyFont="1" applyFill="1"/>
    <xf numFmtId="0" fontId="21" fillId="0" borderId="0" xfId="0" applyNumberFormat="1" applyFont="1" applyFill="1"/>
    <xf numFmtId="3" fontId="9" fillId="0" borderId="0" xfId="0" applyNumberFormat="1" applyFont="1" applyFill="1" applyAlignment="1">
      <alignment horizontal="right"/>
    </xf>
    <xf numFmtId="3" fontId="1" fillId="0" borderId="0" xfId="0" applyNumberFormat="1" applyFont="1" applyFill="1" applyAlignment="1"/>
    <xf numFmtId="0" fontId="9" fillId="0" borderId="0" xfId="0" applyFont="1" applyFill="1" applyAlignment="1">
      <alignment horizontal="right"/>
    </xf>
    <xf numFmtId="0" fontId="1" fillId="0" borderId="0" xfId="0" applyFont="1" applyFill="1" applyAlignment="1">
      <alignment horizontal="right" vertical="center"/>
    </xf>
    <xf numFmtId="3" fontId="36" fillId="0" borderId="0" xfId="0" applyNumberFormat="1" applyFont="1" applyAlignment="1"/>
    <xf numFmtId="0" fontId="3" fillId="17" borderId="0" xfId="0" applyFont="1" applyFill="1" applyAlignment="1"/>
    <xf numFmtId="0" fontId="24" fillId="10" borderId="38" xfId="0" applyFont="1" applyFill="1" applyBorder="1" applyAlignment="1">
      <alignment horizontal="right" vertical="top" wrapText="1"/>
    </xf>
    <xf numFmtId="0" fontId="24" fillId="0" borderId="38" xfId="0" applyFont="1" applyBorder="1" applyAlignment="1">
      <alignment horizontal="right" vertical="top" wrapText="1"/>
    </xf>
    <xf numFmtId="0" fontId="12" fillId="0" borderId="38" xfId="0" applyFont="1" applyBorder="1" applyAlignment="1">
      <alignment horizontal="right" vertical="top"/>
    </xf>
    <xf numFmtId="0" fontId="1" fillId="0" borderId="38" xfId="0" applyFont="1" applyFill="1" applyBorder="1" applyAlignment="1"/>
    <xf numFmtId="0" fontId="5" fillId="0" borderId="0" xfId="0" applyFont="1" applyFill="1" applyAlignment="1">
      <alignment wrapText="1"/>
    </xf>
    <xf numFmtId="0" fontId="3" fillId="5" borderId="4" xfId="0" applyFont="1" applyFill="1" applyBorder="1" applyAlignment="1">
      <alignment horizontal="left" vertical="center"/>
    </xf>
    <xf numFmtId="0" fontId="0" fillId="7" borderId="5" xfId="0" applyFont="1" applyFill="1" applyBorder="1" applyAlignment="1">
      <alignment vertical="top"/>
    </xf>
    <xf numFmtId="0" fontId="0" fillId="7" borderId="5" xfId="0" applyFont="1" applyFill="1" applyBorder="1" applyAlignment="1">
      <alignment vertical="top" wrapText="1"/>
    </xf>
    <xf numFmtId="0" fontId="0" fillId="0" borderId="10" xfId="0" applyFont="1" applyBorder="1" applyAlignment="1">
      <alignment wrapText="1"/>
    </xf>
    <xf numFmtId="0" fontId="0" fillId="0" borderId="46" xfId="0" applyFont="1" applyBorder="1" applyAlignment="1">
      <alignment horizontal="right"/>
    </xf>
    <xf numFmtId="0" fontId="0" fillId="8" borderId="47" xfId="0" applyFont="1" applyFill="1" applyBorder="1" applyAlignment="1">
      <alignment horizontal="right" wrapText="1"/>
    </xf>
    <xf numFmtId="0" fontId="0" fillId="0" borderId="46" xfId="0" applyFont="1" applyBorder="1" applyAlignment="1">
      <alignment horizontal="right" wrapText="1"/>
    </xf>
    <xf numFmtId="0" fontId="3" fillId="5" borderId="9" xfId="0" applyFont="1" applyFill="1" applyBorder="1" applyAlignment="1">
      <alignment wrapText="1"/>
    </xf>
    <xf numFmtId="0" fontId="0" fillId="0" borderId="0" xfId="0"/>
    <xf numFmtId="0" fontId="0" fillId="6" borderId="5" xfId="0" applyFont="1" applyFill="1" applyBorder="1" applyAlignment="1">
      <alignment wrapText="1"/>
    </xf>
    <xf numFmtId="0" fontId="0" fillId="0" borderId="5" xfId="0" applyFont="1"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9" xfId="0" applyFont="1" applyBorder="1" applyAlignment="1">
      <alignment horizontal="left" vertical="center" wrapText="1"/>
    </xf>
    <xf numFmtId="0" fontId="0" fillId="6" borderId="9" xfId="0" applyFont="1" applyFill="1" applyBorder="1" applyAlignment="1">
      <alignment horizontal="left" vertical="center" wrapText="1"/>
    </xf>
    <xf numFmtId="0" fontId="3" fillId="5" borderId="10" xfId="0" applyFont="1" applyFill="1" applyBorder="1" applyAlignment="1">
      <alignment wrapText="1"/>
    </xf>
    <xf numFmtId="0" fontId="0" fillId="0" borderId="0" xfId="0" applyFont="1"/>
    <xf numFmtId="0" fontId="0" fillId="0" borderId="0" xfId="0" applyFont="1" applyAlignment="1">
      <alignment wrapText="1"/>
    </xf>
    <xf numFmtId="0" fontId="0" fillId="0" borderId="0" xfId="0" applyFont="1" applyAlignment="1">
      <alignment horizontal="left" vertical="center"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0" fillId="6" borderId="10" xfId="0" applyFont="1" applyFill="1" applyBorder="1" applyAlignment="1">
      <alignment wrapText="1"/>
    </xf>
    <xf numFmtId="0" fontId="0" fillId="0" borderId="0" xfId="0" applyFill="1"/>
    <xf numFmtId="0" fontId="0" fillId="0" borderId="0" xfId="0" applyFill="1" applyAlignment="1">
      <alignment horizontal="center" vertical="center" wrapText="1"/>
    </xf>
    <xf numFmtId="0" fontId="0" fillId="0" borderId="0" xfId="0" applyNumberFormat="1" applyFill="1" applyAlignment="1">
      <alignment vertical="center" wrapText="1"/>
    </xf>
    <xf numFmtId="0" fontId="0" fillId="0" borderId="0" xfId="0" applyNumberFormat="1" applyAlignment="1">
      <alignment vertical="center" wrapText="1"/>
    </xf>
    <xf numFmtId="0" fontId="0" fillId="4" borderId="0" xfId="0" applyFill="1" applyAlignment="1">
      <alignment vertical="center" wrapText="1"/>
    </xf>
    <xf numFmtId="0" fontId="0" fillId="4" borderId="0" xfId="0" applyFill="1"/>
    <xf numFmtId="0" fontId="0" fillId="4" borderId="0" xfId="0" applyFill="1" applyAlignment="1">
      <alignment wrapText="1"/>
    </xf>
    <xf numFmtId="0" fontId="0" fillId="4" borderId="0" xfId="0" applyFill="1" applyAlignment="1">
      <alignment horizontal="center" vertical="center" wrapText="1"/>
    </xf>
    <xf numFmtId="0" fontId="0" fillId="4" borderId="0" xfId="0" applyNumberFormat="1" applyFill="1" applyAlignment="1">
      <alignment vertical="center" wrapText="1"/>
    </xf>
    <xf numFmtId="0" fontId="0" fillId="0" borderId="47" xfId="0" applyFont="1" applyBorder="1" applyAlignment="1">
      <alignment horizontal="center" wrapText="1"/>
    </xf>
    <xf numFmtId="0" fontId="0" fillId="0" borderId="46" xfId="0" applyFont="1" applyFill="1" applyBorder="1" applyAlignment="1">
      <alignment horizontal="right" wrapText="1"/>
    </xf>
    <xf numFmtId="0" fontId="0" fillId="0" borderId="46" xfId="0" applyFont="1" applyBorder="1" applyAlignment="1">
      <alignment horizontal="center" wrapText="1"/>
    </xf>
    <xf numFmtId="0" fontId="0" fillId="0" borderId="46" xfId="0" applyFont="1" applyFill="1" applyBorder="1" applyAlignment="1">
      <alignment horizontal="center" wrapText="1"/>
    </xf>
    <xf numFmtId="0" fontId="0" fillId="0" borderId="47" xfId="0" applyFont="1" applyFill="1" applyBorder="1" applyAlignment="1">
      <alignment horizontal="right" wrapText="1"/>
    </xf>
    <xf numFmtId="0" fontId="0" fillId="0" borderId="46" xfId="0" applyFont="1" applyFill="1" applyBorder="1" applyAlignment="1">
      <alignment horizontal="right"/>
    </xf>
    <xf numFmtId="0" fontId="0" fillId="0" borderId="47" xfId="0" applyFont="1" applyFill="1" applyBorder="1" applyAlignment="1">
      <alignment horizontal="right"/>
    </xf>
    <xf numFmtId="0" fontId="0" fillId="0" borderId="49" xfId="0" applyFont="1" applyFill="1" applyBorder="1" applyAlignment="1">
      <alignment horizontal="right"/>
    </xf>
    <xf numFmtId="0" fontId="0" fillId="0" borderId="44" xfId="0" applyFont="1" applyFill="1" applyBorder="1" applyAlignment="1">
      <alignment horizontal="right"/>
    </xf>
    <xf numFmtId="0" fontId="0" fillId="0" borderId="45" xfId="0" applyFont="1" applyFill="1" applyBorder="1" applyAlignment="1">
      <alignment horizontal="right"/>
    </xf>
    <xf numFmtId="0" fontId="0" fillId="9" borderId="44" xfId="0" applyFont="1" applyFill="1" applyBorder="1" applyAlignment="1">
      <alignment horizontal="right"/>
    </xf>
    <xf numFmtId="0" fontId="8" fillId="0" borderId="44" xfId="0" applyFont="1" applyFill="1" applyBorder="1" applyAlignment="1">
      <alignment horizontal="right"/>
    </xf>
    <xf numFmtId="0" fontId="0" fillId="12" borderId="0" xfId="0" applyFont="1" applyFill="1" applyAlignment="1">
      <alignment vertical="top" wrapText="1"/>
    </xf>
    <xf numFmtId="0" fontId="0" fillId="12" borderId="0" xfId="0" applyFill="1" applyAlignment="1">
      <alignment vertical="top" wrapText="1"/>
    </xf>
    <xf numFmtId="0" fontId="0" fillId="12" borderId="0" xfId="0" applyNumberFormat="1" applyFill="1" applyAlignment="1">
      <alignment vertical="top"/>
    </xf>
    <xf numFmtId="0" fontId="8" fillId="12" borderId="0" xfId="2" applyFont="1" applyFill="1" applyAlignment="1">
      <alignment vertical="top"/>
    </xf>
    <xf numFmtId="0" fontId="4" fillId="12" borderId="0" xfId="0" applyFont="1" applyFill="1" applyAlignment="1">
      <alignment vertical="top"/>
    </xf>
    <xf numFmtId="0" fontId="8" fillId="12" borderId="0" xfId="0" applyFont="1" applyFill="1" applyAlignment="1">
      <alignment vertical="top"/>
    </xf>
    <xf numFmtId="0" fontId="0" fillId="12" borderId="38" xfId="0" applyFill="1" applyBorder="1" applyAlignment="1">
      <alignment vertical="top"/>
    </xf>
    <xf numFmtId="0" fontId="0" fillId="0" borderId="38" xfId="0" applyBorder="1" applyAlignment="1">
      <alignment vertical="top"/>
    </xf>
    <xf numFmtId="0" fontId="0" fillId="0" borderId="38" xfId="0" applyBorder="1" applyAlignment="1">
      <alignment horizontal="right" vertical="top"/>
    </xf>
    <xf numFmtId="0" fontId="0" fillId="18" borderId="5" xfId="0" applyFont="1" applyFill="1" applyBorder="1" applyAlignment="1">
      <alignment vertical="top" wrapText="1"/>
    </xf>
    <xf numFmtId="0" fontId="0" fillId="18" borderId="5" xfId="0" applyFont="1" applyFill="1" applyBorder="1" applyAlignment="1">
      <alignment vertical="top"/>
    </xf>
    <xf numFmtId="0" fontId="8" fillId="18" borderId="5" xfId="0" applyFont="1" applyFill="1" applyBorder="1" applyAlignment="1">
      <alignment vertical="top"/>
    </xf>
    <xf numFmtId="0" fontId="0" fillId="18" borderId="8" xfId="0" applyFont="1" applyFill="1" applyBorder="1" applyAlignment="1">
      <alignment vertical="top" wrapText="1"/>
    </xf>
    <xf numFmtId="0" fontId="0" fillId="18" borderId="5" xfId="0" applyFont="1" applyFill="1" applyBorder="1" applyAlignment="1">
      <alignment horizontal="right" vertical="top"/>
    </xf>
    <xf numFmtId="0" fontId="8" fillId="7" borderId="5" xfId="0" applyFont="1" applyFill="1" applyBorder="1" applyAlignment="1">
      <alignment vertical="top"/>
    </xf>
    <xf numFmtId="0" fontId="0" fillId="7" borderId="8" xfId="0" applyFont="1" applyFill="1" applyBorder="1" applyAlignment="1">
      <alignment vertical="top" wrapText="1"/>
    </xf>
    <xf numFmtId="0" fontId="0" fillId="7" borderId="38" xfId="0" applyFill="1" applyBorder="1" applyAlignment="1">
      <alignment vertical="top"/>
    </xf>
    <xf numFmtId="0" fontId="0" fillId="7" borderId="38" xfId="0" applyFill="1" applyBorder="1" applyAlignment="1">
      <alignment horizontal="right" vertical="top"/>
    </xf>
    <xf numFmtId="0" fontId="3" fillId="5" borderId="28" xfId="0" applyFont="1" applyFill="1" applyBorder="1" applyAlignment="1">
      <alignment horizontal="left" vertical="center"/>
    </xf>
    <xf numFmtId="0" fontId="25" fillId="0" borderId="0" xfId="0" applyFont="1"/>
    <xf numFmtId="0" fontId="0" fillId="0" borderId="0" xfId="0" applyAlignment="1">
      <alignment horizontal="justify" vertical="center"/>
    </xf>
    <xf numFmtId="0" fontId="12" fillId="0" borderId="0" xfId="0" applyFont="1" applyAlignment="1">
      <alignment horizontal="justify" vertical="center"/>
    </xf>
    <xf numFmtId="0" fontId="3" fillId="5" borderId="52" xfId="0" applyFont="1" applyFill="1" applyBorder="1" applyAlignment="1">
      <alignment horizontal="left" vertical="center"/>
    </xf>
    <xf numFmtId="0" fontId="3" fillId="0" borderId="0" xfId="0" applyFont="1" applyFill="1"/>
    <xf numFmtId="0" fontId="0" fillId="19" borderId="5" xfId="0" applyFont="1" applyFill="1" applyBorder="1" applyAlignment="1">
      <alignment wrapText="1"/>
    </xf>
    <xf numFmtId="0" fontId="0" fillId="0" borderId="38" xfId="0" applyFont="1" applyBorder="1"/>
    <xf numFmtId="0" fontId="31" fillId="0" borderId="0" xfId="0" applyFont="1" applyFill="1" applyBorder="1" applyAlignment="1"/>
    <xf numFmtId="0" fontId="12" fillId="0" borderId="0" xfId="0" applyFont="1" applyBorder="1" applyAlignment="1">
      <alignment wrapText="1"/>
    </xf>
    <xf numFmtId="0" fontId="5" fillId="0" borderId="38" xfId="3" applyFont="1" applyBorder="1" applyAlignment="1">
      <alignment wrapText="1"/>
    </xf>
    <xf numFmtId="0" fontId="5" fillId="0" borderId="38" xfId="3" applyFont="1" applyFill="1" applyBorder="1" applyAlignment="1">
      <alignment horizontal="center" vertical="center"/>
    </xf>
    <xf numFmtId="0" fontId="5" fillId="0" borderId="37" xfId="3" applyFont="1" applyFill="1" applyBorder="1" applyAlignment="1">
      <alignment vertical="center" wrapText="1"/>
    </xf>
    <xf numFmtId="0" fontId="5" fillId="0" borderId="36" xfId="3" applyFont="1" applyFill="1" applyBorder="1" applyAlignment="1">
      <alignment horizontal="center" vertical="center" wrapText="1"/>
    </xf>
    <xf numFmtId="0" fontId="5" fillId="0" borderId="41" xfId="3" applyFont="1" applyFill="1" applyBorder="1" applyAlignment="1">
      <alignment vertical="center" wrapText="1"/>
    </xf>
    <xf numFmtId="0" fontId="5" fillId="0" borderId="42" xfId="3" applyFont="1" applyFill="1" applyBorder="1" applyAlignment="1">
      <alignment horizontal="center" vertical="center"/>
    </xf>
    <xf numFmtId="0" fontId="5" fillId="0" borderId="42" xfId="3" applyFont="1" applyFill="1" applyBorder="1" applyAlignment="1">
      <alignment horizontal="center" vertical="center" wrapText="1"/>
    </xf>
    <xf numFmtId="0" fontId="5" fillId="19" borderId="55" xfId="3" applyFont="1" applyFill="1" applyBorder="1" applyAlignment="1">
      <alignment vertical="center" wrapText="1"/>
    </xf>
    <xf numFmtId="0" fontId="5" fillId="19" borderId="55" xfId="3" applyFont="1" applyFill="1" applyBorder="1" applyAlignment="1">
      <alignment horizontal="center"/>
    </xf>
    <xf numFmtId="0" fontId="5" fillId="19" borderId="53" xfId="3" applyFont="1" applyFill="1" applyBorder="1" applyAlignment="1">
      <alignment horizontal="center"/>
    </xf>
    <xf numFmtId="0" fontId="1" fillId="19" borderId="55" xfId="3" applyFont="1" applyFill="1" applyBorder="1"/>
    <xf numFmtId="0" fontId="5" fillId="0" borderId="38" xfId="3" applyFont="1" applyFill="1" applyBorder="1" applyAlignment="1">
      <alignment horizontal="center"/>
    </xf>
    <xf numFmtId="0" fontId="1" fillId="0" borderId="38" xfId="3" applyFont="1" applyFill="1" applyBorder="1" applyAlignment="1">
      <alignment wrapText="1"/>
    </xf>
    <xf numFmtId="0" fontId="1" fillId="0" borderId="41" xfId="3" applyFont="1" applyFill="1" applyBorder="1" applyAlignment="1">
      <alignment horizontal="center"/>
    </xf>
    <xf numFmtId="0" fontId="1" fillId="0" borderId="42" xfId="3" applyFont="1" applyFill="1" applyBorder="1"/>
    <xf numFmtId="0" fontId="1" fillId="0" borderId="38" xfId="3" applyFont="1" applyFill="1" applyBorder="1" applyAlignment="1"/>
    <xf numFmtId="0" fontId="30" fillId="0" borderId="38" xfId="3" applyFont="1" applyFill="1" applyBorder="1" applyAlignment="1">
      <alignment wrapText="1"/>
    </xf>
    <xf numFmtId="0" fontId="1" fillId="0" borderId="38" xfId="3" applyFont="1" applyFill="1" applyBorder="1" applyAlignment="1">
      <alignment horizontal="center" wrapText="1"/>
    </xf>
    <xf numFmtId="0" fontId="4" fillId="0" borderId="38" xfId="3" applyFont="1" applyFill="1" applyBorder="1" applyAlignment="1">
      <alignment wrapText="1"/>
    </xf>
    <xf numFmtId="0" fontId="4" fillId="0" borderId="41" xfId="3" applyFont="1" applyFill="1" applyBorder="1" applyAlignment="1">
      <alignment horizontal="center"/>
    </xf>
    <xf numFmtId="0" fontId="4" fillId="0" borderId="38" xfId="3" applyFont="1" applyFill="1" applyBorder="1"/>
    <xf numFmtId="0" fontId="4" fillId="0" borderId="43" xfId="3" applyFont="1" applyFill="1" applyBorder="1"/>
    <xf numFmtId="0" fontId="4" fillId="0" borderId="42" xfId="3" applyFont="1" applyFill="1" applyBorder="1"/>
    <xf numFmtId="0" fontId="4" fillId="0" borderId="38" xfId="3" applyFont="1" applyFill="1" applyBorder="1" applyAlignment="1"/>
    <xf numFmtId="0" fontId="5" fillId="0" borderId="38" xfId="3" applyFont="1" applyFill="1" applyBorder="1"/>
    <xf numFmtId="0" fontId="1" fillId="0" borderId="41" xfId="3" applyFont="1" applyFill="1" applyBorder="1" applyAlignment="1">
      <alignment horizontal="center" wrapText="1"/>
    </xf>
    <xf numFmtId="0" fontId="1" fillId="0" borderId="42" xfId="3" applyFont="1" applyFill="1" applyBorder="1" applyAlignment="1">
      <alignment horizontal="center" wrapText="1"/>
    </xf>
    <xf numFmtId="0" fontId="1" fillId="0" borderId="42" xfId="3" applyFont="1" applyFill="1" applyBorder="1" applyAlignment="1">
      <alignment horizontal="center"/>
    </xf>
    <xf numFmtId="0" fontId="5" fillId="19" borderId="38" xfId="3" applyFont="1" applyFill="1" applyBorder="1" applyAlignment="1">
      <alignment vertical="center" wrapText="1"/>
    </xf>
    <xf numFmtId="0" fontId="1" fillId="19" borderId="41" xfId="3" applyFont="1" applyFill="1" applyBorder="1" applyAlignment="1">
      <alignment horizontal="center"/>
    </xf>
    <xf numFmtId="0" fontId="1" fillId="19" borderId="38" xfId="3" applyFont="1" applyFill="1" applyBorder="1"/>
    <xf numFmtId="0" fontId="1" fillId="19" borderId="43" xfId="3" applyFont="1" applyFill="1" applyBorder="1"/>
    <xf numFmtId="0" fontId="1" fillId="19" borderId="42" xfId="3" applyFont="1" applyFill="1" applyBorder="1"/>
    <xf numFmtId="0" fontId="1" fillId="19" borderId="38" xfId="3" applyFont="1" applyFill="1" applyBorder="1" applyAlignment="1"/>
    <xf numFmtId="0" fontId="1" fillId="0" borderId="38" xfId="3" applyFont="1" applyFill="1" applyBorder="1" applyAlignment="1">
      <alignment vertical="center" wrapText="1"/>
    </xf>
    <xf numFmtId="0" fontId="8" fillId="0" borderId="38" xfId="3" applyFont="1" applyBorder="1" applyAlignment="1">
      <alignment horizontal="left" vertical="center" wrapText="1"/>
    </xf>
    <xf numFmtId="0" fontId="1" fillId="0" borderId="0" xfId="3" applyFont="1" applyFill="1" applyAlignment="1">
      <alignment wrapText="1"/>
    </xf>
    <xf numFmtId="0" fontId="5" fillId="19" borderId="38" xfId="3" applyFont="1" applyFill="1" applyBorder="1" applyAlignment="1">
      <alignment wrapText="1"/>
    </xf>
    <xf numFmtId="0" fontId="0" fillId="0" borderId="38" xfId="3" applyFont="1" applyFill="1" applyBorder="1"/>
    <xf numFmtId="0" fontId="5" fillId="19" borderId="38" xfId="3" applyFont="1" applyFill="1" applyBorder="1" applyAlignment="1">
      <alignment horizontal="left" wrapText="1"/>
    </xf>
    <xf numFmtId="0" fontId="5" fillId="19" borderId="41" xfId="3" applyFont="1" applyFill="1" applyBorder="1" applyAlignment="1">
      <alignment horizontal="center"/>
    </xf>
    <xf numFmtId="0" fontId="5" fillId="19" borderId="38" xfId="3" applyFont="1" applyFill="1" applyBorder="1"/>
    <xf numFmtId="0" fontId="5" fillId="19" borderId="43" xfId="3" applyFont="1" applyFill="1" applyBorder="1"/>
    <xf numFmtId="0" fontId="5" fillId="19" borderId="42" xfId="3" applyFont="1" applyFill="1" applyBorder="1"/>
    <xf numFmtId="0" fontId="5" fillId="19" borderId="38" xfId="3" applyFont="1" applyFill="1" applyBorder="1" applyAlignment="1"/>
    <xf numFmtId="0" fontId="5" fillId="0" borderId="0" xfId="3" applyFont="1"/>
    <xf numFmtId="3" fontId="1" fillId="0" borderId="41" xfId="3" applyNumberFormat="1" applyFont="1" applyBorder="1" applyAlignment="1">
      <alignment horizontal="center"/>
    </xf>
    <xf numFmtId="0" fontId="1" fillId="0" borderId="43" xfId="3" applyFont="1" applyBorder="1"/>
    <xf numFmtId="0" fontId="1" fillId="0" borderId="42" xfId="3" applyFont="1" applyBorder="1"/>
    <xf numFmtId="0" fontId="1" fillId="0" borderId="38" xfId="3" applyFont="1" applyBorder="1" applyAlignment="1"/>
    <xf numFmtId="0" fontId="8" fillId="0" borderId="41" xfId="3" applyFont="1" applyBorder="1" applyAlignment="1">
      <alignment horizontal="left" vertical="center" wrapText="1"/>
    </xf>
    <xf numFmtId="0" fontId="8" fillId="0" borderId="38" xfId="3" applyFont="1" applyBorder="1" applyAlignment="1">
      <alignment horizontal="left" vertical="center"/>
    </xf>
    <xf numFmtId="0" fontId="1" fillId="0" borderId="0" xfId="3" applyFont="1" applyAlignment="1"/>
    <xf numFmtId="0" fontId="5" fillId="0" borderId="0" xfId="3" applyFont="1" applyBorder="1" applyAlignment="1">
      <alignment horizontal="center" vertical="center" wrapText="1"/>
    </xf>
    <xf numFmtId="0" fontId="1" fillId="0" borderId="0" xfId="0" applyFont="1" applyAlignment="1">
      <alignment horizontal="left" vertical="center" wrapText="1"/>
    </xf>
    <xf numFmtId="0" fontId="0" fillId="0" borderId="0" xfId="0" applyAlignment="1">
      <alignment horizontal="left"/>
    </xf>
    <xf numFmtId="164" fontId="0" fillId="0" borderId="0" xfId="0" applyNumberFormat="1" applyAlignment="1">
      <alignment wrapText="1"/>
    </xf>
    <xf numFmtId="0" fontId="14" fillId="0" borderId="0" xfId="4" applyFill="1" applyBorder="1"/>
    <xf numFmtId="2" fontId="21" fillId="0" borderId="0" xfId="0" applyNumberFormat="1" applyFont="1" applyFill="1" applyAlignment="1">
      <alignment horizontal="right"/>
    </xf>
    <xf numFmtId="0" fontId="21" fillId="0" borderId="0" xfId="0" applyFont="1" applyFill="1" applyAlignment="1">
      <alignment horizontal="right"/>
    </xf>
    <xf numFmtId="0" fontId="12" fillId="0" borderId="3" xfId="0" applyFont="1" applyBorder="1"/>
    <xf numFmtId="0" fontId="12" fillId="20" borderId="3" xfId="0" applyFont="1" applyFill="1" applyBorder="1"/>
    <xf numFmtId="3" fontId="12" fillId="20" borderId="3" xfId="0" applyNumberFormat="1" applyFont="1" applyFill="1" applyBorder="1"/>
    <xf numFmtId="0" fontId="0" fillId="0" borderId="0" xfId="0" applyAlignment="1"/>
    <xf numFmtId="0" fontId="0" fillId="4" borderId="0" xfId="0" applyFill="1" applyAlignment="1">
      <alignment horizont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horizont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applyFont="1" applyAlignment="1">
      <alignment horizontal="left"/>
    </xf>
    <xf numFmtId="0" fontId="0" fillId="0" borderId="0" xfId="0" applyFont="1" applyFill="1" applyBorder="1" applyAlignment="1">
      <alignment horizontal="left" wrapText="1"/>
    </xf>
    <xf numFmtId="0" fontId="4" fillId="0" borderId="0" xfId="0" applyFont="1" applyFill="1" applyAlignment="1">
      <alignment horizontal="left" vertical="center"/>
    </xf>
    <xf numFmtId="0" fontId="0" fillId="0" borderId="0" xfId="0"/>
    <xf numFmtId="0" fontId="0" fillId="0" borderId="0" xfId="0" applyFont="1" applyFill="1" applyAlignment="1">
      <alignment horizontal="right"/>
    </xf>
    <xf numFmtId="0" fontId="0" fillId="0" borderId="0" xfId="0" applyFont="1" applyFill="1" applyAlignment="1">
      <alignment horizontal="right" wrapText="1"/>
    </xf>
    <xf numFmtId="0" fontId="0" fillId="0" borderId="0" xfId="0" applyFont="1" applyFill="1" applyAlignment="1"/>
    <xf numFmtId="0" fontId="1" fillId="0" borderId="0" xfId="0" applyFont="1" applyFill="1" applyAlignment="1"/>
    <xf numFmtId="0" fontId="0" fillId="0" borderId="0" xfId="0" applyFill="1" applyAlignment="1">
      <alignment horizontal="right" vertical="center"/>
    </xf>
    <xf numFmtId="0" fontId="0" fillId="0" borderId="30" xfId="0" applyFill="1" applyBorder="1" applyAlignment="1">
      <alignment horizontal="right"/>
    </xf>
    <xf numFmtId="0" fontId="0" fillId="0" borderId="0" xfId="0" applyFill="1" applyAlignment="1">
      <alignment horizontal="center" vertical="center"/>
    </xf>
    <xf numFmtId="0" fontId="0" fillId="0" borderId="0" xfId="0"/>
    <xf numFmtId="0" fontId="0" fillId="0" borderId="0" xfId="0" applyFont="1" applyFill="1" applyAlignment="1">
      <alignment horizontal="right"/>
    </xf>
    <xf numFmtId="0" fontId="0" fillId="0" borderId="0" xfId="0" applyFill="1" applyAlignment="1">
      <alignment horizontal="right"/>
    </xf>
    <xf numFmtId="0" fontId="0" fillId="0" borderId="27" xfId="0" applyFill="1" applyBorder="1" applyAlignment="1">
      <alignment horizontal="right"/>
    </xf>
    <xf numFmtId="0" fontId="0" fillId="0" borderId="0" xfId="0" applyFont="1" applyFill="1" applyAlignment="1"/>
    <xf numFmtId="0" fontId="1" fillId="0" borderId="0" xfId="0" applyFont="1" applyFill="1" applyAlignment="1"/>
    <xf numFmtId="0" fontId="0" fillId="0" borderId="0" xfId="0" applyFont="1"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8" fillId="0" borderId="73" xfId="0" applyFont="1" applyBorder="1" applyAlignment="1">
      <alignment wrapText="1"/>
    </xf>
    <xf numFmtId="0" fontId="0" fillId="0" borderId="0" xfId="0" applyAlignment="1">
      <alignment vertical="top"/>
    </xf>
    <xf numFmtId="0" fontId="0" fillId="0" borderId="0" xfId="0" applyFill="1" applyAlignment="1">
      <alignment vertical="top" wrapText="1"/>
    </xf>
    <xf numFmtId="0" fontId="0" fillId="12" borderId="0" xfId="0" applyFill="1" applyAlignment="1">
      <alignment vertical="top"/>
    </xf>
    <xf numFmtId="0" fontId="0" fillId="0" borderId="0" xfId="0" applyFill="1" applyAlignment="1">
      <alignment vertical="top"/>
    </xf>
    <xf numFmtId="0" fontId="3" fillId="5" borderId="4" xfId="0" applyFont="1" applyFill="1" applyBorder="1" applyAlignment="1">
      <alignment vertical="top" wrapText="1"/>
    </xf>
    <xf numFmtId="0" fontId="3" fillId="5" borderId="4" xfId="0" applyFont="1" applyFill="1" applyBorder="1" applyAlignment="1">
      <alignment vertical="top"/>
    </xf>
    <xf numFmtId="0" fontId="15" fillId="5" borderId="4" xfId="0" applyFont="1" applyFill="1" applyBorder="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1" fillId="0" borderId="0" xfId="0" applyFont="1" applyFill="1" applyAlignment="1">
      <alignment vertical="top" wrapText="1"/>
    </xf>
    <xf numFmtId="0" fontId="0" fillId="12" borderId="0" xfId="0" applyFont="1" applyFill="1" applyAlignment="1">
      <alignment vertical="top" wrapText="1"/>
    </xf>
    <xf numFmtId="0" fontId="0" fillId="12" borderId="0" xfId="0" applyFill="1" applyAlignment="1">
      <alignment vertical="top" wrapText="1"/>
    </xf>
    <xf numFmtId="0" fontId="8" fillId="12" borderId="0" xfId="2" applyFont="1" applyFill="1" applyAlignment="1">
      <alignment vertical="top"/>
    </xf>
    <xf numFmtId="0" fontId="4" fillId="12" borderId="0" xfId="0" applyFont="1" applyFill="1" applyAlignment="1">
      <alignment vertical="top"/>
    </xf>
    <xf numFmtId="0" fontId="0" fillId="12" borderId="73" xfId="0" applyFill="1" applyBorder="1" applyAlignment="1">
      <alignment vertical="top"/>
    </xf>
    <xf numFmtId="0" fontId="8" fillId="18" borderId="5" xfId="0" applyFont="1" applyFill="1" applyBorder="1" applyAlignment="1">
      <alignment vertical="top"/>
    </xf>
    <xf numFmtId="0" fontId="8" fillId="7" borderId="5" xfId="0" applyFont="1" applyFill="1" applyBorder="1" applyAlignment="1">
      <alignment vertical="top"/>
    </xf>
    <xf numFmtId="0" fontId="0" fillId="7" borderId="73" xfId="0" applyFill="1" applyBorder="1" applyAlignment="1">
      <alignment vertical="top"/>
    </xf>
    <xf numFmtId="0" fontId="0" fillId="7" borderId="73" xfId="0" applyFill="1" applyBorder="1" applyAlignment="1">
      <alignment horizontal="right" vertical="top"/>
    </xf>
    <xf numFmtId="0" fontId="3" fillId="5" borderId="29" xfId="0" applyFont="1" applyFill="1" applyBorder="1" applyAlignment="1">
      <alignment vertical="top" wrapText="1"/>
    </xf>
    <xf numFmtId="0" fontId="0" fillId="0" borderId="10" xfId="0" applyFont="1" applyBorder="1" applyAlignment="1">
      <alignment vertical="top" wrapText="1"/>
    </xf>
    <xf numFmtId="0" fontId="0" fillId="18" borderId="10" xfId="0" applyFont="1" applyFill="1" applyBorder="1" applyAlignment="1">
      <alignment vertical="top" wrapText="1"/>
    </xf>
    <xf numFmtId="0" fontId="0" fillId="7" borderId="10" xfId="0" applyFont="1" applyFill="1" applyBorder="1" applyAlignment="1">
      <alignment vertical="top" wrapText="1"/>
    </xf>
    <xf numFmtId="0" fontId="8" fillId="21" borderId="5" xfId="0" applyFont="1" applyFill="1" applyBorder="1" applyAlignment="1">
      <alignment vertical="top"/>
    </xf>
    <xf numFmtId="0" fontId="8" fillId="12" borderId="5" xfId="0" applyFont="1" applyFill="1" applyBorder="1" applyAlignment="1">
      <alignment vertical="top"/>
    </xf>
    <xf numFmtId="0" fontId="0" fillId="12" borderId="73" xfId="0" applyFill="1" applyBorder="1" applyAlignment="1">
      <alignment horizontal="right" vertical="top"/>
    </xf>
    <xf numFmtId="0" fontId="8" fillId="0" borderId="0" xfId="0" applyFont="1" applyFill="1" applyAlignment="1">
      <alignment vertical="top"/>
    </xf>
    <xf numFmtId="0" fontId="0" fillId="0" borderId="0" xfId="0" applyBorder="1"/>
    <xf numFmtId="0" fontId="0" fillId="0" borderId="0" xfId="0" applyFill="1" applyAlignment="1">
      <alignment horizontal="right" vertical="top"/>
    </xf>
    <xf numFmtId="0" fontId="0" fillId="0" borderId="5" xfId="0" applyFont="1" applyFill="1" applyBorder="1" applyAlignment="1">
      <alignment vertical="top" wrapText="1"/>
    </xf>
    <xf numFmtId="0" fontId="0" fillId="0" borderId="5" xfId="0" applyFont="1" applyFill="1" applyBorder="1" applyAlignment="1">
      <alignment vertical="top"/>
    </xf>
    <xf numFmtId="0" fontId="8" fillId="0" borderId="5" xfId="0" applyFont="1" applyFill="1" applyBorder="1" applyAlignment="1">
      <alignment vertical="top"/>
    </xf>
    <xf numFmtId="0" fontId="0" fillId="0" borderId="8" xfId="0" applyFont="1" applyFill="1" applyBorder="1" applyAlignment="1">
      <alignment vertical="top" wrapText="1"/>
    </xf>
    <xf numFmtId="0" fontId="0" fillId="0" borderId="5" xfId="0" applyFont="1" applyFill="1" applyBorder="1" applyAlignment="1">
      <alignment horizontal="right" vertical="top"/>
    </xf>
    <xf numFmtId="0" fontId="0" fillId="0" borderId="38" xfId="0" applyFill="1" applyBorder="1" applyAlignment="1">
      <alignment vertical="top"/>
    </xf>
    <xf numFmtId="0" fontId="0" fillId="0" borderId="38" xfId="0" applyFill="1" applyBorder="1" applyAlignment="1">
      <alignment horizontal="right" vertical="top"/>
    </xf>
    <xf numFmtId="0" fontId="0" fillId="0" borderId="10" xfId="0" applyFont="1" applyFill="1" applyBorder="1" applyAlignment="1">
      <alignment vertical="top" wrapText="1"/>
    </xf>
    <xf numFmtId="0" fontId="3" fillId="5" borderId="76" xfId="0" applyFont="1" applyFill="1" applyBorder="1" applyAlignment="1">
      <alignment vertical="top"/>
    </xf>
    <xf numFmtId="0" fontId="3" fillId="5" borderId="9" xfId="0" applyFont="1" applyFill="1" applyBorder="1" applyAlignment="1">
      <alignment vertical="top"/>
    </xf>
    <xf numFmtId="0" fontId="0" fillId="18" borderId="5" xfId="0" applyFill="1" applyBorder="1" applyAlignment="1">
      <alignment vertical="top" wrapText="1"/>
    </xf>
    <xf numFmtId="0" fontId="0" fillId="18" borderId="5" xfId="0" applyFill="1" applyBorder="1" applyAlignment="1">
      <alignment vertical="top"/>
    </xf>
    <xf numFmtId="0" fontId="0" fillId="18" borderId="8" xfId="0" applyFill="1" applyBorder="1" applyAlignment="1">
      <alignment vertical="top" wrapText="1"/>
    </xf>
    <xf numFmtId="0" fontId="0" fillId="18" borderId="5" xfId="0" applyFill="1" applyBorder="1" applyAlignment="1">
      <alignment horizontal="right" vertical="top"/>
    </xf>
    <xf numFmtId="0" fontId="0" fillId="6" borderId="9" xfId="0" applyFill="1" applyBorder="1" applyAlignment="1">
      <alignment vertical="top"/>
    </xf>
    <xf numFmtId="0" fontId="0" fillId="7" borderId="5" xfId="0" applyFill="1" applyBorder="1" applyAlignment="1">
      <alignment vertical="top" wrapText="1"/>
    </xf>
    <xf numFmtId="0" fontId="0" fillId="7" borderId="5" xfId="0" applyFill="1" applyBorder="1" applyAlignment="1">
      <alignment vertical="top"/>
    </xf>
    <xf numFmtId="0" fontId="0" fillId="7" borderId="8" xfId="0" applyFill="1" applyBorder="1" applyAlignment="1">
      <alignment vertical="top" wrapText="1"/>
    </xf>
    <xf numFmtId="0" fontId="0" fillId="0" borderId="9" xfId="0" applyBorder="1" applyAlignment="1">
      <alignment vertical="top"/>
    </xf>
    <xf numFmtId="0" fontId="0" fillId="21" borderId="5" xfId="0" applyFill="1" applyBorder="1" applyAlignment="1">
      <alignment vertical="top" wrapText="1"/>
    </xf>
    <xf numFmtId="0" fontId="0" fillId="21" borderId="5" xfId="0" applyFill="1" applyBorder="1" applyAlignment="1">
      <alignment vertical="top"/>
    </xf>
    <xf numFmtId="0" fontId="0" fillId="21" borderId="8" xfId="0" applyFill="1" applyBorder="1" applyAlignment="1">
      <alignment vertical="top" wrapText="1"/>
    </xf>
    <xf numFmtId="0" fontId="0" fillId="21" borderId="5" xfId="0" applyFill="1" applyBorder="1" applyAlignment="1">
      <alignment horizontal="right" vertical="top"/>
    </xf>
    <xf numFmtId="0" fontId="0" fillId="12" borderId="9" xfId="0" applyFill="1" applyBorder="1" applyAlignment="1">
      <alignment vertical="top"/>
    </xf>
    <xf numFmtId="0" fontId="0" fillId="12" borderId="5" xfId="0" applyFill="1" applyBorder="1" applyAlignment="1">
      <alignment vertical="top" wrapText="1"/>
    </xf>
    <xf numFmtId="0" fontId="0" fillId="12" borderId="5" xfId="0" applyFill="1" applyBorder="1" applyAlignment="1">
      <alignment vertical="top"/>
    </xf>
    <xf numFmtId="0" fontId="0" fillId="12" borderId="8" xfId="0" applyFill="1" applyBorder="1" applyAlignment="1">
      <alignment vertical="top" wrapText="1"/>
    </xf>
    <xf numFmtId="0" fontId="0" fillId="18" borderId="10" xfId="0" applyFill="1" applyBorder="1" applyAlignment="1">
      <alignment vertical="top" wrapText="1"/>
    </xf>
    <xf numFmtId="0" fontId="0" fillId="7" borderId="10" xfId="0" applyFill="1" applyBorder="1" applyAlignment="1">
      <alignment vertical="top" wrapText="1"/>
    </xf>
    <xf numFmtId="0" fontId="0" fillId="21" borderId="10" xfId="0" applyFill="1" applyBorder="1" applyAlignment="1">
      <alignment vertical="top" wrapText="1"/>
    </xf>
    <xf numFmtId="0" fontId="0" fillId="12" borderId="10" xfId="0" applyFill="1" applyBorder="1" applyAlignment="1">
      <alignment vertical="top" wrapText="1"/>
    </xf>
    <xf numFmtId="0" fontId="0" fillId="0" borderId="0" xfId="0"/>
    <xf numFmtId="0" fontId="0" fillId="0" borderId="0" xfId="0" applyFont="1" applyAlignment="1">
      <alignment horizontal="left" vertical="center"/>
    </xf>
    <xf numFmtId="0" fontId="0" fillId="0" borderId="0" xfId="0" applyFont="1" applyFill="1"/>
    <xf numFmtId="0" fontId="0" fillId="0" borderId="0" xfId="0" applyFont="1" applyFill="1" applyAlignment="1">
      <alignment horizontal="left" vertical="center"/>
    </xf>
    <xf numFmtId="0" fontId="0" fillId="0" borderId="0" xfId="0" applyFill="1"/>
    <xf numFmtId="0" fontId="0" fillId="0" borderId="10" xfId="0" applyFont="1" applyFill="1" applyBorder="1"/>
    <xf numFmtId="0" fontId="0" fillId="0" borderId="5" xfId="0" applyFont="1" applyFill="1" applyBorder="1" applyAlignment="1">
      <alignment horizontal="left" vertical="center" wrapText="1"/>
    </xf>
    <xf numFmtId="0" fontId="0" fillId="0" borderId="73" xfId="0" applyFont="1" applyFill="1" applyBorder="1" applyAlignment="1">
      <alignment horizontal="left" vertical="center" wrapText="1"/>
    </xf>
    <xf numFmtId="0" fontId="8" fillId="0" borderId="0" xfId="0" applyFont="1" applyFill="1"/>
    <xf numFmtId="0" fontId="0" fillId="0" borderId="10" xfId="0" applyFont="1" applyFill="1" applyBorder="1" applyAlignment="1">
      <alignment wrapText="1"/>
    </xf>
    <xf numFmtId="0" fontId="0" fillId="0" borderId="5" xfId="0" applyFont="1" applyFill="1" applyBorder="1" applyAlignment="1">
      <alignment wrapText="1"/>
    </xf>
    <xf numFmtId="0" fontId="26" fillId="22" borderId="73" xfId="0" applyFont="1" applyFill="1" applyBorder="1"/>
    <xf numFmtId="0" fontId="12" fillId="0" borderId="73" xfId="0" applyFont="1" applyBorder="1" applyAlignment="1">
      <alignment vertical="center" wrapText="1"/>
    </xf>
    <xf numFmtId="0" fontId="3" fillId="0" borderId="78" xfId="0" applyFont="1" applyFill="1" applyBorder="1" applyAlignment="1"/>
    <xf numFmtId="0" fontId="3" fillId="0" borderId="77" xfId="0" applyFont="1" applyFill="1" applyBorder="1" applyAlignment="1"/>
    <xf numFmtId="0" fontId="1" fillId="0" borderId="0" xfId="3" applyFont="1"/>
    <xf numFmtId="0" fontId="5" fillId="7" borderId="73" xfId="3" applyFont="1" applyFill="1" applyBorder="1" applyAlignment="1"/>
    <xf numFmtId="0" fontId="1" fillId="0" borderId="73" xfId="3" applyFont="1" applyBorder="1"/>
    <xf numFmtId="0" fontId="1" fillId="0" borderId="73" xfId="3" applyFont="1" applyFill="1" applyBorder="1"/>
    <xf numFmtId="0" fontId="1" fillId="0" borderId="35" xfId="3" applyFont="1" applyFill="1" applyBorder="1"/>
    <xf numFmtId="0" fontId="4" fillId="0" borderId="35" xfId="3" applyFont="1" applyFill="1" applyBorder="1"/>
    <xf numFmtId="0" fontId="1" fillId="0" borderId="0" xfId="3" applyFont="1" applyFill="1"/>
    <xf numFmtId="0" fontId="1" fillId="0" borderId="41" xfId="3" applyFont="1" applyFill="1" applyBorder="1"/>
    <xf numFmtId="0" fontId="4" fillId="0" borderId="41" xfId="3" applyFont="1" applyFill="1" applyBorder="1" applyAlignment="1">
      <alignment horizontal="center" wrapText="1"/>
    </xf>
    <xf numFmtId="0" fontId="4" fillId="0" borderId="41" xfId="3" applyFont="1" applyFill="1" applyBorder="1"/>
    <xf numFmtId="0" fontId="4" fillId="0" borderId="73" xfId="3" applyFont="1" applyFill="1" applyBorder="1"/>
    <xf numFmtId="0" fontId="4" fillId="0" borderId="0" xfId="3" applyFont="1" applyFill="1"/>
    <xf numFmtId="0" fontId="1" fillId="0" borderId="0" xfId="3" applyFont="1"/>
    <xf numFmtId="0" fontId="1" fillId="0" borderId="73" xfId="3" applyFont="1" applyBorder="1"/>
    <xf numFmtId="0" fontId="1" fillId="0" borderId="73" xfId="3" applyFont="1" applyFill="1" applyBorder="1"/>
    <xf numFmtId="0" fontId="5" fillId="0" borderId="73" xfId="3" applyFont="1" applyBorder="1" applyAlignment="1">
      <alignment horizontal="center" vertical="center" wrapText="1"/>
    </xf>
    <xf numFmtId="0" fontId="12" fillId="0" borderId="73" xfId="7" applyFont="1" applyBorder="1" applyAlignment="1"/>
    <xf numFmtId="0" fontId="31" fillId="0" borderId="73" xfId="7" applyFont="1" applyBorder="1" applyAlignment="1"/>
    <xf numFmtId="0" fontId="4" fillId="0" borderId="73" xfId="7" applyFont="1" applyBorder="1" applyAlignment="1"/>
    <xf numFmtId="0" fontId="12" fillId="0" borderId="0" xfId="7" applyFont="1" applyBorder="1" applyAlignment="1"/>
    <xf numFmtId="0" fontId="5" fillId="7" borderId="73" xfId="3" applyFont="1" applyFill="1" applyBorder="1" applyAlignment="1"/>
    <xf numFmtId="0" fontId="12" fillId="0" borderId="73" xfId="6" applyFont="1" applyBorder="1" applyAlignment="1"/>
    <xf numFmtId="0" fontId="31" fillId="0" borderId="73" xfId="6" applyFont="1" applyBorder="1" applyAlignment="1"/>
    <xf numFmtId="0" fontId="1" fillId="7" borderId="73" xfId="3" applyFont="1" applyFill="1" applyBorder="1" applyAlignment="1"/>
    <xf numFmtId="0" fontId="12" fillId="0" borderId="73" xfId="6" applyFont="1" applyBorder="1" applyAlignment="1">
      <alignment horizontal="right"/>
    </xf>
    <xf numFmtId="0" fontId="4" fillId="0" borderId="73" xfId="6" applyFont="1" applyBorder="1" applyAlignment="1"/>
    <xf numFmtId="0" fontId="12" fillId="0" borderId="0" xfId="6" applyFont="1" applyBorder="1" applyAlignment="1"/>
    <xf numFmtId="0" fontId="12" fillId="0" borderId="73" xfId="6" applyFont="1" applyFill="1" applyBorder="1" applyAlignment="1"/>
    <xf numFmtId="0" fontId="8" fillId="0" borderId="0" xfId="0" applyFont="1" applyBorder="1" applyAlignment="1">
      <alignment horizontal="left" wrapText="1"/>
    </xf>
    <xf numFmtId="0" fontId="8" fillId="0" borderId="0" xfId="0" applyFont="1" applyBorder="1" applyAlignment="1">
      <alignment horizontal="right" wrapText="1"/>
    </xf>
    <xf numFmtId="0" fontId="31" fillId="0" borderId="73" xfId="0" applyFont="1" applyBorder="1" applyAlignment="1">
      <alignment wrapText="1"/>
    </xf>
    <xf numFmtId="0" fontId="31" fillId="0" borderId="73" xfId="0" applyFont="1" applyBorder="1" applyAlignment="1">
      <alignment horizontal="center" wrapText="1"/>
    </xf>
    <xf numFmtId="0" fontId="31" fillId="0" borderId="73" xfId="0" applyFont="1" applyBorder="1" applyAlignment="1">
      <alignment vertical="center" wrapText="1"/>
    </xf>
    <xf numFmtId="0" fontId="31" fillId="0" borderId="73" xfId="0" applyFont="1" applyBorder="1" applyAlignment="1">
      <alignment horizontal="center" vertical="center" wrapText="1"/>
    </xf>
    <xf numFmtId="0" fontId="12" fillId="0" borderId="73" xfId="0" applyFont="1" applyBorder="1" applyAlignment="1"/>
    <xf numFmtId="0" fontId="31" fillId="8" borderId="73" xfId="0" applyFont="1" applyFill="1" applyBorder="1" applyAlignment="1">
      <alignment vertical="center" wrapText="1"/>
    </xf>
    <xf numFmtId="0" fontId="31" fillId="8" borderId="73" xfId="0" applyFont="1" applyFill="1" applyBorder="1" applyAlignment="1">
      <alignment horizontal="center" wrapText="1"/>
    </xf>
    <xf numFmtId="0" fontId="31" fillId="8" borderId="73" xfId="0" applyFont="1" applyFill="1" applyBorder="1" applyAlignment="1">
      <alignment horizontal="center" vertical="center" wrapText="1"/>
    </xf>
    <xf numFmtId="0" fontId="12" fillId="8" borderId="73" xfId="0" applyFont="1" applyFill="1" applyBorder="1" applyAlignment="1"/>
    <xf numFmtId="0" fontId="12" fillId="0" borderId="73" xfId="0" applyFont="1" applyBorder="1" applyAlignment="1">
      <alignment wrapText="1"/>
    </xf>
    <xf numFmtId="0" fontId="12" fillId="0" borderId="73" xfId="0" applyFont="1" applyBorder="1" applyAlignment="1">
      <alignment horizontal="center" wrapText="1"/>
    </xf>
    <xf numFmtId="0" fontId="30" fillId="0" borderId="73" xfId="0" applyFont="1" applyBorder="1" applyAlignment="1">
      <alignment wrapText="1"/>
    </xf>
    <xf numFmtId="0" fontId="4" fillId="0" borderId="73" xfId="0" applyFont="1" applyBorder="1" applyAlignment="1">
      <alignment wrapText="1"/>
    </xf>
    <xf numFmtId="0" fontId="4" fillId="0" borderId="73" xfId="0" applyFont="1" applyBorder="1" applyAlignment="1">
      <alignment horizontal="center" wrapText="1"/>
    </xf>
    <xf numFmtId="0" fontId="4" fillId="0" borderId="73" xfId="0" applyFont="1" applyBorder="1" applyAlignment="1"/>
    <xf numFmtId="0" fontId="4" fillId="4" borderId="73" xfId="0" applyFont="1" applyFill="1" applyBorder="1" applyAlignment="1"/>
    <xf numFmtId="0" fontId="12" fillId="8" borderId="73" xfId="0" applyFont="1" applyFill="1" applyBorder="1" applyAlignment="1">
      <alignment horizontal="center" wrapText="1"/>
    </xf>
    <xf numFmtId="0" fontId="12" fillId="0" borderId="73" xfId="0" applyFont="1" applyBorder="1" applyAlignment="1">
      <alignment horizontal="right"/>
    </xf>
    <xf numFmtId="0" fontId="31" fillId="8" borderId="73" xfId="0" applyFont="1" applyFill="1" applyBorder="1" applyAlignment="1">
      <alignment wrapText="1"/>
    </xf>
    <xf numFmtId="0" fontId="31" fillId="8" borderId="73" xfId="0" applyFont="1" applyFill="1" applyBorder="1" applyAlignment="1">
      <alignment horizontal="left" wrapText="1"/>
    </xf>
    <xf numFmtId="0" fontId="31" fillId="8" borderId="73" xfId="0" applyFont="1" applyFill="1" applyBorder="1" applyAlignment="1"/>
    <xf numFmtId="0" fontId="31" fillId="0" borderId="73" xfId="0" applyFont="1" applyBorder="1" applyAlignment="1"/>
    <xf numFmtId="3" fontId="12" fillId="0" borderId="73" xfId="0" applyNumberFormat="1" applyFont="1" applyBorder="1" applyAlignment="1">
      <alignment horizontal="center" wrapText="1"/>
    </xf>
    <xf numFmtId="0" fontId="5" fillId="0" borderId="73" xfId="3" applyFont="1" applyBorder="1" applyAlignment="1">
      <alignment horizontal="center"/>
    </xf>
    <xf numFmtId="0" fontId="1" fillId="0" borderId="82" xfId="3" applyFont="1" applyBorder="1" applyAlignment="1">
      <alignment horizontal="center" wrapText="1"/>
    </xf>
    <xf numFmtId="0" fontId="5" fillId="0" borderId="73" xfId="3" applyFont="1" applyBorder="1"/>
    <xf numFmtId="0" fontId="0" fillId="0" borderId="73" xfId="3" applyFont="1" applyBorder="1"/>
    <xf numFmtId="0" fontId="8" fillId="0" borderId="73" xfId="3" applyFont="1" applyBorder="1" applyAlignment="1">
      <alignment horizontal="left" vertical="center" wrapText="1"/>
    </xf>
    <xf numFmtId="0" fontId="4" fillId="0" borderId="0" xfId="0" applyFont="1"/>
    <xf numFmtId="0" fontId="4" fillId="0" borderId="73" xfId="3" applyFont="1" applyBorder="1"/>
    <xf numFmtId="0" fontId="4" fillId="0" borderId="38" xfId="3" applyFont="1" applyBorder="1" applyAlignment="1">
      <alignment wrapText="1"/>
    </xf>
    <xf numFmtId="0" fontId="4" fillId="0" borderId="41" xfId="3" applyFont="1" applyBorder="1" applyAlignment="1">
      <alignment horizontal="center" wrapText="1"/>
    </xf>
    <xf numFmtId="0" fontId="4" fillId="0" borderId="38" xfId="3" applyFont="1" applyBorder="1"/>
    <xf numFmtId="0" fontId="4" fillId="7" borderId="43" xfId="3" applyFont="1" applyFill="1" applyBorder="1"/>
    <xf numFmtId="0" fontId="4" fillId="7" borderId="42" xfId="3" applyFont="1" applyFill="1" applyBorder="1"/>
    <xf numFmtId="0" fontId="4" fillId="7" borderId="38" xfId="3" applyFont="1" applyFill="1" applyBorder="1"/>
    <xf numFmtId="0" fontId="4" fillId="4" borderId="38" xfId="3" applyFont="1" applyFill="1" applyBorder="1"/>
    <xf numFmtId="0" fontId="4" fillId="7" borderId="38" xfId="3" applyFont="1" applyFill="1" applyBorder="1" applyAlignment="1">
      <alignment horizontal="right"/>
    </xf>
    <xf numFmtId="0" fontId="0" fillId="0" borderId="0" xfId="0" applyFont="1"/>
    <xf numFmtId="0" fontId="0" fillId="0" borderId="0" xfId="0" applyFont="1" applyAlignment="1">
      <alignment wrapText="1"/>
    </xf>
    <xf numFmtId="0" fontId="0" fillId="0" borderId="0" xfId="0" applyAlignment="1">
      <alignment horizontal="right" vertical="top" wrapText="1"/>
    </xf>
    <xf numFmtId="0" fontId="0" fillId="0" borderId="0" xfId="0"/>
    <xf numFmtId="0" fontId="0" fillId="0" borderId="0" xfId="0" applyAlignment="1">
      <alignment horizontal="left" vertical="top" wrapText="1"/>
    </xf>
    <xf numFmtId="0" fontId="1" fillId="0" borderId="0" xfId="0" applyFont="1"/>
    <xf numFmtId="0" fontId="0" fillId="0" borderId="0" xfId="0" applyAlignment="1">
      <alignment vertical="top"/>
    </xf>
    <xf numFmtId="0" fontId="0" fillId="0" borderId="0" xfId="0" applyAlignment="1">
      <alignment vertical="top" wrapText="1"/>
    </xf>
    <xf numFmtId="0" fontId="0" fillId="12" borderId="0" xfId="0" applyFill="1" applyAlignment="1">
      <alignment vertical="top"/>
    </xf>
    <xf numFmtId="0" fontId="0" fillId="0" borderId="0" xfId="0" applyFill="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0" fillId="0" borderId="73" xfId="0" applyBorder="1"/>
    <xf numFmtId="0" fontId="3" fillId="5" borderId="78" xfId="0" applyFont="1" applyFill="1" applyBorder="1" applyAlignment="1">
      <alignment vertical="top"/>
    </xf>
    <xf numFmtId="0" fontId="0" fillId="0" borderId="0" xfId="0" applyAlignment="1">
      <alignment horizontal="left" vertical="center" wrapText="1"/>
    </xf>
    <xf numFmtId="0" fontId="1" fillId="0" borderId="0" xfId="0" applyFont="1" applyAlignment="1">
      <alignment horizontal="left"/>
    </xf>
    <xf numFmtId="14" fontId="0" fillId="0" borderId="0" xfId="0" applyNumberFormat="1" applyAlignment="1">
      <alignment horizontal="left"/>
    </xf>
    <xf numFmtId="0" fontId="1" fillId="0" borderId="0" xfId="0" applyFont="1" applyAlignment="1">
      <alignment horizontal="right"/>
    </xf>
    <xf numFmtId="0" fontId="0" fillId="0" borderId="0" xfId="0"/>
    <xf numFmtId="0" fontId="0" fillId="0" borderId="0" xfId="0" applyAlignment="1">
      <alignment wrapText="1"/>
    </xf>
    <xf numFmtId="0" fontId="5" fillId="0" borderId="0" xfId="0" applyFont="1"/>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Border="1" applyAlignment="1">
      <alignment horizontal="center"/>
    </xf>
    <xf numFmtId="0" fontId="0" fillId="0" borderId="0" xfId="0" applyBorder="1" applyAlignment="1">
      <alignment wrapText="1"/>
    </xf>
    <xf numFmtId="0" fontId="7" fillId="0" borderId="0" xfId="0" applyFont="1" applyBorder="1"/>
    <xf numFmtId="0" fontId="7" fillId="0" borderId="0" xfId="0" applyFont="1" applyBorder="1" applyAlignment="1">
      <alignment wrapText="1"/>
    </xf>
    <xf numFmtId="0" fontId="7" fillId="0" borderId="0" xfId="0" applyFont="1" applyBorder="1" applyAlignment="1">
      <alignment horizontal="left" wrapText="1"/>
    </xf>
    <xf numFmtId="14" fontId="0" fillId="0" borderId="0" xfId="0" applyNumberFormat="1" applyBorder="1" applyAlignment="1">
      <alignment wrapText="1"/>
    </xf>
    <xf numFmtId="49" fontId="1" fillId="0" borderId="0" xfId="0" applyNumberFormat="1" applyFont="1"/>
    <xf numFmtId="0" fontId="12" fillId="0" borderId="0" xfId="0" applyFont="1" applyAlignment="1">
      <alignment wrapText="1"/>
    </xf>
    <xf numFmtId="0" fontId="20" fillId="0" borderId="0" xfId="0" applyFont="1" applyAlignment="1">
      <alignment vertical="center" wrapText="1"/>
    </xf>
    <xf numFmtId="0" fontId="20" fillId="0" borderId="0" xfId="0" applyFont="1" applyAlignment="1">
      <alignment wrapText="1"/>
    </xf>
    <xf numFmtId="0" fontId="3" fillId="0" borderId="0" xfId="0" applyFont="1" applyAlignment="1">
      <alignment wrapText="1"/>
    </xf>
    <xf numFmtId="0" fontId="3" fillId="0" borderId="0" xfId="0" applyFont="1"/>
    <xf numFmtId="0" fontId="0" fillId="0" borderId="57" xfId="0" applyFont="1" applyBorder="1" applyAlignment="1">
      <alignment horizontal="left" wrapText="1"/>
    </xf>
    <xf numFmtId="0" fontId="8" fillId="0" borderId="55" xfId="0" applyFont="1" applyFill="1" applyBorder="1" applyAlignment="1">
      <alignment horizontal="left"/>
    </xf>
    <xf numFmtId="0" fontId="8" fillId="0" borderId="56" xfId="0" applyFont="1" applyFill="1" applyBorder="1" applyAlignment="1">
      <alignment horizontal="left"/>
    </xf>
    <xf numFmtId="0" fontId="8" fillId="4" borderId="56" xfId="0" applyFont="1" applyFill="1" applyBorder="1" applyAlignment="1">
      <alignment horizontal="left"/>
    </xf>
    <xf numFmtId="0" fontId="8" fillId="0" borderId="48" xfId="0" applyFont="1" applyFill="1" applyBorder="1" applyAlignment="1">
      <alignment horizontal="left"/>
    </xf>
    <xf numFmtId="0" fontId="0" fillId="0" borderId="46" xfId="0" applyFont="1" applyBorder="1" applyAlignment="1">
      <alignment horizontal="left" wrapText="1"/>
    </xf>
    <xf numFmtId="0" fontId="0" fillId="0" borderId="46" xfId="0" applyFont="1" applyFill="1" applyBorder="1" applyAlignment="1">
      <alignment horizontal="left" wrapText="1"/>
    </xf>
    <xf numFmtId="0" fontId="0" fillId="0" borderId="59" xfId="0" applyFont="1" applyBorder="1" applyAlignment="1">
      <alignment horizontal="left" wrapText="1"/>
    </xf>
    <xf numFmtId="0" fontId="8" fillId="0" borderId="11" xfId="0" applyFont="1" applyFill="1" applyBorder="1" applyAlignment="1">
      <alignment horizontal="left"/>
    </xf>
    <xf numFmtId="0" fontId="44" fillId="0" borderId="46" xfId="0" applyFont="1" applyFill="1" applyBorder="1" applyAlignment="1">
      <alignment horizontal="right"/>
    </xf>
    <xf numFmtId="0" fontId="8" fillId="0" borderId="46" xfId="0" applyFont="1" applyFill="1" applyBorder="1" applyAlignment="1">
      <alignment horizontal="right"/>
    </xf>
    <xf numFmtId="0" fontId="8" fillId="0" borderId="44" xfId="0" applyFont="1" applyFill="1" applyBorder="1" applyAlignment="1">
      <alignment horizontal="left"/>
    </xf>
    <xf numFmtId="0" fontId="8" fillId="0" borderId="58" xfId="0" applyFont="1" applyFill="1" applyBorder="1" applyAlignment="1">
      <alignment horizontal="left"/>
    </xf>
    <xf numFmtId="0" fontId="0" fillId="0" borderId="44" xfId="0" applyFont="1" applyFill="1" applyBorder="1" applyAlignment="1">
      <alignment horizontal="right" wrapText="1"/>
    </xf>
    <xf numFmtId="49" fontId="8" fillId="0" borderId="44" xfId="0" applyNumberFormat="1" applyFont="1" applyFill="1" applyBorder="1" applyAlignment="1">
      <alignment horizontal="left"/>
    </xf>
    <xf numFmtId="0" fontId="8" fillId="0" borderId="44" xfId="0" applyNumberFormat="1" applyFont="1" applyFill="1" applyBorder="1" applyAlignment="1">
      <alignment horizontal="right"/>
    </xf>
    <xf numFmtId="0" fontId="8" fillId="4" borderId="58" xfId="0" applyFont="1" applyFill="1" applyBorder="1" applyAlignment="1">
      <alignment horizontal="left"/>
    </xf>
    <xf numFmtId="16" fontId="0" fillId="0" borderId="44" xfId="0" applyNumberFormat="1" applyFont="1" applyFill="1" applyBorder="1" applyAlignment="1">
      <alignment horizontal="right"/>
    </xf>
    <xf numFmtId="0" fontId="8" fillId="0" borderId="44" xfId="0" applyFont="1" applyFill="1" applyBorder="1" applyAlignment="1">
      <alignment horizontal="right" wrapText="1"/>
    </xf>
    <xf numFmtId="0" fontId="45" fillId="0" borderId="0" xfId="0" applyFont="1" applyFill="1" applyAlignment="1">
      <alignment horizontal="right"/>
    </xf>
    <xf numFmtId="0" fontId="45" fillId="0" borderId="0" xfId="0" applyFont="1" applyFill="1" applyBorder="1" applyAlignment="1">
      <alignment horizontal="left"/>
    </xf>
    <xf numFmtId="0" fontId="46" fillId="0" borderId="0" xfId="0" applyFont="1" applyFill="1" applyAlignment="1">
      <alignment horizontal="right"/>
    </xf>
    <xf numFmtId="0" fontId="17" fillId="0" borderId="0" xfId="0" applyFont="1" applyFill="1" applyAlignment="1">
      <alignment horizontal="right"/>
    </xf>
    <xf numFmtId="0" fontId="19" fillId="0" borderId="0" xfId="0" applyFont="1" applyFill="1" applyAlignment="1">
      <alignment horizontal="right"/>
    </xf>
    <xf numFmtId="0" fontId="47" fillId="0" borderId="0" xfId="0" applyFont="1" applyFill="1" applyAlignment="1">
      <alignment horizontal="right"/>
    </xf>
    <xf numFmtId="0" fontId="0" fillId="0" borderId="0" xfId="0"/>
    <xf numFmtId="0" fontId="1" fillId="0" borderId="82" xfId="0" applyFont="1" applyBorder="1" applyAlignment="1">
      <alignment horizontal="left" wrapText="1"/>
    </xf>
    <xf numFmtId="0" fontId="15" fillId="0" borderId="11" xfId="0" applyFont="1" applyBorder="1" applyAlignment="1">
      <alignment horizontal="left"/>
    </xf>
    <xf numFmtId="0" fontId="15" fillId="0" borderId="73" xfId="0" applyFont="1" applyBorder="1" applyAlignment="1">
      <alignment horizontal="left"/>
    </xf>
    <xf numFmtId="0" fontId="15" fillId="4" borderId="73" xfId="0" applyFont="1" applyFill="1" applyBorder="1" applyAlignment="1">
      <alignment horizontal="left"/>
    </xf>
    <xf numFmtId="0" fontId="15" fillId="0" borderId="74" xfId="0" applyFont="1" applyBorder="1" applyAlignment="1">
      <alignment horizontal="left"/>
    </xf>
    <xf numFmtId="0" fontId="0" fillId="0" borderId="0" xfId="0" applyFont="1"/>
    <xf numFmtId="0" fontId="3" fillId="0" borderId="13" xfId="0" applyFont="1" applyBorder="1" applyAlignment="1">
      <alignment horizontal="left" vertical="center" wrapText="1"/>
    </xf>
    <xf numFmtId="0" fontId="3" fillId="0" borderId="14" xfId="0" applyFont="1" applyBorder="1" applyAlignment="1">
      <alignment horizontal="left" vertical="center" wrapText="1"/>
    </xf>
    <xf numFmtId="0" fontId="3" fillId="0" borderId="62" xfId="0" applyFont="1" applyBorder="1" applyAlignment="1">
      <alignment horizontal="left" vertical="center" wrapText="1"/>
    </xf>
    <xf numFmtId="0" fontId="0" fillId="0" borderId="0" xfId="0" applyAlignment="1">
      <alignment wrapText="1"/>
    </xf>
    <xf numFmtId="0" fontId="15" fillId="0" borderId="15" xfId="8" applyFont="1" applyFill="1" applyBorder="1" applyAlignment="1">
      <alignment horizontal="left" vertical="center" wrapText="1"/>
    </xf>
    <xf numFmtId="0" fontId="8" fillId="0" borderId="16" xfId="8" applyFont="1" applyFill="1" applyBorder="1" applyAlignment="1">
      <alignment horizontal="left" vertical="center" wrapText="1"/>
    </xf>
    <xf numFmtId="0" fontId="0" fillId="0" borderId="16" xfId="0" applyBorder="1" applyAlignment="1">
      <alignment horizontal="left" vertical="center" wrapText="1"/>
    </xf>
    <xf numFmtId="0" fontId="0" fillId="0" borderId="63" xfId="0" applyBorder="1" applyAlignment="1">
      <alignment horizontal="left" vertical="center" wrapText="1"/>
    </xf>
    <xf numFmtId="0" fontId="15" fillId="0" borderId="20" xfId="8" applyFont="1" applyFill="1" applyBorder="1" applyAlignment="1">
      <alignment horizontal="left" vertical="center" wrapText="1"/>
    </xf>
    <xf numFmtId="0" fontId="15" fillId="0" borderId="64" xfId="8" applyFont="1" applyFill="1" applyBorder="1" applyAlignment="1">
      <alignment horizontal="left" vertical="center" wrapText="1"/>
    </xf>
    <xf numFmtId="0" fontId="8" fillId="0" borderId="65" xfId="8" applyFont="1" applyFill="1" applyBorder="1" applyAlignment="1">
      <alignment horizontal="left" vertical="center" wrapText="1"/>
    </xf>
    <xf numFmtId="0" fontId="0" fillId="0" borderId="65" xfId="0" applyBorder="1" applyAlignment="1">
      <alignment horizontal="left" vertical="center" wrapText="1"/>
    </xf>
    <xf numFmtId="0" fontId="0" fillId="0" borderId="66" xfId="0" applyBorder="1" applyAlignment="1">
      <alignment horizontal="left" vertical="center" wrapText="1"/>
    </xf>
    <xf numFmtId="0" fontId="3" fillId="0" borderId="61" xfId="0" applyFont="1" applyBorder="1" applyAlignment="1">
      <alignment horizontal="left" vertical="center" wrapText="1"/>
    </xf>
    <xf numFmtId="0" fontId="8" fillId="0" borderId="60" xfId="0" applyFont="1" applyBorder="1" applyAlignment="1">
      <alignment horizontal="left" vertical="center" wrapText="1"/>
    </xf>
    <xf numFmtId="0" fontId="0" fillId="0" borderId="9" xfId="0" applyBorder="1" applyAlignment="1">
      <alignment horizontal="left" wrapText="1"/>
    </xf>
    <xf numFmtId="0" fontId="0" fillId="0" borderId="23" xfId="0" applyBorder="1" applyAlignment="1">
      <alignment horizontal="left" wrapText="1"/>
    </xf>
    <xf numFmtId="0" fontId="0" fillId="0" borderId="0" xfId="0" applyAlignment="1">
      <alignment horizontal="left" wrapText="1"/>
    </xf>
    <xf numFmtId="0" fontId="1" fillId="0" borderId="12" xfId="0" applyFont="1" applyBorder="1" applyAlignment="1">
      <alignment wrapText="1"/>
    </xf>
    <xf numFmtId="0" fontId="22" fillId="0" borderId="73" xfId="8" applyFont="1" applyFill="1" applyBorder="1" applyAlignment="1">
      <alignment horizontal="left" vertical="center" wrapText="1"/>
    </xf>
    <xf numFmtId="0" fontId="23" fillId="0" borderId="0" xfId="0" applyFont="1" applyAlignment="1">
      <alignment wrapText="1"/>
    </xf>
    <xf numFmtId="0" fontId="5" fillId="0" borderId="0" xfId="0" applyFont="1" applyAlignment="1">
      <alignment horizontal="left" vertical="center" wrapText="1"/>
    </xf>
    <xf numFmtId="0" fontId="0" fillId="0" borderId="0" xfId="0" applyAlignment="1">
      <alignment vertical="center"/>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17" xfId="0" applyBorder="1" applyAlignment="1">
      <alignment horizontal="left" vertical="center" wrapText="1"/>
    </xf>
    <xf numFmtId="0" fontId="0" fillId="0" borderId="21" xfId="0" applyBorder="1" applyAlignment="1">
      <alignment horizontal="left" vertical="center" wrapText="1"/>
    </xf>
    <xf numFmtId="0" fontId="3" fillId="0" borderId="68" xfId="0" applyFont="1" applyBorder="1" applyAlignment="1">
      <alignment horizontal="left" vertical="center" wrapText="1"/>
    </xf>
    <xf numFmtId="0" fontId="0" fillId="0" borderId="18" xfId="0" applyBorder="1" applyAlignment="1">
      <alignment horizontal="left" vertical="center" wrapText="1"/>
    </xf>
    <xf numFmtId="0" fontId="0" fillId="0" borderId="60" xfId="0" applyBorder="1" applyAlignment="1">
      <alignment horizontal="left" vertical="center" wrapText="1"/>
    </xf>
    <xf numFmtId="0" fontId="0" fillId="0" borderId="67" xfId="0" applyBorder="1" applyAlignment="1">
      <alignment horizontal="left" vertical="center" wrapText="1"/>
    </xf>
    <xf numFmtId="0" fontId="0" fillId="0" borderId="0" xfId="0" applyAlignment="1">
      <alignment horizontal="left" vertical="center" wrapText="1"/>
    </xf>
    <xf numFmtId="0" fontId="3" fillId="0" borderId="70" xfId="0" applyFont="1" applyBorder="1" applyAlignment="1">
      <alignment horizontal="left" vertical="center" wrapText="1"/>
    </xf>
    <xf numFmtId="0" fontId="0" fillId="0" borderId="69" xfId="0" applyBorder="1" applyAlignment="1">
      <alignment horizontal="left" vertical="center" wrapText="1"/>
    </xf>
    <xf numFmtId="0" fontId="0" fillId="0" borderId="71" xfId="0" applyBorder="1" applyAlignment="1">
      <alignment horizontal="left" vertical="center" wrapText="1"/>
    </xf>
    <xf numFmtId="0" fontId="3" fillId="0" borderId="72" xfId="0" applyFont="1" applyBorder="1" applyAlignment="1">
      <alignment horizontal="left" vertical="center" wrapText="1"/>
    </xf>
    <xf numFmtId="0" fontId="0" fillId="0" borderId="22" xfId="0" applyBorder="1" applyAlignment="1">
      <alignment horizontal="left" vertical="center" wrapText="1"/>
    </xf>
    <xf numFmtId="0" fontId="3" fillId="0" borderId="62" xfId="0" applyFont="1" applyBorder="1" applyAlignment="1">
      <alignment vertical="center" wrapText="1"/>
    </xf>
    <xf numFmtId="49" fontId="0" fillId="0" borderId="0" xfId="0" applyNumberFormat="1" applyAlignment="1">
      <alignment horizontal="left" vertical="center" wrapText="1"/>
    </xf>
    <xf numFmtId="0" fontId="0" fillId="0" borderId="73" xfId="0" applyBorder="1" applyAlignment="1">
      <alignment horizontal="left" vertical="center" wrapText="1"/>
    </xf>
    <xf numFmtId="0" fontId="0" fillId="0" borderId="74" xfId="0" applyBorder="1" applyAlignment="1">
      <alignment horizontal="left" vertical="center" wrapText="1"/>
    </xf>
    <xf numFmtId="0" fontId="48" fillId="0" borderId="73" xfId="8" applyFont="1" applyFill="1" applyBorder="1" applyAlignment="1">
      <alignment horizontal="left" vertical="center"/>
    </xf>
    <xf numFmtId="49" fontId="48" fillId="0" borderId="50" xfId="0" applyNumberFormat="1" applyFont="1" applyBorder="1" applyAlignment="1">
      <alignment wrapText="1"/>
    </xf>
    <xf numFmtId="49" fontId="48" fillId="0" borderId="51" xfId="0" applyNumberFormat="1" applyFont="1" applyBorder="1" applyAlignment="1">
      <alignment wrapText="1"/>
    </xf>
    <xf numFmtId="0" fontId="8" fillId="0" borderId="15" xfId="8" applyFont="1" applyFill="1" applyBorder="1" applyAlignment="1">
      <alignment horizontal="left" vertical="center" wrapText="1"/>
    </xf>
    <xf numFmtId="0" fontId="8" fillId="0" borderId="18" xfId="0" applyFont="1" applyBorder="1" applyAlignment="1">
      <alignment horizontal="left" vertical="center" wrapText="1"/>
    </xf>
    <xf numFmtId="0" fontId="8" fillId="0" borderId="17" xfId="0" applyFont="1" applyBorder="1" applyAlignment="1">
      <alignment horizontal="left" vertical="center" wrapText="1"/>
    </xf>
    <xf numFmtId="0" fontId="0" fillId="4" borderId="47" xfId="0" applyFont="1" applyFill="1" applyBorder="1" applyAlignment="1">
      <alignment horizontal="right" wrapText="1"/>
    </xf>
    <xf numFmtId="0" fontId="0" fillId="4" borderId="46" xfId="0" applyFont="1" applyFill="1" applyBorder="1" applyAlignment="1">
      <alignment horizontal="right" wrapText="1"/>
    </xf>
    <xf numFmtId="0" fontId="0" fillId="4" borderId="46" xfId="0" applyFont="1" applyFill="1" applyBorder="1" applyAlignment="1">
      <alignment horizontal="right"/>
    </xf>
    <xf numFmtId="0" fontId="44" fillId="4" borderId="46" xfId="0" applyFont="1" applyFill="1" applyBorder="1" applyAlignment="1">
      <alignment horizontal="right"/>
    </xf>
    <xf numFmtId="0" fontId="8" fillId="4" borderId="46" xfId="0" applyFont="1" applyFill="1" applyBorder="1" applyAlignment="1">
      <alignment horizontal="right"/>
    </xf>
    <xf numFmtId="0" fontId="8" fillId="4" borderId="44" xfId="0" applyFont="1" applyFill="1" applyBorder="1" applyAlignment="1">
      <alignment horizontal="right"/>
    </xf>
    <xf numFmtId="0" fontId="8" fillId="4" borderId="44" xfId="0" applyFont="1" applyFill="1" applyBorder="1" applyAlignment="1">
      <alignment horizontal="left"/>
    </xf>
    <xf numFmtId="0" fontId="3" fillId="0" borderId="87" xfId="0" applyFont="1" applyBorder="1" applyAlignment="1">
      <alignment horizontal="left" vertical="center" wrapText="1"/>
    </xf>
    <xf numFmtId="49" fontId="0" fillId="0" borderId="89" xfId="0" applyNumberFormat="1" applyBorder="1" applyAlignment="1">
      <alignment horizontal="left" vertical="center" wrapText="1"/>
    </xf>
    <xf numFmtId="0" fontId="48" fillId="7" borderId="73" xfId="8" applyFont="1" applyFill="1" applyBorder="1" applyAlignment="1">
      <alignment horizontal="left" vertical="center" wrapText="1"/>
    </xf>
    <xf numFmtId="0" fontId="0" fillId="0" borderId="0" xfId="0" applyAlignment="1">
      <alignment horizontal="right"/>
    </xf>
    <xf numFmtId="0" fontId="0" fillId="0" borderId="0" xfId="0" applyAlignment="1">
      <alignment horizontal="right" vertical="center"/>
    </xf>
    <xf numFmtId="0" fontId="0" fillId="0" borderId="0" xfId="0" applyFill="1" applyAlignment="1">
      <alignment horizontal="right" wrapText="1"/>
    </xf>
    <xf numFmtId="0" fontId="0" fillId="0" borderId="0" xfId="0"/>
    <xf numFmtId="0" fontId="0" fillId="0" borderId="0" xfId="0" applyAlignment="1">
      <alignment horizontal="left" vertical="center"/>
    </xf>
    <xf numFmtId="0" fontId="0" fillId="0" borderId="0" xfId="0" applyFill="1" applyBorder="1"/>
    <xf numFmtId="0" fontId="5" fillId="0" borderId="0" xfId="0" applyFont="1" applyFill="1" applyBorder="1" applyAlignment="1">
      <alignment vertical="center"/>
    </xf>
    <xf numFmtId="0" fontId="3" fillId="0" borderId="0" xfId="0" applyFont="1" applyFill="1" applyBorder="1"/>
    <xf numFmtId="0" fontId="3" fillId="0" borderId="0" xfId="0" applyFont="1" applyFill="1" applyBorder="1" applyAlignment="1">
      <alignment wrapText="1"/>
    </xf>
    <xf numFmtId="0" fontId="0" fillId="0" borderId="0" xfId="0" applyFill="1" applyBorder="1" applyAlignment="1">
      <alignment wrapText="1"/>
    </xf>
    <xf numFmtId="14" fontId="0" fillId="0" borderId="0" xfId="0" applyNumberFormat="1" applyFill="1" applyBorder="1"/>
    <xf numFmtId="0" fontId="0" fillId="0" borderId="0" xfId="0" applyFill="1" applyBorder="1" applyAlignment="1">
      <alignment horizontal="left" vertical="center" wrapText="1"/>
    </xf>
    <xf numFmtId="0" fontId="7" fillId="0" borderId="0" xfId="0" applyFont="1" applyFill="1" applyBorder="1" applyAlignment="1">
      <alignment wrapText="1"/>
    </xf>
    <xf numFmtId="1" fontId="0" fillId="0" borderId="0" xfId="0" applyNumberFormat="1" applyFill="1" applyBorder="1" applyAlignment="1">
      <alignment horizontal="center"/>
    </xf>
    <xf numFmtId="0" fontId="7" fillId="0" borderId="0" xfId="0" applyFont="1" applyFill="1" applyBorder="1" applyAlignment="1">
      <alignment horizontal="left" wrapText="1"/>
    </xf>
    <xf numFmtId="0" fontId="0" fillId="0" borderId="0" xfId="0" applyFill="1" applyBorder="1" applyAlignment="1">
      <alignment horizontal="center"/>
    </xf>
    <xf numFmtId="0" fontId="7" fillId="0" borderId="0" xfId="0" applyFont="1" applyFill="1" applyBorder="1" applyAlignment="1" applyProtection="1">
      <alignment wrapText="1"/>
      <protection locked="0"/>
    </xf>
    <xf numFmtId="0" fontId="7" fillId="0" borderId="0" xfId="0" applyFont="1" applyFill="1" applyBorder="1" applyAlignment="1" applyProtection="1">
      <alignment horizontal="left" wrapText="1"/>
      <protection locked="0"/>
    </xf>
    <xf numFmtId="0" fontId="7" fillId="0" borderId="0" xfId="0" applyFont="1" applyFill="1" applyBorder="1" applyAlignment="1" applyProtection="1">
      <alignment horizontal="left"/>
      <protection locked="0"/>
    </xf>
    <xf numFmtId="0" fontId="7" fillId="0" borderId="0" xfId="0" applyFont="1" applyFill="1" applyBorder="1"/>
    <xf numFmtId="14" fontId="7" fillId="0" borderId="0" xfId="0" applyNumberFormat="1" applyFont="1" applyFill="1" applyBorder="1" applyAlignment="1">
      <alignment horizontal="right"/>
    </xf>
    <xf numFmtId="0" fontId="7" fillId="0" borderId="0" xfId="0" applyFont="1" applyFill="1" applyBorder="1" applyAlignment="1">
      <alignment horizontal="left"/>
    </xf>
    <xf numFmtId="0" fontId="8" fillId="0" borderId="0" xfId="0" applyFont="1" applyFill="1" applyBorder="1" applyAlignment="1">
      <alignment wrapText="1"/>
    </xf>
    <xf numFmtId="0" fontId="13" fillId="0" borderId="0" xfId="0" applyFont="1" applyFill="1" applyBorder="1" applyAlignment="1">
      <alignment wrapText="1"/>
    </xf>
    <xf numFmtId="0" fontId="8" fillId="0" borderId="0" xfId="0" applyFont="1" applyFill="1" applyBorder="1" applyAlignment="1">
      <alignment horizontal="left" wrapText="1"/>
    </xf>
    <xf numFmtId="0" fontId="12" fillId="0" borderId="0" xfId="0" applyFont="1" applyFill="1" applyBorder="1" applyAlignment="1">
      <alignment wrapText="1"/>
    </xf>
    <xf numFmtId="0" fontId="0" fillId="0" borderId="0" xfId="0" applyFill="1" applyBorder="1" applyAlignment="1">
      <alignment horizontal="center" vertical="center"/>
    </xf>
    <xf numFmtId="0" fontId="3" fillId="5" borderId="0" xfId="0" applyFont="1" applyFill="1" applyBorder="1"/>
    <xf numFmtId="0" fontId="3" fillId="5" borderId="0" xfId="0" applyFont="1" applyFill="1" applyBorder="1" applyAlignment="1">
      <alignment horizontal="left" vertical="center"/>
    </xf>
    <xf numFmtId="0" fontId="3" fillId="5" borderId="0" xfId="0" applyFont="1" applyFill="1" applyBorder="1" applyAlignment="1">
      <alignment horizontal="left"/>
    </xf>
    <xf numFmtId="0" fontId="7" fillId="0" borderId="0" xfId="0" applyFont="1" applyBorder="1" applyAlignment="1">
      <alignment horizontal="center"/>
    </xf>
    <xf numFmtId="1" fontId="0" fillId="0" borderId="0" xfId="0" applyNumberFormat="1" applyBorder="1" applyAlignment="1">
      <alignment horizontal="center"/>
    </xf>
    <xf numFmtId="0" fontId="0" fillId="0" borderId="0" xfId="0" applyFill="1" applyBorder="1" applyAlignment="1"/>
    <xf numFmtId="0" fontId="7" fillId="0" borderId="0" xfId="0" applyFont="1" applyBorder="1" applyAlignment="1" applyProtection="1">
      <alignment horizontal="left" wrapText="1"/>
      <protection locked="0"/>
    </xf>
    <xf numFmtId="0" fontId="0" fillId="0" borderId="0" xfId="0" applyFont="1" applyFill="1" applyBorder="1" applyAlignment="1"/>
    <xf numFmtId="0" fontId="7" fillId="0" borderId="0" xfId="0" applyFont="1" applyBorder="1" applyAlignment="1" applyProtection="1">
      <alignment wrapText="1"/>
      <protection locked="0"/>
    </xf>
    <xf numFmtId="0" fontId="7" fillId="0" borderId="0" xfId="0" applyFont="1" applyBorder="1" applyAlignment="1" applyProtection="1">
      <alignment horizontal="left"/>
      <protection locked="0"/>
    </xf>
    <xf numFmtId="0" fontId="0" fillId="0" borderId="0" xfId="0" applyBorder="1" applyAlignment="1">
      <alignment horizontal="left" wrapText="1"/>
    </xf>
    <xf numFmtId="14" fontId="7" fillId="0" borderId="0" xfId="0" applyNumberFormat="1" applyFont="1" applyBorder="1" applyAlignment="1">
      <alignment horizontal="right"/>
    </xf>
    <xf numFmtId="0" fontId="7" fillId="0" borderId="0" xfId="0" applyFont="1" applyFill="1" applyBorder="1" applyAlignment="1"/>
    <xf numFmtId="0" fontId="0" fillId="0" borderId="0" xfId="0" applyFont="1" applyFill="1" applyBorder="1" applyAlignment="1">
      <alignment horizontal="center"/>
    </xf>
    <xf numFmtId="1" fontId="1" fillId="0" borderId="0" xfId="0" applyNumberFormat="1" applyFont="1" applyBorder="1" applyAlignment="1">
      <alignment horizontal="center"/>
    </xf>
    <xf numFmtId="0" fontId="49" fillId="0" borderId="0" xfId="0" applyFont="1" applyBorder="1" applyAlignment="1">
      <alignment wrapText="1"/>
    </xf>
    <xf numFmtId="0" fontId="50" fillId="0" borderId="0" xfId="0" applyFont="1" applyBorder="1" applyAlignment="1">
      <alignment wrapText="1"/>
    </xf>
    <xf numFmtId="1" fontId="0" fillId="0" borderId="0" xfId="0" applyNumberFormat="1" applyFont="1" applyFill="1" applyBorder="1" applyAlignment="1">
      <alignment horizontal="center"/>
    </xf>
    <xf numFmtId="0" fontId="0" fillId="0" borderId="0" xfId="0" applyFont="1" applyFill="1" applyBorder="1" applyAlignment="1">
      <alignment horizontal="center" wrapText="1"/>
    </xf>
    <xf numFmtId="0" fontId="0" fillId="0" borderId="0" xfId="0" applyFont="1" applyBorder="1"/>
    <xf numFmtId="0" fontId="0" fillId="0" borderId="79" xfId="0" applyFont="1" applyFill="1" applyBorder="1" applyAlignment="1">
      <alignment horizontal="left" indent="1"/>
    </xf>
    <xf numFmtId="0" fontId="0" fillId="0" borderId="80" xfId="0" applyFont="1" applyFill="1" applyBorder="1"/>
    <xf numFmtId="0" fontId="0" fillId="6" borderId="88" xfId="0" applyFont="1" applyFill="1" applyBorder="1" applyAlignment="1">
      <alignment vertical="center" wrapText="1"/>
    </xf>
    <xf numFmtId="0" fontId="0" fillId="0" borderId="0" xfId="0" applyFont="1" applyAlignment="1">
      <alignment horizontal="center"/>
    </xf>
    <xf numFmtId="14" fontId="0" fillId="0" borderId="0" xfId="0" applyNumberFormat="1" applyFont="1" applyAlignment="1">
      <alignment horizontal="center"/>
    </xf>
    <xf numFmtId="0" fontId="0" fillId="0" borderId="88" xfId="0" applyFont="1" applyBorder="1" applyAlignment="1">
      <alignment vertical="center" wrapText="1"/>
    </xf>
    <xf numFmtId="0" fontId="0" fillId="0" borderId="0" xfId="0" applyFont="1" applyAlignment="1">
      <alignment horizontal="left" vertical="center" indent="1"/>
    </xf>
    <xf numFmtId="0" fontId="0" fillId="0" borderId="0" xfId="0" applyFont="1" applyAlignment="1">
      <alignment horizontal="left" vertical="center" wrapText="1" indent="1"/>
    </xf>
    <xf numFmtId="2" fontId="0" fillId="0" borderId="0" xfId="0" applyNumberFormat="1" applyFont="1" applyAlignment="1">
      <alignment horizontal="center" vertical="center"/>
    </xf>
    <xf numFmtId="0" fontId="0" fillId="0" borderId="0" xfId="0" applyFont="1" applyAlignment="1">
      <alignment horizontal="center" vertical="center"/>
    </xf>
    <xf numFmtId="14" fontId="0" fillId="0" borderId="0" xfId="0" applyNumberFormat="1" applyFont="1" applyAlignment="1">
      <alignment horizontal="center" vertical="center"/>
    </xf>
    <xf numFmtId="0" fontId="0" fillId="6" borderId="73" xfId="0" applyFont="1" applyFill="1" applyBorder="1" applyAlignment="1">
      <alignment vertical="center" wrapText="1"/>
    </xf>
    <xf numFmtId="0" fontId="0" fillId="0" borderId="88" xfId="0" applyFont="1" applyBorder="1" applyAlignment="1">
      <alignment wrapText="1"/>
    </xf>
    <xf numFmtId="0" fontId="51" fillId="0" borderId="0" xfId="0" applyFont="1" applyAlignment="1">
      <alignment horizontal="left" vertical="center" indent="1"/>
    </xf>
    <xf numFmtId="0" fontId="0" fillId="0" borderId="81" xfId="0" applyFont="1" applyFill="1" applyBorder="1" applyAlignment="1">
      <alignment horizontal="left" indent="1"/>
    </xf>
    <xf numFmtId="0" fontId="0" fillId="0" borderId="75" xfId="0" applyFont="1" applyFill="1" applyBorder="1"/>
    <xf numFmtId="0" fontId="12" fillId="6" borderId="88" xfId="0" applyFont="1" applyFill="1" applyBorder="1" applyAlignment="1">
      <alignment vertical="center" wrapText="1"/>
    </xf>
    <xf numFmtId="0" fontId="0" fillId="0" borderId="90" xfId="0" applyFont="1" applyBorder="1" applyAlignment="1">
      <alignment vertical="center" wrapText="1"/>
    </xf>
    <xf numFmtId="0" fontId="0" fillId="0" borderId="26" xfId="0" applyFont="1" applyBorder="1" applyAlignment="1">
      <alignment wrapText="1"/>
    </xf>
    <xf numFmtId="0" fontId="5" fillId="0" borderId="54" xfId="0" applyFont="1" applyFill="1" applyBorder="1"/>
    <xf numFmtId="0" fontId="5" fillId="0" borderId="53" xfId="0" applyFont="1" applyFill="1" applyBorder="1"/>
    <xf numFmtId="0" fontId="5" fillId="0" borderId="0" xfId="0" applyFont="1" applyFill="1" applyBorder="1"/>
    <xf numFmtId="0" fontId="5" fillId="22" borderId="73" xfId="0" applyFont="1" applyFill="1" applyBorder="1"/>
    <xf numFmtId="0" fontId="12" fillId="0" borderId="74" xfId="0" applyFont="1" applyBorder="1" applyAlignment="1">
      <alignment vertical="center" wrapText="1"/>
    </xf>
    <xf numFmtId="0" fontId="0" fillId="0" borderId="73" xfId="0" applyBorder="1" applyAlignment="1">
      <alignment horizontal="left" indent="1"/>
    </xf>
    <xf numFmtId="0" fontId="5" fillId="7" borderId="73" xfId="3" applyFont="1" applyFill="1" applyBorder="1"/>
    <xf numFmtId="0" fontId="12" fillId="0" borderId="73" xfId="0" applyFont="1" applyBorder="1"/>
    <xf numFmtId="0" fontId="0" fillId="0" borderId="0" xfId="0"/>
    <xf numFmtId="0" fontId="4" fillId="0" borderId="73" xfId="0" applyFont="1" applyBorder="1"/>
    <xf numFmtId="0" fontId="0" fillId="0" borderId="0" xfId="0" applyAlignment="1">
      <alignment wrapText="1"/>
    </xf>
    <xf numFmtId="0" fontId="1" fillId="0" borderId="0" xfId="0" applyFont="1" applyAlignment="1">
      <alignment wrapText="1"/>
    </xf>
    <xf numFmtId="0" fontId="24" fillId="0" borderId="0" xfId="0" applyFont="1" applyAlignment="1">
      <alignment wrapText="1"/>
    </xf>
    <xf numFmtId="0" fontId="53" fillId="0" borderId="0" xfId="0" applyFont="1" applyAlignment="1">
      <alignment wrapText="1"/>
    </xf>
    <xf numFmtId="0" fontId="55" fillId="0" borderId="0" xfId="6" applyFont="1" applyAlignment="1">
      <alignment wrapText="1"/>
    </xf>
    <xf numFmtId="0" fontId="55" fillId="0" borderId="0" xfId="0" applyFont="1" applyAlignment="1">
      <alignment wrapText="1"/>
    </xf>
    <xf numFmtId="0" fontId="42" fillId="0" borderId="0" xfId="6" applyFont="1" applyAlignment="1">
      <alignment wrapText="1"/>
    </xf>
    <xf numFmtId="0" fontId="56" fillId="0" borderId="0" xfId="6" applyFont="1" applyAlignment="1">
      <alignment horizontal="left" vertical="center" wrapText="1"/>
    </xf>
    <xf numFmtId="0" fontId="56" fillId="0" borderId="0" xfId="6" applyFont="1" applyAlignment="1">
      <alignment horizontal="center" vertical="center" wrapText="1"/>
    </xf>
    <xf numFmtId="0" fontId="56" fillId="0" borderId="0" xfId="6" applyFont="1" applyAlignment="1">
      <alignment horizontal="left" wrapText="1"/>
    </xf>
    <xf numFmtId="164" fontId="24" fillId="0" borderId="0" xfId="0" applyNumberFormat="1" applyFont="1" applyAlignment="1">
      <alignment wrapText="1"/>
    </xf>
    <xf numFmtId="0" fontId="42" fillId="0" borderId="0" xfId="0" applyFont="1" applyAlignment="1">
      <alignment wrapText="1"/>
    </xf>
    <xf numFmtId="0" fontId="57" fillId="0" borderId="0" xfId="6" applyFont="1" applyAlignment="1">
      <alignment wrapText="1"/>
    </xf>
    <xf numFmtId="17" fontId="24" fillId="0" borderId="0" xfId="0" applyNumberFormat="1" applyFont="1" applyAlignment="1">
      <alignment wrapText="1"/>
    </xf>
    <xf numFmtId="0" fontId="57" fillId="0" borderId="0" xfId="6" applyFont="1" applyAlignment="1">
      <alignment horizontal="left" vertical="center" wrapText="1"/>
    </xf>
    <xf numFmtId="0" fontId="12" fillId="0" borderId="0" xfId="6" applyFont="1" applyAlignment="1">
      <alignment wrapText="1"/>
    </xf>
    <xf numFmtId="0" fontId="5" fillId="0" borderId="73" xfId="3" applyFont="1" applyBorder="1" applyAlignment="1">
      <alignment horizontal="center" vertical="center" wrapText="1"/>
    </xf>
    <xf numFmtId="0" fontId="24" fillId="0" borderId="0" xfId="6" applyAlignment="1">
      <alignment wrapText="1"/>
    </xf>
    <xf numFmtId="0" fontId="24" fillId="0" borderId="0" xfId="6" applyAlignment="1">
      <alignment horizontal="center" wrapText="1"/>
    </xf>
    <xf numFmtId="0" fontId="24" fillId="0" borderId="0" xfId="6" applyAlignment="1">
      <alignment horizontal="left" wrapText="1"/>
    </xf>
    <xf numFmtId="14" fontId="24" fillId="0" borderId="0" xfId="6" applyNumberFormat="1" applyAlignment="1">
      <alignment wrapText="1"/>
    </xf>
    <xf numFmtId="6" fontId="24" fillId="0" borderId="0" xfId="6" applyNumberFormat="1" applyAlignment="1">
      <alignment wrapText="1"/>
    </xf>
    <xf numFmtId="8" fontId="24" fillId="0" borderId="0" xfId="6" applyNumberFormat="1" applyAlignment="1">
      <alignment wrapText="1"/>
    </xf>
    <xf numFmtId="3" fontId="24" fillId="0" borderId="0" xfId="6" applyNumberFormat="1" applyAlignment="1">
      <alignment wrapText="1"/>
    </xf>
    <xf numFmtId="164" fontId="24" fillId="0" borderId="0" xfId="6" applyNumberFormat="1" applyAlignment="1">
      <alignment wrapText="1"/>
    </xf>
    <xf numFmtId="17" fontId="24" fillId="0" borderId="0" xfId="6" applyNumberFormat="1" applyAlignment="1">
      <alignment wrapText="1"/>
    </xf>
    <xf numFmtId="14" fontId="24" fillId="0" borderId="0" xfId="6" applyNumberFormat="1" applyAlignment="1">
      <alignment horizontal="right" wrapText="1"/>
    </xf>
    <xf numFmtId="0" fontId="24" fillId="0" borderId="0" xfId="6" applyAlignment="1">
      <alignment horizontal="right" wrapText="1"/>
    </xf>
    <xf numFmtId="14" fontId="24" fillId="0" borderId="0" xfId="6" applyNumberFormat="1" applyAlignment="1">
      <alignment horizontal="center" wrapText="1"/>
    </xf>
    <xf numFmtId="0" fontId="8" fillId="0" borderId="0" xfId="0" applyFont="1"/>
    <xf numFmtId="0" fontId="40" fillId="0" borderId="0" xfId="0" applyFont="1"/>
    <xf numFmtId="14" fontId="40" fillId="0" borderId="0" xfId="0" applyNumberFormat="1" applyFont="1"/>
    <xf numFmtId="0" fontId="43" fillId="0" borderId="0" xfId="0" applyFont="1"/>
    <xf numFmtId="14" fontId="43" fillId="0" borderId="0" xfId="0" applyNumberFormat="1" applyFont="1"/>
    <xf numFmtId="0" fontId="3" fillId="0" borderId="73" xfId="0" applyFont="1" applyBorder="1" applyAlignment="1">
      <alignment horizontal="left" vertical="center" wrapText="1"/>
    </xf>
    <xf numFmtId="0" fontId="3" fillId="0" borderId="79" xfId="0" applyFont="1" applyBorder="1" applyAlignment="1">
      <alignment horizontal="left" vertical="center" wrapText="1"/>
    </xf>
    <xf numFmtId="0" fontId="3" fillId="0" borderId="73" xfId="0" applyFont="1" applyBorder="1" applyAlignment="1">
      <alignment horizontal="center" vertical="center" wrapText="1"/>
    </xf>
    <xf numFmtId="0" fontId="6" fillId="0" borderId="10" xfId="0" applyFont="1" applyBorder="1" applyAlignment="1">
      <alignment horizontal="left"/>
    </xf>
    <xf numFmtId="0" fontId="3" fillId="0" borderId="35" xfId="0" applyFont="1" applyBorder="1" applyAlignment="1">
      <alignment horizontal="left" vertical="center" wrapText="1"/>
    </xf>
    <xf numFmtId="0" fontId="6" fillId="0" borderId="0" xfId="0" applyFont="1"/>
    <xf numFmtId="0" fontId="8" fillId="0" borderId="0" xfId="0" applyFont="1" applyAlignment="1">
      <alignment horizontal="left"/>
    </xf>
    <xf numFmtId="0" fontId="37" fillId="0" borderId="0" xfId="0" applyFont="1"/>
    <xf numFmtId="0" fontId="59" fillId="0" borderId="0" xfId="0" applyFont="1"/>
    <xf numFmtId="14" fontId="59" fillId="0" borderId="0" xfId="0" applyNumberFormat="1" applyFont="1"/>
    <xf numFmtId="0" fontId="60" fillId="0" borderId="0" xfId="0" applyFont="1"/>
    <xf numFmtId="0" fontId="38" fillId="0" borderId="0" xfId="0" applyFont="1"/>
    <xf numFmtId="0" fontId="9" fillId="0" borderId="0" xfId="0" applyFont="1"/>
    <xf numFmtId="44" fontId="1" fillId="0" borderId="0" xfId="1" applyFont="1"/>
    <xf numFmtId="0" fontId="0" fillId="0" borderId="0" xfId="0"/>
    <xf numFmtId="0" fontId="0" fillId="0" borderId="0" xfId="0" applyAlignment="1">
      <alignment wrapText="1"/>
    </xf>
    <xf numFmtId="0" fontId="1" fillId="0" borderId="0" xfId="0" applyFont="1"/>
    <xf numFmtId="0" fontId="5" fillId="0" borderId="0" xfId="0" applyFont="1" applyAlignment="1">
      <alignment vertical="center" wrapText="1"/>
    </xf>
    <xf numFmtId="0" fontId="0" fillId="0" borderId="0" xfId="0" applyAlignment="1">
      <alignment horizontal="left" vertical="top"/>
    </xf>
    <xf numFmtId="17" fontId="0" fillId="0" borderId="0" xfId="0" applyNumberFormat="1"/>
    <xf numFmtId="0" fontId="0" fillId="0" borderId="6" xfId="0" applyBorder="1" applyAlignment="1">
      <alignment horizontal="left" wrapText="1"/>
    </xf>
    <xf numFmtId="0" fontId="0" fillId="0" borderId="6" xfId="0" applyBorder="1" applyAlignment="1">
      <alignment horizontal="left"/>
    </xf>
    <xf numFmtId="14" fontId="0" fillId="0" borderId="6" xfId="0" applyNumberFormat="1" applyBorder="1" applyAlignment="1">
      <alignment horizontal="left"/>
    </xf>
    <xf numFmtId="8" fontId="0" fillId="0" borderId="6" xfId="0" applyNumberFormat="1" applyBorder="1" applyAlignment="1">
      <alignment horizontal="left"/>
    </xf>
    <xf numFmtId="0" fontId="12" fillId="0" borderId="0" xfId="0" applyFont="1" applyAlignment="1">
      <alignment horizontal="left" vertical="top"/>
    </xf>
    <xf numFmtId="0" fontId="34" fillId="0" borderId="0" xfId="0" applyFont="1" applyAlignment="1">
      <alignment horizontal="left" wrapText="1"/>
    </xf>
    <xf numFmtId="0" fontId="34" fillId="0" borderId="0" xfId="0" applyFont="1" applyAlignment="1">
      <alignment horizontal="left"/>
    </xf>
    <xf numFmtId="14" fontId="34" fillId="0" borderId="0" xfId="0" applyNumberFormat="1" applyFont="1" applyAlignment="1">
      <alignment horizontal="left"/>
    </xf>
    <xf numFmtId="8" fontId="34" fillId="0" borderId="0" xfId="0" applyNumberFormat="1" applyFont="1" applyAlignment="1">
      <alignment horizontal="left"/>
    </xf>
    <xf numFmtId="0" fontId="13" fillId="0" borderId="0" xfId="0" applyFont="1" applyAlignment="1">
      <alignment horizontal="left" vertical="top"/>
    </xf>
    <xf numFmtId="0" fontId="12" fillId="0" borderId="0" xfId="0" applyFont="1" applyAlignment="1">
      <alignment horizontal="left" vertical="top" wrapText="1"/>
    </xf>
    <xf numFmtId="15" fontId="0" fillId="0" borderId="0" xfId="0" applyNumberFormat="1"/>
    <xf numFmtId="0" fontId="7" fillId="0" borderId="0" xfId="0" applyFont="1" applyAlignment="1">
      <alignment wrapText="1"/>
    </xf>
    <xf numFmtId="0" fontId="12" fillId="0" borderId="0" xfId="0" applyFont="1" applyAlignment="1">
      <alignment horizontal="left"/>
    </xf>
    <xf numFmtId="8" fontId="0" fillId="0" borderId="0" xfId="0" applyNumberFormat="1" applyAlignment="1">
      <alignment horizontal="left"/>
    </xf>
    <xf numFmtId="0" fontId="7" fillId="0" borderId="0" xfId="0" applyFont="1"/>
    <xf numFmtId="164" fontId="1" fillId="0" borderId="0" xfId="0" applyNumberFormat="1" applyFont="1" applyAlignment="1">
      <alignment wrapText="1"/>
    </xf>
    <xf numFmtId="0" fontId="7" fillId="0" borderId="0" xfId="0" applyFont="1" applyAlignment="1">
      <alignment horizontal="left" wrapText="1"/>
    </xf>
    <xf numFmtId="0" fontId="7" fillId="0" borderId="0" xfId="0" applyFont="1" applyAlignment="1">
      <alignment horizontal="left"/>
    </xf>
    <xf numFmtId="14" fontId="7" fillId="0" borderId="0" xfId="0" applyNumberFormat="1" applyFont="1" applyAlignment="1">
      <alignment horizontal="left"/>
    </xf>
    <xf numFmtId="8" fontId="7" fillId="0" borderId="0" xfId="0" applyNumberFormat="1" applyFont="1" applyAlignment="1">
      <alignment horizontal="left"/>
    </xf>
    <xf numFmtId="0" fontId="13" fillId="0" borderId="0" xfId="0" applyFont="1" applyAlignment="1">
      <alignment horizontal="left"/>
    </xf>
    <xf numFmtId="8" fontId="0" fillId="0" borderId="0" xfId="0" applyNumberFormat="1"/>
    <xf numFmtId="0" fontId="5" fillId="0" borderId="0" xfId="0" applyFont="1" applyAlignment="1">
      <alignment wrapText="1"/>
    </xf>
    <xf numFmtId="0" fontId="5" fillId="0" borderId="0" xfId="0" applyFont="1" applyAlignment="1">
      <alignment horizontal="center" wrapText="1"/>
    </xf>
    <xf numFmtId="44" fontId="34" fillId="0" borderId="0" xfId="1" applyFont="1" applyAlignment="1">
      <alignment horizontal="left"/>
    </xf>
    <xf numFmtId="0" fontId="0" fillId="0" borderId="0" xfId="0"/>
    <xf numFmtId="0" fontId="0" fillId="0" borderId="0" xfId="0" applyBorder="1" applyAlignment="1">
      <alignment vertical="top"/>
    </xf>
    <xf numFmtId="0" fontId="0" fillId="0" borderId="0" xfId="0" applyBorder="1" applyAlignment="1">
      <alignment vertical="top" wrapText="1"/>
    </xf>
    <xf numFmtId="0" fontId="6" fillId="0" borderId="0" xfId="0" applyFont="1" applyBorder="1" applyAlignment="1">
      <alignment vertical="top"/>
    </xf>
    <xf numFmtId="0" fontId="0" fillId="12" borderId="0" xfId="0" applyFill="1" applyBorder="1" applyAlignment="1">
      <alignment vertical="top"/>
    </xf>
    <xf numFmtId="0" fontId="0" fillId="7" borderId="0" xfId="0" applyFill="1" applyBorder="1" applyAlignment="1">
      <alignment vertical="top"/>
    </xf>
    <xf numFmtId="0" fontId="3" fillId="5" borderId="0" xfId="0" applyFont="1" applyFill="1" applyBorder="1" applyAlignment="1">
      <alignment vertical="top"/>
    </xf>
    <xf numFmtId="0" fontId="0" fillId="23" borderId="0" xfId="0" applyFill="1" applyBorder="1" applyAlignment="1">
      <alignment vertical="top"/>
    </xf>
    <xf numFmtId="0" fontId="0" fillId="18" borderId="91" xfId="0" applyFill="1" applyBorder="1" applyAlignment="1">
      <alignment vertical="top"/>
    </xf>
    <xf numFmtId="0" fontId="0" fillId="0" borderId="91" xfId="0" applyBorder="1" applyAlignment="1">
      <alignment vertical="top"/>
    </xf>
    <xf numFmtId="0" fontId="0" fillId="23" borderId="91" xfId="0" applyFill="1" applyBorder="1" applyAlignment="1">
      <alignment vertical="top"/>
    </xf>
    <xf numFmtId="0" fontId="0" fillId="7" borderId="91" xfId="0" applyFill="1" applyBorder="1" applyAlignment="1">
      <alignment vertical="top"/>
    </xf>
    <xf numFmtId="0" fontId="0" fillId="12" borderId="91" xfId="0" applyFill="1" applyBorder="1" applyAlignment="1">
      <alignment vertical="top"/>
    </xf>
    <xf numFmtId="0" fontId="62" fillId="0" borderId="0" xfId="0" applyFont="1" applyAlignment="1">
      <alignment horizontal="left" vertical="center" wrapText="1"/>
    </xf>
    <xf numFmtId="0" fontId="62" fillId="0" borderId="0" xfId="0" applyFont="1" applyAlignment="1">
      <alignment horizontal="right"/>
    </xf>
    <xf numFmtId="0" fontId="0" fillId="0" borderId="0" xfId="0"/>
    <xf numFmtId="0" fontId="0" fillId="0" borderId="0" xfId="0" applyBorder="1" applyAlignment="1">
      <alignment vertical="top"/>
    </xf>
    <xf numFmtId="0" fontId="0" fillId="0" borderId="0" xfId="0" applyBorder="1" applyAlignment="1">
      <alignment vertical="top" wrapText="1"/>
    </xf>
    <xf numFmtId="0" fontId="0" fillId="13" borderId="0" xfId="0" applyFill="1" applyBorder="1" applyAlignment="1">
      <alignment vertical="top"/>
    </xf>
    <xf numFmtId="0" fontId="0" fillId="0" borderId="0" xfId="0" applyAlignment="1">
      <alignment wrapText="1"/>
    </xf>
    <xf numFmtId="0" fontId="0" fillId="0" borderId="0" xfId="0" applyAlignment="1">
      <alignment horizontal="left" vertical="center" wrapText="1"/>
    </xf>
    <xf numFmtId="0" fontId="1" fillId="0" borderId="0" xfId="0" applyFont="1"/>
    <xf numFmtId="0" fontId="1" fillId="0" borderId="0" xfId="0" applyFont="1" applyAlignment="1">
      <alignment horizontal="left" vertical="center" wrapText="1"/>
    </xf>
    <xf numFmtId="0" fontId="1" fillId="0" borderId="0" xfId="0" applyFont="1" applyAlignment="1">
      <alignment wrapText="1"/>
    </xf>
    <xf numFmtId="0" fontId="0" fillId="0" borderId="0" xfId="0" applyAlignment="1">
      <alignment horizontal="center"/>
    </xf>
    <xf numFmtId="49" fontId="0" fillId="0" borderId="0" xfId="0" applyNumberFormat="1" applyAlignment="1">
      <alignment wrapText="1"/>
    </xf>
    <xf numFmtId="0" fontId="4" fillId="0" borderId="0" xfId="0" applyFont="1" applyAlignment="1">
      <alignment wrapText="1"/>
    </xf>
    <xf numFmtId="0" fontId="0" fillId="0" borderId="0" xfId="0" applyAlignment="1">
      <alignment horizontal="left"/>
    </xf>
    <xf numFmtId="0" fontId="4" fillId="0" borderId="0" xfId="0" applyFont="1"/>
    <xf numFmtId="49" fontId="4" fillId="0" borderId="0" xfId="0" applyNumberFormat="1" applyFont="1" applyAlignment="1">
      <alignment wrapText="1"/>
    </xf>
    <xf numFmtId="0" fontId="1" fillId="0" borderId="0" xfId="0" applyFont="1" applyAlignment="1">
      <alignment horizontal="center"/>
    </xf>
    <xf numFmtId="49" fontId="1" fillId="0" borderId="0" xfId="0" applyNumberFormat="1" applyFont="1" applyAlignment="1">
      <alignment wrapText="1"/>
    </xf>
    <xf numFmtId="0" fontId="0" fillId="0" borderId="0" xfId="0" applyAlignment="1">
      <alignment horizontal="left" wrapText="1"/>
    </xf>
    <xf numFmtId="0" fontId="1" fillId="0" borderId="0" xfId="0" applyFont="1" applyAlignment="1">
      <alignment horizontal="left"/>
    </xf>
    <xf numFmtId="0" fontId="1" fillId="0" borderId="0" xfId="0" applyFont="1" applyAlignment="1">
      <alignment horizontal="left" wrapText="1"/>
    </xf>
    <xf numFmtId="0" fontId="0" fillId="0" borderId="0" xfId="0" applyAlignment="1">
      <alignment horizontal="right"/>
    </xf>
    <xf numFmtId="0" fontId="0" fillId="0" borderId="23" xfId="0" applyBorder="1" applyAlignment="1">
      <alignment wrapText="1"/>
    </xf>
    <xf numFmtId="14" fontId="0" fillId="0" borderId="0" xfId="0" applyNumberFormat="1" applyAlignment="1">
      <alignment horizontal="right"/>
    </xf>
    <xf numFmtId="14" fontId="0" fillId="0" borderId="0" xfId="0" applyNumberFormat="1"/>
    <xf numFmtId="14" fontId="0" fillId="0" borderId="0" xfId="0" applyNumberFormat="1" applyAlignment="1">
      <alignment horizontal="left"/>
    </xf>
    <xf numFmtId="14" fontId="1" fillId="0" borderId="0" xfId="0" applyNumberFormat="1" applyFont="1" applyAlignment="1">
      <alignment horizontal="left" wrapText="1"/>
    </xf>
    <xf numFmtId="14" fontId="1" fillId="0" borderId="0" xfId="0" applyNumberFormat="1" applyFont="1"/>
    <xf numFmtId="0" fontId="1" fillId="0" borderId="0" xfId="0" applyFont="1" applyAlignment="1">
      <alignment horizontal="right"/>
    </xf>
    <xf numFmtId="0" fontId="3" fillId="0" borderId="4" xfId="0" applyFont="1" applyBorder="1" applyAlignment="1">
      <alignment wrapText="1"/>
    </xf>
    <xf numFmtId="0" fontId="0" fillId="0" borderId="5" xfId="0" applyBorder="1" applyAlignment="1">
      <alignment wrapText="1"/>
    </xf>
    <xf numFmtId="0" fontId="0" fillId="0" borderId="5" xfId="0" applyBorder="1"/>
    <xf numFmtId="0" fontId="0" fillId="0" borderId="0" xfId="0" applyAlignment="1">
      <alignment horizontal="left" vertical="top" wrapText="1"/>
    </xf>
    <xf numFmtId="0" fontId="3" fillId="0" borderId="7" xfId="0" applyFont="1" applyBorder="1" applyAlignment="1">
      <alignment wrapText="1"/>
    </xf>
    <xf numFmtId="14" fontId="0" fillId="0" borderId="0" xfId="0" applyNumberFormat="1" applyAlignment="1">
      <alignment horizontal="left" wrapText="1"/>
    </xf>
    <xf numFmtId="0" fontId="0" fillId="0" borderId="91" xfId="0" applyBorder="1" applyAlignment="1">
      <alignment horizontal="left" vertical="center" wrapText="1"/>
    </xf>
    <xf numFmtId="0" fontId="0" fillId="0" borderId="0" xfId="0" applyAlignment="1">
      <alignment horizontal="right" vertical="center" wrapText="1"/>
    </xf>
    <xf numFmtId="0" fontId="0" fillId="0" borderId="91" xfId="0" applyBorder="1" applyAlignment="1">
      <alignment wrapText="1"/>
    </xf>
    <xf numFmtId="0" fontId="0" fillId="0" borderId="91" xfId="0" applyBorder="1" applyAlignment="1">
      <alignment vertical="center"/>
    </xf>
    <xf numFmtId="0" fontId="0" fillId="0" borderId="0" xfId="0" applyAlignment="1">
      <alignment vertical="center"/>
    </xf>
    <xf numFmtId="14" fontId="0" fillId="0" borderId="0" xfId="0" applyNumberFormat="1" applyAlignment="1">
      <alignment wrapText="1"/>
    </xf>
    <xf numFmtId="0" fontId="8" fillId="0" borderId="0" xfId="0" applyFont="1" applyAlignment="1">
      <alignment horizontal="left" vertical="center" readingOrder="1"/>
    </xf>
    <xf numFmtId="0" fontId="8" fillId="0" borderId="0" xfId="0" applyFont="1" applyAlignment="1">
      <alignment horizontal="center" vertical="center" readingOrder="1"/>
    </xf>
    <xf numFmtId="0" fontId="3" fillId="5" borderId="85" xfId="0" applyFont="1" applyFill="1" applyBorder="1"/>
    <xf numFmtId="0" fontId="0" fillId="6" borderId="84" xfId="0" applyFill="1" applyBorder="1" applyAlignment="1">
      <alignment wrapText="1"/>
    </xf>
    <xf numFmtId="0" fontId="0" fillId="0" borderId="84" xfId="0" applyBorder="1" applyAlignment="1">
      <alignment wrapText="1"/>
    </xf>
    <xf numFmtId="0" fontId="62" fillId="0" borderId="0" xfId="0" applyFont="1" applyBorder="1" applyAlignment="1">
      <alignment vertical="top" wrapText="1"/>
    </xf>
    <xf numFmtId="0" fontId="0" fillId="0" borderId="0" xfId="0" applyFill="1" applyBorder="1" applyAlignment="1">
      <alignment vertical="top" wrapText="1"/>
    </xf>
    <xf numFmtId="0" fontId="63" fillId="0" borderId="0" xfId="0" applyFont="1" applyBorder="1" applyAlignment="1">
      <alignment vertical="top"/>
    </xf>
    <xf numFmtId="0" fontId="0" fillId="0" borderId="0" xfId="0" applyFill="1" applyBorder="1" applyAlignment="1">
      <alignment vertical="top"/>
    </xf>
    <xf numFmtId="0" fontId="0" fillId="0" borderId="0" xfId="0" applyNumberFormat="1" applyFill="1" applyBorder="1" applyAlignment="1">
      <alignment vertical="top"/>
    </xf>
    <xf numFmtId="0" fontId="0" fillId="23" borderId="91" xfId="0" applyFill="1" applyBorder="1" applyAlignment="1">
      <alignment horizontal="left" vertical="center" wrapText="1"/>
    </xf>
    <xf numFmtId="0" fontId="0" fillId="23" borderId="0" xfId="0" applyFill="1" applyAlignment="1">
      <alignment wrapText="1"/>
    </xf>
    <xf numFmtId="0" fontId="0" fillId="23" borderId="0" xfId="0" applyFill="1" applyAlignment="1">
      <alignment horizontal="right"/>
    </xf>
    <xf numFmtId="0" fontId="0" fillId="7" borderId="0" xfId="0" applyFill="1" applyAlignment="1">
      <alignment horizontal="left" vertical="center" wrapText="1"/>
    </xf>
    <xf numFmtId="0" fontId="62" fillId="6" borderId="92" xfId="0" applyFont="1" applyFill="1" applyBorder="1" applyAlignment="1">
      <alignment vertical="top" wrapText="1"/>
    </xf>
    <xf numFmtId="0" fontId="8" fillId="0" borderId="0" xfId="0" applyFont="1" applyAlignment="1">
      <alignment wrapText="1"/>
    </xf>
    <xf numFmtId="49" fontId="8" fillId="0" borderId="0" xfId="0" applyNumberFormat="1" applyFont="1" applyAlignment="1">
      <alignment wrapText="1"/>
    </xf>
    <xf numFmtId="0" fontId="0" fillId="12" borderId="0" xfId="0" applyFill="1"/>
    <xf numFmtId="0" fontId="8" fillId="0" borderId="0" xfId="0" applyFont="1" applyFill="1" applyAlignment="1">
      <alignment horizontal="center"/>
    </xf>
    <xf numFmtId="0" fontId="5" fillId="0" borderId="0" xfId="0" applyFont="1" applyFill="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47" xfId="0" applyFont="1" applyBorder="1" applyAlignment="1">
      <alignment horizontal="center"/>
    </xf>
    <xf numFmtId="0" fontId="5" fillId="0" borderId="46" xfId="0" applyFont="1" applyBorder="1" applyAlignment="1">
      <alignment horizontal="center"/>
    </xf>
    <xf numFmtId="0" fontId="5" fillId="0" borderId="0" xfId="0" applyFont="1" applyFill="1" applyAlignment="1">
      <alignment horizontal="center" vertical="center"/>
    </xf>
    <xf numFmtId="0" fontId="5" fillId="0" borderId="0" xfId="0" applyFont="1" applyFill="1" applyBorder="1" applyAlignment="1">
      <alignment horizontal="center" vertical="center"/>
    </xf>
    <xf numFmtId="0" fontId="5" fillId="0" borderId="0" xfId="0" applyFont="1" applyAlignment="1">
      <alignment horizontal="center" vertical="top"/>
    </xf>
    <xf numFmtId="0" fontId="3" fillId="5" borderId="86" xfId="0" applyFont="1" applyFill="1" applyBorder="1" applyAlignment="1">
      <alignment horizontal="left"/>
    </xf>
    <xf numFmtId="0" fontId="3" fillId="5" borderId="0" xfId="0" applyFont="1" applyFill="1" applyAlignment="1">
      <alignment horizontal="left"/>
    </xf>
    <xf numFmtId="0" fontId="5" fillId="0" borderId="80" xfId="0" applyFont="1" applyFill="1" applyBorder="1" applyAlignment="1">
      <alignment horizontal="center" vertical="center"/>
    </xf>
    <xf numFmtId="0" fontId="5" fillId="0" borderId="79" xfId="0" applyFont="1" applyFill="1" applyBorder="1" applyAlignment="1">
      <alignment horizontal="center" vertical="center"/>
    </xf>
    <xf numFmtId="0" fontId="5" fillId="0" borderId="0" xfId="0" applyFont="1" applyAlignment="1">
      <alignment horizontal="left"/>
    </xf>
    <xf numFmtId="0" fontId="8" fillId="0" borderId="0" xfId="3" applyFont="1" applyBorder="1" applyAlignment="1">
      <alignment horizontal="left" wrapText="1"/>
    </xf>
    <xf numFmtId="0" fontId="5" fillId="0" borderId="36" xfId="3" applyFont="1" applyBorder="1" applyAlignment="1">
      <alignment horizontal="center" wrapText="1"/>
    </xf>
    <xf numFmtId="0" fontId="5" fillId="0" borderId="39" xfId="3" applyFont="1" applyBorder="1" applyAlignment="1">
      <alignment horizontal="center" wrapText="1"/>
    </xf>
    <xf numFmtId="0" fontId="5" fillId="0" borderId="83" xfId="3" applyFont="1" applyBorder="1" applyAlignment="1">
      <alignment horizontal="center" wrapText="1"/>
    </xf>
    <xf numFmtId="0" fontId="5" fillId="0" borderId="41" xfId="3" applyFont="1" applyBorder="1" applyAlignment="1">
      <alignment horizontal="center" wrapText="1"/>
    </xf>
    <xf numFmtId="0" fontId="5" fillId="0" borderId="42" xfId="3" applyFont="1" applyBorder="1" applyAlignment="1">
      <alignment horizontal="center" wrapText="1"/>
    </xf>
    <xf numFmtId="0" fontId="5" fillId="0" borderId="82" xfId="3" applyFont="1" applyBorder="1" applyAlignment="1">
      <alignment horizontal="center" wrapText="1"/>
    </xf>
    <xf numFmtId="0" fontId="5" fillId="0" borderId="41" xfId="3" applyFont="1" applyBorder="1" applyAlignment="1">
      <alignment horizontal="center"/>
    </xf>
    <xf numFmtId="0" fontId="5" fillId="0" borderId="43" xfId="3" applyFont="1" applyBorder="1" applyAlignment="1">
      <alignment horizontal="center"/>
    </xf>
    <xf numFmtId="0" fontId="5" fillId="7" borderId="38" xfId="3" applyFont="1" applyFill="1" applyBorder="1" applyAlignment="1">
      <alignment horizontal="center"/>
    </xf>
    <xf numFmtId="0" fontId="5" fillId="0" borderId="41" xfId="3" applyFont="1" applyBorder="1" applyAlignment="1">
      <alignment horizontal="center" vertical="center" wrapText="1"/>
    </xf>
    <xf numFmtId="0" fontId="5" fillId="0" borderId="43" xfId="3" applyFont="1" applyBorder="1" applyAlignment="1">
      <alignment horizontal="center" vertical="center" wrapText="1"/>
    </xf>
    <xf numFmtId="0" fontId="5" fillId="0" borderId="42" xfId="3" applyFont="1" applyBorder="1" applyAlignment="1">
      <alignment horizontal="center" vertical="center" wrapText="1"/>
    </xf>
    <xf numFmtId="0" fontId="5" fillId="0" borderId="82" xfId="3" applyFont="1" applyBorder="1" applyAlignment="1">
      <alignment horizontal="center" vertical="center" wrapText="1"/>
    </xf>
    <xf numFmtId="0" fontId="31" fillId="0" borderId="73" xfId="0" applyFont="1" applyBorder="1" applyAlignment="1">
      <alignment horizontal="center" wrapText="1"/>
    </xf>
    <xf numFmtId="0" fontId="31" fillId="0" borderId="73" xfId="0" applyFont="1" applyBorder="1" applyAlignment="1">
      <alignment horizontal="center"/>
    </xf>
    <xf numFmtId="0" fontId="5" fillId="0" borderId="73" xfId="3" applyFont="1" applyBorder="1" applyAlignment="1">
      <alignment horizontal="center" vertical="center" wrapText="1"/>
    </xf>
    <xf numFmtId="0" fontId="31" fillId="0" borderId="73" xfId="0" applyFont="1" applyBorder="1" applyAlignment="1">
      <alignment horizontal="center" vertical="center" wrapText="1"/>
    </xf>
    <xf numFmtId="0" fontId="54" fillId="0" borderId="0" xfId="6" applyFont="1" applyAlignment="1">
      <alignment horizontal="left" vertical="center" wrapText="1"/>
    </xf>
    <xf numFmtId="0" fontId="58" fillId="0" borderId="0" xfId="6" applyFont="1" applyAlignment="1">
      <alignment wrapText="1"/>
    </xf>
    <xf numFmtId="0" fontId="24" fillId="0" borderId="0" xfId="6" applyAlignment="1">
      <alignment wrapText="1"/>
    </xf>
    <xf numFmtId="0" fontId="52" fillId="0" borderId="0" xfId="6" applyFont="1" applyAlignment="1">
      <alignment horizontal="left" wrapText="1"/>
    </xf>
    <xf numFmtId="0" fontId="5" fillId="0" borderId="40" xfId="3" applyFont="1" applyBorder="1" applyAlignment="1">
      <alignment horizontal="center" wrapText="1"/>
    </xf>
    <xf numFmtId="0" fontId="5" fillId="0" borderId="53" xfId="3" applyFont="1" applyBorder="1" applyAlignment="1">
      <alignment horizontal="center" wrapText="1"/>
    </xf>
    <xf numFmtId="0" fontId="5" fillId="0" borderId="12" xfId="3" applyFont="1" applyBorder="1" applyAlignment="1">
      <alignment horizontal="center" wrapText="1"/>
    </xf>
    <xf numFmtId="0" fontId="5" fillId="0" borderId="54" xfId="3" applyFont="1" applyBorder="1" applyAlignment="1">
      <alignment horizontal="center" wrapText="1"/>
    </xf>
    <xf numFmtId="0" fontId="5" fillId="0" borderId="42" xfId="3" applyFont="1" applyBorder="1" applyAlignment="1">
      <alignment horizontal="center"/>
    </xf>
    <xf numFmtId="0" fontId="5" fillId="0" borderId="38" xfId="3" applyFont="1" applyBorder="1" applyAlignment="1">
      <alignment horizontal="center"/>
    </xf>
    <xf numFmtId="0" fontId="5" fillId="0" borderId="41" xfId="3" applyFont="1" applyFill="1" applyBorder="1" applyAlignment="1">
      <alignment horizontal="center" vertical="center" wrapText="1"/>
    </xf>
    <xf numFmtId="0" fontId="5" fillId="0" borderId="42" xfId="3" applyFont="1" applyFill="1" applyBorder="1" applyAlignment="1">
      <alignment horizontal="center" vertical="center" wrapText="1"/>
    </xf>
    <xf numFmtId="0" fontId="5" fillId="0" borderId="43" xfId="3" applyFont="1" applyFill="1" applyBorder="1" applyAlignment="1">
      <alignment horizontal="center" vertical="center" wrapText="1"/>
    </xf>
    <xf numFmtId="0" fontId="5" fillId="0" borderId="36" xfId="3" applyFont="1" applyFill="1" applyBorder="1" applyAlignment="1">
      <alignment horizontal="center" vertical="center" wrapText="1"/>
    </xf>
    <xf numFmtId="0" fontId="5" fillId="0" borderId="40" xfId="3" applyFont="1" applyFill="1" applyBorder="1" applyAlignment="1">
      <alignment horizontal="center" vertical="center" wrapText="1"/>
    </xf>
    <xf numFmtId="0" fontId="5" fillId="0" borderId="36" xfId="3" applyFont="1" applyBorder="1" applyAlignment="1">
      <alignment horizontal="center" vertical="center" wrapText="1"/>
    </xf>
    <xf numFmtId="0" fontId="5" fillId="0" borderId="39" xfId="3" applyFont="1" applyBorder="1" applyAlignment="1">
      <alignment horizontal="center" vertical="center" wrapText="1"/>
    </xf>
    <xf numFmtId="0" fontId="5" fillId="0" borderId="37" xfId="3" applyFont="1" applyBorder="1" applyAlignment="1">
      <alignment horizontal="center" vertical="center" wrapText="1"/>
    </xf>
    <xf numFmtId="0" fontId="5" fillId="0" borderId="37" xfId="3" applyFont="1" applyFill="1" applyBorder="1" applyAlignment="1">
      <alignment horizontal="center" vertical="center" wrapText="1"/>
    </xf>
    <xf numFmtId="0" fontId="5" fillId="0" borderId="38" xfId="3" applyFont="1" applyFill="1" applyBorder="1" applyAlignment="1">
      <alignment horizontal="center" vertical="center" wrapText="1"/>
    </xf>
    <xf numFmtId="0" fontId="15" fillId="0" borderId="0" xfId="0" applyFont="1" applyAlignment="1">
      <alignment horizontal="left" vertical="center"/>
    </xf>
    <xf numFmtId="0" fontId="5" fillId="7" borderId="41" xfId="3" applyFont="1" applyFill="1" applyBorder="1" applyAlignment="1">
      <alignment horizontal="center" vertical="center" wrapText="1"/>
    </xf>
    <xf numFmtId="0" fontId="5" fillId="7" borderId="43" xfId="3" applyFont="1" applyFill="1" applyBorder="1" applyAlignment="1">
      <alignment horizontal="center" vertical="center" wrapText="1"/>
    </xf>
    <xf numFmtId="0" fontId="5" fillId="0" borderId="38" xfId="3" applyFont="1" applyBorder="1" applyAlignment="1">
      <alignment horizontal="center" vertical="center" wrapText="1"/>
    </xf>
    <xf numFmtId="0" fontId="5" fillId="0" borderId="0" xfId="3" applyFont="1" applyAlignment="1">
      <alignment horizontal="center" wrapText="1"/>
    </xf>
    <xf numFmtId="0" fontId="5" fillId="0" borderId="0" xfId="3" applyFont="1" applyBorder="1" applyAlignment="1">
      <alignment horizontal="center" wrapText="1"/>
    </xf>
    <xf numFmtId="0" fontId="5" fillId="7" borderId="41" xfId="3" applyFont="1" applyFill="1" applyBorder="1" applyAlignment="1">
      <alignment horizontal="center"/>
    </xf>
    <xf numFmtId="0" fontId="5" fillId="7" borderId="43" xfId="3" applyFont="1" applyFill="1" applyBorder="1" applyAlignment="1">
      <alignment horizontal="center"/>
    </xf>
    <xf numFmtId="0" fontId="5" fillId="7" borderId="42" xfId="3" applyFont="1" applyFill="1" applyBorder="1" applyAlignment="1">
      <alignment horizontal="center"/>
    </xf>
  </cellXfs>
  <cellStyles count="11">
    <cellStyle name="60% - Accent5 2" xfId="8" xr:uid="{205E68E7-B15D-4C12-ACCF-8AC7F787585A}"/>
    <cellStyle name="Currency" xfId="1" builtinId="4"/>
    <cellStyle name="Good" xfId="5" builtinId="26"/>
    <cellStyle name="Hyperlink" xfId="4" builtinId="8"/>
    <cellStyle name="Neutral" xfId="2" builtinId="28"/>
    <cellStyle name="Neutral 2" xfId="10" xr:uid="{ECB1A669-AF8E-4F68-B08B-50FE118F4EF9}"/>
    <cellStyle name="Normal" xfId="0" builtinId="0"/>
    <cellStyle name="Normal 2" xfId="3" xr:uid="{00000000-0005-0000-0000-000006000000}"/>
    <cellStyle name="Normal 3" xfId="7" xr:uid="{00000000-0005-0000-0000-000007000000}"/>
    <cellStyle name="Normal 3 2" xfId="9" xr:uid="{BA9A9600-CDF1-4694-8154-2F933DEA2A31}"/>
    <cellStyle name="Normal 4" xfId="6" xr:uid="{00000000-0005-0000-0000-000008000000}"/>
  </cellStyles>
  <dxfs count="17878">
    <dxf>
      <font>
        <strike val="0"/>
        <outline val="0"/>
        <shadow val="0"/>
        <u val="none"/>
        <vertAlign val="baseline"/>
        <sz val="1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alignment horizontal="center"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0"/>
        <name val="Calibri"/>
        <scheme val="minor"/>
      </font>
      <fill>
        <patternFill patternType="none">
          <bgColor auto="1"/>
        </patternFill>
      </fill>
    </dxf>
    <dxf>
      <font>
        <strike val="0"/>
        <outline val="0"/>
        <shadow val="0"/>
        <u val="none"/>
        <vertAlign val="baseline"/>
        <sz val="10"/>
        <name val="Calibri"/>
        <scheme val="minor"/>
      </font>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name val="Calibri"/>
      </font>
      <fill>
        <patternFill patternType="none">
          <bgColor auto="1"/>
        </patternFill>
      </fill>
      <alignment wrapText="1"/>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9" formatCode="m/d/yyyy"/>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FFFFFF"/>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FFFFFF"/>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rgb="FFFFFFFF"/>
        <name val="Calibri"/>
        <scheme val="minor"/>
      </font>
      <fill>
        <patternFill patternType="none">
          <fgColor rgb="FF000000"/>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9" formatCode="m/d/yyyy"/>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9" formatCode="m/d/yyyy"/>
      <fill>
        <patternFill patternType="none">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rgb="FFFFFFFF"/>
        <name val="Calibri"/>
        <scheme val="minor"/>
      </font>
      <fill>
        <patternFill patternType="none">
          <fgColor rgb="FF000000"/>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9" formatCode="m/d/yyyy"/>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1" indent="0" justifyLastLine="0" shrinkToFit="0" readingOrder="0"/>
    </dxf>
    <dxf>
      <font>
        <name val="Calibri"/>
      </font>
      <fill>
        <patternFill patternType="none">
          <bgColor auto="1"/>
        </patternFill>
      </fill>
      <alignment wrapText="1"/>
    </dxf>
    <dxf>
      <font>
        <name val="Calibri"/>
      </font>
      <fill>
        <patternFill patternType="none">
          <bgColor auto="1"/>
        </patternFill>
      </fill>
      <alignment wrapText="1"/>
    </dxf>
    <dxf>
      <font>
        <name val="Calibri"/>
      </font>
      <fill>
        <patternFill patternType="none">
          <bgColor auto="1"/>
        </patternFill>
      </fill>
      <alignment wrapText="1"/>
    </dxf>
    <dxf>
      <font>
        <b val="0"/>
        <i val="0"/>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left" vertical="center" textRotation="0" wrapText="1" indent="1"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indent="1"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1" justifyLastLine="0" shrinkToFit="0" readingOrder="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auto="1"/>
        </left>
        <right/>
        <top style="thin">
          <color auto="1"/>
        </top>
        <bottom style="thin">
          <color auto="1"/>
        </bottom>
      </border>
    </dxf>
    <dxf>
      <font>
        <strike val="0"/>
        <outline val="0"/>
        <shadow val="0"/>
        <u val="none"/>
        <vertAlign val="baseline"/>
        <sz val="11"/>
        <name val="Calibri"/>
        <family val="2"/>
        <scheme val="minor"/>
      </font>
      <fill>
        <patternFill patternType="none">
          <fgColor indexed="64"/>
          <bgColor auto="1"/>
        </patternFill>
      </fill>
      <alignment horizontal="left" vertical="bottom" textRotation="0" wrapText="0" indent="1"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1"/>
        <name val="Calibri"/>
        <family val="2"/>
        <scheme val="minor"/>
      </font>
      <fill>
        <patternFill patternType="none">
          <fgColor indexed="64"/>
          <bgColor auto="1"/>
        </patternFill>
      </fill>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right style="thin">
          <color theme="1"/>
        </right>
        <top style="thin">
          <color theme="1"/>
        </top>
        <bottom style="thin">
          <color theme="1"/>
        </bottom>
      </border>
    </dxf>
    <dxf>
      <border outline="0">
        <top style="medium">
          <color theme="1"/>
        </top>
      </border>
    </dxf>
    <dxf>
      <font>
        <strike val="0"/>
        <outline val="0"/>
        <shadow val="0"/>
        <u val="none"/>
        <vertAlign val="baseline"/>
        <sz val="11"/>
        <name val="Calibri"/>
        <family val="2"/>
        <scheme val="minor"/>
      </font>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border outline="0">
        <left style="thin">
          <color theme="1"/>
        </left>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alignment horizontal="left" vertical="center"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font>
        <strike val="0"/>
        <outline val="0"/>
        <shadow val="0"/>
        <u val="none"/>
        <vertAlign val="baseline"/>
        <sz val="11"/>
        <name val="Calibri"/>
        <scheme val="minor"/>
      </font>
      <fill>
        <patternFill patternType="none">
          <bgColor auto="1"/>
        </patternFill>
      </fill>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general" vertical="bottom" textRotation="0" wrapText="1" indent="0" justifyLastLine="0" shrinkToFit="0" readingOrder="0"/>
      <border diagonalUp="0" diagonalDown="0" outline="0">
        <left/>
        <right/>
        <top style="thin">
          <color theme="1"/>
        </top>
        <bottom/>
      </border>
    </dxf>
    <dxf>
      <font>
        <strike val="0"/>
        <outline val="0"/>
        <shadow val="0"/>
        <u val="none"/>
        <vertAlign val="baseline"/>
        <sz val="11"/>
        <name val="Calibri"/>
        <scheme val="minor"/>
      </font>
      <fill>
        <patternFill patternType="none">
          <bgColor auto="1"/>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numFmt numFmtId="19" formatCode="m/d/yyyy"/>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numFmt numFmtId="0" formatCode="General"/>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outline="0">
        <left/>
        <right/>
        <top style="thin">
          <color theme="1"/>
        </top>
        <bottom style="thin">
          <color theme="1"/>
        </bottom>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border outline="0">
        <left style="thin">
          <color theme="1"/>
        </left>
        <right style="thin">
          <color theme="1"/>
        </right>
      </border>
    </dxf>
    <dxf>
      <fill>
        <patternFill patternType="solid">
          <fgColor indexed="64"/>
          <bgColor theme="4" tint="0.79998168889431442"/>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right"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fill>
        <patternFill patternType="none">
          <fgColor indexed="64"/>
          <bgColor indexed="65"/>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color auto="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numFmt numFmtId="0" formatCode="General"/>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ont>
        <strike val="0"/>
        <outline val="0"/>
        <shadow val="0"/>
        <u val="none"/>
        <vertAlign val="baseline"/>
        <sz val="11"/>
        <color auto="1"/>
        <name val="Calibri"/>
        <scheme val="minor"/>
      </font>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rgb="FFFFFF00"/>
        </patternFill>
      </fill>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fill>
        <patternFill patternType="solid">
          <fgColor indexed="64"/>
          <bgColor theme="0"/>
        </patternFill>
      </fill>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9" tint="0.59999389629810485"/>
        </patternFill>
      </fill>
      <alignment horizontal="general" vertical="top" textRotation="0" wrapText="1" indent="0" justifyLastLine="0" shrinkToFit="0" readingOrder="0"/>
    </dxf>
    <dxf>
      <fill>
        <patternFill patternType="solid">
          <fgColor indexed="64"/>
          <bgColor theme="9"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numFmt numFmtId="0" formatCode="General"/>
      <alignment vertical="top" textRotation="0" indent="0" justifyLastLine="0" shrinkToFit="0" readingOrder="0"/>
    </dxf>
    <dxf>
      <fill>
        <patternFill patternType="solid">
          <fgColor indexed="64"/>
          <bgColor theme="0"/>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border outline="0">
        <left style="thin">
          <color theme="1"/>
        </left>
        <top style="medium">
          <color theme="1"/>
        </top>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1" indent="0" justifyLastLine="0" shrinkToFit="0" readingOrder="0"/>
      <protection locked="0" hidden="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1" indent="0" justifyLastLine="0" shrinkToFit="0" readingOrder="0"/>
    </dxf>
    <dxf>
      <font>
        <sz val="12"/>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0" indent="0" justifyLastLine="0" shrinkToFit="0" readingOrder="0"/>
    </dxf>
    <dxf>
      <font>
        <sz val="12"/>
      </font>
      <fill>
        <patternFill patternType="none">
          <fgColor indexed="64"/>
          <bgColor indexed="65"/>
        </patternFill>
      </fill>
      <alignment horizontal="general" vertical="bottom" textRotation="0" wrapText="1" indent="0" justifyLastLine="0" shrinkToFit="0" readingOrder="0"/>
    </dxf>
    <dxf>
      <border outline="0">
        <right style="thin">
          <color theme="1"/>
        </right>
        <top style="medium">
          <color theme="1"/>
        </top>
      </border>
    </dxf>
    <dxf>
      <font>
        <b/>
        <i val="0"/>
        <strike val="0"/>
        <condense val="0"/>
        <extend val="0"/>
        <outline val="0"/>
        <shadow val="0"/>
        <u val="none"/>
        <vertAlign val="baseline"/>
        <sz val="11"/>
        <color theme="0"/>
        <name val="Calibri"/>
        <scheme val="minor"/>
      </font>
      <fill>
        <patternFill patternType="solid">
          <fgColor theme="1"/>
          <bgColor theme="1"/>
        </patternFill>
      </fill>
    </dxf>
    <dxf>
      <font>
        <b val="0"/>
        <i val="0"/>
        <strike val="0"/>
        <condense val="0"/>
        <extend val="0"/>
        <outline val="0"/>
        <shadow val="0"/>
        <u val="none"/>
        <vertAlign val="baseline"/>
        <sz val="11"/>
        <color theme="1"/>
        <name val="Calibri"/>
        <scheme val="minor"/>
      </font>
      <numFmt numFmtId="1" formatCode="0"/>
      <fill>
        <patternFill patternType="none">
          <fgColor indexed="64"/>
          <bgColor auto="1"/>
        </patternFill>
      </fill>
      <alignment horizontal="center" vertical="bottom" textRotation="0" wrapText="0" indent="0" justifyLastLine="0" shrinkToFit="0" readingOrder="0"/>
    </dxf>
    <dxf>
      <numFmt numFmtId="1" formatCode="0"/>
      <fill>
        <patternFill patternType="none">
          <fgColor indexed="64"/>
          <bgColor auto="1"/>
        </patternFill>
      </fill>
      <alignment horizontal="center" vertical="bottom" textRotation="0" wrapText="0" indent="0" justifyLastLine="0" shrinkToFit="0" readingOrder="0"/>
    </dxf>
    <dxf>
      <font>
        <sz val="12"/>
      </font>
      <fill>
        <patternFill patternType="none">
          <bgColor auto="1"/>
        </patternFill>
      </fill>
      <alignment horizontal="left" vertical="bottom" textRotation="0" wrapText="1" indent="0" justifyLastLine="0" shrinkToFit="0" readingOrder="0"/>
      <protection locked="0" hidden="0"/>
    </dxf>
    <dxf>
      <font>
        <sz val="12"/>
      </font>
      <fill>
        <patternFill patternType="none">
          <bgColor auto="1"/>
        </patternFill>
      </fill>
      <alignment horizontal="general" vertical="bottom" textRotation="0" wrapText="1" indent="0" justifyLastLine="0" shrinkToFit="0" readingOrder="0"/>
    </dxf>
    <dxf>
      <font>
        <sz val="12"/>
      </font>
      <fill>
        <patternFill patternType="none">
          <bgColor auto="1"/>
        </patternFill>
      </fill>
      <alignment horizontal="general" vertical="bottom" textRotation="0" wrapText="1" indent="0" justifyLastLine="0" shrinkToFit="0" readingOrder="0"/>
    </dxf>
    <dxf>
      <border outline="0">
        <top style="medium">
          <color theme="1"/>
        </top>
        <bottom style="thin">
          <color auto="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dxf>
    <dxf>
      <numFmt numFmtId="0" formatCode="General"/>
      <fill>
        <patternFill patternType="none">
          <fgColor indexed="64"/>
          <bgColor indexed="65"/>
        </patternFill>
      </fill>
      <alignment horizontal="right" vertical="center" textRotation="0" wrapText="0" indent="0" justifyLastLine="0" shrinkToFit="0" readingOrder="0"/>
    </dxf>
    <dxf>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border diagonalUp="0" diagonalDown="0" outline="0">
        <left style="thin">
          <color theme="1"/>
        </left>
        <right/>
        <top/>
        <bottom/>
      </border>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border diagonalUp="0" diagonalDown="0" outline="0">
        <left style="thin">
          <color theme="1"/>
        </left>
        <right style="thin">
          <color indexed="64"/>
        </right>
        <top/>
        <bottom/>
      </border>
    </dxf>
    <dxf>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indent="0" justifyLastLine="0" shrinkToFit="0" readingOrder="0"/>
    </dxf>
    <dxf>
      <fill>
        <patternFill patternType="none">
          <bgColor auto="1"/>
        </patternFill>
      </fill>
      <alignment horizontal="left" vertical="center" textRotation="0" indent="0" justifyLastLine="0" shrinkToFit="0" readingOrder="0"/>
    </dxf>
    <dxf>
      <fill>
        <patternFill patternType="none">
          <bgColor auto="1"/>
        </patternFill>
      </fill>
      <alignment horizontal="right" vertical="bottom" textRotation="0" indent="0" justifyLastLine="0" shrinkToFit="0" readingOrder="0"/>
    </dxf>
    <dxf>
      <fill>
        <patternFill patternType="none">
          <bgColor auto="1"/>
        </patternFill>
      </fill>
      <alignment horizontal="left" vertical="center"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0" indent="0" justifyLastLine="0" shrinkToFit="0" readingOrder="0"/>
    </dxf>
    <dxf>
      <fill>
        <patternFill patternType="none">
          <bgColor auto="1"/>
        </patternFill>
      </fill>
    </dxf>
    <dxf>
      <fill>
        <patternFill patternType="none">
          <fgColor indexed="64"/>
          <bgColor auto="1"/>
        </patternFill>
      </fill>
      <alignment horizontal="right" vertical="bottom" textRotation="0" wrapText="0" indent="0" justifyLastLine="0" shrinkToFit="0" readingOrder="0"/>
    </dxf>
    <dxf>
      <fill>
        <patternFill patternType="none">
          <bgColor auto="1"/>
        </patternFill>
      </fill>
    </dxf>
    <dxf>
      <fill>
        <patternFill patternType="none">
          <fgColor indexed="64"/>
          <bgColor auto="1"/>
        </patternFill>
      </fill>
    </dxf>
    <dxf>
      <fill>
        <patternFill patternType="none">
          <fgColor indexed="64"/>
          <bgColor auto="1"/>
        </patternFill>
      </fill>
      <alignment horizontal="right" textRotation="0" indent="0" justifyLastLine="0" shrinkToFit="0" readingOrder="0"/>
    </dxf>
    <dxf>
      <fill>
        <patternFill patternType="none">
          <bgColor auto="1"/>
        </patternFill>
      </fill>
      <alignment horizontal="right" textRotation="0" indent="0" justifyLastLine="0" shrinkToFit="0" readingOrder="0"/>
      <border diagonalUp="0" diagonalDown="0" outline="0">
        <left style="thin">
          <color theme="1"/>
        </left>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border outline="0">
        <left style="thin">
          <color theme="1"/>
        </left>
      </border>
    </dxf>
    <dxf>
      <fill>
        <patternFill patternType="none">
          <bgColor auto="1"/>
        </patternFill>
      </fill>
    </dxf>
    <dxf>
      <fill>
        <patternFill patternType="none">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ill>
        <patternFill patternType="none">
          <bgColor auto="1"/>
        </patternFill>
      </fill>
    </dxf>
    <dxf>
      <border outline="0">
        <top style="thin">
          <color theme="0" tint="-0.499984740745262"/>
        </top>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border outline="0">
        <top style="thin">
          <color theme="0" tint="-0.499984740745262"/>
        </top>
        <bottom style="thin">
          <color auto="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bgColor auto="1"/>
        </patternFill>
      </fill>
    </dxf>
    <dxf>
      <border outline="0">
        <bottom style="thin">
          <color theme="0" tint="-0.499984740745262"/>
        </bottom>
      </border>
    </dxf>
    <dxf>
      <fill>
        <patternFill patternType="none">
          <bgColor auto="1"/>
        </patternFill>
      </fill>
    </dxf>
    <dxf>
      <fill>
        <patternFill patternType="none">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left" vertical="center" textRotation="0" wrapText="1" indent="0" justifyLastLine="0" shrinkToFit="0" readingOrder="0"/>
      <border diagonalUp="0" diagonalDown="0" outline="0">
        <left style="thin">
          <color theme="1"/>
        </left>
        <right style="thin">
          <color theme="0" tint="-0.499984740745262"/>
        </right>
        <top style="thin">
          <color theme="0" tint="-0.499984740745262"/>
        </top>
        <bottom style="thin">
          <color theme="0" tint="-0.499984740745262"/>
        </bottom>
      </border>
    </dxf>
    <dxf>
      <border outline="0">
        <top style="thin">
          <color theme="1"/>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border outline="0">
        <top style="thin">
          <color theme="0" tint="-0.499984740745262"/>
        </top>
      </border>
    </dxf>
    <dxf>
      <border outline="0">
        <right style="thin">
          <color theme="0" tint="-0.499984740745262"/>
        </right>
        <top style="thin">
          <color theme="1"/>
        </top>
        <bottom style="thin">
          <color theme="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border outline="0">
        <top style="thin">
          <color theme="0" tint="-0.499984740745262"/>
        </top>
      </border>
    </dxf>
    <dxf>
      <border outline="0">
        <right style="thin">
          <color theme="0" tint="-0.499984740745262"/>
        </right>
        <top style="thin">
          <color theme="0" tint="-0.499984740745262"/>
        </top>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right style="thin">
          <color theme="0" tint="-0.499984740745262"/>
        </right>
        <top style="thin">
          <color theme="0" tint="-0.499984740745262"/>
        </top>
        <bottom/>
      </border>
    </dxf>
    <dxf>
      <border outline="0">
        <top style="thin">
          <color theme="0" tint="-0.499984740745262"/>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outline="0">
        <top style="thin">
          <color theme="0" tint="-0.499984740745262"/>
        </top>
      </border>
    </dxf>
    <dxf>
      <border outline="0">
        <right style="thin">
          <color theme="0" tint="-0.499984740745262"/>
        </right>
        <bottom style="thin">
          <color theme="0" tint="-0.499984740745262"/>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ill>
        <patternFill patternType="none">
          <bgColor auto="1"/>
        </patternFill>
      </fill>
    </dxf>
    <dxf>
      <border outline="0">
        <left style="thin">
          <color indexed="64"/>
        </left>
        <right style="thin">
          <color indexed="64"/>
        </right>
        <top style="thin">
          <color indexed="64"/>
        </top>
        <bottom style="thin">
          <color auto="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protection locked="1" hidden="0"/>
    </dxf>
    <dxf>
      <border outline="0">
        <top style="thin">
          <color indexed="64"/>
        </top>
      </border>
    </dxf>
    <dxf>
      <fill>
        <patternFill patternType="none">
          <fgColor indexed="64"/>
          <bgColor auto="1"/>
        </patternFill>
      </fill>
      <alignment horizontal="general" vertical="bottom" textRotation="0" wrapText="1" indent="0" justifyLastLine="0" shrinkToFit="0" readingOrder="0"/>
      <protection locked="1" hidden="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auto="1"/>
        <name val="Calibri"/>
        <scheme val="minor"/>
      </font>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right/>
        <top style="thin">
          <color indexed="64"/>
        </top>
        <bottom style="thin">
          <color auto="1"/>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b val="0"/>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dxf>
    <dxf>
      <font>
        <b val="0"/>
        <strike val="0"/>
        <outline val="0"/>
        <shadow val="0"/>
        <u val="none"/>
        <vertAlign val="baseline"/>
        <sz val="11"/>
        <name val="Calibri"/>
        <scheme val="minor"/>
      </font>
      <alignment horizontal="right"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border outline="0">
        <top style="thin">
          <color theme="1"/>
        </top>
      </border>
    </dxf>
    <dxf>
      <border outline="0">
        <left style="thin">
          <color theme="1"/>
        </left>
        <right style="thin">
          <color theme="1"/>
        </right>
        <bottom style="thin">
          <color theme="1"/>
        </bottom>
      </border>
    </dxf>
    <dxf>
      <fill>
        <patternFill patternType="none">
          <bgColor auto="1"/>
        </patternFill>
      </fill>
    </dxf>
    <dxf>
      <border outline="0">
        <bottom style="thin">
          <color theme="1"/>
        </bottom>
      </border>
    </dxf>
    <dxf>
      <font>
        <b/>
        <i val="0"/>
        <strike val="0"/>
        <condense val="0"/>
        <extend val="0"/>
        <outline val="0"/>
        <shadow val="0"/>
        <u val="none"/>
        <vertAlign val="baseline"/>
        <sz val="11"/>
        <color theme="0"/>
        <name val="Calibri"/>
        <family val="2"/>
        <scheme val="minor"/>
      </font>
      <fill>
        <patternFill patternType="none">
          <fgColor theme="1"/>
          <bgColor auto="1"/>
        </patternFill>
      </fill>
      <alignment horizontal="general" vertical="bottom" textRotation="0" wrapText="1" indent="0" justifyLastLine="0" shrinkToFit="0" readingOrder="0"/>
      <border diagonalUp="0" diagonalDown="0" outline="0">
        <left style="thin">
          <color theme="1"/>
        </left>
        <right style="thin">
          <color theme="1"/>
        </right>
        <top/>
        <bottom/>
      </border>
    </dxf>
    <dxf>
      <fill>
        <patternFill patternType="none">
          <bgColor auto="1"/>
        </patternFill>
      </fill>
    </dxf>
    <dxf>
      <fill>
        <patternFill patternType="none">
          <bgColor auto="1"/>
        </patternFill>
      </fill>
    </dxf>
    <dxf>
      <fill>
        <patternFill patternType="none">
          <bgColor auto="1"/>
        </patternFill>
      </fill>
    </dxf>
    <dxf>
      <border outline="0">
        <right style="thin">
          <color theme="1"/>
        </right>
        <top style="thin">
          <color theme="1"/>
        </top>
        <bottom style="thin">
          <color theme="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outline="0">
        <top style="thin">
          <color theme="1"/>
        </top>
        <bottom style="thin">
          <color auto="1"/>
        </bottom>
      </border>
    </dxf>
    <dxf>
      <fill>
        <patternFill patternType="none">
          <bgColor auto="1"/>
        </patternFill>
      </fill>
    </dxf>
    <dxf>
      <font>
        <b/>
        <i val="0"/>
        <strike val="0"/>
        <condense val="0"/>
        <extend val="0"/>
        <outline val="0"/>
        <shadow val="0"/>
        <u val="none"/>
        <vertAlign val="baseline"/>
        <sz val="11"/>
        <color theme="0"/>
        <name val="Calibri"/>
        <family val="2"/>
        <scheme val="minor"/>
      </font>
      <fill>
        <patternFill patternType="none">
          <fgColor theme="1"/>
          <bgColor auto="1"/>
        </patternFill>
      </fill>
      <alignment horizontal="general" vertical="bottom" textRotation="0" wrapText="1" indent="0" justifyLastLine="0" shrinkToFit="0" readingOrder="0"/>
    </dxf>
    <dxf>
      <numFmt numFmtId="0" formatCode="General"/>
      <alignment horizontal="center"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alignment textRotation="0" wrapText="1" indent="0" justifyLastLine="0" shrinkToFit="0" readingOrder="0"/>
    </dxf>
    <dxf>
      <font>
        <strike val="0"/>
        <outline val="0"/>
        <shadow val="0"/>
        <vertAlign val="baseline"/>
        <sz val="11"/>
        <name val="Calibri"/>
        <family val="2"/>
        <scheme val="minor"/>
      </font>
      <alignment vertical="bottom" textRotation="0" wrapText="1" indent="0" justifyLastLine="0" shrinkToFit="0" readingOrder="0"/>
    </dxf>
    <dxf>
      <font>
        <strike val="0"/>
        <outline val="0"/>
        <shadow val="0"/>
        <vertAlign val="baseline"/>
        <sz val="11"/>
        <name val="Calibri"/>
        <family val="2"/>
        <scheme val="minor"/>
      </font>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9" formatCode="m/d/yyyy"/>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theme="1"/>
        </top>
      </border>
    </dxf>
    <dxf>
      <border diagonalUp="0" diagonalDown="0">
        <left style="medium">
          <color theme="1"/>
        </left>
        <right style="medium">
          <color theme="1"/>
        </right>
        <top style="medium">
          <color theme="1"/>
        </top>
        <bottom style="medium">
          <color theme="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horizontal="general" vertical="center" textRotation="0" wrapText="0"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dxf>
    <dxf>
      <border>
        <bottom style="medium">
          <color auto="1"/>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vertical="top"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dxf>
    <dxf>
      <border>
        <bottom style="medium">
          <color auto="1"/>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2"/>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fgColor indexed="64"/>
          <bgColor auto="1"/>
        </patternFill>
      </fill>
    </dxf>
    <dxf>
      <font>
        <strike val="0"/>
        <outline val="0"/>
        <shadow val="0"/>
        <u val="none"/>
        <vertAlign val="baseline"/>
        <sz val="12"/>
        <color rgb="FF000000"/>
        <name val="Calibri"/>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left"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fill>
        <patternFill patternType="none">
          <fgColor indexed="64"/>
          <bgColor auto="1"/>
        </patternFill>
      </fill>
    </dxf>
    <dxf>
      <border>
        <bottom style="medium">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9.9"/>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dxf>
    <dxf>
      <border>
        <bottom style="medium">
          <color indexed="64"/>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s>
  <tableStyles count="2" defaultTableStyle="TableStyleMedium2" defaultPivotStyle="PivotStyleLight16">
    <tableStyle name="Table Style 1" pivot="0" count="0" xr9:uid="{00000000-0011-0000-FFFF-FFFF00000000}"/>
    <tableStyle name="Table Style 2" pivot="0" count="0" xr9:uid="{00000000-0011-0000-FFFF-FFFF01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emerick\Documents\TEC\QuarterlyReport\Y8\Y8Q1\WVCTSI%20Eval%20Q4%20Y7%20Admin%20ALM_real%20o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emerick\Dropbox\WVCTSI%20Y2%20Cycle%202%202018-2019\Y7%20Quarterly%20Reports\Y7%20Q4\Data%20Received\Cores\Copy%20of%20WVCTSI%20Eval%20Q4%20Y7%20TE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Admin Core Metrics"/>
      <sheetName val="Y7 Admin Narrative "/>
      <sheetName val="RPPR &amp; SIRS Narrative"/>
      <sheetName val="WVCTSI Eval Q4 Y7 Admin ALM_rea"/>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Tech Core Metrics"/>
      <sheetName val="Data for Report"/>
      <sheetName val="Y7 Tech Narrative"/>
      <sheetName val="RPPR Narrative"/>
      <sheetName val="Copy of WVCTSI Eval Q4 Y7 TECH"/>
    </sheetNames>
    <sheetDataSet>
      <sheetData sheetId="0"/>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e1138" displayName="Table1138" ref="A2:AD27" totalsRowShown="0" headerRowDxfId="17877" dataDxfId="17876">
  <autoFilter ref="A2:AD27" xr:uid="{00000000-0009-0000-0100-000007000000}"/>
  <tableColumns count="30">
    <tableColumn id="1" xr3:uid="{00000000-0010-0000-0000-000001000000}" name="Productivity" dataDxfId="17875"/>
    <tableColumn id="2" xr3:uid="{00000000-0010-0000-0000-000002000000}" name="Q1Y6" dataDxfId="17874" totalsRowDxfId="17873"/>
    <tableColumn id="5" xr3:uid="{00000000-0010-0000-0000-000005000000}" name="Q2Y6" dataDxfId="17872" totalsRowDxfId="17871"/>
    <tableColumn id="3" xr3:uid="{00000000-0010-0000-0000-000003000000}" name="Q3Y6" dataDxfId="17870" totalsRowDxfId="17869"/>
    <tableColumn id="7" xr3:uid="{00000000-0010-0000-0000-000007000000}" name="Q4Y6" dataDxfId="17868" totalsRowDxfId="17867"/>
    <tableColumn id="14" xr3:uid="{00000000-0010-0000-0000-00000E000000}" name="Annual Target Y6" dataDxfId="17866" totalsRowDxfId="17865"/>
    <tableColumn id="4" xr3:uid="{00000000-0010-0000-0000-000004000000}" name="Q1 Y7" dataDxfId="17864" totalsRowDxfId="17863"/>
    <tableColumn id="6" xr3:uid="{00000000-0010-0000-0000-000006000000}" name="Q2 Y7" dataDxfId="17862" totalsRowDxfId="17861"/>
    <tableColumn id="8" xr3:uid="{00000000-0010-0000-0000-000008000000}" name="Q3 Y7" dataDxfId="17860" totalsRowDxfId="17859"/>
    <tableColumn id="9" xr3:uid="{00000000-0010-0000-0000-000009000000}" name="Q4 Y7" dataDxfId="17858"/>
    <tableColumn id="10" xr3:uid="{00000000-0010-0000-0000-00000A000000}" name="Annual Target Y7" dataDxfId="17857"/>
    <tableColumn id="11" xr3:uid="{00000000-0010-0000-0000-00000B000000}" name="Total to Date" dataDxfId="17856"/>
    <tableColumn id="12" xr3:uid="{00000000-0010-0000-0000-00000C000000}" name="Q1 Y8" dataDxfId="17855"/>
    <tableColumn id="13" xr3:uid="{00000000-0010-0000-0000-00000D000000}" name="Q2 Y8" dataDxfId="17854" totalsRowDxfId="17853"/>
    <tableColumn id="15" xr3:uid="{00000000-0010-0000-0000-00000F000000}" name="Q3 Y8" dataDxfId="17852"/>
    <tableColumn id="16" xr3:uid="{00000000-0010-0000-0000-000010000000}" name="Q4 Y8" dataDxfId="17851" totalsRowDxfId="17850"/>
    <tableColumn id="17" xr3:uid="{00000000-0010-0000-0000-000011000000}" name="Annual Target Y8" dataDxfId="17849" totalsRowDxfId="17848"/>
    <tableColumn id="18" xr3:uid="{00000000-0010-0000-0000-000012000000}" name="Total to Date Y8" dataDxfId="17847" totalsRowDxfId="17846">
      <calculatedColumnFormula>SUM(Table1138[[#This Row],[Q1 Y8]:[Q4 Y8]])</calculatedColumnFormula>
    </tableColumn>
    <tableColumn id="19" xr3:uid="{00000000-0010-0000-0000-000013000000}" name="Q1 Y9" dataDxfId="17845" totalsRowDxfId="17844"/>
    <tableColumn id="20" xr3:uid="{00000000-0010-0000-0000-000014000000}" name="Q2 Y9" dataDxfId="17843" totalsRowDxfId="17842"/>
    <tableColumn id="21" xr3:uid="{00000000-0010-0000-0000-000015000000}" name="Q3 Y9" dataDxfId="17841" totalsRowDxfId="17840"/>
    <tableColumn id="22" xr3:uid="{00000000-0010-0000-0000-000016000000}" name="Q4 Y9" dataDxfId="17839" totalsRowDxfId="17838"/>
    <tableColumn id="23" xr3:uid="{00000000-0010-0000-0000-000017000000}" name="Annual Target Y9" dataDxfId="17837" totalsRowDxfId="17836"/>
    <tableColumn id="24" xr3:uid="{00000000-0010-0000-0000-000018000000}" name="Total to Date Y9" dataDxfId="17835" totalsRowDxfId="17834">
      <calculatedColumnFormula>SUM(Table1138[[#This Row],[Q1 Y9]:[Q4 Y9]])</calculatedColumnFormula>
    </tableColumn>
    <tableColumn id="25" xr3:uid="{00000000-0010-0000-0000-000019000000}" name="Q1 Y10" dataDxfId="17833" totalsRowDxfId="17832"/>
    <tableColumn id="26" xr3:uid="{00000000-0010-0000-0000-00001A000000}" name="Q2 Y10" dataDxfId="17831" totalsRowDxfId="17830"/>
    <tableColumn id="27" xr3:uid="{00000000-0010-0000-0000-00001B000000}" name="Q3 Y10" dataDxfId="17829" totalsRowDxfId="17828"/>
    <tableColumn id="28" xr3:uid="{00000000-0010-0000-0000-00001C000000}" name="Q4 Y10" dataDxfId="17827" totalsRowDxfId="17826"/>
    <tableColumn id="29" xr3:uid="{00000000-0010-0000-0000-00001D000000}" name="Annual Target Y10" dataDxfId="17825" totalsRowDxfId="17824"/>
    <tableColumn id="30" xr3:uid="{00000000-0010-0000-0000-00001E000000}" name="Total to Date Y10" dataDxfId="17823" totalsRowDxfId="17822">
      <calculatedColumnFormula>SUM(Table1138[[#This Row],[Q1 Y10]:[Q4 Y10]])</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13279" displayName="Table13279" ref="A29:AD32" totalsRowShown="0" headerRowDxfId="17821" dataDxfId="17820">
  <autoFilter ref="A29:AD32" xr:uid="{00000000-0009-0000-0100-000008000000}"/>
  <tableColumns count="30">
    <tableColumn id="1" xr3:uid="{00000000-0010-0000-0100-000001000000}" name="Recruiting" dataDxfId="17819"/>
    <tableColumn id="2" xr3:uid="{00000000-0010-0000-0100-000002000000}" name="Q1" dataDxfId="17818"/>
    <tableColumn id="6" xr3:uid="{00000000-0010-0000-0100-000006000000}" name="Q2" dataDxfId="17817"/>
    <tableColumn id="3" xr3:uid="{00000000-0010-0000-0100-000003000000}" name="Q3" dataDxfId="17816"/>
    <tableColumn id="7" xr3:uid="{00000000-0010-0000-0100-000007000000}" name="Q4" dataDxfId="17815"/>
    <tableColumn id="12" xr3:uid="{00000000-0010-0000-0100-00000C000000}" name="Annual Target Y6" dataDxfId="17814"/>
    <tableColumn id="4" xr3:uid="{00000000-0010-0000-0100-000004000000}" name="Q1Y7" dataDxfId="17813"/>
    <tableColumn id="5" xr3:uid="{00000000-0010-0000-0100-000005000000}" name="Q2Y7" dataDxfId="17812"/>
    <tableColumn id="8" xr3:uid="{00000000-0010-0000-0100-000008000000}" name="Q3Y7" dataDxfId="17811"/>
    <tableColumn id="9" xr3:uid="{00000000-0010-0000-0100-000009000000}" name="Q4Y7" dataDxfId="17810"/>
    <tableColumn id="10" xr3:uid="{00000000-0010-0000-0100-00000A000000}" name="Annual Target Y7" dataDxfId="17809"/>
    <tableColumn id="11" xr3:uid="{00000000-0010-0000-0100-00000B000000}" name="Total to Date" dataDxfId="17808"/>
    <tableColumn id="13" xr3:uid="{00000000-0010-0000-0100-00000D000000}" name="Q1 Y8" dataDxfId="17807"/>
    <tableColumn id="14" xr3:uid="{00000000-0010-0000-0100-00000E000000}" name="Q2 Y8" dataDxfId="17806"/>
    <tableColumn id="15" xr3:uid="{00000000-0010-0000-0100-00000F000000}" name="Q3 Y8" dataDxfId="17805"/>
    <tableColumn id="16" xr3:uid="{00000000-0010-0000-0100-000010000000}" name="Q4 Y8" dataDxfId="17804"/>
    <tableColumn id="17" xr3:uid="{00000000-0010-0000-0100-000011000000}" name="Annual Target Y8" dataDxfId="17803"/>
    <tableColumn id="18" xr3:uid="{00000000-0010-0000-0100-000012000000}" name="Total to Date Y8" dataDxfId="17802"/>
    <tableColumn id="19" xr3:uid="{00000000-0010-0000-0100-000013000000}" name="Q1 Y9" dataDxfId="17801"/>
    <tableColumn id="20" xr3:uid="{00000000-0010-0000-0100-000014000000}" name="Q2 Y9" dataDxfId="17800"/>
    <tableColumn id="21" xr3:uid="{00000000-0010-0000-0100-000015000000}" name="Q3 Y9" dataDxfId="17799"/>
    <tableColumn id="22" xr3:uid="{00000000-0010-0000-0100-000016000000}" name="Q4 Y9" dataDxfId="17798"/>
    <tableColumn id="23" xr3:uid="{00000000-0010-0000-0100-000017000000}" name="Annual Target Y9" dataDxfId="17797"/>
    <tableColumn id="24" xr3:uid="{00000000-0010-0000-0100-000018000000}" name="Total to Date Y9" dataDxfId="17796"/>
    <tableColumn id="25" xr3:uid="{00000000-0010-0000-0100-000019000000}" name="Q1 Y10" dataDxfId="17795"/>
    <tableColumn id="26" xr3:uid="{00000000-0010-0000-0100-00001A000000}" name="Q2 Y10" dataDxfId="17794"/>
    <tableColumn id="27" xr3:uid="{00000000-0010-0000-0100-00001B000000}" name="Q3 Y10" dataDxfId="17793"/>
    <tableColumn id="28" xr3:uid="{00000000-0010-0000-0100-00001C000000}" name="Q4 Y10" dataDxfId="17792"/>
    <tableColumn id="29" xr3:uid="{00000000-0010-0000-0100-00001D000000}" name="Annual Target Y10" dataDxfId="17791"/>
    <tableColumn id="30" xr3:uid="{00000000-0010-0000-0100-00001E000000}" name="Total to Date Y10" dataDxfId="17790">
      <calculatedColumnFormula>SUM(Table13279[[#This Row],[Q1 Y10]:[Q4 Y10]])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1342810" displayName="Table1342810" ref="A34:AD45" totalsRowShown="0" headerRowDxfId="17789" dataDxfId="17788">
  <autoFilter ref="A34:AD45" xr:uid="{00000000-0009-0000-0100-000009000000}"/>
  <tableColumns count="30">
    <tableColumn id="1" xr3:uid="{00000000-0010-0000-0200-000001000000}" name="Membership" dataDxfId="17787"/>
    <tableColumn id="2" xr3:uid="{00000000-0010-0000-0200-000002000000}" name="Q1" dataDxfId="17786"/>
    <tableColumn id="5" xr3:uid="{00000000-0010-0000-0200-000005000000}" name="Q2" dataDxfId="17785"/>
    <tableColumn id="3" xr3:uid="{00000000-0010-0000-0200-000003000000}" name="Q3" dataDxfId="17784"/>
    <tableColumn id="7" xr3:uid="{00000000-0010-0000-0200-000007000000}" name="Q4" dataDxfId="17783"/>
    <tableColumn id="12" xr3:uid="{00000000-0010-0000-0200-00000C000000}" name="Annual Target Y6" dataDxfId="17782"/>
    <tableColumn id="4" xr3:uid="{00000000-0010-0000-0200-000004000000}" name="Q1Y7" dataDxfId="17781"/>
    <tableColumn id="6" xr3:uid="{00000000-0010-0000-0200-000006000000}" name="Q2Y7" dataDxfId="17780"/>
    <tableColumn id="8" xr3:uid="{00000000-0010-0000-0200-000008000000}" name="Q3Y7" dataDxfId="17779"/>
    <tableColumn id="9" xr3:uid="{00000000-0010-0000-0200-000009000000}" name="Q4Y7" dataDxfId="17778"/>
    <tableColumn id="10" xr3:uid="{00000000-0010-0000-0200-00000A000000}" name="Annual Target Y7" dataDxfId="17777"/>
    <tableColumn id="11" xr3:uid="{00000000-0010-0000-0200-00000B000000}" name="Total to Date" dataDxfId="17776"/>
    <tableColumn id="13" xr3:uid="{00000000-0010-0000-0200-00000D000000}" name="Q1 Y8" dataDxfId="17775"/>
    <tableColumn id="14" xr3:uid="{00000000-0010-0000-0200-00000E000000}" name="Q2 Y8" dataDxfId="17774"/>
    <tableColumn id="15" xr3:uid="{00000000-0010-0000-0200-00000F000000}" name="Q3 Y8" dataDxfId="17773"/>
    <tableColumn id="16" xr3:uid="{00000000-0010-0000-0200-000010000000}" name="Q4 Y8" dataDxfId="17772"/>
    <tableColumn id="17" xr3:uid="{00000000-0010-0000-0200-000011000000}" name="Annual Target Y8" dataDxfId="17771"/>
    <tableColumn id="18" xr3:uid="{00000000-0010-0000-0200-000012000000}" name="Total to Date Y8" dataDxfId="17770"/>
    <tableColumn id="19" xr3:uid="{00000000-0010-0000-0200-000013000000}" name="Q1 Y9" dataDxfId="17769"/>
    <tableColumn id="20" xr3:uid="{00000000-0010-0000-0200-000014000000}" name="Q2 Y9" dataDxfId="17768"/>
    <tableColumn id="21" xr3:uid="{00000000-0010-0000-0200-000015000000}" name="Q3 Y9" dataDxfId="17767"/>
    <tableColumn id="22" xr3:uid="{00000000-0010-0000-0200-000016000000}" name="Q4 Y9" dataDxfId="17766"/>
    <tableColumn id="23" xr3:uid="{00000000-0010-0000-0200-000017000000}" name="Annual Target Y9" dataDxfId="17765"/>
    <tableColumn id="24" xr3:uid="{00000000-0010-0000-0200-000018000000}" name="Total to Date Y9" dataDxfId="17764"/>
    <tableColumn id="25" xr3:uid="{00000000-0010-0000-0200-000019000000}" name="Q1 Y10" dataDxfId="17763"/>
    <tableColumn id="26" xr3:uid="{00000000-0010-0000-0200-00001A000000}" name="Q2 Y10" dataDxfId="17762"/>
    <tableColumn id="27" xr3:uid="{00000000-0010-0000-0200-00001B000000}" name="Q3 Y10" dataDxfId="17761"/>
    <tableColumn id="28" xr3:uid="{00000000-0010-0000-0200-00001C000000}" name="Q4 Y10" dataDxfId="17760"/>
    <tableColumn id="29" xr3:uid="{00000000-0010-0000-0200-00001D000000}" name="Annual Target Y10" dataDxfId="17759"/>
    <tableColumn id="30" xr3:uid="{00000000-0010-0000-0200-00001E000000}" name="Total to Date Y10" dataDxfId="17758"/>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13452911" displayName="Table13452911" ref="A46:AD64" totalsRowShown="0" headerRowDxfId="17757" dataDxfId="17756">
  <autoFilter ref="A46:AD64" xr:uid="{00000000-0009-0000-0100-00000A000000}"/>
  <tableColumns count="30">
    <tableColumn id="1" xr3:uid="{00000000-0010-0000-0300-000001000000}" name="Communications" dataDxfId="17755"/>
    <tableColumn id="2" xr3:uid="{00000000-0010-0000-0300-000002000000}" name="Q1" dataDxfId="17754"/>
    <tableColumn id="5" xr3:uid="{00000000-0010-0000-0300-000005000000}" name="Q2" dataDxfId="17753"/>
    <tableColumn id="3" xr3:uid="{00000000-0010-0000-0300-000003000000}" name="Q3" dataDxfId="17752"/>
    <tableColumn id="7" xr3:uid="{00000000-0010-0000-0300-000007000000}" name="Q4" dataDxfId="17751"/>
    <tableColumn id="12" xr3:uid="{00000000-0010-0000-0300-00000C000000}" name="Annual Target Y6" dataDxfId="17750"/>
    <tableColumn id="4" xr3:uid="{00000000-0010-0000-0300-000004000000}" name="Q1Y7" dataDxfId="17749"/>
    <tableColumn id="6" xr3:uid="{00000000-0010-0000-0300-000006000000}" name="Q2Y7" dataDxfId="17748"/>
    <tableColumn id="8" xr3:uid="{00000000-0010-0000-0300-000008000000}" name="Q3Y7" dataDxfId="17747"/>
    <tableColumn id="9" xr3:uid="{00000000-0010-0000-0300-000009000000}" name="Q4Y7" dataDxfId="17746"/>
    <tableColumn id="10" xr3:uid="{00000000-0010-0000-0300-00000A000000}" name="Annual Target Y7" dataDxfId="17745"/>
    <tableColumn id="11" xr3:uid="{00000000-0010-0000-0300-00000B000000}" name="Total to Date" dataDxfId="17744"/>
    <tableColumn id="13" xr3:uid="{00000000-0010-0000-0300-00000D000000}" name="Q1 Y8" dataDxfId="17743"/>
    <tableColumn id="14" xr3:uid="{00000000-0010-0000-0300-00000E000000}" name="Q2 Y8" dataDxfId="17742"/>
    <tableColumn id="15" xr3:uid="{00000000-0010-0000-0300-00000F000000}" name="Q3 Y8" dataDxfId="17741"/>
    <tableColumn id="16" xr3:uid="{00000000-0010-0000-0300-000010000000}" name="Q4 Y8" dataDxfId="17740"/>
    <tableColumn id="17" xr3:uid="{00000000-0010-0000-0300-000011000000}" name="Annual Target Y8" dataDxfId="17739"/>
    <tableColumn id="18" xr3:uid="{00000000-0010-0000-0300-000012000000}" name="Total to Date Y8" dataDxfId="17738"/>
    <tableColumn id="19" xr3:uid="{00000000-0010-0000-0300-000013000000}" name="Q1 Y9" dataDxfId="17737"/>
    <tableColumn id="20" xr3:uid="{00000000-0010-0000-0300-000014000000}" name="Q2 Y9" dataDxfId="17736"/>
    <tableColumn id="21" xr3:uid="{00000000-0010-0000-0300-000015000000}" name="Q3 Y9" dataDxfId="17735"/>
    <tableColumn id="22" xr3:uid="{00000000-0010-0000-0300-000016000000}" name="Q4 Y9" dataDxfId="17734"/>
    <tableColumn id="23" xr3:uid="{00000000-0010-0000-0300-000017000000}" name="Annual Target Y9" dataDxfId="17733"/>
    <tableColumn id="24" xr3:uid="{00000000-0010-0000-0300-000018000000}" name="Total to Date Y9" dataDxfId="17732"/>
    <tableColumn id="25" xr3:uid="{00000000-0010-0000-0300-000019000000}" name="Q1 Y10" dataDxfId="17731"/>
    <tableColumn id="26" xr3:uid="{00000000-0010-0000-0300-00001A000000}" name="Q2 Y10" dataDxfId="17730"/>
    <tableColumn id="27" xr3:uid="{00000000-0010-0000-0300-00001B000000}" name="Q3 Y10" dataDxfId="17729"/>
    <tableColumn id="28" xr3:uid="{00000000-0010-0000-0300-00001C000000}" name="Q4 Y10" dataDxfId="17728"/>
    <tableColumn id="29" xr3:uid="{00000000-0010-0000-0300-00001D000000}" name="Annual Target Y10" dataDxfId="17727"/>
    <tableColumn id="30" xr3:uid="{00000000-0010-0000-0300-00001E000000}" name="Total to Date Y10" dataDxfId="17726">
      <calculatedColumnFormula>SUBTOTAL(109,Y47:AB47)</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Table13463012" displayName="Table13463012" ref="A66:AD81" totalsRowShown="0" headerRowDxfId="17725" dataDxfId="17724">
  <autoFilter ref="A66:AD81" xr:uid="{00000000-0009-0000-0100-00000B000000}"/>
  <tableColumns count="30">
    <tableColumn id="1" xr3:uid="{00000000-0010-0000-0400-000001000000}" name="Service Delivery" dataDxfId="17723"/>
    <tableColumn id="2" xr3:uid="{00000000-0010-0000-0400-000002000000}" name="Q1" dataDxfId="17722"/>
    <tableColumn id="5" xr3:uid="{00000000-0010-0000-0400-000005000000}" name="Q2" dataDxfId="17721"/>
    <tableColumn id="3" xr3:uid="{00000000-0010-0000-0400-000003000000}" name="Q3" dataDxfId="17720"/>
    <tableColumn id="7" xr3:uid="{00000000-0010-0000-0400-000007000000}" name="Q4" dataDxfId="17719"/>
    <tableColumn id="12" xr3:uid="{00000000-0010-0000-0400-00000C000000}" name="Annual Target Y6" dataDxfId="17718"/>
    <tableColumn id="4" xr3:uid="{00000000-0010-0000-0400-000004000000}" name="Q1Y7" dataDxfId="17717"/>
    <tableColumn id="6" xr3:uid="{00000000-0010-0000-0400-000006000000}" name="Q2Y7" dataDxfId="17716"/>
    <tableColumn id="8" xr3:uid="{00000000-0010-0000-0400-000008000000}" name="Q3Y7" dataDxfId="17715"/>
    <tableColumn id="9" xr3:uid="{00000000-0010-0000-0400-000009000000}" name="Q4Y7" dataDxfId="17714"/>
    <tableColumn id="10" xr3:uid="{00000000-0010-0000-0400-00000A000000}" name="Annual Target Y7" dataDxfId="17713"/>
    <tableColumn id="11" xr3:uid="{00000000-0010-0000-0400-00000B000000}" name="Total to Date" dataDxfId="17712"/>
    <tableColumn id="14" xr3:uid="{00000000-0010-0000-0400-00000E000000}" name="Q1 Y8" dataDxfId="17711"/>
    <tableColumn id="13" xr3:uid="{00000000-0010-0000-0400-00000D000000}" name="Q2 Y8" dataDxfId="17710"/>
    <tableColumn id="15" xr3:uid="{00000000-0010-0000-0400-00000F000000}" name="Q3 Y8" dataDxfId="17709"/>
    <tableColumn id="16" xr3:uid="{00000000-0010-0000-0400-000010000000}" name="Q4 Y8" dataDxfId="17708"/>
    <tableColumn id="17" xr3:uid="{00000000-0010-0000-0400-000011000000}" name="Annual Target Y8" dataDxfId="17707"/>
    <tableColumn id="18" xr3:uid="{00000000-0010-0000-0400-000012000000}" name="Total to Date Y8" dataDxfId="17706"/>
    <tableColumn id="19" xr3:uid="{00000000-0010-0000-0400-000013000000}" name="Q1 Y9" dataDxfId="17705"/>
    <tableColumn id="20" xr3:uid="{00000000-0010-0000-0400-000014000000}" name="Q2 Y9" dataDxfId="17704"/>
    <tableColumn id="21" xr3:uid="{00000000-0010-0000-0400-000015000000}" name="Q3 Y9" dataDxfId="17703"/>
    <tableColumn id="22" xr3:uid="{00000000-0010-0000-0400-000016000000}" name="Q4 Y9" dataDxfId="17702"/>
    <tableColumn id="23" xr3:uid="{00000000-0010-0000-0400-000017000000}" name="Annual Target Y9" dataDxfId="17701"/>
    <tableColumn id="24" xr3:uid="{00000000-0010-0000-0400-000018000000}" name="Total to Date Y9" dataDxfId="17700"/>
    <tableColumn id="25" xr3:uid="{00000000-0010-0000-0400-000019000000}" name="Q1 Y10" dataDxfId="17699"/>
    <tableColumn id="26" xr3:uid="{00000000-0010-0000-0400-00001A000000}" name="Q2 Y10" dataDxfId="17698"/>
    <tableColumn id="27" xr3:uid="{00000000-0010-0000-0400-00001B000000}" name="Q3 Y10" dataDxfId="17697"/>
    <tableColumn id="28" xr3:uid="{00000000-0010-0000-0400-00001C000000}" name="Q4 Y10" dataDxfId="17696"/>
    <tableColumn id="29" xr3:uid="{00000000-0010-0000-0400-00001D000000}" name="Annual Target Y10" dataDxfId="17695"/>
    <tableColumn id="30" xr3:uid="{00000000-0010-0000-0400-00001E000000}" name="Total to Date Y10" dataDxfId="17694"/>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ble93213" displayName="Table93213" ref="A83:AD93" totalsRowShown="0" headerRowDxfId="17693" dataDxfId="17692">
  <autoFilter ref="A83:AD93" xr:uid="{00000000-0009-0000-0100-00000C000000}"/>
  <tableColumns count="30">
    <tableColumn id="1" xr3:uid="{00000000-0010-0000-0500-000001000000}" name="Finance Metrics" dataDxfId="17691"/>
    <tableColumn id="2" xr3:uid="{00000000-0010-0000-0500-000002000000}" name="Q1" dataDxfId="17690"/>
    <tableColumn id="5" xr3:uid="{00000000-0010-0000-0500-000005000000}" name="Q2" dataDxfId="17689"/>
    <tableColumn id="3" xr3:uid="{00000000-0010-0000-0500-000003000000}" name="Q3" dataDxfId="17688"/>
    <tableColumn id="7" xr3:uid="{00000000-0010-0000-0500-000007000000}" name="Q4" dataDxfId="17687"/>
    <tableColumn id="12" xr3:uid="{00000000-0010-0000-0500-00000C000000}" name="Annual Target Y6" dataDxfId="17686"/>
    <tableColumn id="4" xr3:uid="{00000000-0010-0000-0500-000004000000}" name="Q1Y7" dataDxfId="17685"/>
    <tableColumn id="6" xr3:uid="{00000000-0010-0000-0500-000006000000}" name="Q2Y7" dataDxfId="17684"/>
    <tableColumn id="8" xr3:uid="{00000000-0010-0000-0500-000008000000}" name="Q3Y7" dataDxfId="17683"/>
    <tableColumn id="9" xr3:uid="{00000000-0010-0000-0500-000009000000}" name="Q4Y7" dataDxfId="17682"/>
    <tableColumn id="10" xr3:uid="{00000000-0010-0000-0500-00000A000000}" name="Annual Target Y7" dataDxfId="17681"/>
    <tableColumn id="11" xr3:uid="{00000000-0010-0000-0500-00000B000000}" name="Total to Date" dataDxfId="17680"/>
    <tableColumn id="13" xr3:uid="{00000000-0010-0000-0500-00000D000000}" name="Q1 Y8" dataDxfId="17679"/>
    <tableColumn id="14" xr3:uid="{00000000-0010-0000-0500-00000E000000}" name="Q2 Y8" dataDxfId="17678"/>
    <tableColumn id="15" xr3:uid="{00000000-0010-0000-0500-00000F000000}" name="Q3 Y8" dataDxfId="17677"/>
    <tableColumn id="16" xr3:uid="{00000000-0010-0000-0500-000010000000}" name="Q4 Y8" dataDxfId="17676"/>
    <tableColumn id="17" xr3:uid="{00000000-0010-0000-0500-000011000000}" name="Annual Target Y8" dataDxfId="17675"/>
    <tableColumn id="18" xr3:uid="{00000000-0010-0000-0500-000012000000}" name="Total to Date Y8" dataDxfId="17674"/>
    <tableColumn id="19" xr3:uid="{00000000-0010-0000-0500-000013000000}" name="Q1 Y9" dataDxfId="17673"/>
    <tableColumn id="20" xr3:uid="{00000000-0010-0000-0500-000014000000}" name="Q2 Y9" dataDxfId="17672"/>
    <tableColumn id="21" xr3:uid="{00000000-0010-0000-0500-000015000000}" name="Q3 Y9" dataDxfId="17671"/>
    <tableColumn id="22" xr3:uid="{00000000-0010-0000-0500-000016000000}" name="Q4 Y9" dataDxfId="17670"/>
    <tableColumn id="23" xr3:uid="{00000000-0010-0000-0500-000017000000}" name="Annual Target Y9" dataDxfId="17669"/>
    <tableColumn id="24" xr3:uid="{00000000-0010-0000-0500-000018000000}" name="Total to Date Y9" dataDxfId="17668"/>
    <tableColumn id="25" xr3:uid="{00000000-0010-0000-0500-000019000000}" name="Q1 Y10" dataDxfId="17667"/>
    <tableColumn id="26" xr3:uid="{00000000-0010-0000-0500-00001A000000}" name="Q2 Y10" dataDxfId="17666"/>
    <tableColumn id="27" xr3:uid="{00000000-0010-0000-0500-00001B000000}" name="Q3 Y10" dataDxfId="17665"/>
    <tableColumn id="28" xr3:uid="{00000000-0010-0000-0500-00001C000000}" name="Q4 Y10" dataDxfId="17664"/>
    <tableColumn id="29" xr3:uid="{00000000-0010-0000-0500-00001D000000}" name="Annual Target Y10" dataDxfId="17663"/>
    <tableColumn id="30" xr3:uid="{00000000-0010-0000-0500-00001E000000}" name="Total to Date Y10" dataDxfId="17662"/>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310D83-EA4A-4B63-B9C8-08C6AE439686}" name="Table921" displayName="Table921" ref="W2:AF98" totalsRowShown="0" headerRowDxfId="17661" dataDxfId="17659" headerRowBorderDxfId="17660" tableBorderDxfId="17658" totalsRowBorderDxfId="17657">
  <autoFilter ref="W2:AF98" xr:uid="{98310D83-EA4A-4B63-B9C8-08C6AE439686}"/>
  <sortState xmlns:xlrd2="http://schemas.microsoft.com/office/spreadsheetml/2017/richdata2" ref="W3:AF98">
    <sortCondition ref="AF2:AF98"/>
  </sortState>
  <tableColumns count="10">
    <tableColumn id="1" xr3:uid="{01C2B676-C08F-4C64-9837-952A0F339893}" name="Citation" dataDxfId="17656"/>
    <tableColumn id="8" xr3:uid="{D65B1DA5-7575-427D-A194-349D0D1EF89E}" name="Principal Investigator" dataDxfId="17655"/>
    <tableColumn id="9" xr3:uid="{FA6B6A82-4FAC-483F-8677-E190E05A1350}" name="Date" dataDxfId="17654"/>
    <tableColumn id="10" xr3:uid="{372D2846-70DF-44BA-B262-61C5D0306F2F}" name="OSP" dataDxfId="17653"/>
    <tableColumn id="5" xr3:uid="{2C71D40B-DA5D-487D-903D-6D2ADA5FE107}" name="Direct" dataDxfId="17652"/>
    <tableColumn id="6" xr3:uid="{ECE405A5-00DF-4E66-90C8-B0DFF825781A}" name="Indirect" dataDxfId="17651"/>
    <tableColumn id="7" xr3:uid="{28B0E634-99EB-4825-BC4A-EA0A821BD822}" name="Total" dataDxfId="17650"/>
    <tableColumn id="2" xr3:uid="{308068A0-1486-4D82-BBCC-7486CA195396}" name="Cores Contributed" dataDxfId="17649"/>
    <tableColumn id="3" xr3:uid="{0E1C7EF7-9E1A-4B74-896A-78F09BEBB85E}" name="Core Components Contributed" dataDxfId="17648"/>
    <tableColumn id="4" xr3:uid="{F60CA3A8-8733-48EA-AE0E-8682D4E21EAF}" name="Type of funding source" dataDxfId="17647"/>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A5FD94-C6BA-432F-81BC-11AA578D2DE2}" name="Table1022" displayName="Table1022" ref="K2:U77" totalsRowShown="0" headerRowDxfId="17646" dataDxfId="17644" headerRowBorderDxfId="17645" tableBorderDxfId="17643" totalsRowBorderDxfId="17642">
  <autoFilter ref="K2:U77" xr:uid="{8BA5FD94-C6BA-432F-81BC-11AA578D2DE2}"/>
  <sortState xmlns:xlrd2="http://schemas.microsoft.com/office/spreadsheetml/2017/richdata2" ref="K3:U77">
    <sortCondition ref="U2:U77"/>
  </sortState>
  <tableColumns count="11">
    <tableColumn id="1" xr3:uid="{A1DEA0BA-ED20-43A3-AD59-6D6FC5A1C0CB}" name="Citation" dataDxfId="17641"/>
    <tableColumn id="11" xr3:uid="{F47C5D8C-D03B-41E3-91E0-67447DE8EF45}" name="Principal Investigator" dataDxfId="17640"/>
    <tableColumn id="8" xr3:uid="{50A80114-C160-4762-83E5-3090911C88D5}" name="Sponsor" dataDxfId="17639"/>
    <tableColumn id="9" xr3:uid="{01DF9EF0-7D70-4E99-9A2D-6B939E3AD13F}" name="Date" dataDxfId="17638"/>
    <tableColumn id="10" xr3:uid="{D6F47688-F5E1-4B84-9019-8A4357368008}" name="OSP" dataDxfId="17637"/>
    <tableColumn id="5" xr3:uid="{B14699D7-E9D4-4A78-9771-091281193282}" name="Direct" dataDxfId="17636"/>
    <tableColumn id="6" xr3:uid="{37EC6E97-BFA5-4D53-9047-D57E5DF0B0B2}" name="Indirect" dataDxfId="17635"/>
    <tableColumn id="7" xr3:uid="{CBE21964-5FAC-4F37-9C0F-D81E1AE089DB}" name="Total" dataDxfId="17634"/>
    <tableColumn id="2" xr3:uid="{55E0C7E3-586F-42FA-BE8D-DF68E9777089}" name="Cores Contributed" dataDxfId="17633"/>
    <tableColumn id="3" xr3:uid="{C672FEB6-FEAC-4786-8E71-7CE0500DA9FF}" name="Core Components Contributed" dataDxfId="17632"/>
    <tableColumn id="4" xr3:uid="{2FCD79CE-51E4-417B-955E-F515679FEDDE}" name="Type of funding source" dataDxfId="17631"/>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355ADF-5399-4D23-BD1B-71233A132818}" name="Table1223" displayName="Table1223" ref="AH2:AI7" totalsRowShown="0" headerRowDxfId="17630" dataDxfId="17628" headerRowBorderDxfId="17629" tableBorderDxfId="17627" totalsRowBorderDxfId="17626">
  <autoFilter ref="AH2:AI7" xr:uid="{AF355ADF-5399-4D23-BD1B-71233A132818}"/>
  <tableColumns count="2">
    <tableColumn id="1" xr3:uid="{275C4CD3-7A24-4053-A46F-50E2E05AFA6B}" name="Internal or External Policy or Practice Change" dataDxfId="17625"/>
    <tableColumn id="2" xr3:uid="{F0C221E1-642D-495C-A680-530F581CE5E7}" name="Brief description of change and breadth of impact" dataDxfId="17624"/>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D5734A-6B8A-4366-BD1B-4B824D8F9200}" name="Table1424" displayName="Table1424" ref="F2:I70" totalsRowShown="0" headerRowDxfId="17623" dataDxfId="17622" tableBorderDxfId="17621">
  <autoFilter ref="F2:I70" xr:uid="{B5D5734A-6B8A-4366-BD1B-4B824D8F9200}"/>
  <sortState xmlns:xlrd2="http://schemas.microsoft.com/office/spreadsheetml/2017/richdata2" ref="F3:J29">
    <sortCondition ref="J2:J29"/>
  </sortState>
  <tableColumns count="4">
    <tableColumn id="1" xr3:uid="{D291D15B-936D-4CB5-8300-D7E620362D41}" name="Citation" dataDxfId="17620">
      <calculatedColumnFormula>CONCATENATE(H3, I3, J3, K3, L3)</calculatedColumnFormula>
    </tableColumn>
    <tableColumn id="2" xr3:uid="{EE41C2DD-D18B-4A6E-9552-69AAA15A2535}" name="Cores Contributed" dataDxfId="17619"/>
    <tableColumn id="4" xr3:uid="{9F16D765-5AA4-455F-91B1-3F6A785694E8}" name="Core Components Contributed" dataDxfId="17618"/>
    <tableColumn id="5" xr3:uid="{BBE7439E-6AAE-4E6A-9F0E-20DCFAE09EEE}" name="Date" dataDxfId="17617"/>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D47EF9-5F55-46DF-B145-100B143669BB}" name="Table1525" displayName="Table1525" ref="A2:D70" totalsRowShown="0" headerRowDxfId="17616" dataDxfId="17615" tableBorderDxfId="17614">
  <autoFilter ref="A2:D70" xr:uid="{C0D47EF9-5F55-46DF-B145-100B143669BB}"/>
  <sortState xmlns:xlrd2="http://schemas.microsoft.com/office/spreadsheetml/2017/richdata2" ref="A3:D70">
    <sortCondition ref="B2:B70"/>
  </sortState>
  <tableColumns count="4">
    <tableColumn id="1" xr3:uid="{629659FA-3F9F-4807-AD0A-8D50F8F288AA}" name="Citation" dataDxfId="17613"/>
    <tableColumn id="2" xr3:uid="{7290A499-B379-43FF-BE7B-480DA3099119}" name="Cores Contributed" dataDxfId="17612"/>
    <tableColumn id="4" xr3:uid="{C3D0907D-EAEB-400F-BAA6-A027C6BFE23C}" name="Core Components Contributed" dataDxfId="17611"/>
    <tableColumn id="5" xr3:uid="{CABE710D-4EF8-4973-9D18-A3FDB4011884}" name="Partners" dataDxfId="17610"/>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63DB04-BF4A-432F-8A4F-923767402B27}" name="Table31" displayName="Table31" ref="AK2:AM5" totalsRowShown="0" headerRowDxfId="17609" dataDxfId="17607" headerRowBorderDxfId="17608" tableBorderDxfId="17606" totalsRowBorderDxfId="17605">
  <autoFilter ref="AK2:AM5" xr:uid="{2263DB04-BF4A-432F-8A4F-923767402B27}"/>
  <tableColumns count="3">
    <tableColumn id="1" xr3:uid="{FB27CC66-339A-4423-858D-1CAEF0BE8AB8}" name="Citation" dataDxfId="17604"/>
    <tableColumn id="2" xr3:uid="{78596FA0-A1DD-4BF6-876A-C475611439EA}" name="Cores Contributed" dataDxfId="17603"/>
    <tableColumn id="3" xr3:uid="{B13316AF-97E4-4436-BC33-E9BBA345CC47}" name="Core Components Contributed" dataDxfId="17602"/>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625E29D-12C3-49B8-8173-496436643AC9}" name="Table7" displayName="Table7" ref="A73:G97" totalsRowShown="0" headerRowDxfId="17601" dataDxfId="17599" headerRowBorderDxfId="17600" tableBorderDxfId="17598" totalsRowBorderDxfId="17597">
  <autoFilter ref="A73:G97" xr:uid="{B625E29D-12C3-49B8-8173-496436643AC9}"/>
  <tableColumns count="7">
    <tableColumn id="1" xr3:uid="{81E931E4-89B8-4E9E-B5D2-4B1FCC3D2F94}" name="Name" dataDxfId="17596"/>
    <tableColumn id="2" xr3:uid="{73790726-9401-4E66-A2B6-B36487EB5D08}" name="Terminal Degree" dataDxfId="17595"/>
    <tableColumn id="3" xr3:uid="{A1932236-7904-4D67-9D9B-4242DFE93E06}" name="Title" dataDxfId="17594"/>
    <tableColumn id="4" xr3:uid="{DDD74EE4-1BED-45C1-A933-AB5F4E1A6C3D}" name="Start Date" dataDxfId="17593"/>
    <tableColumn id="5" xr3:uid="{5E835265-4E0F-4E35-B07E-C22B00D4E507}" name="Department" dataDxfId="17592"/>
    <tableColumn id="6" xr3:uid="{5D4124F5-AE44-4220-8304-D9DF92701299}" name="School" dataDxfId="17591"/>
    <tableColumn id="7" xr3:uid="{644D9D91-0767-4E5B-99F8-9B583D646BF8}" name="Research Area" dataDxfId="17590"/>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5A22EE5A-6567-4BB4-ABD0-3AD3CFCDB014}" name="Table8" displayName="Table8" ref="A100:C124" totalsRowShown="0" headerRowDxfId="17589" dataDxfId="17587" headerRowBorderDxfId="17588" tableBorderDxfId="17586" totalsRowBorderDxfId="17585">
  <autoFilter ref="A100:C124" xr:uid="{5A22EE5A-6567-4BB4-ABD0-3AD3CFCDB014}"/>
  <tableColumns count="3">
    <tableColumn id="1" xr3:uid="{B27042FE-76AE-4D12-AFAA-D34DD56A5CDD}" name="Name" dataDxfId="17584"/>
    <tableColumn id="2" xr3:uid="{82AF6611-4003-490F-96F1-ED2BEAB92863}" name="Title" dataDxfId="17583"/>
    <tableColumn id="3" xr3:uid="{C44C3D30-C7E1-48F5-9382-BB100FBF04AC}" name="Start Date" dataDxfId="17582"/>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09EFBB0-DC70-4147-AE83-7F48F7D34761}" name="Table18" displayName="Table18" ref="A146:E168" totalsRowShown="0" headerRowDxfId="17581" dataDxfId="17579" headerRowBorderDxfId="17580" tableBorderDxfId="17578" totalsRowBorderDxfId="17577">
  <autoFilter ref="A146:E168" xr:uid="{A09EFBB0-DC70-4147-AE83-7F48F7D34761}"/>
  <tableColumns count="5">
    <tableColumn id="1" xr3:uid="{53F93FCA-F91C-439B-A8AE-025201C8A13F}" name="Orientations or Consultations provided to Investigators new to WVCTSI" dataDxfId="17576"/>
    <tableColumn id="2" xr3:uid="{95AB2A7E-97AB-43C9-874C-CCD825ADF91B}" name="Name" dataDxfId="17575"/>
    <tableColumn id="3" xr3:uid="{62DC4D65-926D-493E-AE62-320FBFF0006B}" name="Degree" dataDxfId="17574"/>
    <tableColumn id="4" xr3:uid="{A26FF8AB-24BD-41CF-8473-22AE19AC77F1}" name="Department" dataDxfId="17573"/>
    <tableColumn id="5" xr3:uid="{DEECFB39-0A4B-439D-BB4F-950762FC5FEF}" name="School/Location" dataDxfId="17572"/>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694630C-90B4-48E1-B0E3-5E5FF51480ED}" name="Table19" displayName="Table19" ref="A170:A180" totalsRowShown="0" headerRowDxfId="17571" dataDxfId="17569" headerRowBorderDxfId="17570" tableBorderDxfId="17568" totalsRowBorderDxfId="17567">
  <autoFilter ref="A170:A180" xr:uid="{7694630C-90B4-48E1-B0E3-5E5FF51480ED}"/>
  <tableColumns count="1">
    <tableColumn id="1" xr3:uid="{31AAB935-F553-4C6D-A0EA-C88082A43B97}" name="Brief description of grant related service or product shared with other institutions" dataDxfId="17566"/>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6B8FACA-46B4-425B-8376-2F76751D3C03}" name="Table1943" displayName="Table1943" ref="A134:A144" totalsRowShown="0" headerRowDxfId="17565" dataDxfId="17563" headerRowBorderDxfId="17564" tableBorderDxfId="17562" totalsRowBorderDxfId="17561">
  <autoFilter ref="A134:A144" xr:uid="{66B8FACA-46B4-425B-8376-2F76751D3C03}"/>
  <tableColumns count="1">
    <tableColumn id="1" xr3:uid="{80AC95D2-01EA-4D76-868F-12A8E664EB8D}" name="Type of Service" dataDxfId="17560"/>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4A8828C-96C3-46DA-9FED-F89DBC3ACCC9}" name="Table14" displayName="Table14" ref="A183:A189" totalsRowShown="0" headerRowDxfId="17559" dataDxfId="17557" headerRowBorderDxfId="17558" tableBorderDxfId="17556" totalsRowBorderDxfId="17555">
  <autoFilter ref="A183:A189" xr:uid="{94A8828C-96C3-46DA-9FED-F89DBC3ACCC9}"/>
  <tableColumns count="1">
    <tableColumn id="1" xr3:uid="{7D2D2E1D-6F69-4E7A-84C7-A4705093769B}" name="Brief description of cost transfers/corrections " dataDxfId="17554"/>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A64E9B5A-D909-4D00-AD8D-B274866421D0}" name="Table1546" displayName="Table1546" ref="A191:A197" totalsRowShown="0" headerRowDxfId="17553" dataDxfId="17551" headerRowBorderDxfId="17552" tableBorderDxfId="17550" totalsRowBorderDxfId="17549">
  <autoFilter ref="A191:A197" xr:uid="{A64E9B5A-D909-4D00-AD8D-B274866421D0}"/>
  <tableColumns count="1">
    <tableColumn id="1" xr3:uid="{957F5B8C-0DA6-4C36-B707-13902EB1FC6A}" name="Brief description of potential violations of cost accounting standards identified and corrected " dataDxfId="17548"/>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7764035-4099-4947-B8F8-5BA6C7B04086}" name="Table70" displayName="Table70" ref="A127:E131" totalsRowShown="0" headerRowDxfId="17547" dataDxfId="17546">
  <autoFilter ref="A127:E131" xr:uid="{07764035-4099-4947-B8F8-5BA6C7B04086}"/>
  <tableColumns count="5">
    <tableColumn id="1" xr3:uid="{70270260-B402-4356-9B62-1034CBFD57C1}" name="Type" dataDxfId="17545"/>
    <tableColumn id="2" xr3:uid="{0E837762-E6F7-4FB7-A75D-B016745B0722}" name="Id #" dataDxfId="17544"/>
    <tableColumn id="3" xr3:uid="{B7B6D14E-58E9-4A41-86DA-11EABA894A68}" name="Title" dataDxfId="17543"/>
    <tableColumn id="4" xr3:uid="{3DBEFFCC-744F-42EA-A538-C861940E35EE}" name="Inventors" dataDxfId="17542"/>
    <tableColumn id="5" xr3:uid="{D297F4E7-A7FE-47C5-B5EC-2E9A4940FD4B}" name="Date" dataDxfId="17541"/>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4000000}" name="Table17" displayName="Table17" ref="A2:AF47" totalsRowShown="0">
  <autoFilter ref="A2:AF47" xr:uid="{00000000-0009-0000-0100-00001A000000}"/>
  <tableColumns count="32">
    <tableColumn id="4" xr3:uid="{00000000-0010-0000-1400-000004000000}" name="Metrics " dataDxfId="17540" totalsRowDxfId="17539"/>
    <tableColumn id="5" xr3:uid="{00000000-0010-0000-1400-000005000000}" name="Q1Y6" dataDxfId="17538" totalsRowDxfId="17537"/>
    <tableColumn id="1" xr3:uid="{00000000-0010-0000-1400-000001000000}" name="Q2Y6" dataDxfId="17536" totalsRowDxfId="17535"/>
    <tableColumn id="2" xr3:uid="{00000000-0010-0000-1400-000002000000}" name="Q3Y6"/>
    <tableColumn id="7" xr3:uid="{00000000-0010-0000-1400-000007000000}" name="Q4Y6"/>
    <tableColumn id="3" xr3:uid="{00000000-0010-0000-1400-000003000000}" name="Annual Target Y6"/>
    <tableColumn id="6" xr3:uid="{00000000-0010-0000-1400-000006000000}" name="Total to date Y6" totalsRowDxfId="17534"/>
    <tableColumn id="12" xr3:uid="{00000000-0010-0000-1400-00000C000000}" name="Q1Y7" dataDxfId="17533"/>
    <tableColumn id="13" xr3:uid="{00000000-0010-0000-1400-00000D000000}" name="Q2Y7" dataDxfId="17532"/>
    <tableColumn id="14" xr3:uid="{00000000-0010-0000-1400-00000E000000}" name="Q3Y7" dataDxfId="17531"/>
    <tableColumn id="15" xr3:uid="{00000000-0010-0000-1400-00000F000000}" name="Q4Y7" dataDxfId="17530"/>
    <tableColumn id="16" xr3:uid="{00000000-0010-0000-1400-000010000000}" name="Annual Target Y7" dataDxfId="17529"/>
    <tableColumn id="17" xr3:uid="{00000000-0010-0000-1400-000011000000}" name="Total to date Y7" dataDxfId="17528"/>
    <tableColumn id="8" xr3:uid="{00000000-0010-0000-1400-000008000000}" name="Q1Y8" dataDxfId="17527"/>
    <tableColumn id="10" xr3:uid="{00000000-0010-0000-1400-00000A000000}" name="Q2Y8" dataDxfId="17526"/>
    <tableColumn id="11" xr3:uid="{00000000-0010-0000-1400-00000B000000}" name="Q3Y8" dataDxfId="17525"/>
    <tableColumn id="18" xr3:uid="{00000000-0010-0000-1400-000012000000}" name="Q4Y8" dataDxfId="17524"/>
    <tableColumn id="19" xr3:uid="{00000000-0010-0000-1400-000013000000}" name="Annual Target Y8" dataDxfId="17523"/>
    <tableColumn id="20" xr3:uid="{00000000-0010-0000-1400-000014000000}" name="Total to date Y8" dataDxfId="17522">
      <calculatedColumnFormula>SUM(Table17[[#This Row],[Q1Y8]:[Q4Y8]])</calculatedColumnFormula>
    </tableColumn>
    <tableColumn id="22" xr3:uid="{00000000-0010-0000-1400-000016000000}" name="Q1 Y9" dataDxfId="17521"/>
    <tableColumn id="21" xr3:uid="{00000000-0010-0000-1400-000015000000}" name="Q2 Y9" dataDxfId="17520"/>
    <tableColumn id="41" xr3:uid="{00000000-0010-0000-1400-000029000000}" name="Q3 Y9" dataDxfId="17519"/>
    <tableColumn id="40" xr3:uid="{00000000-0010-0000-1400-000028000000}" name="Q4 Y9" dataDxfId="17518"/>
    <tableColumn id="39" xr3:uid="{00000000-0010-0000-1400-000027000000}" name="Annual Target Y9" dataDxfId="17517"/>
    <tableColumn id="38" xr3:uid="{00000000-0010-0000-1400-000026000000}" name="Total to date Y9" dataDxfId="17516"/>
    <tableColumn id="37" xr3:uid="{00000000-0010-0000-1400-000025000000}" name="Q1 Y10" dataDxfId="17515"/>
    <tableColumn id="36" xr3:uid="{00000000-0010-0000-1400-000024000000}" name="Q2 Y10" dataDxfId="17514"/>
    <tableColumn id="35" xr3:uid="{00000000-0010-0000-1400-000023000000}" name="Q3 Y10" dataDxfId="17513"/>
    <tableColumn id="34" xr3:uid="{00000000-0010-0000-1400-000022000000}" name="Q4 Y10" dataDxfId="17512"/>
    <tableColumn id="33" xr3:uid="{00000000-0010-0000-1400-000021000000}" name="Annual Target Y10" dataDxfId="17511"/>
    <tableColumn id="32" xr3:uid="{00000000-0010-0000-1400-000020000000}" name="Total to date Y10" dataDxfId="17510">
      <calculatedColumnFormula>SUM(Table17[[#This Row],[Q1 Y10]:[Q4 Y10]])</calculatedColumnFormula>
    </tableColumn>
    <tableColumn id="9" xr3:uid="{00000000-0010-0000-1400-000009000000}" name="iLab Information" dataDxfId="17509"/>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B789BB4-48CA-4FBF-BDF8-693B8A505856}" name="Table314" displayName="Table314" ref="A2:A30" totalsRowShown="0" headerRowDxfId="17508" dataDxfId="17507">
  <autoFilter ref="A2:A30" xr:uid="{CB789BB4-48CA-4FBF-BDF8-693B8A505856}"/>
  <tableColumns count="1">
    <tableColumn id="3" xr3:uid="{CD0D7D62-1C83-4F06-8EE0-8DC67D0311FA}" name="Project Description" dataDxfId="17506"/>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4A4571F-63CF-4E1E-B082-F25A2EBC7893}" name="Table415" displayName="Table415" ref="C2:C227" totalsRowShown="0" headerRowDxfId="17505" dataDxfId="17504">
  <autoFilter ref="C2:C227" xr:uid="{14A4571F-63CF-4E1E-B082-F25A2EBC7893}"/>
  <tableColumns count="1">
    <tableColumn id="3" xr3:uid="{9C550CD1-6E00-4790-80DC-64BA368978EA}" name="Project Title Description" dataDxfId="17503"/>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AC2F464-936D-4E05-B9F0-12D7512D3B4D}" name="Table516" displayName="Table516" ref="H2:H30" totalsRowShown="0" headerRowDxfId="17502" dataDxfId="17501">
  <autoFilter ref="H2:H30" xr:uid="{5AC2F464-936D-4E05-B9F0-12D7512D3B4D}"/>
  <tableColumns count="1">
    <tableColumn id="2" xr3:uid="{C926A68B-377E-41C5-B95E-2EB29F48EA1D}" name="Description of Internal or External Policy or Practice Change" dataDxfId="17500"/>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61FC7D0-06F6-4D17-9DD6-4202E3049F24}" name="Table15171917" displayName="Table15171917" ref="J2:K4" totalsRowShown="0" headerRowDxfId="17499" dataDxfId="17498">
  <autoFilter ref="J2:K4" xr:uid="{861FC7D0-06F6-4D17-9DD6-4202E3049F24}"/>
  <tableColumns count="2">
    <tableColumn id="1" xr3:uid="{E9E567D7-DF39-4820-8ABD-9207427ACB83}" name="Brief description of professional development activities" dataDxfId="17497"/>
    <tableColumn id="2" xr3:uid="{8DF294B7-724D-49DE-AF6A-93B1F14175C2}" name="Quarter" dataDxfId="17496"/>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D47FDDA-82A2-4157-BEEF-D240C53E6C8D}" name="Table4318" displayName="Table4318" ref="F2:F30" totalsRowShown="0" headerRowDxfId="17495" dataDxfId="17494">
  <autoFilter ref="F2:F30" xr:uid="{1D47FDDA-82A2-4157-BEEF-D240C53E6C8D}"/>
  <tableColumns count="1">
    <tableColumn id="3" xr3:uid="{AFAFF082-8716-40F8-BEED-C80AD2AFF39B}" name="Project Description" dataDxfId="17493"/>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0116EDE-ADAF-4EA3-9115-56B4455C12E0}" name="Table4719" displayName="Table4719" ref="D2:D227" totalsRowShown="0" headerRowDxfId="17492" dataDxfId="17491">
  <autoFilter ref="D2:D227" xr:uid="{70116EDE-ADAF-4EA3-9115-56B4455C12E0}"/>
  <tableColumns count="1">
    <tableColumn id="3" xr3:uid="{676D0057-BCD5-49E6-A1EB-27C0ECAD29B7}" name="Instrument Title Description" dataDxfId="17490"/>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B000000}" name="Table114" displayName="Table114" ref="A2:AE37" totalsRowShown="0">
  <autoFilter ref="A2:AE37" xr:uid="{00000000-0009-0000-0100-000021000000}"/>
  <tableColumns count="31">
    <tableColumn id="1" xr3:uid="{00000000-0010-0000-1B00-000001000000}" name="Metrics" dataDxfId="17489"/>
    <tableColumn id="5" xr3:uid="{00000000-0010-0000-1B00-000005000000}" name="Q1Y6" dataDxfId="17488"/>
    <tableColumn id="4" xr3:uid="{00000000-0010-0000-1B00-000004000000}" name="Q2Y6" dataDxfId="17487"/>
    <tableColumn id="2" xr3:uid="{00000000-0010-0000-1B00-000002000000}" name="Q3Y6"/>
    <tableColumn id="7" xr3:uid="{00000000-0010-0000-1B00-000007000000}" name="Q4Y6"/>
    <tableColumn id="3" xr3:uid="{00000000-0010-0000-1B00-000003000000}" name="Annual Target Y6"/>
    <tableColumn id="6" xr3:uid="{00000000-0010-0000-1B00-000006000000}" name="Total to date Y6"/>
    <tableColumn id="8" xr3:uid="{00000000-0010-0000-1B00-000008000000}" name="Q1 Y7" dataDxfId="17486"/>
    <tableColumn id="9" xr3:uid="{00000000-0010-0000-1B00-000009000000}" name="Q2 Y7" dataDxfId="17485"/>
    <tableColumn id="10" xr3:uid="{00000000-0010-0000-1B00-00000A000000}" name="Q3 Y7"/>
    <tableColumn id="11" xr3:uid="{00000000-0010-0000-1B00-00000B000000}" name="Q4 Y7"/>
    <tableColumn id="12" xr3:uid="{00000000-0010-0000-1B00-00000C000000}" name="Annual Target Y7"/>
    <tableColumn id="15" xr3:uid="{00000000-0010-0000-1B00-00000F000000}" name="Total to Date Y7" dataDxfId="17484"/>
    <tableColumn id="21" xr3:uid="{00000000-0010-0000-1B00-000015000000}" name="Q1 Y8" dataDxfId="17483"/>
    <tableColumn id="20" xr3:uid="{00000000-0010-0000-1B00-000014000000}" name="Q2 Y8" dataDxfId="17482"/>
    <tableColumn id="19" xr3:uid="{00000000-0010-0000-1B00-000013000000}" name="Q3 Y8" dataDxfId="17481"/>
    <tableColumn id="18" xr3:uid="{00000000-0010-0000-1B00-000012000000}" name="Q4 Y8" dataDxfId="17480"/>
    <tableColumn id="17" xr3:uid="{00000000-0010-0000-1B00-000011000000}" name="Annual Target Y8" dataDxfId="17479"/>
    <tableColumn id="16" xr3:uid="{00000000-0010-0000-1B00-000010000000}" name="Total to Date Y8" dataDxfId="17478">
      <calculatedColumnFormula>SUM(Table114[[#This Row],[Q1 Y8]:[Q4 Y8]])</calculatedColumnFormula>
    </tableColumn>
    <tableColumn id="31" xr3:uid="{00000000-0010-0000-1B00-00001F000000}" name="Q1 Y9" dataDxfId="17477"/>
    <tableColumn id="30" xr3:uid="{00000000-0010-0000-1B00-00001E000000}" name="Q2 Y9" dataDxfId="17476"/>
    <tableColumn id="29" xr3:uid="{00000000-0010-0000-1B00-00001D000000}" name="Q3 Y9" dataDxfId="17475"/>
    <tableColumn id="28" xr3:uid="{00000000-0010-0000-1B00-00001C000000}" name="Q4 Y9" dataDxfId="17474"/>
    <tableColumn id="27" xr3:uid="{00000000-0010-0000-1B00-00001B000000}" name="Annual Target Y9" dataDxfId="17473"/>
    <tableColumn id="26" xr3:uid="{00000000-0010-0000-1B00-00001A000000}" name="Total to Date Y9" dataDxfId="17472"/>
    <tableColumn id="25" xr3:uid="{00000000-0010-0000-1B00-000019000000}" name="Q1 Y10" dataDxfId="17471"/>
    <tableColumn id="24" xr3:uid="{00000000-0010-0000-1B00-000018000000}" name="Q2 Y10" dataDxfId="17470"/>
    <tableColumn id="23" xr3:uid="{00000000-0010-0000-1B00-000017000000}" name="Q3 Y10" dataDxfId="17469"/>
    <tableColumn id="22" xr3:uid="{00000000-0010-0000-1B00-000016000000}" name="Q4 Y10" dataDxfId="17468"/>
    <tableColumn id="14" xr3:uid="{00000000-0010-0000-1B00-00000E000000}" name="Annual Target Y10" dataDxfId="17467"/>
    <tableColumn id="13" xr3:uid="{00000000-0010-0000-1B00-00000D000000}" name="Total to Date Y10" dataDxfId="17466">
      <calculatedColumnFormula>SUM(Table114[[#This Row],[Q1 Y10]:[Q4 Y10]])</calculatedColumnFormula>
    </tableColumn>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450CA62-3B0A-4DCE-B21A-D1A570096561}" name="Table220" displayName="Table220" ref="A2:B8" totalsRowShown="0" headerRowDxfId="17465" dataDxfId="17464" tableBorderDxfId="17463">
  <autoFilter ref="A2:B8" xr:uid="{1450CA62-3B0A-4DCE-B21A-D1A570096561}"/>
  <tableColumns count="2">
    <tableColumn id="1" xr3:uid="{D3FB642B-3AF9-4C5E-B0E6-5A0073FF9C66}" name="Active Study Protocol or PI name" dataDxfId="17462"/>
    <tableColumn id="2" xr3:uid="{67B80D43-7BE7-4897-BC17-8AF90FF28D20}" name="Funding Category (CTSI, Federal agency, Professional society, Foundation, Investigator-initiated/Industry funded)" dataDxfId="17461"/>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16A9D8-077A-41A8-BE4E-F2477CA3C326}" name="Table3" displayName="Table3" ref="A10:C18" totalsRowShown="0" headerRowDxfId="17460" dataDxfId="17459" tableBorderDxfId="17458">
  <autoFilter ref="A10:C18" xr:uid="{9616A9D8-077A-41A8-BE4E-F2477CA3C326}"/>
  <tableColumns count="3">
    <tableColumn id="1" xr3:uid="{C959591F-DD22-4B00-9D1B-9756F8D53E9D}" name="Description of trial " dataDxfId="17457"/>
    <tableColumn id="2" xr3:uid="{D840BBB3-8633-4E61-AF78-9BF0FE912CA0}" name="Division or Department" dataDxfId="17456"/>
    <tableColumn id="3" xr3:uid="{610E10A6-2CE8-4741-8147-9FEA8D9C9010}" name="Funding Category (CTSI, Federal agency, Professional society, Foundation, Investigator-initiated/Industry funded)" dataDxfId="17455"/>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CF12B4-F78C-493F-B585-2193651B70B0}" name="Table4" displayName="Table4" ref="A20:B30" totalsRowShown="0" headerRowDxfId="17454" dataDxfId="17452" headerRowBorderDxfId="17453" tableBorderDxfId="17451" totalsRowBorderDxfId="17450">
  <autoFilter ref="A20:B30" xr:uid="{6BCF12B4-F78C-493F-B585-2193651B70B0}"/>
  <tableColumns count="2">
    <tableColumn id="1" xr3:uid="{A82AC28D-F915-4832-A398-259E1126468C}" name="Brief description/significance of Internal or External Policy or Practice changes" dataDxfId="17449"/>
    <tableColumn id="2" xr3:uid="{1BBDE00E-EF81-4B34-ACC4-5C1D57846E0F}" name="Site Name" dataDxfId="17448"/>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C000000}" name="Table119" displayName="Table119" ref="A2:AD44" totalsRowShown="0" headerRowDxfId="17447" dataDxfId="17446">
  <autoFilter ref="A2:AD44" xr:uid="{00000000-0009-0000-0100-000023000000}"/>
  <tableColumns count="30">
    <tableColumn id="1" xr3:uid="{00000000-0010-0000-1C00-000001000000}" name="Community Engagement" dataDxfId="17445"/>
    <tableColumn id="5" xr3:uid="{00000000-0010-0000-1C00-000005000000}" name="Q1Y6" dataDxfId="17444"/>
    <tableColumn id="4" xr3:uid="{00000000-0010-0000-1C00-000004000000}" name="Q2Y6" dataDxfId="17443"/>
    <tableColumn id="2" xr3:uid="{00000000-0010-0000-1C00-000002000000}" name="Q3Y6" dataDxfId="17442"/>
    <tableColumn id="7" xr3:uid="{00000000-0010-0000-1C00-000007000000}" name="Q4Y6" dataDxfId="17441"/>
    <tableColumn id="3" xr3:uid="{00000000-0010-0000-1C00-000003000000}" name="Annual Target Y6" dataDxfId="17440"/>
    <tableColumn id="6" xr3:uid="{00000000-0010-0000-1C00-000006000000}" name="Total to date Y6" dataDxfId="17439"/>
    <tableColumn id="8" xr3:uid="{00000000-0010-0000-1C00-000008000000}" name="Q1Y7" dataDxfId="17438"/>
    <tableColumn id="9" xr3:uid="{00000000-0010-0000-1C00-000009000000}" name="Q2Y7" dataDxfId="17437"/>
    <tableColumn id="10" xr3:uid="{00000000-0010-0000-1C00-00000A000000}" name="Q3Y7" dataDxfId="17436"/>
    <tableColumn id="11" xr3:uid="{00000000-0010-0000-1C00-00000B000000}" name="Q4Y7" dataDxfId="17435"/>
    <tableColumn id="12" xr3:uid="{00000000-0010-0000-1C00-00000C000000}" name="Annual Target Y7" dataDxfId="17434"/>
    <tableColumn id="14" xr3:uid="{00000000-0010-0000-1C00-00000E000000}" name="Q1 Y8" dataDxfId="17433"/>
    <tableColumn id="19" xr3:uid="{00000000-0010-0000-1C00-000013000000}" name="Q2 Y8" dataDxfId="17432"/>
    <tableColumn id="18" xr3:uid="{00000000-0010-0000-1C00-000012000000}" name="Q3 Y8" dataDxfId="17431"/>
    <tableColumn id="17" xr3:uid="{00000000-0010-0000-1C00-000011000000}" name="Q4 Y8" dataDxfId="17430"/>
    <tableColumn id="16" xr3:uid="{00000000-0010-0000-1C00-000010000000}" name="Annual Target Y8" dataDxfId="17429"/>
    <tableColumn id="15" xr3:uid="{00000000-0010-0000-1C00-00000F000000}" name="Total to Date Y8" dataDxfId="17428"/>
    <tableColumn id="13" xr3:uid="{00000000-0010-0000-1C00-00000D000000}" name="Q1 Y9" dataDxfId="17427"/>
    <tableColumn id="20" xr3:uid="{00000000-0010-0000-1C00-000014000000}" name="Q2 Y9" dataDxfId="17426"/>
    <tableColumn id="21" xr3:uid="{00000000-0010-0000-1C00-000015000000}" name="Q3 Y9" dataDxfId="17425"/>
    <tableColumn id="22" xr3:uid="{00000000-0010-0000-1C00-000016000000}" name="Q4 Y9" dataDxfId="17424"/>
    <tableColumn id="23" xr3:uid="{00000000-0010-0000-1C00-000017000000}" name="Annual Target Y9" dataDxfId="17423"/>
    <tableColumn id="24" xr3:uid="{00000000-0010-0000-1C00-000018000000}" name="Total to Date Y9" dataDxfId="17422"/>
    <tableColumn id="25" xr3:uid="{00000000-0010-0000-1C00-000019000000}" name="Q1 Y10" dataDxfId="17421"/>
    <tableColumn id="26" xr3:uid="{00000000-0010-0000-1C00-00001A000000}" name="Q2 Y10" dataDxfId="17420"/>
    <tableColumn id="27" xr3:uid="{00000000-0010-0000-1C00-00001B000000}" name="Q3 Y10" dataDxfId="17419"/>
    <tableColumn id="28" xr3:uid="{00000000-0010-0000-1C00-00001C000000}" name="Q4 Y10" dataDxfId="17418"/>
    <tableColumn id="29" xr3:uid="{00000000-0010-0000-1C00-00001D000000}" name="Annual Target Y10" dataDxfId="17417"/>
    <tableColumn id="30" xr3:uid="{00000000-0010-0000-1C00-00001E000000}" name="Total to Date Y10" dataDxfId="17416">
      <calculatedColumnFormula>SUM(Table119[[#This Row],[Q1 Y10]:[Q4 Y10]])</calculatedColumnFormula>
    </tableColumn>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DC61543-C5A9-4B1C-BD20-2D88EDC3BF09}" name="Table3423" displayName="Table3423" ref="B14:E23" totalsRowShown="0" headerRowDxfId="17415" dataDxfId="17414">
  <autoFilter ref="B14:E23" xr:uid="{4DC61543-C5A9-4B1C-BD20-2D88EDC3BF09}"/>
  <tableColumns count="4">
    <tableColumn id="1" xr3:uid="{9699ABF3-9BB2-43A0-A9AE-3AF150168910}" name="New PBRN Project" dataDxfId="17413"/>
    <tableColumn id="2" xr3:uid="{E1FCB545-83D2-443A-886A-DED52B4B243A}" name="PI" dataDxfId="17412"/>
    <tableColumn id="4" xr3:uid="{2C431CD6-6CBF-42B2-8F2B-11D07136853E}" name="Status" dataDxfId="17411"/>
    <tableColumn id="3" xr3:uid="{87A2D8EB-1976-4A17-A698-56B7967DCE33}" name="Description" dataDxfId="17410"/>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76A3E7B-371B-402F-9E59-60486A9E3B57}" name="Table3624" displayName="Table3624" ref="B27:B57" totalsRowShown="0" headerRowDxfId="17409" dataDxfId="17407" headerRowBorderDxfId="17408" tableBorderDxfId="17406">
  <autoFilter ref="B27:B57" xr:uid="{376A3E7B-371B-402F-9E59-60486A9E3B57}"/>
  <tableColumns count="1">
    <tableColumn id="1" xr3:uid="{6DEA32EC-6B97-48F2-985E-1D78A4F1A7BD}" name="List of new ECHO sites" dataDxfId="17405"/>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09BCC76-F2EB-4668-A2E0-E890E28AFAA4}" name="Table3725" displayName="Table3725" ref="B8:B12" totalsRowShown="0" headerRowDxfId="17404" dataDxfId="17402" headerRowBorderDxfId="17403" tableBorderDxfId="17401">
  <autoFilter ref="B8:B12" xr:uid="{309BCC76-F2EB-4668-A2E0-E890E28AFAA4}"/>
  <tableColumns count="1">
    <tableColumn id="1" xr3:uid="{190B5BE4-75D7-4CE8-B9AA-14593CFD4003}" name="Project Description (ECHO)" dataDxfId="17400"/>
  </tableColumns>
  <tableStyleInfo name="TableStyleMedium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54343F4-B8E5-4120-A74A-3CD451E5C7DC}" name="Table3926" displayName="Table3926" ref="B2:G6" totalsRowShown="0" headerRowDxfId="17399" dataDxfId="17397" headerRowBorderDxfId="17398" tableBorderDxfId="17396" totalsRowBorderDxfId="17395">
  <autoFilter ref="B2:G6" xr:uid="{E54343F4-B8E5-4120-A74A-3CD451E5C7DC}"/>
  <tableColumns count="6">
    <tableColumn id="1" xr3:uid="{43EB774F-E74C-4466-8F8E-123C3AE4CBAB}" name="Project Description (non-ECHO/non-PBRN)" dataDxfId="17394"/>
    <tableColumn id="2" xr3:uid="{CFA0DD1B-B483-4FE4-A22F-FB51B63D56E9}" name="Description of translation and dissemination plans" dataDxfId="17393"/>
    <tableColumn id="3" xr3:uid="{2E85DA61-2A5A-46B9-9129-835E001C8D6A}" name="Does the project involve patients (yes/no)" dataDxfId="17392"/>
    <tableColumn id="4" xr3:uid="{7A6F7F48-D29D-48D9-8A93-0DDFAC8C8C1D}" name="How many patients are involved? If none, type in 0" dataDxfId="17391"/>
    <tableColumn id="5" xr3:uid="{14F4AC1B-6F7F-4164-BC57-9070D67F0FB7}" name="Does the project involve community members? (yes/no)" dataDxfId="17390"/>
    <tableColumn id="6" xr3:uid="{18B133A5-6A87-479E-B3D5-1E8AE6ADB2BF}" name="How many community members are involved? If none, type in 02" dataDxfId="17389"/>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7730848-91F8-4B56-B842-154C9844774A}" name="Table4028" displayName="Table4028" ref="B59:B68" totalsRowShown="0" headerRowDxfId="17388" dataDxfId="17386" headerRowBorderDxfId="17387" tableBorderDxfId="17385">
  <autoFilter ref="B59:B68" xr:uid="{A7730848-91F8-4B56-B842-154C9844774A}"/>
  <tableColumns count="1">
    <tableColumn id="1" xr3:uid="{F2D3B8E3-8AE8-4BB2-9417-3D20D7D549B8}" name="List and description of new Partner Organizations" dataDxfId="17384"/>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A043615-0B1E-4909-BB21-EF94CBF8FAC4}" name="Table4529" displayName="Table4529" ref="B70:C74" totalsRowShown="0" headerRowDxfId="17383" dataDxfId="17381" headerRowBorderDxfId="17382" tableBorderDxfId="17380" totalsRowBorderDxfId="17379">
  <autoFilter ref="B70:C74" xr:uid="{BA043615-0B1E-4909-BB21-EF94CBF8FAC4}"/>
  <tableColumns count="2">
    <tableColumn id="1" xr3:uid="{C8BEBF47-6979-45C1-88B2-66F122941F63}" name="Brief description of BOTG Training Sessions" dataDxfId="17378"/>
    <tableColumn id="2" xr3:uid="{D5AF5896-C359-4E32-A18E-763973F80CE4}" name="Location " dataDxfId="17377"/>
  </tableColumns>
  <tableStyleInfo name="TableStyleMedium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0515727-C782-49D1-8727-CC63CC2E853C}" name="Table4630" displayName="Table4630" ref="B76:B80" totalsRowShown="0" headerRowDxfId="17376" dataDxfId="17374" headerRowBorderDxfId="17375" tableBorderDxfId="17373" totalsRowBorderDxfId="17372">
  <autoFilter ref="B76:B80" xr:uid="{C0515727-C782-49D1-8727-CC63CC2E853C}"/>
  <tableColumns count="1">
    <tableColumn id="1" xr3:uid="{45FC9991-4676-44C5-BB50-A3B09B451414}" name="Focus group name" dataDxfId="17371"/>
  </tableColumns>
  <tableStyleInfo name="TableStyleMedium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57291F1-6CFD-4E2E-B4E9-7397DD39BB44}" name="Table4831" displayName="Table4831" ref="B82:B89" totalsRowShown="0" headerRowDxfId="17370" dataDxfId="17368" headerRowBorderDxfId="17369" tableBorderDxfId="17367">
  <autoFilter ref="B82:B89" xr:uid="{257291F1-6CFD-4E2E-B4E9-7397DD39BB44}"/>
  <tableColumns count="1">
    <tableColumn id="1" xr3:uid="{A842A1A5-8335-4765-A275-786994F8E711}" name="Ideas on Deck / Ideas to Action / Design Studio" dataDxfId="17366"/>
  </tableColumns>
  <tableStyleInfo name="TableStyleMedium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127DEB4-8A03-49EB-A12E-02275D381029}" name="Table4932" displayName="Table4932" ref="B91:B95" totalsRowShown="0" headerRowDxfId="17365" dataDxfId="17363" headerRowBorderDxfId="17364" tableBorderDxfId="17362" totalsRowBorderDxfId="17361">
  <autoFilter ref="B91:B95" xr:uid="{2127DEB4-8A03-49EB-A12E-02275D381029}"/>
  <tableColumns count="1">
    <tableColumn id="1" xr3:uid="{AE65B1CB-8957-4E38-916C-4B29131A78E4}" name="Brief description of funding opportunities identified" dataDxfId="17360"/>
  </tableColumns>
  <tableStyleInfo name="TableStyleMedium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F31E5DA-8DEA-48F1-BD9E-84A6F861C132}" name="Table5033" displayName="Table5033" ref="B97:C101" totalsRowShown="0" headerRowDxfId="17359" dataDxfId="17357" headerRowBorderDxfId="17358" tableBorderDxfId="17356" totalsRowBorderDxfId="17355">
  <autoFilter ref="B97:C101" xr:uid="{CF31E5DA-8DEA-48F1-BD9E-84A6F861C132}"/>
  <tableColumns count="2">
    <tableColumn id="1" xr3:uid="{98D32B6C-F8EE-4592-A95B-DF6994AFBEEE}" name="Brief description/significance of internal or external policy or practice changes" dataDxfId="17354"/>
    <tableColumn id="2" xr3:uid="{DC8B9C31-0A64-46A0-842C-0B5B873EAE8D}" name="Site Name" dataDxfId="17353"/>
  </tableColumns>
  <tableStyleInfo name="TableStyleMedium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58B674E-680F-4978-8474-07C473A3B027}" name="Table5171" displayName="Table5171" ref="B104:B111" totalsRowShown="0" headerRowDxfId="17352" dataDxfId="17350" headerRowBorderDxfId="17351" tableBorderDxfId="17349">
  <autoFilter ref="B104:B111" xr:uid="{758B674E-680F-4978-8474-07C473A3B027}"/>
  <tableColumns count="1">
    <tableColumn id="1" xr3:uid="{DB7F6930-D3C1-425D-9988-8315D3AD8ACB}" name="Brief description of networking opportunities" dataDxfId="17348"/>
  </tableColumns>
  <tableStyleInfo name="TableStyleMedium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4F338E55-286B-495F-A210-D46ED6472B1D}" name="Table6072" displayName="Table6072" ref="B113:B117" totalsRowShown="0" headerRowDxfId="17347" dataDxfId="17345" headerRowBorderDxfId="17346" tableBorderDxfId="17344">
  <autoFilter ref="B113:B117" xr:uid="{4F338E55-286B-495F-A210-D46ED6472B1D}"/>
  <tableColumns count="1">
    <tableColumn id="1" xr3:uid="{55BA5E09-80AA-4567-B958-C45AD8C98415}" name="Brief description of Community Advisory Board Meeting" dataDxfId="17343"/>
  </tableColumns>
  <tableStyleInfo name="TableStyleMedium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9000000}" name="Table130" displayName="Table130" ref="A2:S21" totalsRowShown="0" headerRowDxfId="17342" dataDxfId="17341">
  <autoFilter ref="A2:S21" xr:uid="{00000000-0009-0000-0100-000029000000}"/>
  <tableColumns count="19">
    <tableColumn id="1" xr3:uid="{00000000-0010-0000-2900-000001000000}" name="Pilot Metrics" dataDxfId="17340"/>
    <tableColumn id="5" xr3:uid="{00000000-0010-0000-2900-000005000000}" name="Q1 Y6" dataDxfId="17339"/>
    <tableColumn id="4" xr3:uid="{00000000-0010-0000-2900-000004000000}" name="Q2 Y6" dataDxfId="17338"/>
    <tableColumn id="2" xr3:uid="{00000000-0010-0000-2900-000002000000}" name="Q3 Y6" dataDxfId="17337"/>
    <tableColumn id="7" xr3:uid="{00000000-0010-0000-2900-000007000000}" name="Q4 Y6" dataDxfId="17336"/>
    <tableColumn id="3" xr3:uid="{00000000-0010-0000-2900-000003000000}" name="Annual Target Y6" dataDxfId="17335"/>
    <tableColumn id="6" xr3:uid="{00000000-0010-0000-2900-000006000000}" name="Total to date Y6" dataDxfId="17334">
      <calculatedColumnFormula>SUM(Table130[[#This Row],[Q1 Y6]:[Q3 Y6]])</calculatedColumnFormula>
    </tableColumn>
    <tableColumn id="8" xr3:uid="{00000000-0010-0000-2900-000008000000}" name="Q1 Y7" dataDxfId="17333"/>
    <tableColumn id="9" xr3:uid="{00000000-0010-0000-2900-000009000000}" name="Q2 Y7" dataDxfId="17332"/>
    <tableColumn id="10" xr3:uid="{00000000-0010-0000-2900-00000A000000}" name="Q3 Y7" dataDxfId="17331"/>
    <tableColumn id="11" xr3:uid="{00000000-0010-0000-2900-00000B000000}" name="Q4 Y7" dataDxfId="17330"/>
    <tableColumn id="12" xr3:uid="{00000000-0010-0000-2900-00000C000000}" name="Annual Target Y7" dataDxfId="17329"/>
    <tableColumn id="13" xr3:uid="{00000000-0010-0000-2900-00000D000000}" name="Total to date Y7" dataDxfId="17328"/>
    <tableColumn id="14" xr3:uid="{00000000-0010-0000-2900-00000E000000}" name="Q1 Y8" dataDxfId="17327"/>
    <tableColumn id="15" xr3:uid="{00000000-0010-0000-2900-00000F000000}" name="Q2 Y8" dataDxfId="17326"/>
    <tableColumn id="16" xr3:uid="{00000000-0010-0000-2900-000010000000}" name="Q3 Y8" dataDxfId="17325"/>
    <tableColumn id="17" xr3:uid="{00000000-0010-0000-2900-000011000000}" name="Q4 Y8" dataDxfId="17324"/>
    <tableColumn id="18" xr3:uid="{00000000-0010-0000-2900-000012000000}" name="Annual Target Y8" dataDxfId="17323"/>
    <tableColumn id="19" xr3:uid="{00000000-0010-0000-2900-000013000000}" name="Total to date Y8" dataDxfId="17322"/>
  </tableColumns>
  <tableStyleInfo name="TableStyleMedium1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A000000}" name="Table143" displayName="Table143" ref="A23:S27" totalsRowShown="0" headerRowDxfId="17321" dataDxfId="17320" tableBorderDxfId="17319">
  <autoFilter ref="A23:S27" xr:uid="{00000000-0009-0000-0100-00002A000000}"/>
  <tableColumns count="19">
    <tableColumn id="1" xr3:uid="{00000000-0010-0000-2A00-000001000000}" name="Policy or Practice Changes" dataDxfId="17318"/>
    <tableColumn id="2" xr3:uid="{00000000-0010-0000-2A00-000002000000}" name="Q1 Y6" dataDxfId="17317"/>
    <tableColumn id="3" xr3:uid="{00000000-0010-0000-2A00-000003000000}" name="Q2 Y6" dataDxfId="17316"/>
    <tableColumn id="4" xr3:uid="{00000000-0010-0000-2A00-000004000000}" name="Q3 Y6" dataDxfId="17315"/>
    <tableColumn id="5" xr3:uid="{00000000-0010-0000-2A00-000005000000}" name="Q4 Y6" dataDxfId="17314"/>
    <tableColumn id="6" xr3:uid="{00000000-0010-0000-2A00-000006000000}" name="Annual Target Y6" dataDxfId="17313"/>
    <tableColumn id="7" xr3:uid="{00000000-0010-0000-2A00-000007000000}" name="Total to date Y6" dataDxfId="17312"/>
    <tableColumn id="8" xr3:uid="{00000000-0010-0000-2A00-000008000000}" name="Q1 Y7" dataDxfId="17311"/>
    <tableColumn id="9" xr3:uid="{00000000-0010-0000-2A00-000009000000}" name="Q2 Y7" dataDxfId="17310"/>
    <tableColumn id="10" xr3:uid="{00000000-0010-0000-2A00-00000A000000}" name="Q3 Y7" dataDxfId="17309"/>
    <tableColumn id="11" xr3:uid="{00000000-0010-0000-2A00-00000B000000}" name="Q4 Y7" dataDxfId="17308"/>
    <tableColumn id="12" xr3:uid="{00000000-0010-0000-2A00-00000C000000}" name="Annual Target Y7" dataDxfId="17307"/>
    <tableColumn id="13" xr3:uid="{00000000-0010-0000-2A00-00000D000000}" name="Total to date Y7" dataDxfId="17306"/>
    <tableColumn id="14" xr3:uid="{00000000-0010-0000-2A00-00000E000000}" name="Q1 Y8" dataDxfId="17305"/>
    <tableColumn id="15" xr3:uid="{00000000-0010-0000-2A00-00000F000000}" name="Q2 Y8" dataDxfId="17304"/>
    <tableColumn id="16" xr3:uid="{00000000-0010-0000-2A00-000010000000}" name="Q3 Y8" dataDxfId="17303"/>
    <tableColumn id="17" xr3:uid="{00000000-0010-0000-2A00-000011000000}" name="Q4 Y8" dataDxfId="17302"/>
    <tableColumn id="18" xr3:uid="{00000000-0010-0000-2A00-000012000000}" name="Annual Target Y8" dataDxfId="17301"/>
    <tableColumn id="19" xr3:uid="{00000000-0010-0000-2A00-000013000000}" name="Annual Target Y82" dataDxfId="17300"/>
  </tableColumns>
  <tableStyleInfo name="TableStyleMedium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B000000}" name="Table544" displayName="Table544" ref="T2:AE21" totalsRowShown="0" headerRowDxfId="17299" dataDxfId="17298">
  <autoFilter ref="T2:AE21" xr:uid="{00000000-0009-0000-0100-00002B000000}"/>
  <tableColumns count="12">
    <tableColumn id="1" xr3:uid="{00000000-0010-0000-2B00-000001000000}" name="Q1 Y9" dataDxfId="17297"/>
    <tableColumn id="2" xr3:uid="{00000000-0010-0000-2B00-000002000000}" name="Q2 Y9" dataDxfId="17296"/>
    <tableColumn id="3" xr3:uid="{00000000-0010-0000-2B00-000003000000}" name="Q3 Y9" dataDxfId="17295"/>
    <tableColumn id="4" xr3:uid="{00000000-0010-0000-2B00-000004000000}" name="Q4 Y9" dataDxfId="17294"/>
    <tableColumn id="5" xr3:uid="{00000000-0010-0000-2B00-000005000000}" name="Annual Target Y9" dataDxfId="17293"/>
    <tableColumn id="6" xr3:uid="{00000000-0010-0000-2B00-000006000000}" name="Total to date Y9" dataDxfId="17292"/>
    <tableColumn id="7" xr3:uid="{00000000-0010-0000-2B00-000007000000}" name="Q1 Y10" dataDxfId="17291"/>
    <tableColumn id="8" xr3:uid="{00000000-0010-0000-2B00-000008000000}" name="Q2 Y10" dataDxfId="17290"/>
    <tableColumn id="9" xr3:uid="{00000000-0010-0000-2B00-000009000000}" name="Q3 Y10" dataDxfId="17289"/>
    <tableColumn id="10" xr3:uid="{00000000-0010-0000-2B00-00000A000000}" name="Q4 Y10" dataDxfId="17288"/>
    <tableColumn id="11" xr3:uid="{00000000-0010-0000-2B00-00000B000000}" name="Annual Target Y10" dataDxfId="17287"/>
    <tableColumn id="12" xr3:uid="{00000000-0010-0000-2B00-00000C000000}" name="Total to date Y10" dataDxfId="17286">
      <calculatedColumnFormula>SUM(Table544[[#This Row],[Q1 Y10]:[Q4 Y10]])</calculatedColumnFormula>
    </tableColumn>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C000000}" name="Table6" displayName="Table6" ref="T23:AE27" totalsRowShown="0" headerRowDxfId="17285" dataDxfId="17284">
  <autoFilter ref="T23:AE27" xr:uid="{00000000-0009-0000-0100-00002C000000}"/>
  <tableColumns count="12">
    <tableColumn id="1" xr3:uid="{00000000-0010-0000-2C00-000001000000}" name="Q1 Y9" dataDxfId="17283"/>
    <tableColumn id="2" xr3:uid="{00000000-0010-0000-2C00-000002000000}" name="Q2 Y9" dataDxfId="17282"/>
    <tableColumn id="3" xr3:uid="{00000000-0010-0000-2C00-000003000000}" name="Q3 Y9" dataDxfId="17281"/>
    <tableColumn id="4" xr3:uid="{00000000-0010-0000-2C00-000004000000}" name="Q4 Y9" dataDxfId="17280"/>
    <tableColumn id="5" xr3:uid="{00000000-0010-0000-2C00-000005000000}" name="Annual Target Y9" dataDxfId="17279"/>
    <tableColumn id="6" xr3:uid="{00000000-0010-0000-2C00-000006000000}" name="Total to date Y9" dataDxfId="17278"/>
    <tableColumn id="7" xr3:uid="{00000000-0010-0000-2C00-000007000000}" name="Q1 Y10" dataDxfId="17277"/>
    <tableColumn id="8" xr3:uid="{00000000-0010-0000-2C00-000008000000}" name="Q2 Y10" dataDxfId="17276"/>
    <tableColumn id="9" xr3:uid="{00000000-0010-0000-2C00-000009000000}" name="Q3 Y10" dataDxfId="17275"/>
    <tableColumn id="10" xr3:uid="{00000000-0010-0000-2C00-00000A000000}" name="Q4 Y10" dataDxfId="17274"/>
    <tableColumn id="11" xr3:uid="{00000000-0010-0000-2C00-00000B000000}" name="Annual Target Y10" dataDxfId="17273"/>
    <tableColumn id="12" xr3:uid="{00000000-0010-0000-2C00-00000C000000}" name="Total to date Y10" dataDxfId="17272">
      <calculatedColumnFormula>SUM(Table6[[#This Row],[Q1 Y10]:[Q4 Y10]])</calculatedColumnFormula>
    </tableColumn>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2D000000}" name="Table63" displayName="Table63" ref="A2:L10" totalsRowShown="0" headerRowDxfId="17271" dataDxfId="17270">
  <autoFilter ref="A2:L10" xr:uid="{00000000-0009-0000-0100-00003F000000}"/>
  <tableColumns count="12">
    <tableColumn id="1" xr3:uid="{00000000-0010-0000-2D00-000001000000}" name="Competition Label" dataDxfId="17269"/>
    <tableColumn id="2" xr3:uid="{00000000-0010-0000-2D00-000002000000}" name="Submission Deadline" dataDxfId="17268"/>
    <tableColumn id="3" xr3:uid="{00000000-0010-0000-2D00-000003000000}" name="Total # of applications" dataDxfId="17267"/>
    <tableColumn id="4" xr3:uid="{00000000-0010-0000-2D00-000004000000}" name="ESI PI #" dataDxfId="17266"/>
    <tableColumn id="5" xr3:uid="{00000000-0010-0000-2D00-000005000000}" name="Clinician PI #" dataDxfId="17265"/>
    <tableColumn id="6" xr3:uid="{00000000-0010-0000-2D00-000006000000}" name="WVU PI #" dataDxfId="17264"/>
    <tableColumn id="7" xr3:uid="{00000000-0010-0000-2D00-000007000000}" name="WVSOM PI #" dataDxfId="17263"/>
    <tableColumn id="8" xr3:uid="{00000000-0010-0000-2D00-000008000000}" name="CAMC PI #" dataDxfId="17262"/>
    <tableColumn id="9" xr3:uid="{00000000-0010-0000-2D00-000009000000}" name="VA PI #" dataDxfId="17261"/>
    <tableColumn id="10" xr3:uid="{00000000-0010-0000-2D00-00000A000000}" name="NIOSH PI #" dataDxfId="17260"/>
    <tableColumn id="11" xr3:uid="{00000000-0010-0000-2D00-00000B000000}" name="Marshall PI #" dataDxfId="17259"/>
    <tableColumn id="12" xr3:uid="{00000000-0010-0000-2D00-00000C000000}" name="PBRN #" dataDxfId="17258"/>
  </tableColumns>
  <tableStyleInfo name="TableStyleMedium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2E000000}" name="Table64" displayName="Table64" ref="N2:Y10" totalsRowShown="0" headerRowDxfId="17257" dataDxfId="17256">
  <autoFilter ref="N2:Y10" xr:uid="{00000000-0009-0000-0100-000040000000}"/>
  <tableColumns count="12">
    <tableColumn id="1" xr3:uid="{00000000-0010-0000-2E00-000001000000}" name="Competition Label" dataDxfId="17255"/>
    <tableColumn id="2" xr3:uid="{00000000-0010-0000-2E00-000002000000}" name="Submission Deadline" dataDxfId="17254"/>
    <tableColumn id="3" xr3:uid="{00000000-0010-0000-2E00-000003000000}" name="Total # of applications" dataDxfId="17253"/>
    <tableColumn id="4" xr3:uid="{00000000-0010-0000-2E00-000004000000}" name="ESI PI #" dataDxfId="17252"/>
    <tableColumn id="5" xr3:uid="{00000000-0010-0000-2E00-000005000000}" name="Clinician PI #" dataDxfId="17251"/>
    <tableColumn id="6" xr3:uid="{00000000-0010-0000-2E00-000006000000}" name="WVU PI #" dataDxfId="17250"/>
    <tableColumn id="7" xr3:uid="{00000000-0010-0000-2E00-000007000000}" name="WVSOM PI #" dataDxfId="17249"/>
    <tableColumn id="8" xr3:uid="{00000000-0010-0000-2E00-000008000000}" name="CAMC PI #" dataDxfId="17248"/>
    <tableColumn id="9" xr3:uid="{00000000-0010-0000-2E00-000009000000}" name="VA PI #" dataDxfId="17247"/>
    <tableColumn id="10" xr3:uid="{00000000-0010-0000-2E00-00000A000000}" name="NIOSH PI #" dataDxfId="17246"/>
    <tableColumn id="11" xr3:uid="{00000000-0010-0000-2E00-00000B000000}" name="Marshall PI #" dataDxfId="17245"/>
    <tableColumn id="12" xr3:uid="{00000000-0010-0000-2E00-00000C000000}" name="PBRN #" dataDxfId="17244"/>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2F000000}" name="Table65" displayName="Table65" ref="AA2:AI10" totalsRowShown="0" headerRowDxfId="17243" dataDxfId="17242">
  <autoFilter ref="AA2:AI10" xr:uid="{00000000-0009-0000-0100-000041000000}"/>
  <tableColumns count="9">
    <tableColumn id="1" xr3:uid="{00000000-0010-0000-2F00-000001000000}" name="Training Title" dataDxfId="17241"/>
    <tableColumn id="2" xr3:uid="{00000000-0010-0000-2F00-000002000000}" name="Date" dataDxfId="17240"/>
    <tableColumn id="3" xr3:uid="{00000000-0010-0000-2F00-000003000000}" name="Total # of participants" dataDxfId="17239"/>
    <tableColumn id="4" xr3:uid="{00000000-0010-0000-2F00-000004000000}" name="WVU #" dataDxfId="17238"/>
    <tableColumn id="5" xr3:uid="{00000000-0010-0000-2F00-000005000000}" name="WVSOM #" dataDxfId="17237"/>
    <tableColumn id="6" xr3:uid="{00000000-0010-0000-2F00-000006000000}" name="CAMC #" dataDxfId="17236"/>
    <tableColumn id="7" xr3:uid="{00000000-0010-0000-2F00-000007000000}" name="VA #" dataDxfId="17235"/>
    <tableColumn id="8" xr3:uid="{00000000-0010-0000-2F00-000008000000}" name="NIOSH PI #" dataDxfId="17234"/>
    <tableColumn id="9" xr3:uid="{00000000-0010-0000-2F00-000009000000}" name="Marshall PI #" dataDxfId="17233"/>
  </tableColumns>
  <tableStyleInfo name="TableStyleMedium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30000000}" name="Table66" displayName="Table66" ref="AK2:AO12" totalsRowShown="0" headerRowDxfId="17232" dataDxfId="17231">
  <autoFilter ref="AK2:AO12" xr:uid="{00000000-0009-0000-0100-000042000000}"/>
  <tableColumns count="5">
    <tableColumn id="1" xr3:uid="{00000000-0010-0000-3000-000001000000}" name="Requestor" dataDxfId="17230"/>
    <tableColumn id="2" xr3:uid="{00000000-0010-0000-3000-000002000000}" name="Investigator" dataDxfId="17229"/>
    <tableColumn id="3" xr3:uid="{00000000-0010-0000-3000-000003000000}" name="# Hours" dataDxfId="17228"/>
    <tableColumn id="4" xr3:uid="{00000000-0010-0000-3000-000004000000}" name="Partner" dataDxfId="17227"/>
    <tableColumn id="5" xr3:uid="{00000000-0010-0000-3000-000005000000}" name="Consultation type" dataDxfId="17226"/>
  </tableColumns>
  <tableStyleInfo name="TableStyleMedium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31000000}" name="Table67" displayName="Table67" ref="AQ2:AU26" totalsRowShown="0" headerRowDxfId="17225" tableBorderDxfId="17224">
  <autoFilter ref="AQ2:AU26" xr:uid="{00000000-0009-0000-0100-000043000000}"/>
  <tableColumns count="5">
    <tableColumn id="1" xr3:uid="{00000000-0010-0000-3100-000001000000}" name="Pilot Awardee" dataDxfId="17223"/>
    <tableColumn id="2" xr3:uid="{00000000-0010-0000-3100-000002000000}" name="Study title" dataDxfId="17222"/>
    <tableColumn id="3" xr3:uid="{00000000-0010-0000-3100-000003000000}" name="Partner" dataDxfId="17221"/>
    <tableColumn id="4" xr3:uid="{00000000-0010-0000-3100-000004000000}" name="Current enrollement target" dataDxfId="17220"/>
    <tableColumn id="5" xr3:uid="{00000000-0010-0000-3100-000005000000}" name="Actual current enrollment" dataDxfId="17219"/>
  </tableColumns>
  <tableStyleInfo name="TableStyleMedium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32000000}" name="Table68" displayName="Table68" ref="AW2:BE10" totalsRowShown="0" headerRowDxfId="17218" tableBorderDxfId="17217">
  <autoFilter ref="AW2:BE10" xr:uid="{00000000-0009-0000-0100-000044000000}"/>
  <tableColumns count="9">
    <tableColumn id="1" xr3:uid="{00000000-0010-0000-3200-000001000000}" name="Pilot Awardee Name" dataDxfId="17216"/>
    <tableColumn id="2" xr3:uid="{00000000-0010-0000-3200-000002000000}" name="Competition Label" dataDxfId="17215"/>
    <tableColumn id="3" xr3:uid="{00000000-0010-0000-3200-000003000000}" name="Project Title" dataDxfId="17214"/>
    <tableColumn id="4" xr3:uid="{00000000-0010-0000-3200-000004000000}" name="Priority Health Area" dataDxfId="17213"/>
    <tableColumn id="5" xr3:uid="{00000000-0010-0000-3200-000005000000}" name="Partner " dataDxfId="17212"/>
    <tableColumn id="6" xr3:uid="{00000000-0010-0000-3200-000006000000}" name="Pilot Start Date" dataDxfId="17211"/>
    <tableColumn id="7" xr3:uid="{00000000-0010-0000-3200-000007000000}" name="Pilot End Date" dataDxfId="17210"/>
    <tableColumn id="8" xr3:uid="{00000000-0010-0000-3200-000008000000}" name="Biostats Effort (Y/N)" dataDxfId="17209"/>
    <tableColumn id="9" xr3:uid="{00000000-0010-0000-3200-000009000000}" name="Clinical Trials Coordinator (Y/N)" dataDxfId="17208"/>
  </tableColumns>
  <tableStyleInfo name="TableStyleMedium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33000000}" name="Table69" displayName="Table69" ref="BG2:BH23" totalsRowShown="0" headerRowDxfId="17207" headerRowBorderDxfId="17206" tableBorderDxfId="17205">
  <autoFilter ref="BG2:BH23" xr:uid="{00000000-0009-0000-0100-000045000000}"/>
  <tableColumns count="2">
    <tableColumn id="1" xr3:uid="{00000000-0010-0000-3300-000001000000}" name="List of Policy or Practice Changes" dataDxfId="17204"/>
    <tableColumn id="2" xr3:uid="{00000000-0010-0000-3300-000002000000}" name="Description of Internal or External Policy or Practice Change" dataDxfId="17203"/>
  </tableColumns>
  <tableStyleInfo name="TableStyleMedium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4000000}" name="Table149" displayName="Table149" ref="A2:AE14" totalsRowShown="0" headerRowDxfId="17202" dataDxfId="17201">
  <autoFilter ref="A2:AE14" xr:uid="{00000000-0009-0000-0100-000033000000}"/>
  <tableColumns count="31">
    <tableColumn id="1" xr3:uid="{00000000-0010-0000-3400-000001000000}" name="Research Scholars" dataDxfId="17200"/>
    <tableColumn id="5" xr3:uid="{00000000-0010-0000-3400-000005000000}" name="Q1 Y6" dataDxfId="17199"/>
    <tableColumn id="4" xr3:uid="{00000000-0010-0000-3400-000004000000}" name="Q2 Y6" dataDxfId="17198"/>
    <tableColumn id="2" xr3:uid="{00000000-0010-0000-3400-000002000000}" name="Q3 Y6" dataDxfId="17197"/>
    <tableColumn id="7" xr3:uid="{00000000-0010-0000-3400-000007000000}" name="Q4 Y6" dataDxfId="17196"/>
    <tableColumn id="3" xr3:uid="{00000000-0010-0000-3400-000003000000}" name="Annual Target Y6" dataDxfId="17195"/>
    <tableColumn id="6" xr3:uid="{00000000-0010-0000-3400-000006000000}" name="Total to date Y6" dataDxfId="17194">
      <calculatedColumnFormula>SUM(Table149[[#This Row],[Q1 Y6]:[Q3 Y6]])</calculatedColumnFormula>
    </tableColumn>
    <tableColumn id="8" xr3:uid="{00000000-0010-0000-3400-000008000000}" name="Q1 Y7" dataDxfId="17193"/>
    <tableColumn id="9" xr3:uid="{00000000-0010-0000-3400-000009000000}" name="Q2 Y7" dataDxfId="17192"/>
    <tableColumn id="10" xr3:uid="{00000000-0010-0000-3400-00000A000000}" name="Q3 Y7" dataDxfId="17191"/>
    <tableColumn id="11" xr3:uid="{00000000-0010-0000-3400-00000B000000}" name="Q4 Y7" dataDxfId="17190"/>
    <tableColumn id="12" xr3:uid="{00000000-0010-0000-3400-00000C000000}" name="Annual Target Y7" dataDxfId="17189"/>
    <tableColumn id="13" xr3:uid="{00000000-0010-0000-3400-00000D000000}" name="Total to date Y7" dataDxfId="17188">
      <calculatedColumnFormula>SUM(Table149[[#This Row],[Q1 Y7]:[Q4 Y7]])</calculatedColumnFormula>
    </tableColumn>
    <tableColumn id="14" xr3:uid="{00000000-0010-0000-3400-00000E000000}" name="Q1 Y8" dataDxfId="17187"/>
    <tableColumn id="25" xr3:uid="{00000000-0010-0000-3400-000019000000}" name="Q2 Y8" dataDxfId="17186"/>
    <tableColumn id="26" xr3:uid="{00000000-0010-0000-3400-00001A000000}" name="Q3 Y8" dataDxfId="17185"/>
    <tableColumn id="27" xr3:uid="{00000000-0010-0000-3400-00001B000000}" name="Q4 Y8" dataDxfId="17184"/>
    <tableColumn id="28" xr3:uid="{00000000-0010-0000-3400-00001C000000}" name="Annual Target Y8" dataDxfId="17183"/>
    <tableColumn id="29" xr3:uid="{00000000-0010-0000-3400-00001D000000}" name="Total to date Y8" dataDxfId="17182"/>
    <tableColumn id="15" xr3:uid="{00000000-0010-0000-3400-00000F000000}" name="Q1 Y9" dataDxfId="17181"/>
    <tableColumn id="16" xr3:uid="{00000000-0010-0000-3400-000010000000}" name="Q2 Y9" dataDxfId="17180"/>
    <tableColumn id="17" xr3:uid="{00000000-0010-0000-3400-000011000000}" name="Q3 Y9" dataDxfId="17179"/>
    <tableColumn id="18" xr3:uid="{00000000-0010-0000-3400-000012000000}" name="Q4 Y9" dataDxfId="17178"/>
    <tableColumn id="19" xr3:uid="{00000000-0010-0000-3400-000013000000}" name="Annual Target Y9" dataDxfId="17177"/>
    <tableColumn id="20" xr3:uid="{00000000-0010-0000-3400-000014000000}" name="Total to date Y9" dataDxfId="17176"/>
    <tableColumn id="21" xr3:uid="{00000000-0010-0000-3400-000015000000}" name="Q1 Y10" dataDxfId="17175"/>
    <tableColumn id="22" xr3:uid="{00000000-0010-0000-3400-000016000000}" name="Q2 Y10" dataDxfId="17174"/>
    <tableColumn id="23" xr3:uid="{00000000-0010-0000-3400-000017000000}" name="Q3 Y10" dataDxfId="17173"/>
    <tableColumn id="24" xr3:uid="{00000000-0010-0000-3400-000018000000}" name="Q4 Y10" dataDxfId="17172"/>
    <tableColumn id="30" xr3:uid="{00000000-0010-0000-3400-00001E000000}" name="Annual Target Y10" dataDxfId="17171"/>
    <tableColumn id="31" xr3:uid="{00000000-0010-0000-3400-00001F000000}" name="Total to date Y10" dataDxfId="17170">
      <calculatedColumnFormula>SUM(Table149[[#This Row],[Q1 Y10]:[Q4 Y10]])</calculatedColumnFormula>
    </tableColumn>
  </tableColumns>
  <tableStyleInfo name="TableStyleMedium15"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5000000}" name="Table185" displayName="Table185" ref="A16:AE31" totalsRowShown="0" headerRowDxfId="17169" dataDxfId="17168">
  <autoFilter ref="A16:AE31" xr:uid="{00000000-0009-0000-0100-000034000000}"/>
  <tableColumns count="31">
    <tableColumn id="1" xr3:uid="{00000000-0010-0000-3500-000001000000}" name="WVU MS in CTS" dataDxfId="17167"/>
    <tableColumn id="5" xr3:uid="{00000000-0010-0000-3500-000005000000}" name="Q1 Y6" dataDxfId="17166"/>
    <tableColumn id="4" xr3:uid="{00000000-0010-0000-3500-000004000000}" name="Q2 Y6" dataDxfId="17165"/>
    <tableColumn id="2" xr3:uid="{00000000-0010-0000-3500-000002000000}" name="Q3 Y6" dataDxfId="17164"/>
    <tableColumn id="7" xr3:uid="{00000000-0010-0000-3500-000007000000}" name="Q4 Y6" dataDxfId="17163"/>
    <tableColumn id="3" xr3:uid="{00000000-0010-0000-3500-000003000000}" name="Annual Target Y6" dataDxfId="17162"/>
    <tableColumn id="6" xr3:uid="{00000000-0010-0000-3500-000006000000}" name="Total to date Y6" dataDxfId="17161"/>
    <tableColumn id="8" xr3:uid="{00000000-0010-0000-3500-000008000000}" name="Q1 Y7" dataDxfId="17160"/>
    <tableColumn id="9" xr3:uid="{00000000-0010-0000-3500-000009000000}" name="Q2 Y7" dataDxfId="17159"/>
    <tableColumn id="10" xr3:uid="{00000000-0010-0000-3500-00000A000000}" name="Q3 Y7" dataDxfId="17158"/>
    <tableColumn id="11" xr3:uid="{00000000-0010-0000-3500-00000B000000}" name="Q4 Y7" dataDxfId="17157"/>
    <tableColumn id="12" xr3:uid="{00000000-0010-0000-3500-00000C000000}" name="Annual Target Y7" dataDxfId="17156"/>
    <tableColumn id="13" xr3:uid="{00000000-0010-0000-3500-00000D000000}" name="Total to date Y7" dataDxfId="17155"/>
    <tableColumn id="14" xr3:uid="{00000000-0010-0000-3500-00000E000000}" name="Q1 Y8" dataDxfId="17154"/>
    <tableColumn id="15" xr3:uid="{00000000-0010-0000-3500-00000F000000}" name="Q2 Y8" dataDxfId="17153"/>
    <tableColumn id="16" xr3:uid="{00000000-0010-0000-3500-000010000000}" name="Q3 Y8" dataDxfId="17152"/>
    <tableColumn id="17" xr3:uid="{00000000-0010-0000-3500-000011000000}" name="Q4 Y8" dataDxfId="17151"/>
    <tableColumn id="18" xr3:uid="{00000000-0010-0000-3500-000012000000}" name="Annual Target Y8" dataDxfId="17150"/>
    <tableColumn id="19" xr3:uid="{00000000-0010-0000-3500-000013000000}" name="Total to date Y8" dataDxfId="17149"/>
    <tableColumn id="20" xr3:uid="{00000000-0010-0000-3500-000014000000}" name="Q1 Y9" dataDxfId="17148"/>
    <tableColumn id="21" xr3:uid="{00000000-0010-0000-3500-000015000000}" name="Q2 Y9" dataDxfId="17147"/>
    <tableColumn id="22" xr3:uid="{00000000-0010-0000-3500-000016000000}" name="Q3 Y9" dataDxfId="17146"/>
    <tableColumn id="23" xr3:uid="{00000000-0010-0000-3500-000017000000}" name="Q4 Y9" dataDxfId="17145"/>
    <tableColumn id="24" xr3:uid="{00000000-0010-0000-3500-000018000000}" name="Annual Target Y9" dataDxfId="17144"/>
    <tableColumn id="25" xr3:uid="{00000000-0010-0000-3500-000019000000}" name="Total to date Y9" dataDxfId="17143"/>
    <tableColumn id="26" xr3:uid="{00000000-0010-0000-3500-00001A000000}" name="Q1 Y10" dataDxfId="17142"/>
    <tableColumn id="27" xr3:uid="{00000000-0010-0000-3500-00001B000000}" name="Q2 Y10" dataDxfId="17141"/>
    <tableColumn id="28" xr3:uid="{00000000-0010-0000-3500-00001C000000}" name="Q3 Y10" dataDxfId="17140"/>
    <tableColumn id="29" xr3:uid="{00000000-0010-0000-3500-00001D000000}" name="Q4 Y10" dataDxfId="17139"/>
    <tableColumn id="30" xr3:uid="{00000000-0010-0000-3500-00001E000000}" name="Annual Target Y10" dataDxfId="17138"/>
    <tableColumn id="31" xr3:uid="{00000000-0010-0000-3500-00001F000000}" name="Total to date Y10" dataDxfId="17137">
      <calculatedColumnFormula>SUBTOTAL(109,Z17:AC17)</calculatedColumnFormula>
    </tableColumn>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6000000}" name="Table1896" displayName="Table1896" ref="A46:AE56" totalsRowShown="0" headerRowDxfId="17136" dataDxfId="17135">
  <autoFilter ref="A46:AE56" xr:uid="{00000000-0009-0000-0100-000035000000}"/>
  <tableColumns count="31">
    <tableColumn id="1" xr3:uid="{00000000-0010-0000-3600-000001000000}" name="CTS PhD Program" dataDxfId="17134"/>
    <tableColumn id="5" xr3:uid="{00000000-0010-0000-3600-000005000000}" name="Q1 Y6" dataDxfId="17133"/>
    <tableColumn id="4" xr3:uid="{00000000-0010-0000-3600-000004000000}" name="Q2 Y6" dataDxfId="17132"/>
    <tableColumn id="2" xr3:uid="{00000000-0010-0000-3600-000002000000}" name="Q3 Y6" dataDxfId="17131"/>
    <tableColumn id="7" xr3:uid="{00000000-0010-0000-3600-000007000000}" name="Q4 Y6" dataDxfId="17130"/>
    <tableColumn id="3" xr3:uid="{00000000-0010-0000-3600-000003000000}" name="Annual Target Y6" dataDxfId="17129"/>
    <tableColumn id="6" xr3:uid="{00000000-0010-0000-3600-000006000000}" name="Total to date Y6" dataDxfId="17128"/>
    <tableColumn id="8" xr3:uid="{00000000-0010-0000-3600-000008000000}" name="Q1 Y7" dataDxfId="17127"/>
    <tableColumn id="9" xr3:uid="{00000000-0010-0000-3600-000009000000}" name="Q2 Y7" dataDxfId="17126"/>
    <tableColumn id="10" xr3:uid="{00000000-0010-0000-3600-00000A000000}" name="Q3 Y7" dataDxfId="17125"/>
    <tableColumn id="11" xr3:uid="{00000000-0010-0000-3600-00000B000000}" name="Q4 Y7" dataDxfId="17124"/>
    <tableColumn id="12" xr3:uid="{00000000-0010-0000-3600-00000C000000}" name="Annual Target Y7" dataDxfId="17123"/>
    <tableColumn id="13" xr3:uid="{00000000-0010-0000-3600-00000D000000}" name="Total to date Y7" dataDxfId="17122"/>
    <tableColumn id="14" xr3:uid="{00000000-0010-0000-3600-00000E000000}" name="Q1 Y8" dataDxfId="17121"/>
    <tableColumn id="15" xr3:uid="{00000000-0010-0000-3600-00000F000000}" name="Q2 Y8" dataDxfId="17120"/>
    <tableColumn id="16" xr3:uid="{00000000-0010-0000-3600-000010000000}" name="Q3 Y8" dataDxfId="17119"/>
    <tableColumn id="17" xr3:uid="{00000000-0010-0000-3600-000011000000}" name="Q4 Y8" dataDxfId="17118"/>
    <tableColumn id="18" xr3:uid="{00000000-0010-0000-3600-000012000000}" name="Annual Target Y8" dataDxfId="17117"/>
    <tableColumn id="19" xr3:uid="{00000000-0010-0000-3600-000013000000}" name="Total to date Y8" dataDxfId="17116"/>
    <tableColumn id="20" xr3:uid="{00000000-0010-0000-3600-000014000000}" name="Q1 Y9" dataDxfId="17115"/>
    <tableColumn id="21" xr3:uid="{00000000-0010-0000-3600-000015000000}" name="Q2 Y9" dataDxfId="17114"/>
    <tableColumn id="22" xr3:uid="{00000000-0010-0000-3600-000016000000}" name="Q3 Y9" dataDxfId="17113"/>
    <tableColumn id="23" xr3:uid="{00000000-0010-0000-3600-000017000000}" name="Q4 Y9" dataDxfId="17112"/>
    <tableColumn id="24" xr3:uid="{00000000-0010-0000-3600-000018000000}" name="Annual Target Y9" dataDxfId="17111"/>
    <tableColumn id="25" xr3:uid="{00000000-0010-0000-3600-000019000000}" name="Total to date Y9" dataDxfId="17110"/>
    <tableColumn id="26" xr3:uid="{00000000-0010-0000-3600-00001A000000}" name="Q1 Y10" dataDxfId="17109"/>
    <tableColumn id="27" xr3:uid="{00000000-0010-0000-3600-00001B000000}" name="Q2 Y10" dataDxfId="17108"/>
    <tableColumn id="28" xr3:uid="{00000000-0010-0000-3600-00001C000000}" name="Q3 Y10" dataDxfId="17107"/>
    <tableColumn id="29" xr3:uid="{00000000-0010-0000-3600-00001D000000}" name="Q4 Y10" dataDxfId="17106"/>
    <tableColumn id="30" xr3:uid="{00000000-0010-0000-3600-00001E000000}" name="Annual Target Y10" dataDxfId="17105"/>
    <tableColumn id="31" xr3:uid="{00000000-0010-0000-3600-00001F000000}" name="Total to date Y10" dataDxfId="17104">
      <calculatedColumnFormula>SUBTOTAL(109,Z47:AC47)</calculatedColumnFormula>
    </tableColumn>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7000000}" name="Table1891027" displayName="Table1891027" ref="A58:AE62" totalsRowShown="0" headerRowDxfId="17103" dataDxfId="17102">
  <autoFilter ref="A58:AE62" xr:uid="{00000000-0009-0000-0100-000036000000}"/>
  <tableColumns count="31">
    <tableColumn id="1" xr3:uid="{00000000-0010-0000-3700-000001000000}" name="INTRO" dataDxfId="17101"/>
    <tableColumn id="5" xr3:uid="{00000000-0010-0000-3700-000005000000}" name="Q1 Y6" dataDxfId="17100"/>
    <tableColumn id="4" xr3:uid="{00000000-0010-0000-3700-000004000000}" name="Q2 Y6" dataDxfId="17099"/>
    <tableColumn id="2" xr3:uid="{00000000-0010-0000-3700-000002000000}" name="Q3 Y6" dataDxfId="17098"/>
    <tableColumn id="7" xr3:uid="{00000000-0010-0000-3700-000007000000}" name="Q4 Y6" dataDxfId="17097"/>
    <tableColumn id="3" xr3:uid="{00000000-0010-0000-3700-000003000000}" name="Annual Target Y6" dataDxfId="17096"/>
    <tableColumn id="6" xr3:uid="{00000000-0010-0000-3700-000006000000}" name="Total to date Y6" dataDxfId="17095"/>
    <tableColumn id="8" xr3:uid="{00000000-0010-0000-3700-000008000000}" name="Q1 Y7" dataDxfId="17094"/>
    <tableColumn id="9" xr3:uid="{00000000-0010-0000-3700-000009000000}" name="Q2 Y7" dataDxfId="17093"/>
    <tableColumn id="10" xr3:uid="{00000000-0010-0000-3700-00000A000000}" name="Q3 Y7" dataDxfId="17092"/>
    <tableColumn id="11" xr3:uid="{00000000-0010-0000-3700-00000B000000}" name="Q4 Y7" dataDxfId="17091"/>
    <tableColumn id="12" xr3:uid="{00000000-0010-0000-3700-00000C000000}" name="Annual Target Y7" dataDxfId="17090"/>
    <tableColumn id="13" xr3:uid="{00000000-0010-0000-3700-00000D000000}" name="Total to date Y7" dataDxfId="17089"/>
    <tableColumn id="14" xr3:uid="{00000000-0010-0000-3700-00000E000000}" name="Q1 Y8" dataDxfId="17088"/>
    <tableColumn id="15" xr3:uid="{00000000-0010-0000-3700-00000F000000}" name="Q2 Y8" dataDxfId="17087"/>
    <tableColumn id="16" xr3:uid="{00000000-0010-0000-3700-000010000000}" name="Q3 Y8" dataDxfId="17086"/>
    <tableColumn id="17" xr3:uid="{00000000-0010-0000-3700-000011000000}" name="Q4 Y8" dataDxfId="17085"/>
    <tableColumn id="18" xr3:uid="{00000000-0010-0000-3700-000012000000}" name="Annual Target Y8" dataDxfId="17084"/>
    <tableColumn id="19" xr3:uid="{00000000-0010-0000-3700-000013000000}" name="Total to date Y8" dataDxfId="17083"/>
    <tableColumn id="20" xr3:uid="{00000000-0010-0000-3700-000014000000}" name="Q1 Y9" dataDxfId="17082"/>
    <tableColumn id="21" xr3:uid="{00000000-0010-0000-3700-000015000000}" name="Q2 Y9" dataDxfId="17081"/>
    <tableColumn id="22" xr3:uid="{00000000-0010-0000-3700-000016000000}" name="Q3 Y9" dataDxfId="17080"/>
    <tableColumn id="23" xr3:uid="{00000000-0010-0000-3700-000017000000}" name="Q4 Y9" dataDxfId="17079"/>
    <tableColumn id="24" xr3:uid="{00000000-0010-0000-3700-000018000000}" name="Annual Target Y9" dataDxfId="17078"/>
    <tableColumn id="25" xr3:uid="{00000000-0010-0000-3700-000019000000}" name="Total to date Y9" dataDxfId="17077"/>
    <tableColumn id="26" xr3:uid="{00000000-0010-0000-3700-00001A000000}" name="Q1 Y10" dataDxfId="17076"/>
    <tableColumn id="27" xr3:uid="{00000000-0010-0000-3700-00001B000000}" name="Q2 Y10" dataDxfId="17075"/>
    <tableColumn id="28" xr3:uid="{00000000-0010-0000-3700-00001C000000}" name="Q3 Y10" dataDxfId="17074"/>
    <tableColumn id="29" xr3:uid="{00000000-0010-0000-3700-00001D000000}" name="Q4 Y10" dataDxfId="17073"/>
    <tableColumn id="30" xr3:uid="{00000000-0010-0000-3700-00001E000000}" name="Annual Target Y10" dataDxfId="17072"/>
    <tableColumn id="31" xr3:uid="{00000000-0010-0000-3700-00001F000000}" name="Total to date Y10" dataDxfId="17071"/>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8000000}" name="Table1891128" displayName="Table1891128" ref="A64:AE73" totalsRowShown="0" headerRowDxfId="17070" dataDxfId="17069">
  <autoFilter ref="A64:AE73" xr:uid="{00000000-0009-0000-0100-000037000000}"/>
  <tableColumns count="31">
    <tableColumn id="1" xr3:uid="{00000000-0010-0000-3800-000001000000}" name="Educational Programming" dataDxfId="17068"/>
    <tableColumn id="5" xr3:uid="{00000000-0010-0000-3800-000005000000}" name="Q1 Y6" dataDxfId="17067"/>
    <tableColumn id="4" xr3:uid="{00000000-0010-0000-3800-000004000000}" name="Q2 Y6" dataDxfId="17066"/>
    <tableColumn id="2" xr3:uid="{00000000-0010-0000-3800-000002000000}" name="Q3 Y6" dataDxfId="17065"/>
    <tableColumn id="7" xr3:uid="{00000000-0010-0000-3800-000007000000}" name="Q4 Y6" dataDxfId="17064"/>
    <tableColumn id="3" xr3:uid="{00000000-0010-0000-3800-000003000000}" name="Annual Target Y6" dataDxfId="17063"/>
    <tableColumn id="6" xr3:uid="{00000000-0010-0000-3800-000006000000}" name="Total to date Y6" dataDxfId="17062">
      <calculatedColumnFormula>SUM(Table1891128[[#This Row],[Q1 Y6]:[Q3 Y6]])</calculatedColumnFormula>
    </tableColumn>
    <tableColumn id="8" xr3:uid="{00000000-0010-0000-3800-000008000000}" name="Q1 Y7" dataDxfId="17061"/>
    <tableColumn id="9" xr3:uid="{00000000-0010-0000-3800-000009000000}" name="Q2 Y7" dataDxfId="17060"/>
    <tableColumn id="10" xr3:uid="{00000000-0010-0000-3800-00000A000000}" name="Q3 Y7" dataDxfId="17059"/>
    <tableColumn id="11" xr3:uid="{00000000-0010-0000-3800-00000B000000}" name="Q4 Y7" dataDxfId="17058"/>
    <tableColumn id="12" xr3:uid="{00000000-0010-0000-3800-00000C000000}" name="Annual Target Y7" dataDxfId="17057"/>
    <tableColumn id="13" xr3:uid="{00000000-0010-0000-3800-00000D000000}" name="Total to date Y7" dataDxfId="17056"/>
    <tableColumn id="14" xr3:uid="{00000000-0010-0000-3800-00000E000000}" name="Q1 Y8" dataDxfId="17055"/>
    <tableColumn id="15" xr3:uid="{00000000-0010-0000-3800-00000F000000}" name="Q2 Y8" dataDxfId="17054"/>
    <tableColumn id="16" xr3:uid="{00000000-0010-0000-3800-000010000000}" name="Q3 Y8" dataDxfId="17053"/>
    <tableColumn id="17" xr3:uid="{00000000-0010-0000-3800-000011000000}" name="Q4 Y8" dataDxfId="17052"/>
    <tableColumn id="18" xr3:uid="{00000000-0010-0000-3800-000012000000}" name="Annual Target Y8" dataDxfId="17051"/>
    <tableColumn id="19" xr3:uid="{00000000-0010-0000-3800-000013000000}" name="Total to date Y8" dataDxfId="17050"/>
    <tableColumn id="20" xr3:uid="{00000000-0010-0000-3800-000014000000}" name="Q1 Y9" dataDxfId="17049"/>
    <tableColumn id="21" xr3:uid="{00000000-0010-0000-3800-000015000000}" name="Q2 Y9" dataDxfId="17048"/>
    <tableColumn id="22" xr3:uid="{00000000-0010-0000-3800-000016000000}" name="Q3 Y9" dataDxfId="17047"/>
    <tableColumn id="23" xr3:uid="{00000000-0010-0000-3800-000017000000}" name="Q4 Y9" dataDxfId="17046"/>
    <tableColumn id="24" xr3:uid="{00000000-0010-0000-3800-000018000000}" name="Annual Target Y9" dataDxfId="17045"/>
    <tableColumn id="25" xr3:uid="{00000000-0010-0000-3800-000019000000}" name="Total to date Y9" dataDxfId="17044"/>
    <tableColumn id="26" xr3:uid="{00000000-0010-0000-3800-00001A000000}" name="Q1 Y10" dataDxfId="17043"/>
    <tableColumn id="27" xr3:uid="{00000000-0010-0000-3800-00001B000000}" name="Q2 Y10" dataDxfId="17042"/>
    <tableColumn id="28" xr3:uid="{00000000-0010-0000-3800-00001C000000}" name="Q3 Y10" dataDxfId="17041"/>
    <tableColumn id="29" xr3:uid="{00000000-0010-0000-3800-00001D000000}" name="Q4 Y10" dataDxfId="17040"/>
    <tableColumn id="30" xr3:uid="{00000000-0010-0000-3800-00001E000000}" name="Annual Target Y10" dataDxfId="17039"/>
    <tableColumn id="31" xr3:uid="{00000000-0010-0000-3800-00001F000000}" name="Total to date Y10" dataDxfId="17038">
      <calculatedColumnFormula>SUM(Table1891128[[#This Row],[Q1 Y10]:[Q4 Y10]])</calculatedColumnFormula>
    </tableColumn>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9000000}" name="Table189111229" displayName="Table189111229" ref="A75:AE81" totalsRowShown="0" headerRowDxfId="17037" dataDxfId="17036">
  <autoFilter ref="A75:AE81" xr:uid="{00000000-0009-0000-0100-000038000000}"/>
  <tableColumns count="31">
    <tableColumn id="1" xr3:uid="{00000000-0010-0000-3900-000001000000}" name="Mentoring" dataDxfId="17035"/>
    <tableColumn id="5" xr3:uid="{00000000-0010-0000-3900-000005000000}" name="Q1 Y6" dataDxfId="17034"/>
    <tableColumn id="4" xr3:uid="{00000000-0010-0000-3900-000004000000}" name="Q2 Y6" dataDxfId="17033"/>
    <tableColumn id="2" xr3:uid="{00000000-0010-0000-3900-000002000000}" name="Q3 Y6" dataDxfId="17032"/>
    <tableColumn id="7" xr3:uid="{00000000-0010-0000-3900-000007000000}" name="Q4 Y6" dataDxfId="17031"/>
    <tableColumn id="3" xr3:uid="{00000000-0010-0000-3900-000003000000}" name="Annual Target Y6" dataDxfId="17030"/>
    <tableColumn id="6" xr3:uid="{00000000-0010-0000-3900-000006000000}" name="Total to date Y6" dataDxfId="17029"/>
    <tableColumn id="8" xr3:uid="{00000000-0010-0000-3900-000008000000}" name="Q1 Y7" dataDxfId="17028"/>
    <tableColumn id="9" xr3:uid="{00000000-0010-0000-3900-000009000000}" name="Q2 Y7" dataDxfId="17027"/>
    <tableColumn id="10" xr3:uid="{00000000-0010-0000-3900-00000A000000}" name="Q3 Y7" dataDxfId="17026"/>
    <tableColumn id="11" xr3:uid="{00000000-0010-0000-3900-00000B000000}" name="Q4 Y7" dataDxfId="17025"/>
    <tableColumn id="12" xr3:uid="{00000000-0010-0000-3900-00000C000000}" name="Annual Target Y7" dataDxfId="17024"/>
    <tableColumn id="13" xr3:uid="{00000000-0010-0000-3900-00000D000000}" name="Total to date Y7" dataDxfId="17023"/>
    <tableColumn id="14" xr3:uid="{00000000-0010-0000-3900-00000E000000}" name="Q1 Y8" dataDxfId="17022"/>
    <tableColumn id="15" xr3:uid="{00000000-0010-0000-3900-00000F000000}" name="Q2 Y8" dataDxfId="17021" dataCellStyle="Neutral"/>
    <tableColumn id="16" xr3:uid="{00000000-0010-0000-3900-000010000000}" name="Q3 Y8" dataDxfId="17020"/>
    <tableColumn id="17" xr3:uid="{00000000-0010-0000-3900-000011000000}" name="Q4 Y8" dataDxfId="17019"/>
    <tableColumn id="18" xr3:uid="{00000000-0010-0000-3900-000012000000}" name="Annual Target Y8" dataDxfId="17018"/>
    <tableColumn id="19" xr3:uid="{00000000-0010-0000-3900-000013000000}" name="Total to date Y8" dataDxfId="17017"/>
    <tableColumn id="20" xr3:uid="{00000000-0010-0000-3900-000014000000}" name="Q1 Y9" dataDxfId="17016"/>
    <tableColumn id="21" xr3:uid="{00000000-0010-0000-3900-000015000000}" name="Q2 Y9" dataDxfId="17015"/>
    <tableColumn id="22" xr3:uid="{00000000-0010-0000-3900-000016000000}" name="Q3 Y9" dataDxfId="17014"/>
    <tableColumn id="23" xr3:uid="{00000000-0010-0000-3900-000017000000}" name="Q4 Y9" dataDxfId="17013"/>
    <tableColumn id="24" xr3:uid="{00000000-0010-0000-3900-000018000000}" name="Annual Target Y9" dataDxfId="17012"/>
    <tableColumn id="25" xr3:uid="{00000000-0010-0000-3900-000019000000}" name="Total to date Y9" dataDxfId="17011"/>
    <tableColumn id="26" xr3:uid="{00000000-0010-0000-3900-00001A000000}" name="Q1 Y10" dataDxfId="17010"/>
    <tableColumn id="27" xr3:uid="{00000000-0010-0000-3900-00001B000000}" name="Q2 Y10" dataDxfId="17009"/>
    <tableColumn id="28" xr3:uid="{00000000-0010-0000-3900-00001C000000}" name="Q3 Y10" dataDxfId="17008"/>
    <tableColumn id="29" xr3:uid="{00000000-0010-0000-3900-00001D000000}" name="Q4 Y10" dataDxfId="17007"/>
    <tableColumn id="30" xr3:uid="{00000000-0010-0000-3900-00001E000000}" name="Annual Target Y10" dataDxfId="17006"/>
    <tableColumn id="31" xr3:uid="{00000000-0010-0000-3900-00001F000000}" name="Total to date Y10" dataDxfId="17005">
      <calculatedColumnFormula>SUM(Table189111229[[#This Row],[Q1 Y10]:[Q4 Y10]])</calculatedColumnFormula>
    </tableColumn>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A000000}" name="Table1230" displayName="Table1230" ref="A33:AE38" totalsRowShown="0" headerRowDxfId="17004" dataDxfId="17003">
  <autoFilter ref="A33:AE38" xr:uid="{00000000-0009-0000-0100-000039000000}"/>
  <tableColumns count="31">
    <tableColumn id="1" xr3:uid="{00000000-0010-0000-3A00-000001000000}" name="MU MS in CTS" dataDxfId="17002"/>
    <tableColumn id="5" xr3:uid="{00000000-0010-0000-3A00-000005000000}" name="Q1 Y6" dataDxfId="17001"/>
    <tableColumn id="4" xr3:uid="{00000000-0010-0000-3A00-000004000000}" name="Q2 Y6" dataDxfId="17000"/>
    <tableColumn id="2" xr3:uid="{00000000-0010-0000-3A00-000002000000}" name="Q3 Y6" dataDxfId="16999"/>
    <tableColumn id="7" xr3:uid="{00000000-0010-0000-3A00-000007000000}" name="Q4 Y6" dataDxfId="16998"/>
    <tableColumn id="3" xr3:uid="{00000000-0010-0000-3A00-000003000000}" name="Annual Target Y6" dataDxfId="16997"/>
    <tableColumn id="6" xr3:uid="{00000000-0010-0000-3A00-000006000000}" name="Total to date Y6" dataDxfId="16996">
      <calculatedColumnFormula>SUM(Table1230[[#This Row],[Q1 Y6]:[Q3 Y6]])</calculatedColumnFormula>
    </tableColumn>
    <tableColumn id="8" xr3:uid="{00000000-0010-0000-3A00-000008000000}" name="Q1 Y7" dataDxfId="16995"/>
    <tableColumn id="9" xr3:uid="{00000000-0010-0000-3A00-000009000000}" name="Q2 Y7" dataDxfId="16994"/>
    <tableColumn id="10" xr3:uid="{00000000-0010-0000-3A00-00000A000000}" name="Q3 Y7" dataDxfId="16993"/>
    <tableColumn id="11" xr3:uid="{00000000-0010-0000-3A00-00000B000000}" name="Q4 Y7" dataDxfId="16992"/>
    <tableColumn id="12" xr3:uid="{00000000-0010-0000-3A00-00000C000000}" name="Annual Target Y7" dataDxfId="16991"/>
    <tableColumn id="13" xr3:uid="{00000000-0010-0000-3A00-00000D000000}" name="Total to date Y7" dataDxfId="16990"/>
    <tableColumn id="14" xr3:uid="{00000000-0010-0000-3A00-00000E000000}" name="Q1 Y8" dataDxfId="16989"/>
    <tableColumn id="15" xr3:uid="{00000000-0010-0000-3A00-00000F000000}" name="Q2 Y8" dataDxfId="16988"/>
    <tableColumn id="16" xr3:uid="{00000000-0010-0000-3A00-000010000000}" name="Q3 Y8" dataDxfId="16987"/>
    <tableColumn id="17" xr3:uid="{00000000-0010-0000-3A00-000011000000}" name="Q4 Y8" dataDxfId="16986"/>
    <tableColumn id="18" xr3:uid="{00000000-0010-0000-3A00-000012000000}" name="Annual Target Y8" dataDxfId="16985"/>
    <tableColumn id="19" xr3:uid="{00000000-0010-0000-3A00-000013000000}" name="Total to date Y8" dataDxfId="16984"/>
    <tableColumn id="20" xr3:uid="{00000000-0010-0000-3A00-000014000000}" name="Q1 Y9" dataDxfId="16983"/>
    <tableColumn id="21" xr3:uid="{00000000-0010-0000-3A00-000015000000}" name="Q2 Y9" dataDxfId="16982"/>
    <tableColumn id="22" xr3:uid="{00000000-0010-0000-3A00-000016000000}" name="Q3 Y9" dataDxfId="16981"/>
    <tableColumn id="23" xr3:uid="{00000000-0010-0000-3A00-000017000000}" name="Q4 Y9" dataDxfId="16980"/>
    <tableColumn id="24" xr3:uid="{00000000-0010-0000-3A00-000018000000}" name="Annual Target Y9" dataDxfId="16979"/>
    <tableColumn id="25" xr3:uid="{00000000-0010-0000-3A00-000019000000}" name="Total to date Y9" dataDxfId="16978"/>
    <tableColumn id="26" xr3:uid="{00000000-0010-0000-3A00-00001A000000}" name="Q1 Y10" dataDxfId="16977"/>
    <tableColumn id="27" xr3:uid="{00000000-0010-0000-3A00-00001B000000}" name="Q2 Y10" dataDxfId="16976"/>
    <tableColumn id="28" xr3:uid="{00000000-0010-0000-3A00-00001C000000}" name="Q3 Y10" dataDxfId="16975"/>
    <tableColumn id="29" xr3:uid="{00000000-0010-0000-3A00-00001D000000}" name="Q4 Y10" dataDxfId="16974"/>
    <tableColumn id="30" xr3:uid="{00000000-0010-0000-3A00-00001E000000}" name="Annual Target Y10" dataDxfId="16973"/>
    <tableColumn id="31" xr3:uid="{00000000-0010-0000-3A00-00001F000000}" name="Total to date Y10" dataDxfId="16972">
      <calculatedColumnFormula>SUBTOTAL(109,Z34:AD34)</calculatedColumnFormula>
    </tableColumn>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B000000}" name="Table1356" displayName="Table1356" ref="A40:AE44" totalsRowShown="0" headerRowDxfId="16971" dataDxfId="16970">
  <autoFilter ref="A40:AE44" xr:uid="{00000000-0009-0000-0100-00003A000000}"/>
  <tableColumns count="31">
    <tableColumn id="1" xr3:uid="{00000000-0010-0000-3B00-000001000000}" name="CTS Certificate" dataDxfId="16969"/>
    <tableColumn id="5" xr3:uid="{00000000-0010-0000-3B00-000005000000}" name="Q1 Y6" dataDxfId="16968"/>
    <tableColumn id="4" xr3:uid="{00000000-0010-0000-3B00-000004000000}" name="Q2 Y6" dataDxfId="16967"/>
    <tableColumn id="2" xr3:uid="{00000000-0010-0000-3B00-000002000000}" name="Q3 Y6" dataDxfId="16966"/>
    <tableColumn id="7" xr3:uid="{00000000-0010-0000-3B00-000007000000}" name="Q4 Y6" dataDxfId="16965"/>
    <tableColumn id="3" xr3:uid="{00000000-0010-0000-3B00-000003000000}" name="Annual Target Y6" dataDxfId="16964"/>
    <tableColumn id="6" xr3:uid="{00000000-0010-0000-3B00-000006000000}" name="Total to date Y6" dataDxfId="16963">
      <calculatedColumnFormula>SUM(Table1356[[#This Row],[Q1 Y6]:[Q3 Y6]])</calculatedColumnFormula>
    </tableColumn>
    <tableColumn id="8" xr3:uid="{00000000-0010-0000-3B00-000008000000}" name="Q1 Y7" dataDxfId="16962"/>
    <tableColumn id="9" xr3:uid="{00000000-0010-0000-3B00-000009000000}" name="Q2 Y7" dataDxfId="16961"/>
    <tableColumn id="10" xr3:uid="{00000000-0010-0000-3B00-00000A000000}" name="Q3 Y7" dataDxfId="16960"/>
    <tableColumn id="11" xr3:uid="{00000000-0010-0000-3B00-00000B000000}" name="Q4 Y7" dataDxfId="16959"/>
    <tableColumn id="12" xr3:uid="{00000000-0010-0000-3B00-00000C000000}" name="Annual Target Y7" dataDxfId="16958"/>
    <tableColumn id="13" xr3:uid="{00000000-0010-0000-3B00-00000D000000}" name="Total to date Y7" dataDxfId="16957"/>
    <tableColumn id="14" xr3:uid="{00000000-0010-0000-3B00-00000E000000}" name="Q1 Y8" dataDxfId="16956"/>
    <tableColumn id="15" xr3:uid="{00000000-0010-0000-3B00-00000F000000}" name="Q2 Y8" dataDxfId="16955"/>
    <tableColumn id="16" xr3:uid="{00000000-0010-0000-3B00-000010000000}" name="Q3 Y8" dataDxfId="16954"/>
    <tableColumn id="17" xr3:uid="{00000000-0010-0000-3B00-000011000000}" name="Q4 Y8" dataDxfId="16953"/>
    <tableColumn id="18" xr3:uid="{00000000-0010-0000-3B00-000012000000}" name="Annual Target Y8" dataDxfId="16952"/>
    <tableColumn id="19" xr3:uid="{00000000-0010-0000-3B00-000013000000}" name="Total to date Y8" dataDxfId="16951"/>
    <tableColumn id="20" xr3:uid="{00000000-0010-0000-3B00-000014000000}" name="Q1 Y9" dataDxfId="16950"/>
    <tableColumn id="21" xr3:uid="{00000000-0010-0000-3B00-000015000000}" name="Q2 Y9" dataDxfId="16949"/>
    <tableColumn id="22" xr3:uid="{00000000-0010-0000-3B00-000016000000}" name="Q3 Y9" dataDxfId="16948"/>
    <tableColumn id="23" xr3:uid="{00000000-0010-0000-3B00-000017000000}" name="Q4 Y9" dataDxfId="16947"/>
    <tableColumn id="24" xr3:uid="{00000000-0010-0000-3B00-000018000000}" name="Annual Target Y9" dataDxfId="16946"/>
    <tableColumn id="25" xr3:uid="{00000000-0010-0000-3B00-000019000000}" name="Total to date Y9" dataDxfId="16945"/>
    <tableColumn id="26" xr3:uid="{00000000-0010-0000-3B00-00001A000000}" name="Q1 Y10" dataDxfId="16944"/>
    <tableColumn id="27" xr3:uid="{00000000-0010-0000-3B00-00001B000000}" name="Q2 Y10" dataDxfId="16943"/>
    <tableColumn id="28" xr3:uid="{00000000-0010-0000-3B00-00001C000000}" name="Q3 Y10" dataDxfId="16942"/>
    <tableColumn id="29" xr3:uid="{00000000-0010-0000-3B00-00001D000000}" name="Q4 Y10" dataDxfId="16941"/>
    <tableColumn id="30" xr3:uid="{00000000-0010-0000-3B00-00001E000000}" name="Annual Target Y10" dataDxfId="16940"/>
    <tableColumn id="31" xr3:uid="{00000000-0010-0000-3B00-00001F000000}" name="Total to date Y10" dataDxfId="16939">
      <calculatedColumnFormula>SUBTOTAL(109,Z41:AD41)</calculatedColumnFormula>
    </tableColumn>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C000000}" name="Table134630" displayName="Table134630" ref="A89:AE103" totalsRowShown="0" headerRowDxfId="16938" dataDxfId="16937">
  <autoFilter ref="A89:AE103" xr:uid="{00000000-0009-0000-0100-00003B000000}"/>
  <tableColumns count="31">
    <tableColumn id="1" xr3:uid="{00000000-0010-0000-3C00-000001000000}" name="Investigator Development/Service Delivery" dataDxfId="16936"/>
    <tableColumn id="2" xr3:uid="{00000000-0010-0000-3C00-000002000000}" name="Q1" dataDxfId="16935"/>
    <tableColumn id="5" xr3:uid="{00000000-0010-0000-3C00-000005000000}" name="Q2" dataDxfId="16934"/>
    <tableColumn id="3" xr3:uid="{00000000-0010-0000-3C00-000003000000}" name="Q3" dataDxfId="16933"/>
    <tableColumn id="7" xr3:uid="{00000000-0010-0000-3C00-000007000000}" name="Q4" dataDxfId="16932"/>
    <tableColumn id="12" xr3:uid="{00000000-0010-0000-3C00-00000C000000}" name="Annjual Target Y6" dataDxfId="16931"/>
    <tableColumn id="15" xr3:uid="{00000000-0010-0000-3C00-00000F000000}" name="Total to date Y6" dataDxfId="16930"/>
    <tableColumn id="4" xr3:uid="{00000000-0010-0000-3C00-000004000000}" name="Q1Y7" dataDxfId="16929"/>
    <tableColumn id="6" xr3:uid="{00000000-0010-0000-3C00-000006000000}" name="Q2Y7" dataDxfId="16928"/>
    <tableColumn id="8" xr3:uid="{00000000-0010-0000-3C00-000008000000}" name="Q3Y7" dataDxfId="16927"/>
    <tableColumn id="9" xr3:uid="{00000000-0010-0000-3C00-000009000000}" name="Q4Y7" dataDxfId="16926"/>
    <tableColumn id="10" xr3:uid="{00000000-0010-0000-3C00-00000A000000}" name="Annual Target Y7" dataDxfId="16925"/>
    <tableColumn id="11" xr3:uid="{00000000-0010-0000-3C00-00000B000000}" name="Total to Date" dataDxfId="16924"/>
    <tableColumn id="13" xr3:uid="{00000000-0010-0000-3C00-00000D000000}" name="Q1 Y8" dataDxfId="16923"/>
    <tableColumn id="14" xr3:uid="{00000000-0010-0000-3C00-00000E000000}" name="Q2 Y8" dataDxfId="16922" dataCellStyle="Neutral"/>
    <tableColumn id="16" xr3:uid="{00000000-0010-0000-3C00-000010000000}" name="Q3 Y8" dataDxfId="16921"/>
    <tableColumn id="17" xr3:uid="{00000000-0010-0000-3C00-000011000000}" name="Q4 Y8" dataDxfId="16920"/>
    <tableColumn id="18" xr3:uid="{00000000-0010-0000-3C00-000012000000}" name="Annual Target Y8" dataDxfId="16919"/>
    <tableColumn id="19" xr3:uid="{00000000-0010-0000-3C00-000013000000}" name="Total to date Y8" dataDxfId="16918"/>
    <tableColumn id="20" xr3:uid="{00000000-0010-0000-3C00-000014000000}" name="Q1 Y9" dataDxfId="16917"/>
    <tableColumn id="21" xr3:uid="{00000000-0010-0000-3C00-000015000000}" name="Q2 Y9" dataDxfId="16916"/>
    <tableColumn id="22" xr3:uid="{00000000-0010-0000-3C00-000016000000}" name="Q3 Y9" dataDxfId="16915"/>
    <tableColumn id="23" xr3:uid="{00000000-0010-0000-3C00-000017000000}" name="Q4 Y9" dataDxfId="16914"/>
    <tableColumn id="24" xr3:uid="{00000000-0010-0000-3C00-000018000000}" name="Annual Target Y9" dataDxfId="16913"/>
    <tableColumn id="25" xr3:uid="{00000000-0010-0000-3C00-000019000000}" name="Total to date Y9" dataDxfId="16912"/>
    <tableColumn id="26" xr3:uid="{00000000-0010-0000-3C00-00001A000000}" name="Q1 Y10" dataDxfId="16911"/>
    <tableColumn id="27" xr3:uid="{00000000-0010-0000-3C00-00001B000000}" name="Q2 Y10" dataDxfId="16910"/>
    <tableColumn id="28" xr3:uid="{00000000-0010-0000-3C00-00001C000000}" name="Q3 Y10" dataDxfId="16909"/>
    <tableColumn id="29" xr3:uid="{00000000-0010-0000-3C00-00001D000000}" name="Q4 Y10" dataDxfId="16908"/>
    <tableColumn id="30" xr3:uid="{00000000-0010-0000-3C00-00001E000000}" name="Annual Target Y10" dataDxfId="16907"/>
    <tableColumn id="31" xr3:uid="{00000000-0010-0000-3C00-00001F000000}" name="Total to date Y10" dataDxfId="16906">
      <calculatedColumnFormula>SUBTOTAL(109,Z90:AD90)</calculatedColumnFormula>
    </tableColumn>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3D000000}" name="Table97" displayName="Table97" ref="A83:AE87" totalsRowShown="0" headerRowDxfId="16905" dataDxfId="16904" tableBorderDxfId="16903">
  <autoFilter ref="A83:AE87" xr:uid="{00000000-0009-0000-0100-000061000000}"/>
  <tableColumns count="31">
    <tableColumn id="1" xr3:uid="{00000000-0010-0000-3D00-000001000000}" name="Policy or Practice Changes" dataDxfId="16902"/>
    <tableColumn id="2" xr3:uid="{00000000-0010-0000-3D00-000002000000}" name="Q1 Y6" dataDxfId="16901"/>
    <tableColumn id="3" xr3:uid="{00000000-0010-0000-3D00-000003000000}" name="Q2 Y6" dataDxfId="16900"/>
    <tableColumn id="4" xr3:uid="{00000000-0010-0000-3D00-000004000000}" name="Q3 Y6"/>
    <tableColumn id="5" xr3:uid="{00000000-0010-0000-3D00-000005000000}" name="Q4 Y6"/>
    <tableColumn id="6" xr3:uid="{00000000-0010-0000-3D00-000006000000}" name="Annual Target Y6" dataDxfId="16899"/>
    <tableColumn id="7" xr3:uid="{00000000-0010-0000-3D00-000007000000}" name="Total to date Y6" dataDxfId="16898"/>
    <tableColumn id="8" xr3:uid="{00000000-0010-0000-3D00-000008000000}" name="Q1 Y7" dataDxfId="16897"/>
    <tableColumn id="9" xr3:uid="{00000000-0010-0000-3D00-000009000000}" name="Q2 Y7" dataDxfId="16896"/>
    <tableColumn id="10" xr3:uid="{00000000-0010-0000-3D00-00000A000000}" name="Q3 Y7"/>
    <tableColumn id="11" xr3:uid="{00000000-0010-0000-3D00-00000B000000}" name="Q4 Y7"/>
    <tableColumn id="12" xr3:uid="{00000000-0010-0000-3D00-00000C000000}" name="Annual Target Y7" dataDxfId="16895"/>
    <tableColumn id="13" xr3:uid="{00000000-0010-0000-3D00-00000D000000}" name="Total to date Y7" dataDxfId="16894"/>
    <tableColumn id="14" xr3:uid="{00000000-0010-0000-3D00-00000E000000}" name="Q1 Y8" dataDxfId="16893"/>
    <tableColumn id="15" xr3:uid="{00000000-0010-0000-3D00-00000F000000}" name="Q2 Y8" dataDxfId="16892"/>
    <tableColumn id="16" xr3:uid="{00000000-0010-0000-3D00-000010000000}" name="Q3 Y8"/>
    <tableColumn id="17" xr3:uid="{00000000-0010-0000-3D00-000011000000}" name="Q4 Y8"/>
    <tableColumn id="18" xr3:uid="{00000000-0010-0000-3D00-000012000000}" name="Annual Target Y8" dataDxfId="16891"/>
    <tableColumn id="19" xr3:uid="{00000000-0010-0000-3D00-000013000000}" name="Total to date Y8" dataDxfId="16890"/>
    <tableColumn id="20" xr3:uid="{00000000-0010-0000-3D00-000014000000}" name="Q1 Y9"/>
    <tableColumn id="21" xr3:uid="{00000000-0010-0000-3D00-000015000000}" name="Q2 Y9"/>
    <tableColumn id="22" xr3:uid="{00000000-0010-0000-3D00-000016000000}" name="Q3 Y9"/>
    <tableColumn id="23" xr3:uid="{00000000-0010-0000-3D00-000017000000}" name="Q4 Y9"/>
    <tableColumn id="24" xr3:uid="{00000000-0010-0000-3D00-000018000000}" name="Annual Target Y9"/>
    <tableColumn id="25" xr3:uid="{00000000-0010-0000-3D00-000019000000}" name="Total to date Y9" dataDxfId="16889"/>
    <tableColumn id="26" xr3:uid="{00000000-0010-0000-3D00-00001A000000}" name="Q1 Y10" dataDxfId="16888"/>
    <tableColumn id="27" xr3:uid="{00000000-0010-0000-3D00-00001B000000}" name="Q2 Y10" dataDxfId="16887"/>
    <tableColumn id="28" xr3:uid="{00000000-0010-0000-3D00-00001C000000}" name="Q3 Y10" dataDxfId="16886"/>
    <tableColumn id="29" xr3:uid="{00000000-0010-0000-3D00-00001D000000}" name="Q4 Y10" dataDxfId="16885"/>
    <tableColumn id="30" xr3:uid="{00000000-0010-0000-3D00-00001E000000}" name="Annual Target Y10" dataDxfId="16884"/>
    <tableColumn id="31" xr3:uid="{00000000-0010-0000-3D00-00001F000000}" name="Total to date Y10" dataDxfId="16883">
      <calculatedColumnFormula>SUM(Table97[[#This Row],[Q1 Y10]:[Q4 Y10]])</calculatedColumnFormula>
    </tableColumn>
  </tableColumns>
  <tableStyleInfo name="TableStyleMedium1"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3E000000}" name="Table98" displayName="Table98" ref="A105:AE112" totalsRowShown="0" headerRowDxfId="16882" dataDxfId="16881" tableBorderDxfId="16880">
  <autoFilter ref="A105:AE112" xr:uid="{00000000-0009-0000-0100-000062000000}"/>
  <tableColumns count="31">
    <tableColumn id="1" xr3:uid="{00000000-0010-0000-3E00-000001000000}" name="Editorial Services" dataDxfId="16879"/>
    <tableColumn id="2" xr3:uid="{00000000-0010-0000-3E00-000002000000}" name="Q1 Y6" dataDxfId="16878"/>
    <tableColumn id="3" xr3:uid="{00000000-0010-0000-3E00-000003000000}" name="Q2 Y6" dataDxfId="16877"/>
    <tableColumn id="4" xr3:uid="{00000000-0010-0000-3E00-000004000000}" name="Q3 Y6"/>
    <tableColumn id="5" xr3:uid="{00000000-0010-0000-3E00-000005000000}" name="Q4 Y6"/>
    <tableColumn id="6" xr3:uid="{00000000-0010-0000-3E00-000006000000}" name="Annual Target Y6" dataDxfId="16876"/>
    <tableColumn id="7" xr3:uid="{00000000-0010-0000-3E00-000007000000}" name="Total to date Y6" dataDxfId="16875"/>
    <tableColumn id="8" xr3:uid="{00000000-0010-0000-3E00-000008000000}" name="Q1 Y7" dataDxfId="16874"/>
    <tableColumn id="9" xr3:uid="{00000000-0010-0000-3E00-000009000000}" name="Q2 Y7" dataDxfId="16873"/>
    <tableColumn id="10" xr3:uid="{00000000-0010-0000-3E00-00000A000000}" name="Q3 Y7"/>
    <tableColumn id="11" xr3:uid="{00000000-0010-0000-3E00-00000B000000}" name="Q4 Y7"/>
    <tableColumn id="12" xr3:uid="{00000000-0010-0000-3E00-00000C000000}" name="Annual Target Y7" dataDxfId="16872"/>
    <tableColumn id="13" xr3:uid="{00000000-0010-0000-3E00-00000D000000}" name="Total to date Y7" dataDxfId="16871"/>
    <tableColumn id="14" xr3:uid="{00000000-0010-0000-3E00-00000E000000}" name="Q1 Y8" dataDxfId="16870"/>
    <tableColumn id="15" xr3:uid="{00000000-0010-0000-3E00-00000F000000}" name="Q2 Y8" dataDxfId="16869"/>
    <tableColumn id="16" xr3:uid="{00000000-0010-0000-3E00-000010000000}" name="Q3 Y8"/>
    <tableColumn id="17" xr3:uid="{00000000-0010-0000-3E00-000011000000}" name="Q4 Y8"/>
    <tableColumn id="18" xr3:uid="{00000000-0010-0000-3E00-000012000000}" name="Annual Target Y8" dataDxfId="16868"/>
    <tableColumn id="19" xr3:uid="{00000000-0010-0000-3E00-000013000000}" name="Total to date Y8" dataDxfId="16867"/>
    <tableColumn id="20" xr3:uid="{00000000-0010-0000-3E00-000014000000}" name="Q1 Y9" dataDxfId="16866"/>
    <tableColumn id="21" xr3:uid="{00000000-0010-0000-3E00-000015000000}" name="Q2 Y9" dataDxfId="16865"/>
    <tableColumn id="22" xr3:uid="{00000000-0010-0000-3E00-000016000000}" name="Q3 Y9" dataDxfId="16864"/>
    <tableColumn id="23" xr3:uid="{00000000-0010-0000-3E00-000017000000}" name="Q4 Y9" dataDxfId="16863"/>
    <tableColumn id="24" xr3:uid="{00000000-0010-0000-3E00-000018000000}" name="Annual Target Y9" dataDxfId="16862"/>
    <tableColumn id="25" xr3:uid="{00000000-0010-0000-3E00-000019000000}" name="Column1" dataDxfId="16861"/>
    <tableColumn id="26" xr3:uid="{00000000-0010-0000-3E00-00001A000000}" name="Q1 Y10" dataDxfId="16860"/>
    <tableColumn id="27" xr3:uid="{00000000-0010-0000-3E00-00001B000000}" name="Q2 Y10" dataDxfId="16859"/>
    <tableColumn id="28" xr3:uid="{00000000-0010-0000-3E00-00001C000000}" name="Q3 Y10" dataDxfId="16858"/>
    <tableColumn id="29" xr3:uid="{00000000-0010-0000-3E00-00001D000000}" name="Q4 Y10" dataDxfId="16857"/>
    <tableColumn id="30" xr3:uid="{00000000-0010-0000-3E00-00001E000000}" name="Annual Target Y10" dataDxfId="16856"/>
    <tableColumn id="31" xr3:uid="{00000000-0010-0000-3E00-00001F000000}" name="Total to date Y10" dataDxfId="16855">
      <calculatedColumnFormula>SUM(Table98[[#This Row],[Q1 Y10]:[Q4 Y10]])</calculatedColumnFormula>
    </tableColumn>
  </tableColumns>
  <tableStyleInfo name="TableStyleMedium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3F000000}" name="Table99" displayName="Table99" ref="A114:AE120" totalsRowShown="0" headerRowDxfId="16854" dataDxfId="16853" tableBorderDxfId="16852">
  <autoFilter ref="A114:AE120" xr:uid="{00000000-0009-0000-0100-000063000000}"/>
  <tableColumns count="31">
    <tableColumn id="1" xr3:uid="{00000000-0010-0000-3F00-000001000000}" name="Fellows Research Academy"/>
    <tableColumn id="2" xr3:uid="{00000000-0010-0000-3F00-000002000000}" name="Column2"/>
    <tableColumn id="3" xr3:uid="{00000000-0010-0000-3F00-000003000000}" name="Column3"/>
    <tableColumn id="4" xr3:uid="{00000000-0010-0000-3F00-000004000000}" name="Column4"/>
    <tableColumn id="5" xr3:uid="{00000000-0010-0000-3F00-000005000000}" name="Column5"/>
    <tableColumn id="6" xr3:uid="{00000000-0010-0000-3F00-000006000000}" name="Column6"/>
    <tableColumn id="7" xr3:uid="{00000000-0010-0000-3F00-000007000000}" name="Column7"/>
    <tableColumn id="8" xr3:uid="{00000000-0010-0000-3F00-000008000000}" name="Column8"/>
    <tableColumn id="9" xr3:uid="{00000000-0010-0000-3F00-000009000000}" name="Column9"/>
    <tableColumn id="10" xr3:uid="{00000000-0010-0000-3F00-00000A000000}" name="Column10"/>
    <tableColumn id="11" xr3:uid="{00000000-0010-0000-3F00-00000B000000}" name="Column11"/>
    <tableColumn id="12" xr3:uid="{00000000-0010-0000-3F00-00000C000000}" name="Column12"/>
    <tableColumn id="13" xr3:uid="{00000000-0010-0000-3F00-00000D000000}" name="Column13"/>
    <tableColumn id="14" xr3:uid="{00000000-0010-0000-3F00-00000E000000}" name="Column14"/>
    <tableColumn id="15" xr3:uid="{00000000-0010-0000-3F00-00000F000000}" name="Column15"/>
    <tableColumn id="16" xr3:uid="{00000000-0010-0000-3F00-000010000000}" name="Column16"/>
    <tableColumn id="17" xr3:uid="{00000000-0010-0000-3F00-000011000000}" name="Column17"/>
    <tableColumn id="18" xr3:uid="{00000000-0010-0000-3F00-000012000000}" name="Column18"/>
    <tableColumn id="19" xr3:uid="{00000000-0010-0000-3F00-000013000000}" name="Column19"/>
    <tableColumn id="20" xr3:uid="{00000000-0010-0000-3F00-000014000000}" name="Column20"/>
    <tableColumn id="21" xr3:uid="{00000000-0010-0000-3F00-000015000000}" name="Column21"/>
    <tableColumn id="22" xr3:uid="{00000000-0010-0000-3F00-000016000000}" name="Column22"/>
    <tableColumn id="23" xr3:uid="{00000000-0010-0000-3F00-000017000000}" name="Column23"/>
    <tableColumn id="24" xr3:uid="{00000000-0010-0000-3F00-000018000000}" name="Column24"/>
    <tableColumn id="25" xr3:uid="{00000000-0010-0000-3F00-000019000000}" name="Column25" dataDxfId="16851"/>
    <tableColumn id="26" xr3:uid="{00000000-0010-0000-3F00-00001A000000}" name="Q1 Y10" dataDxfId="16850"/>
    <tableColumn id="27" xr3:uid="{00000000-0010-0000-3F00-00001B000000}" name="Q2 Y10" dataDxfId="16849"/>
    <tableColumn id="28" xr3:uid="{00000000-0010-0000-3F00-00001C000000}" name="Q3 Y10" dataDxfId="16848"/>
    <tableColumn id="29" xr3:uid="{00000000-0010-0000-3F00-00001D000000}" name="Q4 Y10" dataDxfId="16847"/>
    <tableColumn id="30" xr3:uid="{00000000-0010-0000-3F00-00001E000000}" name="Annual Target Y10" dataDxfId="16846"/>
    <tableColumn id="31" xr3:uid="{00000000-0010-0000-3F00-00001F000000}" name="Total to date Y10" dataDxfId="16845">
      <calculatedColumnFormula>SUBTOTAL(109,Z115:AC115)</calculatedColumnFormula>
    </tableColumn>
  </tableColumns>
  <tableStyleInfo name="TableStyleMedium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AB69A4EA-DBC7-4107-82C7-3FF16ACC6763}" name="Table232" displayName="Table232" ref="A2:D8" totalsRowShown="0" headerRowDxfId="16844" dataDxfId="16843">
  <autoFilter ref="A2:D8" xr:uid="{AB69A4EA-DBC7-4107-82C7-3FF16ACC6763}"/>
  <tableColumns count="4">
    <tableColumn id="2" xr3:uid="{B95CCD7A-100E-4F47-8087-CB644606A27E}" name="PD Program" dataDxfId="16842"/>
    <tableColumn id="1" xr3:uid="{3A66BC0A-1D8E-44D3-9BA6-5114A1BE4F74}" name="List of citations for disclosures" dataDxfId="16841"/>
    <tableColumn id="6" xr3:uid="{390F4C5A-A0D6-4398-937E-7EE5CEBBFE4D}" name="Core/Partner" dataDxfId="16840"/>
    <tableColumn id="3" xr3:uid="{DA4F3F62-B6BB-4BE3-B872-98F6A6EB2AEA}" name="Quarter" dataDxfId="16839"/>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9AFBD29-01BE-437C-9F70-A0F6D572AA94}" name="Table369" displayName="Table369" ref="A10:D13" totalsRowShown="0" headerRowDxfId="16838" dataDxfId="16837">
  <autoFilter ref="A10:D13" xr:uid="{69AFBD29-01BE-437C-9F70-A0F6D572AA94}"/>
  <tableColumns count="4">
    <tableColumn id="2" xr3:uid="{0B7B1916-2FF8-4D4E-9F24-C1220988402B}" name="PD Program" dataDxfId="16836"/>
    <tableColumn id="1" xr3:uid="{C4702D92-9F6E-47C1-A81C-2EE348A8C370}" name="List of patents/license agreement applications  " dataDxfId="16835"/>
    <tableColumn id="5" xr3:uid="{6EE1FC6E-467A-4986-A006-ABC3770F8890}" name="Core/Partner" dataDxfId="16834"/>
    <tableColumn id="4" xr3:uid="{009214CA-FCB7-424F-9A2F-55EBDC26476C}" name="Quarter" dataDxfId="16833"/>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D94DD58-CF11-4BA2-97A1-1E1D81CC858E}" name="Table31534" displayName="Table31534" ref="A15:D18" totalsRowShown="0" headerRowDxfId="16832" dataDxfId="16831">
  <autoFilter ref="A15:D18" xr:uid="{3D94DD58-CF11-4BA2-97A1-1E1D81CC858E}"/>
  <tableColumns count="4">
    <tableColumn id="2" xr3:uid="{62F84AFF-FC2A-413A-A179-A1B2B7DB3391}" name="PD Program" dataDxfId="16830"/>
    <tableColumn id="1" xr3:uid="{05D7ED15-57C1-414B-B2F6-9DC6AD39C3CC}" name="List of patents/license agreements approved" dataDxfId="16829"/>
    <tableColumn id="4" xr3:uid="{A8C37633-F73E-4856-A66B-7ECDD5DECAAB}" name="Core/Partner" dataDxfId="16828"/>
    <tableColumn id="3" xr3:uid="{456E09D3-7A07-4F37-95A5-27C5731EE8DB}" name="Quarter" dataDxfId="16827"/>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19BCEA69-12F4-46A0-96B7-7FA2DAA69AB8}" name="Table1535" displayName="Table1535" ref="A20:D23" totalsRowShown="0" headerRowDxfId="16826" dataDxfId="16825">
  <autoFilter ref="A20:D23" xr:uid="{19BCEA69-12F4-46A0-96B7-7FA2DAA69AB8}"/>
  <tableColumns count="4">
    <tableColumn id="2" xr3:uid="{92F12C9B-5694-4D04-ADD7-FDBEC4AC4C16}" name="PD Program" dataDxfId="16824"/>
    <tableColumn id="1" xr3:uid="{E2191009-2EE2-4783-8741-F79434454377}" name="Brief description of study section services provided" dataDxfId="16823"/>
    <tableColumn id="3" xr3:uid="{5076171B-4C1F-4A05-86B7-BA470CACFFD8}" name="Core/Partner" dataDxfId="16822"/>
    <tableColumn id="4" xr3:uid="{D880E1E0-287B-4DF8-BBCD-485F6F87AB7F}" name="Quarter" dataDxfId="16821"/>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285792FF-32E0-46A8-A1E7-71B42CACF3E6}" name="Table151736" displayName="Table151736" ref="A25:D32" totalsRowShown="0" headerRowDxfId="16820" dataDxfId="16819">
  <autoFilter ref="A25:D32" xr:uid="{285792FF-32E0-46A8-A1E7-71B42CACF3E6}"/>
  <tableColumns count="4">
    <tableColumn id="2" xr3:uid="{EAED0EA0-BE67-413D-BFD9-3D67BFAE84E5}" name="PD Program" dataDxfId="16818"/>
    <tableColumn id="1" xr3:uid="{2369B19D-6745-4D3B-B2C2-5B9D63C0BC1A}" name="Brief description of honors and awards" dataDxfId="16817"/>
    <tableColumn id="3" xr3:uid="{986A70DA-A176-49C4-AD97-D160E71E80B9}" name="Core/Partner" dataDxfId="16816"/>
    <tableColumn id="4" xr3:uid="{5F068F87-FF28-4271-B6B1-B327995DFBE5}" name="Quarter" dataDxfId="16815"/>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D283E023-39A2-4129-A4BB-01BE50C7092E}" name="Table15171837" displayName="Table15171837" ref="A34:D43" totalsRowShown="0" headerRowDxfId="16814" dataDxfId="16813">
  <autoFilter ref="A34:D43" xr:uid="{D283E023-39A2-4129-A4BB-01BE50C7092E}"/>
  <tableColumns count="4">
    <tableColumn id="3" xr3:uid="{57EE43B4-14D6-49FE-932F-8D3DE369E762}" name="PD Program" dataDxfId="16812"/>
    <tableColumn id="1" xr3:uid="{8230BA3D-6499-4C87-B36A-23F91819F621}" name="National Service " dataDxfId="16811"/>
    <tableColumn id="4" xr3:uid="{D7616A82-2393-49A9-8AD9-61C0436DB3F7}" name="Core/Partner" dataDxfId="16810"/>
    <tableColumn id="2" xr3:uid="{2687112D-6E52-4F72-834D-8A85D516CB5C}" name="Quarter" dataDxfId="16809"/>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BAE7E97D-73F8-44E4-84C1-9C9CBB82257D}" name="Table15171945" displayName="Table15171945" ref="A45:D65" totalsRowShown="0" headerRowDxfId="16808" dataDxfId="16807">
  <autoFilter ref="A45:D65" xr:uid="{BAE7E97D-73F8-44E4-84C1-9C9CBB82257D}"/>
  <sortState xmlns:xlrd2="http://schemas.microsoft.com/office/spreadsheetml/2017/richdata2" ref="A46:D65">
    <sortCondition ref="A45:A65"/>
  </sortState>
  <tableColumns count="4">
    <tableColumn id="2" xr3:uid="{2D0A1F89-0427-4CCD-B369-66AADD4CDF3A}" name="PD Program" dataDxfId="16806"/>
    <tableColumn id="1" xr3:uid="{22C3124E-06E5-4A09-B857-B6BE6453846E}" name="Brief description of professional development activities" dataDxfId="16805"/>
    <tableColumn id="3" xr3:uid="{16CAD323-6FF9-433E-8FD8-77D8F9EB22AF}" name="Core/Partner" dataDxfId="16804"/>
    <tableColumn id="4" xr3:uid="{F60963F4-3151-47B8-B957-351A6E7EFD6A}" name="Quarter" dataDxfId="16803"/>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9503B8C3-312A-4AF0-A32F-E93D2E3BFBD3}" name="Table15172046" displayName="Table15172046" ref="A67:D82" totalsRowShown="0" headerRowDxfId="16802" dataDxfId="16801">
  <autoFilter ref="A67:D82" xr:uid="{9503B8C3-312A-4AF0-A32F-E93D2E3BFBD3}"/>
  <tableColumns count="4">
    <tableColumn id="2" xr3:uid="{BC3300AD-60B2-4718-8013-720B1C69805A}" name="PD Program" dataDxfId="16800"/>
    <tableColumn id="1" xr3:uid="{D4C0FE19-E19C-408D-AB8D-F8E1E4DECC24}" name="Brief description of  research mentoring sessions of fellows/residents" dataDxfId="16799"/>
    <tableColumn id="3" xr3:uid="{42C7DD70-07D9-41C9-8795-780255A6E9B9}" name="Core/Partner" dataDxfId="16798"/>
    <tableColumn id="4" xr3:uid="{88A1D8E8-CCFE-46BA-97AC-C8003FD371D4}" name="Quarter" dataDxfId="16797"/>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C31027BE-D76D-4149-A958-08BAD6E4641F}" name="Table15172148" displayName="Table15172148" ref="A84:D89" totalsRowShown="0" headerRowDxfId="16796" dataDxfId="16795">
  <autoFilter ref="A84:D89" xr:uid="{C31027BE-D76D-4149-A958-08BAD6E4641F}"/>
  <tableColumns count="4">
    <tableColumn id="2" xr3:uid="{D58AF003-CCA6-4A7D-ABB1-E5CBA0DE4868}" name="PD Program" dataDxfId="16794"/>
    <tableColumn id="1" xr3:uid="{26BB29B7-DC75-4299-AE31-4A67AE8A6E1C}" name="Brief description of research mentoring of graduate/professional students" dataDxfId="16793"/>
    <tableColumn id="4" xr3:uid="{107461C0-633A-48D5-B08D-2200A87A43B3}" name="Core/Partner" dataDxfId="16792"/>
    <tableColumn id="3" xr3:uid="{BDD4FCF5-C758-4DAE-99D9-D19C11592E02}" name="Quarter" dataDxfId="16791"/>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C8E229D8-68FE-4701-B176-EFF09F0F8AD9}" name="Table1517212249" displayName="Table1517212249" ref="A91:XFD104" totalsRowShown="0" headerRowDxfId="16790" dataDxfId="16789">
  <autoFilter ref="A91:XFD104" xr:uid="{C8E229D8-68FE-4701-B176-EFF09F0F8AD9}"/>
  <tableColumns count="16384">
    <tableColumn id="2" xr3:uid="{4AE89441-6994-42E5-872B-BCE538795735}" name="PD Program" dataDxfId="16788"/>
    <tableColumn id="1" xr3:uid="{6C5E7B64-BEDA-4726-A362-9AD46B487064}" name="Brief description of research mentoring of undergraduate students" dataDxfId="16787"/>
    <tableColumn id="3" xr3:uid="{896498D1-BE25-48A6-A83C-C2BC781C8094}" name="Core/Partner" dataDxfId="16786"/>
    <tableColumn id="4" xr3:uid="{52D60F47-7162-4883-9692-DF81058E834B}" name="Quarter" dataDxfId="16785"/>
    <tableColumn id="5" xr3:uid="{673A6BF7-35C9-473A-A778-0B2CEA6CD8BC}" name="Column1" dataDxfId="16784"/>
    <tableColumn id="6" xr3:uid="{9F9BEA30-4A8B-4EAD-A205-2EC646D2EA79}" name="Column2" dataDxfId="16783"/>
    <tableColumn id="7" xr3:uid="{C7EF8CCC-68CD-4A77-B153-A259603EAA0E}" name="Column3" dataDxfId="16782"/>
    <tableColumn id="8" xr3:uid="{4CEECBA5-F04A-4234-B447-E945A5EAA176}" name="Column4" dataDxfId="16781"/>
    <tableColumn id="9" xr3:uid="{34CCAC59-AE8B-4363-BA6F-890D71E47892}" name="Column5" dataDxfId="16780"/>
    <tableColumn id="10" xr3:uid="{4503C335-5B9F-4BDF-92B1-9F527C290981}" name="Column6" dataDxfId="16779"/>
    <tableColumn id="11" xr3:uid="{DD47830E-616E-43EE-A1F7-71B818D7AEC5}" name="Column7" dataDxfId="16778"/>
    <tableColumn id="12" xr3:uid="{D5305CCB-922A-4CF3-B65B-8C507ADAE8DF}" name="Column8" dataDxfId="16777"/>
    <tableColumn id="13" xr3:uid="{65951580-4A13-4F29-AB5C-621CCA61C5CC}" name="Column9" dataDxfId="16776"/>
    <tableColumn id="14" xr3:uid="{817C6D8F-5F1A-4F8D-B09E-0BA6E9AD8A33}" name="Column10" dataDxfId="16775"/>
    <tableColumn id="15" xr3:uid="{FE8A14A1-4D68-44C8-B26E-89917CB9DEB4}" name="Column11" dataDxfId="16774"/>
    <tableColumn id="16" xr3:uid="{304CC04D-9494-483C-9D65-C9B7841D89F5}" name="Column12" dataDxfId="16773"/>
    <tableColumn id="17" xr3:uid="{05D1D54C-30CC-411F-BDBB-DEB0DEDE5697}" name="Column13" dataDxfId="16772"/>
    <tableColumn id="18" xr3:uid="{879CB4DA-F5C1-48E2-BCD5-FB350CCD7672}" name="Column14" dataDxfId="16771"/>
    <tableColumn id="19" xr3:uid="{4442B569-1F77-4C1A-9B7D-48ECEFE86775}" name="Column15" dataDxfId="16770"/>
    <tableColumn id="20" xr3:uid="{349889EB-B6D1-4892-A239-377F6DCBC2E2}" name="Column16" dataDxfId="16769"/>
    <tableColumn id="21" xr3:uid="{61BA1897-7BEE-42A4-9EB9-2A4899C1C1A7}" name="Column17" dataDxfId="16768"/>
    <tableColumn id="22" xr3:uid="{22BC65C7-5633-47DA-ACE4-BEBC358A7C7B}" name="Column18" dataDxfId="16767"/>
    <tableColumn id="23" xr3:uid="{4AB177B3-AE7C-47D4-9267-5723D2AF371E}" name="Column19" dataDxfId="16766"/>
    <tableColumn id="24" xr3:uid="{2ADC7399-33F9-4423-BD69-B4ED7FA85A84}" name="Column20" dataDxfId="16765"/>
    <tableColumn id="25" xr3:uid="{DA28581D-E0E1-4D45-9D8B-4F71412C8D25}" name="Column21" dataDxfId="16764"/>
    <tableColumn id="26" xr3:uid="{F1A686E6-740A-41D7-AB53-E4C696718FCD}" name="Column22" dataDxfId="16763"/>
    <tableColumn id="27" xr3:uid="{14476A23-7C40-42DC-8F84-3370A514593F}" name="Column23" dataDxfId="16762"/>
    <tableColumn id="28" xr3:uid="{1A1D535F-E17D-42C1-A952-52F1660FE00C}" name="Column24" dataDxfId="16761"/>
    <tableColumn id="29" xr3:uid="{DDE18E91-26D9-4A3D-9A12-224EABFE731C}" name="Column25" dataDxfId="16760"/>
    <tableColumn id="30" xr3:uid="{F39C6EC6-99D5-4E21-92F2-EB235A782127}" name="Column26" dataDxfId="16759"/>
    <tableColumn id="31" xr3:uid="{DDA090D5-16CB-42DC-90AB-2B5B5C7D90B3}" name="Column27" dataDxfId="16758"/>
    <tableColumn id="32" xr3:uid="{25C5021E-2564-455A-9B58-D5523EA1AB3A}" name="Column28" dataDxfId="16757"/>
    <tableColumn id="33" xr3:uid="{91A5DFEE-0E91-40B1-BF93-C98EBF20B7F4}" name="Column29" dataDxfId="16756"/>
    <tableColumn id="34" xr3:uid="{6F9A9B33-EFFC-4C4A-A2A6-D3E391CD1763}" name="Column30" dataDxfId="16755"/>
    <tableColumn id="35" xr3:uid="{CAF63DDF-E08F-4573-BD8E-90C9E241AEFC}" name="Column31" dataDxfId="16754"/>
    <tableColumn id="36" xr3:uid="{6B7A805B-1005-448B-BE1D-F3D4128F7138}" name="Column32" dataDxfId="16753"/>
    <tableColumn id="37" xr3:uid="{088ED93D-65A6-404B-A5EC-CFDB896F6B97}" name="Column33" dataDxfId="16752"/>
    <tableColumn id="38" xr3:uid="{CDDA40DE-ECDC-4229-993F-632B5865D75B}" name="Column34" dataDxfId="16751"/>
    <tableColumn id="39" xr3:uid="{62C169C5-B803-4349-9518-7296A0CDCC03}" name="Column35" dataDxfId="16750"/>
    <tableColumn id="40" xr3:uid="{261780B0-6538-48EA-8760-3738C671CB72}" name="Column36" dataDxfId="16749"/>
    <tableColumn id="41" xr3:uid="{B6D58B60-D9DA-4C1F-AD65-3FC3016DAD91}" name="Column37" dataDxfId="16748"/>
    <tableColumn id="42" xr3:uid="{64F48363-474D-46FD-BF0D-654134F088C3}" name="Column38" dataDxfId="16747"/>
    <tableColumn id="43" xr3:uid="{3FA4FA7E-6CB8-4AE3-A741-387E59E971CD}" name="Column39" dataDxfId="16746"/>
    <tableColumn id="44" xr3:uid="{4E5B92C8-7FB7-44D2-A7BD-43D8BF9D0D84}" name="Column40" dataDxfId="16745"/>
    <tableColumn id="45" xr3:uid="{43420425-A437-4D69-8DAE-125A56D104F1}" name="Column41" dataDxfId="16744"/>
    <tableColumn id="46" xr3:uid="{627ED507-649B-4863-A1CD-4BFC68D1BD1B}" name="Column42" dataDxfId="16743"/>
    <tableColumn id="47" xr3:uid="{6547769C-C07D-4AD8-8DBC-D9E8756BBFBC}" name="Column43" dataDxfId="16742"/>
    <tableColumn id="48" xr3:uid="{9ED2C0FC-9F30-4F67-944B-00ACC653EBC0}" name="Column44" dataDxfId="16741"/>
    <tableColumn id="49" xr3:uid="{8D93A0C4-1EA0-4B50-9BCE-27167EE73FDC}" name="Column45" dataDxfId="16740"/>
    <tableColumn id="50" xr3:uid="{F6132AA5-F7F7-40B0-8555-F02E934B4C23}" name="Column46" dataDxfId="16739"/>
    <tableColumn id="51" xr3:uid="{6599AF15-3382-452C-9C59-68AB37B23D6C}" name="Column47" dataDxfId="16738"/>
    <tableColumn id="52" xr3:uid="{46D8D958-48AB-4A7D-87FF-C6BA70E139BE}" name="Column48" dataDxfId="16737"/>
    <tableColumn id="53" xr3:uid="{BC9B93F7-4E39-458A-B27B-0742ECA9D2F3}" name="Column49" dataDxfId="16736"/>
    <tableColumn id="54" xr3:uid="{4AEDA371-9E67-49B9-B8C5-B7F577AA8C32}" name="Column50" dataDxfId="16735"/>
    <tableColumn id="55" xr3:uid="{FD6E5CF9-6018-4D5D-BA46-C5662247A42C}" name="Column51" dataDxfId="16734"/>
    <tableColumn id="56" xr3:uid="{522280A1-7BD6-49AD-8070-3E79DAA7CEEA}" name="Column52" dataDxfId="16733"/>
    <tableColumn id="57" xr3:uid="{7FFFAEF1-C822-4EC8-A453-62BC164BBB5C}" name="Column53" dataDxfId="16732"/>
    <tableColumn id="58" xr3:uid="{EEE47DA6-FFDF-4F6D-9AA9-3F83B2BB2356}" name="Column54" dataDxfId="16731"/>
    <tableColumn id="59" xr3:uid="{9602DAD4-D7ED-4696-9555-DBC1CFED499A}" name="Column55" dataDxfId="16730"/>
    <tableColumn id="60" xr3:uid="{B4DFCCA7-F3DB-4C11-BBB0-A295084BB94D}" name="Column56" dataDxfId="16729"/>
    <tableColumn id="61" xr3:uid="{E352374F-FF8C-45B9-9B30-4A0672DBD73E}" name="Column57" dataDxfId="16728"/>
    <tableColumn id="62" xr3:uid="{D6F66B0D-8391-4167-B999-F29E9AB1D9FE}" name="Column58" dataDxfId="16727"/>
    <tableColumn id="63" xr3:uid="{BCED513A-DBB2-4D7E-8973-7F1634AF7438}" name="Column59" dataDxfId="16726"/>
    <tableColumn id="64" xr3:uid="{3843D1FC-1C83-46DC-9E7B-1E2EEF06AC67}" name="Column60" dataDxfId="16725"/>
    <tableColumn id="65" xr3:uid="{7EE9A14F-CAD6-4C4D-A39A-2B25306042FF}" name="Column61" dataDxfId="16724"/>
    <tableColumn id="66" xr3:uid="{78478FFA-A400-4264-B6B2-53A046031A77}" name="Column62" dataDxfId="16723"/>
    <tableColumn id="67" xr3:uid="{AD667A55-830D-4600-9D3F-9E678E4C3EA5}" name="Column63" dataDxfId="16722"/>
    <tableColumn id="68" xr3:uid="{9EF84E55-7849-4BFC-88F6-49FEAC76066F}" name="Column64" dataDxfId="16721"/>
    <tableColumn id="69" xr3:uid="{008B987C-3D40-48AC-BB01-11B194AAEEBD}" name="Column65" dataDxfId="16720"/>
    <tableColumn id="70" xr3:uid="{9E3463BC-0058-4323-A904-F49D0732FFA1}" name="Column66" dataDxfId="16719"/>
    <tableColumn id="71" xr3:uid="{E4392A76-A3D7-43FB-9E81-1824A47181CD}" name="Column67" dataDxfId="16718"/>
    <tableColumn id="72" xr3:uid="{E755AB9B-5824-4A5C-951E-1268C7FB12E7}" name="Column68" dataDxfId="16717"/>
    <tableColumn id="73" xr3:uid="{81B663EE-5144-4BBF-8C5E-1B823B53E4F6}" name="Column69" dataDxfId="16716"/>
    <tableColumn id="74" xr3:uid="{E737EE5D-FBF4-479A-AFCA-E5251C19169C}" name="Column70" dataDxfId="16715"/>
    <tableColumn id="75" xr3:uid="{9D333BFC-58D4-42DE-BAD8-44B48F35D4FF}" name="Column71" dataDxfId="16714"/>
    <tableColumn id="76" xr3:uid="{CA547C6C-442D-4F24-B7F9-4154049D3A50}" name="Column72" dataDxfId="16713"/>
    <tableColumn id="77" xr3:uid="{513A93E2-8CCB-45CE-B9B2-7770B68D6D0A}" name="Column73" dataDxfId="16712"/>
    <tableColumn id="78" xr3:uid="{4C66267F-D31C-457D-B5C2-A68A6C081D5B}" name="Column74" dataDxfId="16711"/>
    <tableColumn id="79" xr3:uid="{311F781A-DC59-4D49-8A5B-FB4379D6097F}" name="Column75" dataDxfId="16710"/>
    <tableColumn id="80" xr3:uid="{77F29408-D18C-4C20-9976-7B9775F67013}" name="Column76" dataDxfId="16709"/>
    <tableColumn id="81" xr3:uid="{78298997-C3C0-4999-8976-1C0193D800D2}" name="Column77" dataDxfId="16708"/>
    <tableColumn id="82" xr3:uid="{8DB9049A-8A18-4D67-A3D2-0509EFDC0C9A}" name="Column78" dataDxfId="16707"/>
    <tableColumn id="83" xr3:uid="{0B7A20F4-0CC1-4E16-B7BB-C5F50B8B1C73}" name="Column79" dataDxfId="16706"/>
    <tableColumn id="84" xr3:uid="{80D60AA2-9391-461C-A448-30BB3A44EE69}" name="Column80" dataDxfId="16705"/>
    <tableColumn id="85" xr3:uid="{D7B2C2B8-902E-426B-A6D0-485A2C8CEF23}" name="Column81" dataDxfId="16704"/>
    <tableColumn id="86" xr3:uid="{E04FB6EE-236A-4FE4-8459-59444888D6E7}" name="Column82" dataDxfId="16703"/>
    <tableColumn id="87" xr3:uid="{D4991E3E-1D38-4840-BB95-C3432BCA63DA}" name="Column83" dataDxfId="16702"/>
    <tableColumn id="88" xr3:uid="{961158E5-01A8-4270-AF4F-5C0261A8670D}" name="Column84" dataDxfId="16701"/>
    <tableColumn id="89" xr3:uid="{DC50F2EA-9374-4984-8B43-C5DE848866FA}" name="Column85" dataDxfId="16700"/>
    <tableColumn id="90" xr3:uid="{5757B214-212F-4F3A-8BCF-3BCD476CC5B5}" name="Column86" dataDxfId="16699"/>
    <tableColumn id="91" xr3:uid="{C75F374E-AE28-4505-96BD-8ED50669EB9E}" name="Column87" dataDxfId="16698"/>
    <tableColumn id="92" xr3:uid="{352FDAD6-9010-403E-93D6-1CFC734A0D93}" name="Column88" dataDxfId="16697"/>
    <tableColumn id="93" xr3:uid="{A12BA67D-8F01-44F1-BDB9-2F89546ED28B}" name="Column89" dataDxfId="16696"/>
    <tableColumn id="94" xr3:uid="{64031800-F128-431C-A7A0-A1A9484219F8}" name="Column90" dataDxfId="16695"/>
    <tableColumn id="95" xr3:uid="{D57DB6B1-7ACF-4502-A5DB-5AACFE2FD832}" name="Column91" dataDxfId="16694"/>
    <tableColumn id="96" xr3:uid="{EDA9F3EC-519F-4DFE-A6FF-3551CFE95891}" name="Column92" dataDxfId="16693"/>
    <tableColumn id="97" xr3:uid="{3F294E0E-B81E-49D5-B675-8A46AE3F62F0}" name="Column93" dataDxfId="16692"/>
    <tableColumn id="98" xr3:uid="{8ECE1EC4-4085-42DC-915F-9DEC808A0BBF}" name="Column94" dataDxfId="16691"/>
    <tableColumn id="99" xr3:uid="{D82E1B6A-51FA-4448-B980-F493862BFC99}" name="Column95" dataDxfId="16690"/>
    <tableColumn id="100" xr3:uid="{94DF6182-27CE-4727-9C62-40BAF423BDD6}" name="Column96" dataDxfId="16689"/>
    <tableColumn id="101" xr3:uid="{C428AE03-B141-4A72-82A7-1B2FE2C98977}" name="Column97" dataDxfId="16688"/>
    <tableColumn id="102" xr3:uid="{2B33B1C7-A03A-49AF-AA32-7CC588C20F59}" name="Column98" dataDxfId="16687"/>
    <tableColumn id="103" xr3:uid="{8C39423F-7F16-4353-AB70-C02DE2ED021C}" name="Column99" dataDxfId="16686"/>
    <tableColumn id="104" xr3:uid="{55C9549C-A970-402A-B164-002DD2A152B2}" name="Column100" dataDxfId="16685"/>
    <tableColumn id="105" xr3:uid="{5D767266-395D-4397-8154-528BFE1B28A0}" name="Column101" dataDxfId="16684"/>
    <tableColumn id="106" xr3:uid="{A0EA3982-8E4B-44DD-8196-D2E116258133}" name="Column102" dataDxfId="16683"/>
    <tableColumn id="107" xr3:uid="{11EF7EAC-3322-4D71-BD29-96A923E9C3D2}" name="Column103" dataDxfId="16682"/>
    <tableColumn id="108" xr3:uid="{2F62CECE-1BA3-46BB-8C09-2E935D5AC317}" name="Column104" dataDxfId="16681"/>
    <tableColumn id="109" xr3:uid="{EB28480C-7AFB-4CC8-906F-145889985C3B}" name="Column105" dataDxfId="16680"/>
    <tableColumn id="110" xr3:uid="{44878589-D7E3-4B67-BEEE-719BAEB1F3A7}" name="Column106" dataDxfId="16679"/>
    <tableColumn id="111" xr3:uid="{B9EFCC13-8D29-4524-9CA8-5B23689AECCD}" name="Column107" dataDxfId="16678"/>
    <tableColumn id="112" xr3:uid="{5FC4D391-A9DD-4C6A-BD9F-5A017204EF3A}" name="Column108" dataDxfId="16677"/>
    <tableColumn id="113" xr3:uid="{1A79A3A6-A71B-447E-A531-1372447C54D2}" name="Column109" dataDxfId="16676"/>
    <tableColumn id="114" xr3:uid="{A8703852-BCEF-4191-A8B9-26E9D928C3D3}" name="Column110" dataDxfId="16675"/>
    <tableColumn id="115" xr3:uid="{096672FA-4EB8-4FD2-9F17-2C67109928D6}" name="Column111" dataDxfId="16674"/>
    <tableColumn id="116" xr3:uid="{F92965F7-8274-4EDF-B178-E34383399E44}" name="Column112" dataDxfId="16673"/>
    <tableColumn id="117" xr3:uid="{FD8FE0E1-B3FE-4C49-BEC7-789997D5E87D}" name="Column113" dataDxfId="16672"/>
    <tableColumn id="118" xr3:uid="{9A55DA6E-C099-4A88-AA2F-1A6AAB0E6327}" name="Column114" dataDxfId="16671"/>
    <tableColumn id="119" xr3:uid="{81AEAA03-B6A6-4307-8E74-93C13B35D832}" name="Column115" dataDxfId="16670"/>
    <tableColumn id="120" xr3:uid="{49CC7EF1-C7EC-40F0-B169-E9255D693A0D}" name="Column116" dataDxfId="16669"/>
    <tableColumn id="121" xr3:uid="{7417DF1A-B19C-4B1F-A976-62C88CBEDB94}" name="Column117" dataDxfId="16668"/>
    <tableColumn id="122" xr3:uid="{FDCB45AC-3071-4AC9-ACF9-5AA2BB07F743}" name="Column118" dataDxfId="16667"/>
    <tableColumn id="123" xr3:uid="{275C75FD-1100-43CF-97EF-2B244BCC022E}" name="Column119" dataDxfId="16666"/>
    <tableColumn id="124" xr3:uid="{DA7C3A92-3AC7-43B2-891E-53A4FB5934BE}" name="Column120" dataDxfId="16665"/>
    <tableColumn id="125" xr3:uid="{ADF2B470-72D1-4E43-9517-C1FE45955814}" name="Column121" dataDxfId="16664"/>
    <tableColumn id="126" xr3:uid="{71B25322-949C-4B96-BB74-57BA1F6D5C59}" name="Column122" dataDxfId="16663"/>
    <tableColumn id="127" xr3:uid="{3F408C11-3A7F-4E80-830E-4347E5719CEB}" name="Column123" dataDxfId="16662"/>
    <tableColumn id="128" xr3:uid="{99C320B6-A192-4BEE-9C91-53F8C30068BF}" name="Column124" dataDxfId="16661"/>
    <tableColumn id="129" xr3:uid="{211F9BA7-43EC-4F98-89F5-FF9644CCF90D}" name="Column125" dataDxfId="16660"/>
    <tableColumn id="130" xr3:uid="{E9EDF494-37E5-4B6E-A8C7-060EBD2C97ED}" name="Column126" dataDxfId="16659"/>
    <tableColumn id="131" xr3:uid="{4A0FB4DB-3815-407B-B5E3-B4E5181D7219}" name="Column127" dataDxfId="16658"/>
    <tableColumn id="132" xr3:uid="{BE25A75F-F6B2-4253-B2A1-A4D47E5BF785}" name="Column128" dataDxfId="16657"/>
    <tableColumn id="133" xr3:uid="{587CD91E-CDEB-40B7-A5FE-CDB5FA7C99EC}" name="Column129" dataDxfId="16656"/>
    <tableColumn id="134" xr3:uid="{E9CD120B-AE91-44BA-B5A3-DBBB244F7DEB}" name="Column130" dataDxfId="16655"/>
    <tableColumn id="135" xr3:uid="{C27A5E0D-83EC-421A-BE0A-963D5359AD67}" name="Column131" dataDxfId="16654"/>
    <tableColumn id="136" xr3:uid="{CC91E985-8E07-4CFD-AFA0-DC23135F0AF1}" name="Column132" dataDxfId="16653"/>
    <tableColumn id="137" xr3:uid="{04419E29-FE93-44A4-AE73-F42901FAAF30}" name="Column133" dataDxfId="16652"/>
    <tableColumn id="138" xr3:uid="{2309ABF0-44B6-46B2-8FD3-CCDBC5B15BD0}" name="Column134" dataDxfId="16651"/>
    <tableColumn id="139" xr3:uid="{D5ABDC97-9436-4C99-A3E6-363E40B33098}" name="Column135" dataDxfId="16650"/>
    <tableColumn id="140" xr3:uid="{061FBD31-A10B-4598-A698-53D3EC054B75}" name="Column136" dataDxfId="16649"/>
    <tableColumn id="141" xr3:uid="{070051BE-77BA-42EF-9A61-FFF8D75FEF9D}" name="Column137" dataDxfId="16648"/>
    <tableColumn id="142" xr3:uid="{61A76047-BEC0-42B9-BD3D-25B8D5ED701B}" name="Column138" dataDxfId="16647"/>
    <tableColumn id="143" xr3:uid="{61F07E5B-74A0-4C0E-9DA8-DD900EBFC218}" name="Column139" dataDxfId="16646"/>
    <tableColumn id="144" xr3:uid="{5B3405C4-F04B-4C00-8CF4-AF408C9D412E}" name="Column140" dataDxfId="16645"/>
    <tableColumn id="145" xr3:uid="{C95D8727-DBAF-44F2-A1B4-C1C6FFC523DA}" name="Column141" dataDxfId="16644"/>
    <tableColumn id="146" xr3:uid="{011A0E0F-9F42-4C0D-96DF-009607F1EFBA}" name="Column142" dataDxfId="16643"/>
    <tableColumn id="147" xr3:uid="{71D53286-0D8F-48AF-8F5C-9CEBA4F4A480}" name="Column143" dataDxfId="16642"/>
    <tableColumn id="148" xr3:uid="{64ADDDB9-802A-44CC-87D7-622750BE79EA}" name="Column144" dataDxfId="16641"/>
    <tableColumn id="149" xr3:uid="{95DBF752-289B-46D5-88F1-8A1DF9937877}" name="Column145" dataDxfId="16640"/>
    <tableColumn id="150" xr3:uid="{01DF7622-B532-400D-8347-049B9CB8F9B7}" name="Column146" dataDxfId="16639"/>
    <tableColumn id="151" xr3:uid="{FFCC5E7C-834E-4C40-B64F-F6BF09927FC6}" name="Column147" dataDxfId="16638"/>
    <tableColumn id="152" xr3:uid="{E573BFD5-68C9-408B-A0AF-306071FFE1B1}" name="Column148" dataDxfId="16637"/>
    <tableColumn id="153" xr3:uid="{64885CFA-AEB3-4EC0-A470-2D7D343C11A9}" name="Column149" dataDxfId="16636"/>
    <tableColumn id="154" xr3:uid="{E419F272-15CB-49E3-9E30-EB6FE3F7EDC4}" name="Column150" dataDxfId="16635"/>
    <tableColumn id="155" xr3:uid="{407AAED3-2DE5-458F-A746-D8B41C75A641}" name="Column151" dataDxfId="16634"/>
    <tableColumn id="156" xr3:uid="{99500586-32F0-4BC8-BCF4-BCDF45C51AC4}" name="Column152" dataDxfId="16633"/>
    <tableColumn id="157" xr3:uid="{1EB36F25-DB1A-41E8-9DED-4FD67817F85D}" name="Column153" dataDxfId="16632"/>
    <tableColumn id="158" xr3:uid="{1499F231-73D8-4D6C-A6E9-27938915ACB5}" name="Column154" dataDxfId="16631"/>
    <tableColumn id="159" xr3:uid="{A6DAE9FB-7452-4C5F-8E69-69DBFF667593}" name="Column155" dataDxfId="16630"/>
    <tableColumn id="160" xr3:uid="{5746E608-81DA-413A-B2EB-4A2B8BDD7FC5}" name="Column156" dataDxfId="16629"/>
    <tableColumn id="161" xr3:uid="{B48CDA4E-83D8-43C3-A327-2510E19FA356}" name="Column157" dataDxfId="16628"/>
    <tableColumn id="162" xr3:uid="{5E86FA9A-9006-4260-AACD-774B70E03341}" name="Column158" dataDxfId="16627"/>
    <tableColumn id="163" xr3:uid="{28856B3B-B1A1-4C5F-925B-12655F3481E8}" name="Column159" dataDxfId="16626"/>
    <tableColumn id="164" xr3:uid="{93AF7796-763B-403E-A333-96453B99EA51}" name="Column160" dataDxfId="16625"/>
    <tableColumn id="165" xr3:uid="{0B4FEDE1-4924-4DB4-B38F-2D9425871B7D}" name="Column161" dataDxfId="16624"/>
    <tableColumn id="166" xr3:uid="{A54C2B21-10DD-46F6-BA84-6172C4ACD115}" name="Column162" dataDxfId="16623"/>
    <tableColumn id="167" xr3:uid="{EBA2CF35-51DF-4292-B49D-D0A863F569FA}" name="Column163" dataDxfId="16622"/>
    <tableColumn id="168" xr3:uid="{A393CCCB-0FD5-47E0-852A-470F84CA6FBD}" name="Column164" dataDxfId="16621"/>
    <tableColumn id="169" xr3:uid="{49D127A6-E239-413C-A979-2A4F2B8CBB79}" name="Column165" dataDxfId="16620"/>
    <tableColumn id="170" xr3:uid="{488FDDCC-3111-4E21-9459-5FA00C14E7C2}" name="Column166" dataDxfId="16619"/>
    <tableColumn id="171" xr3:uid="{9F233427-F008-443F-A10D-9E5B14E2CCA0}" name="Column167" dataDxfId="16618"/>
    <tableColumn id="172" xr3:uid="{1F11D6A2-B113-405D-AE4B-8FB89CE79596}" name="Column168" dataDxfId="16617"/>
    <tableColumn id="173" xr3:uid="{7FFC312F-ED71-42D6-BBE0-1397F0B4A970}" name="Column169" dataDxfId="16616"/>
    <tableColumn id="174" xr3:uid="{69838C89-AB56-4B91-B23D-9EF8846320B7}" name="Column170" dataDxfId="16615"/>
    <tableColumn id="175" xr3:uid="{9505051B-E6AF-46A4-984A-855CDD4C7991}" name="Column171" dataDxfId="16614"/>
    <tableColumn id="176" xr3:uid="{4ECC4008-F043-44BB-976C-69A54B17ABEF}" name="Column172" dataDxfId="16613"/>
    <tableColumn id="177" xr3:uid="{0667929E-1F67-4027-B099-4DF7CED7CCE1}" name="Column173" dataDxfId="16612"/>
    <tableColumn id="178" xr3:uid="{2AB9E09E-C275-4430-B63A-65F8495B16D4}" name="Column174" dataDxfId="16611"/>
    <tableColumn id="179" xr3:uid="{31499E42-2637-4730-B993-883D279F7984}" name="Column175" dataDxfId="16610"/>
    <tableColumn id="180" xr3:uid="{87A8F715-E691-4A1F-AC05-03DC0F95A2F5}" name="Column176" dataDxfId="16609"/>
    <tableColumn id="181" xr3:uid="{864997F2-1DDD-4E6B-89A0-A33E11D96419}" name="Column177" dataDxfId="16608"/>
    <tableColumn id="182" xr3:uid="{7F34F042-45B1-4756-9AC7-82BC5C9B0682}" name="Column178" dataDxfId="16607"/>
    <tableColumn id="183" xr3:uid="{E921C0D2-50C9-4B20-9FAE-F5030809B18F}" name="Column179" dataDxfId="16606"/>
    <tableColumn id="184" xr3:uid="{908D2E7B-A7E6-4DD9-8C12-341C6F737690}" name="Column180" dataDxfId="16605"/>
    <tableColumn id="185" xr3:uid="{92505912-6073-4150-AA5B-FF4EB4667E3C}" name="Column181" dataDxfId="16604"/>
    <tableColumn id="186" xr3:uid="{6F5D53BD-BA4C-44D0-AA0F-FE0F7523FE63}" name="Column182" dataDxfId="16603"/>
    <tableColumn id="187" xr3:uid="{136327CC-E8DA-4017-8AEC-6FF6195A528A}" name="Column183" dataDxfId="16602"/>
    <tableColumn id="188" xr3:uid="{299E06F7-DAD1-41D5-AE86-E82EA5AA80E0}" name="Column184" dataDxfId="16601"/>
    <tableColumn id="189" xr3:uid="{5288695C-B8A1-49F3-A606-D64450331667}" name="Column185" dataDxfId="16600"/>
    <tableColumn id="190" xr3:uid="{88F9881E-01A9-43DC-B089-2E6BEC5E4E40}" name="Column186" dataDxfId="16599"/>
    <tableColumn id="191" xr3:uid="{EA128953-02A0-43AD-9EFF-A856547F6E0B}" name="Column187" dataDxfId="16598"/>
    <tableColumn id="192" xr3:uid="{585BE041-A3F0-4D92-A831-5BB8D5F0F34F}" name="Column188" dataDxfId="16597"/>
    <tableColumn id="193" xr3:uid="{63E90614-BF9B-4763-BB74-D76950407C8E}" name="Column189" dataDxfId="16596"/>
    <tableColumn id="194" xr3:uid="{3B4EB83F-0E1D-4515-B1CC-4F846F50A204}" name="Column190" dataDxfId="16595"/>
    <tableColumn id="195" xr3:uid="{C2099FF0-9E74-445D-8907-421ADE55D048}" name="Column191" dataDxfId="16594"/>
    <tableColumn id="196" xr3:uid="{5DD8116D-E015-41A8-A782-FE4DE65A9AC7}" name="Column192" dataDxfId="16593"/>
    <tableColumn id="197" xr3:uid="{D78B817E-7A8B-470B-99B5-4826BCBE6B1B}" name="Column193" dataDxfId="16592"/>
    <tableColumn id="198" xr3:uid="{79FC017A-B193-4789-830C-2269FA151D72}" name="Column194" dataDxfId="16591"/>
    <tableColumn id="199" xr3:uid="{F83CFF5E-C361-4795-B156-7FA94E5E1945}" name="Column195" dataDxfId="16590"/>
    <tableColumn id="200" xr3:uid="{0E40F2B2-FA76-4540-BE58-5FCC4E3667EB}" name="Column196" dataDxfId="16589"/>
    <tableColumn id="201" xr3:uid="{EC1321D5-6899-4C6A-B8F5-2A13C3A66435}" name="Column197" dataDxfId="16588"/>
    <tableColumn id="202" xr3:uid="{56CF0B74-0331-4C6D-952E-8A5420956666}" name="Column198" dataDxfId="16587"/>
    <tableColumn id="203" xr3:uid="{DC990452-DC86-4B7B-ABCC-0CF84AAAC85D}" name="Column199" dataDxfId="16586"/>
    <tableColumn id="204" xr3:uid="{EBD7673B-3EB8-4B90-B751-C780F258AB2B}" name="Column200" dataDxfId="16585"/>
    <tableColumn id="205" xr3:uid="{B5846207-BEEC-4476-805F-72250EE3EEEE}" name="Column201" dataDxfId="16584"/>
    <tableColumn id="206" xr3:uid="{A39EACAD-46B9-4E94-BA0A-74B768350A96}" name="Column202" dataDxfId="16583"/>
    <tableColumn id="207" xr3:uid="{17244CD2-CF36-4691-9BC9-135AD43CEB29}" name="Column203" dataDxfId="16582"/>
    <tableColumn id="208" xr3:uid="{5D7668D9-F48A-4C23-9835-5C7B42FB0CD8}" name="Column204" dataDxfId="16581"/>
    <tableColumn id="209" xr3:uid="{6B0FB87D-9AD6-47E8-B908-9A2678E9BB63}" name="Column205" dataDxfId="16580"/>
    <tableColumn id="210" xr3:uid="{7E82D101-013B-4BEF-8723-AD765C36ADD5}" name="Column206" dataDxfId="16579"/>
    <tableColumn id="211" xr3:uid="{1BFDC817-38D3-4146-A731-2EF22F895CD6}" name="Column207" dataDxfId="16578"/>
    <tableColumn id="212" xr3:uid="{A76A7A02-8D04-40AD-AE8A-2A85CB321789}" name="Column208" dataDxfId="16577"/>
    <tableColumn id="213" xr3:uid="{76225B75-C9D8-477F-8CEE-7CC6A6A83A1C}" name="Column209" dataDxfId="16576"/>
    <tableColumn id="214" xr3:uid="{9934527C-68DC-4989-AB7C-015A03615CE3}" name="Column210" dataDxfId="16575"/>
    <tableColumn id="215" xr3:uid="{637F2C0E-E81B-41BD-8DB5-E8B19AB4B8D4}" name="Column211" dataDxfId="16574"/>
    <tableColumn id="216" xr3:uid="{7EF2D95E-26DD-4538-8F5B-DA83EFEBEB48}" name="Column212" dataDxfId="16573"/>
    <tableColumn id="217" xr3:uid="{2D46EDF7-B4FD-4C37-B1FC-CB7A39D73901}" name="Column213" dataDxfId="16572"/>
    <tableColumn id="218" xr3:uid="{4876F2A5-B92E-45C0-9B8D-6A14934395B6}" name="Column214" dataDxfId="16571"/>
    <tableColumn id="219" xr3:uid="{E071DAF4-E6B0-43AE-9142-95082686269F}" name="Column215" dataDxfId="16570"/>
    <tableColumn id="220" xr3:uid="{8466B3E6-6599-47D9-8A82-CC31296614E4}" name="Column216" dataDxfId="16569"/>
    <tableColumn id="221" xr3:uid="{719D7919-C21A-45A6-B896-D5750C2D91AF}" name="Column217" dataDxfId="16568"/>
    <tableColumn id="222" xr3:uid="{D89617DC-D8DA-4AEB-BE6A-2F6BEC05BA0F}" name="Column218" dataDxfId="16567"/>
    <tableColumn id="223" xr3:uid="{AD7BD0ED-2491-4247-8656-07AC6AF9A78C}" name="Column219" dataDxfId="16566"/>
    <tableColumn id="224" xr3:uid="{4C3D6CCF-36AE-4E2E-A6AC-C7A7DF6F36D9}" name="Column220" dataDxfId="16565"/>
    <tableColumn id="225" xr3:uid="{5D59372A-8F15-4C05-BC1B-FA5B2A77A338}" name="Column221" dataDxfId="16564"/>
    <tableColumn id="226" xr3:uid="{3D64A8E3-72A1-41B7-8C1C-3CBE283435EB}" name="Column222" dataDxfId="16563"/>
    <tableColumn id="227" xr3:uid="{F0BBD5FC-4637-4E25-B69C-32776D6A30F8}" name="Column223" dataDxfId="16562"/>
    <tableColumn id="228" xr3:uid="{A9C434A1-EF1E-4DDF-9664-92EE472861D9}" name="Column224" dataDxfId="16561"/>
    <tableColumn id="229" xr3:uid="{A19C24DF-B873-4AB8-8BB7-706B7E97178B}" name="Column225" dataDxfId="16560"/>
    <tableColumn id="230" xr3:uid="{CD854D8A-CA2C-4367-AC2C-A72BCF7D4250}" name="Column226" dataDxfId="16559"/>
    <tableColumn id="231" xr3:uid="{E7EB5E4F-2EB9-46CA-B3BD-74B01E45D6CB}" name="Column227" dataDxfId="16558"/>
    <tableColumn id="232" xr3:uid="{AAF5EBE3-368C-4B8C-958F-63BEDB45B659}" name="Column228" dataDxfId="16557"/>
    <tableColumn id="233" xr3:uid="{6DD9749F-1187-4954-ABF8-8B94D0730C3E}" name="Column229" dataDxfId="16556"/>
    <tableColumn id="234" xr3:uid="{9E7B00F2-C1B8-4A70-B680-CC2A9E78D1E9}" name="Column230" dataDxfId="16555"/>
    <tableColumn id="235" xr3:uid="{31509E1C-6B97-452F-905C-B012FB59D7F5}" name="Column231" dataDxfId="16554"/>
    <tableColumn id="236" xr3:uid="{915A51FF-6938-41B9-A11F-43B249425CAB}" name="Column232" dataDxfId="16553"/>
    <tableColumn id="237" xr3:uid="{CA838837-37D0-4569-BB83-60200031D21B}" name="Column233" dataDxfId="16552"/>
    <tableColumn id="238" xr3:uid="{D68E152B-B16C-4126-B8FB-77B53F773E76}" name="Column234" dataDxfId="16551"/>
    <tableColumn id="239" xr3:uid="{92B6C0FA-EECE-4CBA-9C67-04CD403444D3}" name="Column235" dataDxfId="16550"/>
    <tableColumn id="240" xr3:uid="{6D4F29E5-1938-4261-9550-59642B8A8E3F}" name="Column236" dataDxfId="16549"/>
    <tableColumn id="241" xr3:uid="{12979A7E-F4D5-40EA-9AFF-7BA6CDC5A020}" name="Column237" dataDxfId="16548"/>
    <tableColumn id="242" xr3:uid="{ED8C76B5-1528-49B8-B21B-ABADBF12BE4C}" name="Column238" dataDxfId="16547"/>
    <tableColumn id="243" xr3:uid="{EEEE7702-B1A1-490D-9731-E48D73A740C2}" name="Column239" dataDxfId="16546"/>
    <tableColumn id="244" xr3:uid="{E9B007A4-F4CA-4B3D-91C1-9610664188A1}" name="Column240" dataDxfId="16545"/>
    <tableColumn id="245" xr3:uid="{41A7D0EE-9F33-4844-8169-AB4AB8B561BF}" name="Column241" dataDxfId="16544"/>
    <tableColumn id="246" xr3:uid="{4A818597-D29E-44C4-8E03-5EC69743353A}" name="Column242" dataDxfId="16543"/>
    <tableColumn id="247" xr3:uid="{575C1344-3AEA-484B-B68B-DE214C35DBA8}" name="Column243" dataDxfId="16542"/>
    <tableColumn id="248" xr3:uid="{7E07EC83-FADB-4D04-B8AD-871E9BCE82C7}" name="Column244" dataDxfId="16541"/>
    <tableColumn id="249" xr3:uid="{E32BCE83-EB37-4B13-B355-6B00849D8B82}" name="Column245" dataDxfId="16540"/>
    <tableColumn id="250" xr3:uid="{EFE7EC1B-D7DF-45D9-B1FF-976381409AAE}" name="Column246" dataDxfId="16539"/>
    <tableColumn id="251" xr3:uid="{00AC3332-F522-4CD5-B567-9A40242A893B}" name="Column247" dataDxfId="16538"/>
    <tableColumn id="252" xr3:uid="{606FA4DE-856A-4ACF-AAA6-8886D5DF6F34}" name="Column248" dataDxfId="16537"/>
    <tableColumn id="253" xr3:uid="{D6EFD0EB-489D-4909-BF43-81D73B28FCE7}" name="Column249" dataDxfId="16536"/>
    <tableColumn id="254" xr3:uid="{37992B60-FEF6-4046-B503-B0A56BEF1AF0}" name="Column250" dataDxfId="16535"/>
    <tableColumn id="255" xr3:uid="{20B1F7A5-E417-44C1-B1D6-41DE1A8D485C}" name="Column251" dataDxfId="16534"/>
    <tableColumn id="256" xr3:uid="{FF14D444-906C-400C-A2F4-C64E07116275}" name="Column252" dataDxfId="16533"/>
    <tableColumn id="257" xr3:uid="{2EB82C93-91FF-4123-AB12-0A18A3285EA8}" name="Column253" dataDxfId="16532"/>
    <tableColumn id="258" xr3:uid="{7A76C266-2CE0-4664-87B9-1944FC2454DF}" name="Column254" dataDxfId="16531"/>
    <tableColumn id="259" xr3:uid="{188EE2F0-E7B3-49EE-90E8-ACB27E61DD6E}" name="Column255" dataDxfId="16530"/>
    <tableColumn id="260" xr3:uid="{5FC5615F-8C7A-4204-800B-B3BF86BE0712}" name="Column256" dataDxfId="16529"/>
    <tableColumn id="261" xr3:uid="{EDF76A18-EE57-4C88-AA12-33653BF611FF}" name="Column257" dataDxfId="16528"/>
    <tableColumn id="262" xr3:uid="{45C6BCDC-6331-4739-B082-66866D8FB548}" name="Column258" dataDxfId="16527"/>
    <tableColumn id="263" xr3:uid="{6F1B043B-93E6-4566-8030-4FB1E3208B7D}" name="Column259" dataDxfId="16526"/>
    <tableColumn id="264" xr3:uid="{C72654AE-DB79-4165-9D13-452E4D0CC299}" name="Column260" dataDxfId="16525"/>
    <tableColumn id="265" xr3:uid="{ACC179FD-B467-43AD-B931-6A49B32669AC}" name="Column261" dataDxfId="16524"/>
    <tableColumn id="266" xr3:uid="{34E23822-41E1-4E60-B70C-AF7B01C83B1E}" name="Column262" dataDxfId="16523"/>
    <tableColumn id="267" xr3:uid="{CAFAE192-CB04-44E8-81B8-F932F5525E2F}" name="Column263" dataDxfId="16522"/>
    <tableColumn id="268" xr3:uid="{C183E671-3DB7-47CD-AB69-3F99EB5DC442}" name="Column264" dataDxfId="16521"/>
    <tableColumn id="269" xr3:uid="{99713CD4-B88D-409C-BE74-449DEC7F1A68}" name="Column265" dataDxfId="16520"/>
    <tableColumn id="270" xr3:uid="{AD7B51BF-7A72-4303-ABCE-6150A4CC0056}" name="Column266" dataDxfId="16519"/>
    <tableColumn id="271" xr3:uid="{6D6A1B91-8D00-45E2-AFE1-6C288D9FE512}" name="Column267" dataDxfId="16518"/>
    <tableColumn id="272" xr3:uid="{FCA43E9F-438D-4719-98E9-8EFB0C6C7CB2}" name="Column268" dataDxfId="16517"/>
    <tableColumn id="273" xr3:uid="{2A11E664-4AED-49BF-BD9B-9BC26DE42CF0}" name="Column269" dataDxfId="16516"/>
    <tableColumn id="274" xr3:uid="{771F9629-AA24-4E16-A450-C909AC02077C}" name="Column270" dataDxfId="16515"/>
    <tableColumn id="275" xr3:uid="{3599B654-C708-4F7C-80F5-1EA3B850ABE3}" name="Column271" dataDxfId="16514"/>
    <tableColumn id="276" xr3:uid="{F6ED16E4-1226-4C9C-8675-1FDD5C47CFB5}" name="Column272" dataDxfId="16513"/>
    <tableColumn id="277" xr3:uid="{7F18A18E-DF6B-4D57-A30A-673B22346C7F}" name="Column273" dataDxfId="16512"/>
    <tableColumn id="278" xr3:uid="{118E8B4D-0C5D-4ED9-90A8-CB190B7BA486}" name="Column274" dataDxfId="16511"/>
    <tableColumn id="279" xr3:uid="{6F375C23-5798-4781-A386-4136007EA984}" name="Column275" dataDxfId="16510"/>
    <tableColumn id="280" xr3:uid="{CE88F9D6-9A25-45EA-9F3B-CE978526D06E}" name="Column276" dataDxfId="16509"/>
    <tableColumn id="281" xr3:uid="{49C1AA76-AF1F-4B06-A356-2226224120CE}" name="Column277" dataDxfId="16508"/>
    <tableColumn id="282" xr3:uid="{E0B958C1-5E55-4A19-8157-1A0335BACE0B}" name="Column278" dataDxfId="16507"/>
    <tableColumn id="283" xr3:uid="{4821A2A9-21BE-466C-9810-A89C8FCED6D1}" name="Column279" dataDxfId="16506"/>
    <tableColumn id="284" xr3:uid="{9376CBBB-3A96-4EB2-8451-BD683F310DCB}" name="Column280" dataDxfId="16505"/>
    <tableColumn id="285" xr3:uid="{333C55E2-B05B-4892-AC5F-EE5A3BB577D3}" name="Column281" dataDxfId="16504"/>
    <tableColumn id="286" xr3:uid="{70510C78-8BAA-47F6-9566-8D5B148B3933}" name="Column282" dataDxfId="16503"/>
    <tableColumn id="287" xr3:uid="{CC77A795-B299-4FEF-844D-F7B318D8CBE0}" name="Column283" dataDxfId="16502"/>
    <tableColumn id="288" xr3:uid="{207A87FF-99D5-4D7C-A224-6A06626DFCAB}" name="Column284" dataDxfId="16501"/>
    <tableColumn id="289" xr3:uid="{2466C55F-D09D-4E8D-9493-918789FD4A58}" name="Column285" dataDxfId="16500"/>
    <tableColumn id="290" xr3:uid="{1E37B2B0-B288-4333-88E0-D93077A1A457}" name="Column286" dataDxfId="16499"/>
    <tableColumn id="291" xr3:uid="{E1CDE7FB-E8CB-466D-99D0-EAA2CEE23D98}" name="Column287" dataDxfId="16498"/>
    <tableColumn id="292" xr3:uid="{B15802D4-7B2D-40E8-838F-E90222C3A763}" name="Column288" dataDxfId="16497"/>
    <tableColumn id="293" xr3:uid="{E14E2DBC-AB1B-415F-A0C6-24607749CF01}" name="Column289" dataDxfId="16496"/>
    <tableColumn id="294" xr3:uid="{24D261BB-EEFA-4D86-81F7-E9DAB5FA07EB}" name="Column290" dataDxfId="16495"/>
    <tableColumn id="295" xr3:uid="{7F072435-350D-4296-955D-7D5B30FDD9BA}" name="Column291" dataDxfId="16494"/>
    <tableColumn id="296" xr3:uid="{9158B89A-8EF6-4BAA-B710-60CBA174F3F8}" name="Column292" dataDxfId="16493"/>
    <tableColumn id="297" xr3:uid="{D1FB967F-84B6-4006-8B55-3D2AD52A5BF7}" name="Column293" dataDxfId="16492"/>
    <tableColumn id="298" xr3:uid="{E7A2066C-8FB4-4BAD-90F5-980D090A6C7B}" name="Column294" dataDxfId="16491"/>
    <tableColumn id="299" xr3:uid="{5CDB73BF-C46C-418E-AB62-2A6C1A1A80F6}" name="Column295" dataDxfId="16490"/>
    <tableColumn id="300" xr3:uid="{7C4B59B3-F1DB-4CBF-82BE-50156973886A}" name="Column296" dataDxfId="16489"/>
    <tableColumn id="301" xr3:uid="{8C20B3C8-D668-4B86-8ACC-43E0166ADBB1}" name="Column297" dataDxfId="16488"/>
    <tableColumn id="302" xr3:uid="{4B3D4D67-C9E1-4159-9D39-0CD407A162AF}" name="Column298" dataDxfId="16487"/>
    <tableColumn id="303" xr3:uid="{21B01BAD-7220-43CF-8055-949A64C154DD}" name="Column299" dataDxfId="16486"/>
    <tableColumn id="304" xr3:uid="{D3208C98-3016-40D6-95B3-01A51281C275}" name="Column300" dataDxfId="16485"/>
    <tableColumn id="305" xr3:uid="{CCDD4DAD-50B4-4C94-809E-5429F35A9187}" name="Column301" dataDxfId="16484"/>
    <tableColumn id="306" xr3:uid="{A143A304-5437-4A36-9EC7-33C94F8C35F5}" name="Column302" dataDxfId="16483"/>
    <tableColumn id="307" xr3:uid="{29101C85-899D-45AC-8E4C-D455222EA972}" name="Column303" dataDxfId="16482"/>
    <tableColumn id="308" xr3:uid="{AF074F05-7D5E-4A15-B98A-D774F0116D21}" name="Column304" dataDxfId="16481"/>
    <tableColumn id="309" xr3:uid="{DA93D1B6-9055-426C-80B6-ED43DDB2CC01}" name="Column305" dataDxfId="16480"/>
    <tableColumn id="310" xr3:uid="{1E099A83-8441-4116-8341-1152FE8793C6}" name="Column306" dataDxfId="16479"/>
    <tableColumn id="311" xr3:uid="{4F9385EE-9709-4E24-B2BE-FA806BA42134}" name="Column307" dataDxfId="16478"/>
    <tableColumn id="312" xr3:uid="{E1837FC5-04BE-405C-8675-A5249B2C57E2}" name="Column308" dataDxfId="16477"/>
    <tableColumn id="313" xr3:uid="{1B9C5269-21F2-4BD1-85E3-0A07CE777F4E}" name="Column309" dataDxfId="16476"/>
    <tableColumn id="314" xr3:uid="{C3E0AA43-5C40-4555-85DD-0412B9D8F75D}" name="Column310" dataDxfId="16475"/>
    <tableColumn id="315" xr3:uid="{4049C0E0-E514-43D4-BB1F-C4365824475B}" name="Column311" dataDxfId="16474"/>
    <tableColumn id="316" xr3:uid="{F4117375-19EA-48DE-B599-1CEF56D28B6F}" name="Column312" dataDxfId="16473"/>
    <tableColumn id="317" xr3:uid="{CCE70FF1-BB6B-4C7A-BC2B-2D32F368404B}" name="Column313" dataDxfId="16472"/>
    <tableColumn id="318" xr3:uid="{C2F37089-5947-4FAE-B316-3BD35EA96FBA}" name="Column314" dataDxfId="16471"/>
    <tableColumn id="319" xr3:uid="{6B48B5EF-D53F-4E0B-A7EA-E6D58DF0A58E}" name="Column315" dataDxfId="16470"/>
    <tableColumn id="320" xr3:uid="{C4797153-21B3-4986-B3E4-FEA4F873DCF5}" name="Column316" dataDxfId="16469"/>
    <tableColumn id="321" xr3:uid="{C9F54C8A-186A-47A1-8B91-5F6CE24EC940}" name="Column317" dataDxfId="16468"/>
    <tableColumn id="322" xr3:uid="{1D9DF80C-35C6-4807-96B8-2E99189441B7}" name="Column318" dataDxfId="16467"/>
    <tableColumn id="323" xr3:uid="{E669F287-97EC-4AA9-960D-82B5A5924854}" name="Column319" dataDxfId="16466"/>
    <tableColumn id="324" xr3:uid="{33BE6ACC-2E1B-4530-BDC7-3201CBD9180C}" name="Column320" dataDxfId="16465"/>
    <tableColumn id="325" xr3:uid="{F32F4890-E246-4F60-9CF5-ABFB3EAEB045}" name="Column321" dataDxfId="16464"/>
    <tableColumn id="326" xr3:uid="{A6724063-5C77-4486-92D9-4BD7FB8B15C7}" name="Column322" dataDxfId="16463"/>
    <tableColumn id="327" xr3:uid="{79387B59-B7BB-4547-8B11-AE7EA85F9709}" name="Column323" dataDxfId="16462"/>
    <tableColumn id="328" xr3:uid="{6DB08BF2-2F0B-4442-945B-105C1E730E37}" name="Column324" dataDxfId="16461"/>
    <tableColumn id="329" xr3:uid="{D7FA55F5-47E3-43E2-92B3-C4B6749C7493}" name="Column325" dataDxfId="16460"/>
    <tableColumn id="330" xr3:uid="{E4EA06D5-EDB6-4BF9-9FDC-D46F3ABAE159}" name="Column326" dataDxfId="16459"/>
    <tableColumn id="331" xr3:uid="{E7F1F038-C10A-4034-9C04-AF606F56B6B8}" name="Column327" dataDxfId="16458"/>
    <tableColumn id="332" xr3:uid="{BB508599-21BB-40DB-B931-7B595925B796}" name="Column328" dataDxfId="16457"/>
    <tableColumn id="333" xr3:uid="{16149FC2-EC17-4ED6-B36E-EE978AFFB7A3}" name="Column329" dataDxfId="16456"/>
    <tableColumn id="334" xr3:uid="{0674CC26-F5FD-4AE9-B819-AB38BB517E79}" name="Column330" dataDxfId="16455"/>
    <tableColumn id="335" xr3:uid="{495772A0-A55A-421D-A545-207F0EC56F66}" name="Column331" dataDxfId="16454"/>
    <tableColumn id="336" xr3:uid="{C95FFD8D-7001-4524-8D75-838106E4FCBD}" name="Column332" dataDxfId="16453"/>
    <tableColumn id="337" xr3:uid="{CB88CF8A-E725-48C8-BD86-8A33B4391474}" name="Column333" dataDxfId="16452"/>
    <tableColumn id="338" xr3:uid="{C20C4411-37BE-4131-98BB-20F424F79DFE}" name="Column334" dataDxfId="16451"/>
    <tableColumn id="339" xr3:uid="{3B070F8C-E537-4E9D-90C1-AAAFE74A4721}" name="Column335" dataDxfId="16450"/>
    <tableColumn id="340" xr3:uid="{AD4296EA-ED88-486D-A3AF-78DCF6C31B15}" name="Column336" dataDxfId="16449"/>
    <tableColumn id="341" xr3:uid="{9ABDD628-8AF4-4DF5-AB20-B813E7C913D2}" name="Column337" dataDxfId="16448"/>
    <tableColumn id="342" xr3:uid="{662FE48F-563B-4A08-B628-F98D96899740}" name="Column338" dataDxfId="16447"/>
    <tableColumn id="343" xr3:uid="{243D65CE-B5ED-4C0E-8388-57D7B73E1CBF}" name="Column339" dataDxfId="16446"/>
    <tableColumn id="344" xr3:uid="{DA7DDDCD-6E1C-4052-90CD-F244CF8D441A}" name="Column340" dataDxfId="16445"/>
    <tableColumn id="345" xr3:uid="{55D0564D-E00D-413D-9B37-7D29DD502D0A}" name="Column341" dataDxfId="16444"/>
    <tableColumn id="346" xr3:uid="{09DEF90D-75D1-468A-921C-8740C63CE965}" name="Column342" dataDxfId="16443"/>
    <tableColumn id="347" xr3:uid="{4611D71D-0A99-4B37-8C6F-E6183EA9E82C}" name="Column343" dataDxfId="16442"/>
    <tableColumn id="348" xr3:uid="{32C5F2BF-6110-4482-92A9-6FFBAB26EB78}" name="Column344" dataDxfId="16441"/>
    <tableColumn id="349" xr3:uid="{9E5B8124-2E6C-42F4-9121-C6F1A00D533B}" name="Column345" dataDxfId="16440"/>
    <tableColumn id="350" xr3:uid="{2B8FCC0B-B74E-44BB-A4BE-9E046E2B348E}" name="Column346" dataDxfId="16439"/>
    <tableColumn id="351" xr3:uid="{9693F3A5-B569-4317-8957-4E309139EA42}" name="Column347" dataDxfId="16438"/>
    <tableColumn id="352" xr3:uid="{839CAC5F-DC2E-47D2-9342-7DCC1EA19F93}" name="Column348" dataDxfId="16437"/>
    <tableColumn id="353" xr3:uid="{781CA1A6-ED31-4250-94BC-C006D0B5486C}" name="Column349" dataDxfId="16436"/>
    <tableColumn id="354" xr3:uid="{C7E2AA07-35F9-4F31-A6D2-1EEDF4339377}" name="Column350" dataDxfId="16435"/>
    <tableColumn id="355" xr3:uid="{250AFD8F-87C4-405B-848F-84B9DB6A1EC4}" name="Column351" dataDxfId="16434"/>
    <tableColumn id="356" xr3:uid="{B9DEAD66-3C74-42FA-A75C-E4793426F781}" name="Column352" dataDxfId="16433"/>
    <tableColumn id="357" xr3:uid="{64869D36-8A9C-4CED-B841-DEC33AE180CA}" name="Column353" dataDxfId="16432"/>
    <tableColumn id="358" xr3:uid="{7D54A190-5ACE-4C8B-A4F0-3306B167C931}" name="Column354" dataDxfId="16431"/>
    <tableColumn id="359" xr3:uid="{ACD1AA16-923B-49B7-A8E4-729C5E89F806}" name="Column355" dataDxfId="16430"/>
    <tableColumn id="360" xr3:uid="{2D28271A-2EB1-4081-9664-D9FA42759338}" name="Column356" dataDxfId="16429"/>
    <tableColumn id="361" xr3:uid="{30719E36-2162-4326-9702-35B54875F6A7}" name="Column357" dataDxfId="16428"/>
    <tableColumn id="362" xr3:uid="{6D20848F-CB20-45A5-998C-997775BB048D}" name="Column358" dataDxfId="16427"/>
    <tableColumn id="363" xr3:uid="{9B08B237-27BA-4029-90E3-00BDF73F38E2}" name="Column359" dataDxfId="16426"/>
    <tableColumn id="364" xr3:uid="{FAD4F849-E9BF-426E-AC28-E5769E34375C}" name="Column360" dataDxfId="16425"/>
    <tableColumn id="365" xr3:uid="{0FF4AF70-EB2F-4FEF-B5B5-EFFA4A9625C2}" name="Column361" dataDxfId="16424"/>
    <tableColumn id="366" xr3:uid="{B2458085-984B-4789-9D1D-423846EAA43B}" name="Column362" dataDxfId="16423"/>
    <tableColumn id="367" xr3:uid="{2B59A9CF-04D6-4C2C-9557-87AC62AC750A}" name="Column363" dataDxfId="16422"/>
    <tableColumn id="368" xr3:uid="{B397AA87-6B86-455F-928E-8933C75C310F}" name="Column364" dataDxfId="16421"/>
    <tableColumn id="369" xr3:uid="{3D781388-FA9C-447E-BB1C-AFA92F745344}" name="Column365" dataDxfId="16420"/>
    <tableColumn id="370" xr3:uid="{9CEAE4EF-D6C8-4BBE-A66D-3E3BCCD380D2}" name="Column366" dataDxfId="16419"/>
    <tableColumn id="371" xr3:uid="{2DFEDA7A-E5F3-47E2-93B3-5483A2750672}" name="Column367" dataDxfId="16418"/>
    <tableColumn id="372" xr3:uid="{8BEB6697-FBE9-43AC-976F-67DD9266A6A8}" name="Column368" dataDxfId="16417"/>
    <tableColumn id="373" xr3:uid="{3676D234-9E40-4E77-9187-5BBDCCB68916}" name="Column369" dataDxfId="16416"/>
    <tableColumn id="374" xr3:uid="{B608E9A0-4B75-43DD-A3CC-2A5DE222D626}" name="Column370" dataDxfId="16415"/>
    <tableColumn id="375" xr3:uid="{26F3C603-54C6-4E04-9C40-16194AC7BAAA}" name="Column371" dataDxfId="16414"/>
    <tableColumn id="376" xr3:uid="{98D3ED2F-8FDB-4962-A7BB-DA6B07E92E44}" name="Column372" dataDxfId="16413"/>
    <tableColumn id="377" xr3:uid="{6F4F1211-485F-4B02-AD07-59888205A987}" name="Column373" dataDxfId="16412"/>
    <tableColumn id="378" xr3:uid="{85188D20-DCB1-4776-A47D-39DEF93E0E96}" name="Column374" dataDxfId="16411"/>
    <tableColumn id="379" xr3:uid="{EE5BDA01-268D-446A-906B-48207CAD8FAA}" name="Column375" dataDxfId="16410"/>
    <tableColumn id="380" xr3:uid="{DAEC2DD8-2E32-44FC-9DB1-7ECB0B4EEBCE}" name="Column376" dataDxfId="16409"/>
    <tableColumn id="381" xr3:uid="{EA987353-7459-41BA-820B-3335BD74A3CC}" name="Column377" dataDxfId="16408"/>
    <tableColumn id="382" xr3:uid="{A60F186F-C5F9-4EF3-821A-ACBB8209DF87}" name="Column378" dataDxfId="16407"/>
    <tableColumn id="383" xr3:uid="{D245E324-5F36-4970-B015-EF048E55A15D}" name="Column379" dataDxfId="16406"/>
    <tableColumn id="384" xr3:uid="{068E8AB5-A67E-4CD0-8E6D-8756E0873712}" name="Column380" dataDxfId="16405"/>
    <tableColumn id="385" xr3:uid="{721B8562-9D06-4BFF-8434-DCFF385665D9}" name="Column381" dataDxfId="16404"/>
    <tableColumn id="386" xr3:uid="{B169130E-C7A9-45D0-99DE-B4695E590CA1}" name="Column382" dataDxfId="16403"/>
    <tableColumn id="387" xr3:uid="{3984D42E-7EAD-4BD0-A5E6-ACEA7F7A5D88}" name="Column383" dataDxfId="16402"/>
    <tableColumn id="388" xr3:uid="{3CFA3431-A246-4965-A2DF-E63CE471713E}" name="Column384" dataDxfId="16401"/>
    <tableColumn id="389" xr3:uid="{75FA571C-7E0C-483A-AE82-56DC1DDC7F02}" name="Column385" dataDxfId="16400"/>
    <tableColumn id="390" xr3:uid="{43D6BA76-65EA-4ABA-8C5D-665F004DFBD7}" name="Column386" dataDxfId="16399"/>
    <tableColumn id="391" xr3:uid="{84581AF5-9D3A-44FD-9407-63D5E9AA6369}" name="Column387" dataDxfId="16398"/>
    <tableColumn id="392" xr3:uid="{4A35B664-2C62-48A4-BFB6-61A2C32C7A1A}" name="Column388" dataDxfId="16397"/>
    <tableColumn id="393" xr3:uid="{B1570D4F-4BFD-4F50-893E-094572F77262}" name="Column389" dataDxfId="16396"/>
    <tableColumn id="394" xr3:uid="{1DA703F4-F178-4363-88D2-0567177086EB}" name="Column390" dataDxfId="16395"/>
    <tableColumn id="395" xr3:uid="{4FCE63EE-FD85-4A49-AE54-5DE3C02AC682}" name="Column391" dataDxfId="16394"/>
    <tableColumn id="396" xr3:uid="{C0115201-4EBA-4635-8F4C-F45B80C8FCEE}" name="Column392" dataDxfId="16393"/>
    <tableColumn id="397" xr3:uid="{4A83AFA3-8E10-4825-8D5A-FB1EDD995AB7}" name="Column393" dataDxfId="16392"/>
    <tableColumn id="398" xr3:uid="{F5F3FFB5-7940-4B8D-89D5-94D788921327}" name="Column394" dataDxfId="16391"/>
    <tableColumn id="399" xr3:uid="{CBEA125F-AAF0-4239-BE6D-503B96AB4149}" name="Column395" dataDxfId="16390"/>
    <tableColumn id="400" xr3:uid="{5A8AC1C0-9C70-4C97-8525-9F1F9A05AAFA}" name="Column396" dataDxfId="16389"/>
    <tableColumn id="401" xr3:uid="{1F215721-8168-49F3-B890-1C2AB9A62C32}" name="Column397" dataDxfId="16388"/>
    <tableColumn id="402" xr3:uid="{CDC749F8-99F1-454B-B8A6-4F8A15EDA8AE}" name="Column398" dataDxfId="16387"/>
    <tableColumn id="403" xr3:uid="{598789B5-6230-4A80-8642-9D2DED1E2231}" name="Column399" dataDxfId="16386"/>
    <tableColumn id="404" xr3:uid="{1AE518DF-8205-4709-AE3D-141D1518FD1D}" name="Column400" dataDxfId="16385"/>
    <tableColumn id="405" xr3:uid="{103C60E7-CC28-47F2-8C3D-7D80CFBC9C68}" name="Column401" dataDxfId="16384"/>
    <tableColumn id="406" xr3:uid="{1CDBE19E-E9D6-444D-A756-39075AD33349}" name="Column402" dataDxfId="16383"/>
    <tableColumn id="407" xr3:uid="{0BA846D9-2BE9-4052-ABE3-40ABA13FD967}" name="Column403" dataDxfId="16382"/>
    <tableColumn id="408" xr3:uid="{2F1617EF-A2BE-47FB-A511-ED7E731DBB8C}" name="Column404" dataDxfId="16381"/>
    <tableColumn id="409" xr3:uid="{330799DB-E3DB-48DB-8BA0-423CE4D0EA99}" name="Column405" dataDxfId="16380"/>
    <tableColumn id="410" xr3:uid="{1FB3F2A6-109C-4764-83B9-4A63E6527E88}" name="Column406" dataDxfId="16379"/>
    <tableColumn id="411" xr3:uid="{F0E8D7A5-C6DA-4F06-A467-1F930F8FDEC3}" name="Column407" dataDxfId="16378"/>
    <tableColumn id="412" xr3:uid="{D9F85D1F-878A-4E15-A58D-3D4C60927EF0}" name="Column408" dataDxfId="16377"/>
    <tableColumn id="413" xr3:uid="{4839C1A0-8935-4D95-BDA4-F6E5CAD4C7A3}" name="Column409" dataDxfId="16376"/>
    <tableColumn id="414" xr3:uid="{72DFF9D2-00DF-4884-941D-D21676AF2128}" name="Column410" dataDxfId="16375"/>
    <tableColumn id="415" xr3:uid="{C3133EE8-F3E4-4C79-BD71-AE627A425C65}" name="Column411" dataDxfId="16374"/>
    <tableColumn id="416" xr3:uid="{1BC37A30-6546-47D3-BCDB-012BCDB31A69}" name="Column412" dataDxfId="16373"/>
    <tableColumn id="417" xr3:uid="{DF2A19C4-6EAF-4234-8DDB-44224A48E365}" name="Column413" dataDxfId="16372"/>
    <tableColumn id="418" xr3:uid="{FBD484A0-235E-4694-9790-DB7BE9C4FDFA}" name="Column414" dataDxfId="16371"/>
    <tableColumn id="419" xr3:uid="{8B741BE1-E5A4-4DFD-9012-BA1408DEEABC}" name="Column415" dataDxfId="16370"/>
    <tableColumn id="420" xr3:uid="{6886507D-E894-4CF4-A1D9-1E613B8D99B0}" name="Column416" dataDxfId="16369"/>
    <tableColumn id="421" xr3:uid="{735029DD-91D5-4036-8CE0-7F827C039630}" name="Column417" dataDxfId="16368"/>
    <tableColumn id="422" xr3:uid="{618DB22C-E784-4A4D-811B-24A2BDB494FE}" name="Column418" dataDxfId="16367"/>
    <tableColumn id="423" xr3:uid="{87BF0CF4-FFA1-444F-812C-72FF782C2C19}" name="Column419" dataDxfId="16366"/>
    <tableColumn id="424" xr3:uid="{D12B67E2-E995-47BE-9DB0-9EAB583B62B9}" name="Column420" dataDxfId="16365"/>
    <tableColumn id="425" xr3:uid="{57B0F7DA-778A-41CF-849C-A386755ECF43}" name="Column421" dataDxfId="16364"/>
    <tableColumn id="426" xr3:uid="{A037E8A7-813E-4F01-B2D5-2C324706A6AB}" name="Column422" dataDxfId="16363"/>
    <tableColumn id="427" xr3:uid="{87EE1571-CAD2-4BE4-BE70-FD2A0F2954F9}" name="Column423" dataDxfId="16362"/>
    <tableColumn id="428" xr3:uid="{ABEB79DC-E37A-4AD2-8C1F-D49B45211BFB}" name="Column424" dataDxfId="16361"/>
    <tableColumn id="429" xr3:uid="{0BB71535-A41A-4CD0-A5C5-ADD76C1B5C6D}" name="Column425" dataDxfId="16360"/>
    <tableColumn id="430" xr3:uid="{4A196F86-23CC-4AFF-BC9E-A8D2F5C9AA11}" name="Column426" dataDxfId="16359"/>
    <tableColumn id="431" xr3:uid="{8BBEBAE7-94A3-4DEE-8CBD-D014D0A2826B}" name="Column427" dataDxfId="16358"/>
    <tableColumn id="432" xr3:uid="{8AEBF24B-BE30-44C2-9F90-BDFCD2C36456}" name="Column428" dataDxfId="16357"/>
    <tableColumn id="433" xr3:uid="{EE51F4D0-2D36-45B6-A26E-B33B961B2B77}" name="Column429" dataDxfId="16356"/>
    <tableColumn id="434" xr3:uid="{B007E812-C009-49CB-A375-9101A9CE1F6C}" name="Column430" dataDxfId="16355"/>
    <tableColumn id="435" xr3:uid="{A4C825B8-FA06-4C70-A5F6-AF722D68DC8E}" name="Column431" dataDxfId="16354"/>
    <tableColumn id="436" xr3:uid="{A0D3A014-658D-4898-998C-6E53F55608A4}" name="Column432" dataDxfId="16353"/>
    <tableColumn id="437" xr3:uid="{16F66CF9-A8D1-403D-816C-255320F34A58}" name="Column433" dataDxfId="16352"/>
    <tableColumn id="438" xr3:uid="{72CF840D-3B4E-460D-8218-64AFD64CD045}" name="Column434" dataDxfId="16351"/>
    <tableColumn id="439" xr3:uid="{F3A650CC-A13A-4364-99D0-18FC7BD345A1}" name="Column435" dataDxfId="16350"/>
    <tableColumn id="440" xr3:uid="{ABAB5B3F-DB2F-4827-B4DC-03E5EB451A9B}" name="Column436" dataDxfId="16349"/>
    <tableColumn id="441" xr3:uid="{76BB016D-87BE-40AF-8804-768F0555D5FD}" name="Column437" dataDxfId="16348"/>
    <tableColumn id="442" xr3:uid="{D2ED53C3-1CEE-43C9-9495-F077AEDA1D48}" name="Column438" dataDxfId="16347"/>
    <tableColumn id="443" xr3:uid="{C764CEE6-5AEA-4FDB-8D17-417B6A6240F3}" name="Column439" dataDxfId="16346"/>
    <tableColumn id="444" xr3:uid="{DB0B85F8-F4F4-44A8-97A7-B479DEC9FAAA}" name="Column440" dataDxfId="16345"/>
    <tableColumn id="445" xr3:uid="{6251E8C4-A32E-4E40-A28E-F6891AD7653C}" name="Column441" dataDxfId="16344"/>
    <tableColumn id="446" xr3:uid="{79AF3295-E6AA-4AAE-AFDC-03D8C6CC55F9}" name="Column442" dataDxfId="16343"/>
    <tableColumn id="447" xr3:uid="{2A8E143A-0FA3-459C-9396-2A9AE691C78A}" name="Column443" dataDxfId="16342"/>
    <tableColumn id="448" xr3:uid="{CB264CD0-42A5-448F-966D-674A6C9EC40A}" name="Column444" dataDxfId="16341"/>
    <tableColumn id="449" xr3:uid="{D0E4E536-0F2C-49E3-9C65-8F787E37976F}" name="Column445" dataDxfId="16340"/>
    <tableColumn id="450" xr3:uid="{F5668C07-EF59-43D2-A0B8-612E8E5D1190}" name="Column446" dataDxfId="16339"/>
    <tableColumn id="451" xr3:uid="{7B6ADFCF-3A61-4CE2-AE88-ECE636A4D172}" name="Column447" dataDxfId="16338"/>
    <tableColumn id="452" xr3:uid="{3116AA59-414F-458B-968D-99F88E17FBAA}" name="Column448" dataDxfId="16337"/>
    <tableColumn id="453" xr3:uid="{D22616DB-6149-4B64-8D9F-FF18AFBA4742}" name="Column449" dataDxfId="16336"/>
    <tableColumn id="454" xr3:uid="{70C4297F-30B0-4B2D-998B-A13B80E829EC}" name="Column450" dataDxfId="16335"/>
    <tableColumn id="455" xr3:uid="{5D9E1F08-0769-41A8-B9C8-E8CD714A4DC7}" name="Column451" dataDxfId="16334"/>
    <tableColumn id="456" xr3:uid="{FFC3C566-DA47-47AD-BAD2-7727B649DC70}" name="Column452" dataDxfId="16333"/>
    <tableColumn id="457" xr3:uid="{D1BCA52A-DFA8-4071-8DB9-E14D4844D882}" name="Column453" dataDxfId="16332"/>
    <tableColumn id="458" xr3:uid="{E34828F8-B805-48E1-B08B-6A33C1D20801}" name="Column454" dataDxfId="16331"/>
    <tableColumn id="459" xr3:uid="{CCFED752-75CB-4BCA-B289-AD84FEA0B291}" name="Column455" dataDxfId="16330"/>
    <tableColumn id="460" xr3:uid="{BEE5FD26-BA4B-4DE5-B5A6-5D7D20D35ED1}" name="Column456" dataDxfId="16329"/>
    <tableColumn id="461" xr3:uid="{7DF2007E-5DEC-4BA7-ADE2-5AD491DADF2E}" name="Column457" dataDxfId="16328"/>
    <tableColumn id="462" xr3:uid="{8C7E418F-D846-4591-91F9-A0641DB73CEE}" name="Column458" dataDxfId="16327"/>
    <tableColumn id="463" xr3:uid="{344311AE-B9DA-4969-932D-6F3F74439419}" name="Column459" dataDxfId="16326"/>
    <tableColumn id="464" xr3:uid="{2833D258-481D-433F-A6CD-85DBE6309A1E}" name="Column460" dataDxfId="16325"/>
    <tableColumn id="465" xr3:uid="{0AB90901-6214-4111-9369-54C4DFD00017}" name="Column461" dataDxfId="16324"/>
    <tableColumn id="466" xr3:uid="{8B64AF68-45B5-4B11-AF6C-A10E8B1AA3E0}" name="Column462" dataDxfId="16323"/>
    <tableColumn id="467" xr3:uid="{D050D821-4B40-4A79-8AEF-F953C5312A64}" name="Column463" dataDxfId="16322"/>
    <tableColumn id="468" xr3:uid="{C75BE045-7D0A-40B2-A7FC-D727973D78CF}" name="Column464" dataDxfId="16321"/>
    <tableColumn id="469" xr3:uid="{9D9B94E5-FA90-4201-A857-D8C45AB78F7D}" name="Column465" dataDxfId="16320"/>
    <tableColumn id="470" xr3:uid="{A1E0CE8D-8BE0-4DBA-9962-1E2CE1356B75}" name="Column466" dataDxfId="16319"/>
    <tableColumn id="471" xr3:uid="{F65F1C9B-C3BF-49C8-A7B4-EFE7C06845AA}" name="Column467" dataDxfId="16318"/>
    <tableColumn id="472" xr3:uid="{5BB29CE8-0D42-4B60-BF83-ABB89C716F93}" name="Column468" dataDxfId="16317"/>
    <tableColumn id="473" xr3:uid="{368C53A4-203E-4CF2-875F-4E374F22EB25}" name="Column469" dataDxfId="16316"/>
    <tableColumn id="474" xr3:uid="{8D1D4627-3B1F-418E-8A8C-B1987F863C4E}" name="Column470" dataDxfId="16315"/>
    <tableColumn id="475" xr3:uid="{AEB2EB30-2C77-44CF-B9EF-D882CDE7CE3E}" name="Column471" dataDxfId="16314"/>
    <tableColumn id="476" xr3:uid="{1332F86D-6A7A-4828-B9EA-BE9AA92C1D7E}" name="Column472" dataDxfId="16313"/>
    <tableColumn id="477" xr3:uid="{E2BDD193-F4D2-43DD-8FB5-6C0625A00E75}" name="Column473" dataDxfId="16312"/>
    <tableColumn id="478" xr3:uid="{46B4DFEE-71D7-4E16-981D-9721285DBA88}" name="Column474" dataDxfId="16311"/>
    <tableColumn id="479" xr3:uid="{7AEADBB8-9C31-426B-9F72-711CC78C74DF}" name="Column475" dataDxfId="16310"/>
    <tableColumn id="480" xr3:uid="{CA48FA7B-D073-4ECB-9ACA-94BD5E48118E}" name="Column476" dataDxfId="16309"/>
    <tableColumn id="481" xr3:uid="{F0D5C7D0-4E9D-48BD-83F0-6438A024CF1C}" name="Column477" dataDxfId="16308"/>
    <tableColumn id="482" xr3:uid="{9C817D94-34D9-43F7-94FC-2D10F1429C04}" name="Column478" dataDxfId="16307"/>
    <tableColumn id="483" xr3:uid="{ED2587A6-CFF2-4177-AEA4-59DDBA0D33FF}" name="Column479" dataDxfId="16306"/>
    <tableColumn id="484" xr3:uid="{338D2FC5-5B7E-43DC-B108-F3C88455D375}" name="Column480" dataDxfId="16305"/>
    <tableColumn id="485" xr3:uid="{461D95C0-5A2E-4E56-A8CA-DD144CE0E9A0}" name="Column481" dataDxfId="16304"/>
    <tableColumn id="486" xr3:uid="{DDCEB23D-5417-4460-81BE-B1D0CDB7FF08}" name="Column482" dataDxfId="16303"/>
    <tableColumn id="487" xr3:uid="{5AFEA067-5F54-4138-926B-34CEB62E9004}" name="Column483" dataDxfId="16302"/>
    <tableColumn id="488" xr3:uid="{83A65124-D9D0-4277-8ECD-E212FA6C40F4}" name="Column484" dataDxfId="16301"/>
    <tableColumn id="489" xr3:uid="{BAF2BD40-5931-4DC5-BCD9-5BF0EF37C0DA}" name="Column485" dataDxfId="16300"/>
    <tableColumn id="490" xr3:uid="{D77DE63B-94A5-47D4-B1D3-85F021176558}" name="Column486" dataDxfId="16299"/>
    <tableColumn id="491" xr3:uid="{884C6C7F-6FBF-46E9-BBEA-12B8C65CBE61}" name="Column487" dataDxfId="16298"/>
    <tableColumn id="492" xr3:uid="{2D1B0343-D3F3-47DD-8E29-DCE2A5D206C7}" name="Column488" dataDxfId="16297"/>
    <tableColumn id="493" xr3:uid="{9F36F11B-7CE5-4B7E-9499-B6C2324A34B6}" name="Column489" dataDxfId="16296"/>
    <tableColumn id="494" xr3:uid="{7861B8FB-7CE2-4240-947A-4177AB7BBD74}" name="Column490" dataDxfId="16295"/>
    <tableColumn id="495" xr3:uid="{A39AA3F6-5849-44F8-8A9B-A0075EA62896}" name="Column491" dataDxfId="16294"/>
    <tableColumn id="496" xr3:uid="{EA35C578-2511-47DC-B1E6-7A74E0E0CA21}" name="Column492" dataDxfId="16293"/>
    <tableColumn id="497" xr3:uid="{6103334B-DCB0-4BA1-A294-0C9CE30E21DD}" name="Column493" dataDxfId="16292"/>
    <tableColumn id="498" xr3:uid="{6A41FA96-02A7-4483-A99D-EBBA6FB9E634}" name="Column494" dataDxfId="16291"/>
    <tableColumn id="499" xr3:uid="{19A9BDC4-4E93-442C-ADAE-ED5C04B4D0E4}" name="Column495" dataDxfId="16290"/>
    <tableColumn id="500" xr3:uid="{10CD1780-2F64-4AA5-A4DA-26BB510E3C56}" name="Column496" dataDxfId="16289"/>
    <tableColumn id="501" xr3:uid="{1935DC70-0434-42DE-A1AB-ADBBD670C271}" name="Column497" dataDxfId="16288"/>
    <tableColumn id="502" xr3:uid="{2F9F1622-EFA1-45B2-940A-A127C2F863DB}" name="Column498" dataDxfId="16287"/>
    <tableColumn id="503" xr3:uid="{CC79D523-36DB-4DAF-9B82-807228D41628}" name="Column499" dataDxfId="16286"/>
    <tableColumn id="504" xr3:uid="{678FE7A0-D791-47C3-A276-02386E471C4C}" name="Column500" dataDxfId="16285"/>
    <tableColumn id="505" xr3:uid="{1DEE6E8C-9E37-4DB9-946C-894E322F92A7}" name="Column501" dataDxfId="16284"/>
    <tableColumn id="506" xr3:uid="{839F9A49-5D00-4EC1-8B99-E9277066C3EF}" name="Column502" dataDxfId="16283"/>
    <tableColumn id="507" xr3:uid="{C06D3381-6568-48F8-8A7C-6815746E1DEA}" name="Column503" dataDxfId="16282"/>
    <tableColumn id="508" xr3:uid="{AD85CDA9-49A7-4766-85D8-BEC4D9E8F0DC}" name="Column504" dataDxfId="16281"/>
    <tableColumn id="509" xr3:uid="{9A66316E-6E5B-46FB-BBFC-5600242CEB9B}" name="Column505" dataDxfId="16280"/>
    <tableColumn id="510" xr3:uid="{D583DDA2-2498-48C1-89F0-FFD76586C8D4}" name="Column506" dataDxfId="16279"/>
    <tableColumn id="511" xr3:uid="{46204AC2-C17E-4A8A-B597-3AD3581075F3}" name="Column507" dataDxfId="16278"/>
    <tableColumn id="512" xr3:uid="{BF29DB6F-7836-4194-B764-0F40C54604CB}" name="Column508" dataDxfId="16277"/>
    <tableColumn id="513" xr3:uid="{C8EC27BC-32A8-46B4-9C71-94718BF663D3}" name="Column509" dataDxfId="16276"/>
    <tableColumn id="514" xr3:uid="{3A77D8BE-586B-4378-A179-12D73369D65B}" name="Column510" dataDxfId="16275"/>
    <tableColumn id="515" xr3:uid="{4A21EB15-4CF4-4D4F-A022-D10FAA59A5A9}" name="Column511" dataDxfId="16274"/>
    <tableColumn id="516" xr3:uid="{EAB5B25B-144E-4E35-B405-7DC460FD7E67}" name="Column512" dataDxfId="16273"/>
    <tableColumn id="517" xr3:uid="{D194F054-9364-4B0A-A1F3-F03805CD9637}" name="Column513" dataDxfId="16272"/>
    <tableColumn id="518" xr3:uid="{6F5DFC8D-8204-4BB1-B496-802ACCA3F688}" name="Column514" dataDxfId="16271"/>
    <tableColumn id="519" xr3:uid="{45730389-0293-4B49-AB6E-993FC017D8DE}" name="Column515" dataDxfId="16270"/>
    <tableColumn id="520" xr3:uid="{60DFA1B4-1324-4491-BE6B-A4905935E7BB}" name="Column516" dataDxfId="16269"/>
    <tableColumn id="521" xr3:uid="{971663D1-4238-406B-96B0-2C45BC0AA3B9}" name="Column517" dataDxfId="16268"/>
    <tableColumn id="522" xr3:uid="{B5B47C90-DA9D-4A69-BBBB-FAC6EB5567D4}" name="Column518" dataDxfId="16267"/>
    <tableColumn id="523" xr3:uid="{C2AF1476-FEA9-4D6C-973A-4CA94E06E8E0}" name="Column519" dataDxfId="16266"/>
    <tableColumn id="524" xr3:uid="{3ABB71B4-4FB6-4962-A2BD-3F0565F39995}" name="Column520" dataDxfId="16265"/>
    <tableColumn id="525" xr3:uid="{BC56AB0A-AE85-45AC-BC39-CA06E8238344}" name="Column521" dataDxfId="16264"/>
    <tableColumn id="526" xr3:uid="{E9C47439-5BFF-4C5D-BDCA-967DD8819DB4}" name="Column522" dataDxfId="16263"/>
    <tableColumn id="527" xr3:uid="{CE80B24F-56F3-4735-AD3E-12D0A49206C8}" name="Column523" dataDxfId="16262"/>
    <tableColumn id="528" xr3:uid="{E6894402-D22A-4F4F-99D1-2EA7D6BD33EC}" name="Column524" dataDxfId="16261"/>
    <tableColumn id="529" xr3:uid="{58A31DED-8B45-4E43-AF32-547FAFFC1E7B}" name="Column525" dataDxfId="16260"/>
    <tableColumn id="530" xr3:uid="{7BFAA731-5F0C-4448-9576-80FDC16DB23A}" name="Column526" dataDxfId="16259"/>
    <tableColumn id="531" xr3:uid="{3C0C5C30-D2C9-40D7-9FAC-3B4A9AAF5066}" name="Column527" dataDxfId="16258"/>
    <tableColumn id="532" xr3:uid="{326E6C54-2ACD-4F22-9064-8168C437FC5F}" name="Column528" dataDxfId="16257"/>
    <tableColumn id="533" xr3:uid="{DC8FB563-EBE8-4162-9EE1-212CACCA2765}" name="Column529" dataDxfId="16256"/>
    <tableColumn id="534" xr3:uid="{9AB6FB4B-36B6-4D4A-90C9-6C4E67A90DB9}" name="Column530" dataDxfId="16255"/>
    <tableColumn id="535" xr3:uid="{8E8F8C0F-26C9-42D0-B3B2-95825CFDCE6B}" name="Column531" dataDxfId="16254"/>
    <tableColumn id="536" xr3:uid="{C321C98A-33A8-4713-B147-169A5F533036}" name="Column532" dataDxfId="16253"/>
    <tableColumn id="537" xr3:uid="{4C1C933C-33FF-4401-98D7-4B6B138CCB7F}" name="Column533" dataDxfId="16252"/>
    <tableColumn id="538" xr3:uid="{15DB71F2-6DAB-4FDC-BB80-4298F5F3F701}" name="Column534" dataDxfId="16251"/>
    <tableColumn id="539" xr3:uid="{81BD3FB9-2820-4150-BB84-C9F303697ED6}" name="Column535" dataDxfId="16250"/>
    <tableColumn id="540" xr3:uid="{E6000AD8-6CFB-429B-A8ED-6E02806BEB61}" name="Column536" dataDxfId="16249"/>
    <tableColumn id="541" xr3:uid="{84B653D3-6E8D-49CD-81F0-3A4FB74A6C59}" name="Column537" dataDxfId="16248"/>
    <tableColumn id="542" xr3:uid="{89AE7887-192C-4C17-8076-282E798CF5D9}" name="Column538" dataDxfId="16247"/>
    <tableColumn id="543" xr3:uid="{DC6B95D1-D71F-421A-A6AB-0C2D63AB4502}" name="Column539" dataDxfId="16246"/>
    <tableColumn id="544" xr3:uid="{972505DB-171A-42A9-9003-6F63C187680B}" name="Column540" dataDxfId="16245"/>
    <tableColumn id="545" xr3:uid="{027AD123-2F93-49D4-8B5E-38872715D5C4}" name="Column541" dataDxfId="16244"/>
    <tableColumn id="546" xr3:uid="{82131DD6-44FB-4769-A080-B8ACEE5C1B71}" name="Column542" dataDxfId="16243"/>
    <tableColumn id="547" xr3:uid="{342A15D7-7021-412C-8C91-EBF3FCA69B2D}" name="Column543" dataDxfId="16242"/>
    <tableColumn id="548" xr3:uid="{20A684ED-7332-4114-AD73-18F62128E6FF}" name="Column544" dataDxfId="16241"/>
    <tableColumn id="549" xr3:uid="{0034506E-D7F6-4419-920D-77FD66966E02}" name="Column545" dataDxfId="16240"/>
    <tableColumn id="550" xr3:uid="{F6634693-2236-4E4D-968A-024B81F47C29}" name="Column546" dataDxfId="16239"/>
    <tableColumn id="551" xr3:uid="{8308C05A-F490-4730-A8C6-4FED7EED72CF}" name="Column547" dataDxfId="16238"/>
    <tableColumn id="552" xr3:uid="{8D072D5E-E559-419E-A41F-A0AFAFD4566B}" name="Column548" dataDxfId="16237"/>
    <tableColumn id="553" xr3:uid="{D583ABAF-D6AF-4F15-8890-8949208EB87C}" name="Column549" dataDxfId="16236"/>
    <tableColumn id="554" xr3:uid="{48B23FAD-C540-4AC4-B8C8-A1A3B9D45FF3}" name="Column550" dataDxfId="16235"/>
    <tableColumn id="555" xr3:uid="{5E954D35-9C3C-4B62-A69B-D959FB971B50}" name="Column551" dataDxfId="16234"/>
    <tableColumn id="556" xr3:uid="{6350034A-71D8-4688-87F4-08FA30BD8EED}" name="Column552" dataDxfId="16233"/>
    <tableColumn id="557" xr3:uid="{E56D325A-D40B-4426-A74B-7D3AE65D645D}" name="Column553" dataDxfId="16232"/>
    <tableColumn id="558" xr3:uid="{119B9B86-D829-4001-9D9B-DE88E2F472BD}" name="Column554" dataDxfId="16231"/>
    <tableColumn id="559" xr3:uid="{BE55C969-16F9-4534-A63A-AA5D7E50C789}" name="Column555" dataDxfId="16230"/>
    <tableColumn id="560" xr3:uid="{E18DFB91-9CDD-4F67-99DA-92FA1FC4A9A4}" name="Column556" dataDxfId="16229"/>
    <tableColumn id="561" xr3:uid="{9632BC80-9104-44C3-BB48-5F90803A88B6}" name="Column557" dataDxfId="16228"/>
    <tableColumn id="562" xr3:uid="{6CD5721A-A37F-4752-AD25-6A95D89254A5}" name="Column558" dataDxfId="16227"/>
    <tableColumn id="563" xr3:uid="{2BF2FC06-8FCA-450D-A0E0-974CB6311D77}" name="Column559" dataDxfId="16226"/>
    <tableColumn id="564" xr3:uid="{DFAC1CEB-866A-465C-A168-9491F35ECDB8}" name="Column560" dataDxfId="16225"/>
    <tableColumn id="565" xr3:uid="{D3F3F331-3BB5-4948-BB20-036BBCD97E2D}" name="Column561" dataDxfId="16224"/>
    <tableColumn id="566" xr3:uid="{A632ACA6-3D5B-4F9C-8CC1-6EEE7476A4DE}" name="Column562" dataDxfId="16223"/>
    <tableColumn id="567" xr3:uid="{5392B445-2351-4322-ADB3-E35E90A14C0C}" name="Column563" dataDxfId="16222"/>
    <tableColumn id="568" xr3:uid="{8BCB7D9B-7B02-4A6E-BD3F-D1FEE6F9CEF4}" name="Column564" dataDxfId="16221"/>
    <tableColumn id="569" xr3:uid="{B3CA5A14-C352-4018-BD00-9EB5D33E9A92}" name="Column565" dataDxfId="16220"/>
    <tableColumn id="570" xr3:uid="{102C35EB-A606-44A7-BA6C-7C10A718D254}" name="Column566" dataDxfId="16219"/>
    <tableColumn id="571" xr3:uid="{B1A45B55-3A86-4A4C-BE9A-1EEE424F794F}" name="Column567" dataDxfId="16218"/>
    <tableColumn id="572" xr3:uid="{F82869ED-313B-46F1-9C33-6B3C6D70B32E}" name="Column568" dataDxfId="16217"/>
    <tableColumn id="573" xr3:uid="{B1F46F58-CD58-4867-98DF-379A8FBC7FEB}" name="Column569" dataDxfId="16216"/>
    <tableColumn id="574" xr3:uid="{7935C578-A7E2-4A0C-97C8-630CF587A9B0}" name="Column570" dataDxfId="16215"/>
    <tableColumn id="575" xr3:uid="{CC4EC35A-02D5-40CD-994A-8EB3CAAA38DB}" name="Column571" dataDxfId="16214"/>
    <tableColumn id="576" xr3:uid="{B66B8418-D859-4825-B360-6B6864318554}" name="Column572" dataDxfId="16213"/>
    <tableColumn id="577" xr3:uid="{6D7C523F-9DC5-475C-AA30-0E697D5F992E}" name="Column573" dataDxfId="16212"/>
    <tableColumn id="578" xr3:uid="{F2CDA7EA-0F33-4B6B-B736-73CCBEEC4F8D}" name="Column574" dataDxfId="16211"/>
    <tableColumn id="579" xr3:uid="{1F8D8F30-10E8-458F-B3C5-9DC1C6414DB5}" name="Column575" dataDxfId="16210"/>
    <tableColumn id="580" xr3:uid="{E2082E47-45AF-4963-91EC-C6422D253D10}" name="Column576" dataDxfId="16209"/>
    <tableColumn id="581" xr3:uid="{BFD48CBC-A15B-403E-AD20-A60BB3DD70A2}" name="Column577" dataDxfId="16208"/>
    <tableColumn id="582" xr3:uid="{6F0E812E-88DE-4B4A-8A77-4DFAEAC9AF5B}" name="Column578" dataDxfId="16207"/>
    <tableColumn id="583" xr3:uid="{CC360501-7A43-4603-843C-78C80193AF81}" name="Column579" dataDxfId="16206"/>
    <tableColumn id="584" xr3:uid="{DE27162A-63D9-438E-99D2-D000C5A5CFF1}" name="Column580" dataDxfId="16205"/>
    <tableColumn id="585" xr3:uid="{5773F73B-03F5-42C6-8FD5-6BF6730BBF4E}" name="Column581" dataDxfId="16204"/>
    <tableColumn id="586" xr3:uid="{43BD45A6-31D1-4B06-A74F-810C108720F1}" name="Column582" dataDxfId="16203"/>
    <tableColumn id="587" xr3:uid="{1491F593-510E-45E8-8FCF-C46226C41276}" name="Column583" dataDxfId="16202"/>
    <tableColumn id="588" xr3:uid="{6B30D58B-C334-427F-B9E8-89E227FFFCED}" name="Column584" dataDxfId="16201"/>
    <tableColumn id="589" xr3:uid="{B19BA883-B2C0-4345-9E6E-5CE653D92C56}" name="Column585" dataDxfId="16200"/>
    <tableColumn id="590" xr3:uid="{B12BAF0C-1685-4E4F-BF77-45CADE5FBA67}" name="Column586" dataDxfId="16199"/>
    <tableColumn id="591" xr3:uid="{3FA72770-AFF6-4685-9F5F-90D9244AA4DB}" name="Column587" dataDxfId="16198"/>
    <tableColumn id="592" xr3:uid="{D164082D-34F7-461E-B1D8-EE2EC63BB07E}" name="Column588" dataDxfId="16197"/>
    <tableColumn id="593" xr3:uid="{E7EA6549-6675-4344-8F98-0E1991167647}" name="Column589" dataDxfId="16196"/>
    <tableColumn id="594" xr3:uid="{7BC5B8C6-C870-4D0F-B3ED-7DDA03DF02DD}" name="Column590" dataDxfId="16195"/>
    <tableColumn id="595" xr3:uid="{5FF85AF7-1139-48BD-81B4-6B859A742051}" name="Column591" dataDxfId="16194"/>
    <tableColumn id="596" xr3:uid="{CAFF28CD-D4CE-49F1-BB4C-41FE4B4D0539}" name="Column592" dataDxfId="16193"/>
    <tableColumn id="597" xr3:uid="{1B05C15A-B91B-440D-85C6-9B7C3DF05E09}" name="Column593" dataDxfId="16192"/>
    <tableColumn id="598" xr3:uid="{9B22CC10-6046-44EB-A39D-D235BACF55B4}" name="Column594" dataDxfId="16191"/>
    <tableColumn id="599" xr3:uid="{D044E51A-C3D7-4F71-B940-F534686F9144}" name="Column595" dataDxfId="16190"/>
    <tableColumn id="600" xr3:uid="{5A42F908-8B5C-4EC7-9C0B-D8FFB5206722}" name="Column596" dataDxfId="16189"/>
    <tableColumn id="601" xr3:uid="{D11F34E2-4818-456D-95DF-5F217C513018}" name="Column597" dataDxfId="16188"/>
    <tableColumn id="602" xr3:uid="{6884A11B-49DF-407E-A0E2-D63FBA2AAC3E}" name="Column598" dataDxfId="16187"/>
    <tableColumn id="603" xr3:uid="{F72513EC-E540-4C24-9818-D08C5DB6BFFC}" name="Column599" dataDxfId="16186"/>
    <tableColumn id="604" xr3:uid="{4C17D9C8-5105-4763-B6DF-557158645876}" name="Column600" dataDxfId="16185"/>
    <tableColumn id="605" xr3:uid="{DB37B3A9-1306-4523-895A-83592BDC0FAA}" name="Column601" dataDxfId="16184"/>
    <tableColumn id="606" xr3:uid="{BA91F837-16DF-4498-A4C0-743228DCAF1D}" name="Column602" dataDxfId="16183"/>
    <tableColumn id="607" xr3:uid="{C88AAFDC-C7EF-4955-A92C-6CA9DBBD6898}" name="Column603" dataDxfId="16182"/>
    <tableColumn id="608" xr3:uid="{84AF94E0-EC6C-4E1F-8506-F25BDCF01051}" name="Column604" dataDxfId="16181"/>
    <tableColumn id="609" xr3:uid="{45791BA4-8343-4226-938C-9E4AA3190F7E}" name="Column605" dataDxfId="16180"/>
    <tableColumn id="610" xr3:uid="{37755636-02AB-4398-8C68-58359575D128}" name="Column606" dataDxfId="16179"/>
    <tableColumn id="611" xr3:uid="{2E19ECD3-B0DC-41B2-9407-17E529B9A726}" name="Column607" dataDxfId="16178"/>
    <tableColumn id="612" xr3:uid="{6FEFB36C-3A54-44F7-865F-578D6D8721F7}" name="Column608" dataDxfId="16177"/>
    <tableColumn id="613" xr3:uid="{3F23749B-D155-4BCD-BCA4-D85B06D6AF22}" name="Column609" dataDxfId="16176"/>
    <tableColumn id="614" xr3:uid="{0D5C9F61-29FA-45BB-8DBF-504BAF7B584D}" name="Column610" dataDxfId="16175"/>
    <tableColumn id="615" xr3:uid="{EB25CEB9-D429-465B-8247-AB943276CDCE}" name="Column611" dataDxfId="16174"/>
    <tableColumn id="616" xr3:uid="{4494EF9A-57F8-4CB6-AC69-9E67A468DC76}" name="Column612" dataDxfId="16173"/>
    <tableColumn id="617" xr3:uid="{AD48DF75-97D0-4B07-AFAA-CF21C92A8524}" name="Column613" dataDxfId="16172"/>
    <tableColumn id="618" xr3:uid="{0D138046-EA86-45F1-BDB6-111A2D778236}" name="Column614" dataDxfId="16171"/>
    <tableColumn id="619" xr3:uid="{AD8B9DCF-5996-4B45-8998-98E16C5BB062}" name="Column615" dataDxfId="16170"/>
    <tableColumn id="620" xr3:uid="{FFED01FF-9A57-4EAF-AFFF-3ABCE7C30D2C}" name="Column616" dataDxfId="16169"/>
    <tableColumn id="621" xr3:uid="{150479E9-5238-45D6-BC14-7981AD0BA23A}" name="Column617" dataDxfId="16168"/>
    <tableColumn id="622" xr3:uid="{619A7AA5-95D1-4632-A130-6FF177C72F01}" name="Column618" dataDxfId="16167"/>
    <tableColumn id="623" xr3:uid="{A9265728-D86B-4FED-8EC3-4E3CAC391D17}" name="Column619" dataDxfId="16166"/>
    <tableColumn id="624" xr3:uid="{EEC17063-ED7A-47D5-9C61-37B1ACF22AA5}" name="Column620" dataDxfId="16165"/>
    <tableColumn id="625" xr3:uid="{0F911D98-C2D4-4C9D-84A5-F30F74D3E675}" name="Column621" dataDxfId="16164"/>
    <tableColumn id="626" xr3:uid="{7CBF5D5D-E2AB-442A-B628-E1F7E424E5FA}" name="Column622" dataDxfId="16163"/>
    <tableColumn id="627" xr3:uid="{D94791FF-3C4D-4377-B3FD-7D6F07F01365}" name="Column623" dataDxfId="16162"/>
    <tableColumn id="628" xr3:uid="{41A59FEE-33F4-4991-8B7B-57EA0C09850B}" name="Column624" dataDxfId="16161"/>
    <tableColumn id="629" xr3:uid="{0E8B2963-9749-4F39-B50E-43ED2BC74C92}" name="Column625" dataDxfId="16160"/>
    <tableColumn id="630" xr3:uid="{322586CA-AD05-491B-B2B9-7EBABA81289B}" name="Column626" dataDxfId="16159"/>
    <tableColumn id="631" xr3:uid="{60AD3680-AB59-43EC-B11B-D7DBDFD850C9}" name="Column627" dataDxfId="16158"/>
    <tableColumn id="632" xr3:uid="{8FAC715A-6776-4E9E-A0FE-00B637A3AF33}" name="Column628" dataDxfId="16157"/>
    <tableColumn id="633" xr3:uid="{1DF5DEEE-AF7E-46A7-9E70-F61A728949A8}" name="Column629" dataDxfId="16156"/>
    <tableColumn id="634" xr3:uid="{C365C21E-0F88-436C-925A-D22ED7105507}" name="Column630" dataDxfId="16155"/>
    <tableColumn id="635" xr3:uid="{613C46D0-1BBE-42E1-863D-36F0A9A9BA28}" name="Column631" dataDxfId="16154"/>
    <tableColumn id="636" xr3:uid="{27129281-44A6-4E25-8E5A-9EEB59E310C8}" name="Column632" dataDxfId="16153"/>
    <tableColumn id="637" xr3:uid="{3FA14E06-719C-4B8F-B7EB-91A564AFA6F9}" name="Column633" dataDxfId="16152"/>
    <tableColumn id="638" xr3:uid="{B60FD292-C3E5-4417-A34F-955F2F6C59DC}" name="Column634" dataDxfId="16151"/>
    <tableColumn id="639" xr3:uid="{A768BD76-AF10-455E-AE88-987ADA363C9E}" name="Column635" dataDxfId="16150"/>
    <tableColumn id="640" xr3:uid="{81AD0EDF-B9DF-4DD5-A721-5CBFB13E9DF2}" name="Column636" dataDxfId="16149"/>
    <tableColumn id="641" xr3:uid="{C67E5D2A-DBD6-4960-BBD1-4B052B3603DA}" name="Column637" dataDxfId="16148"/>
    <tableColumn id="642" xr3:uid="{CCA981D8-DEF4-46C0-81A0-D1F024EB2980}" name="Column638" dataDxfId="16147"/>
    <tableColumn id="643" xr3:uid="{C474B5BA-7707-485B-9D2C-296FE6C8B5E3}" name="Column639" dataDxfId="16146"/>
    <tableColumn id="644" xr3:uid="{85996E74-9C70-43EC-86A2-38E6D949E1EB}" name="Column640" dataDxfId="16145"/>
    <tableColumn id="645" xr3:uid="{822B0BBD-3AEE-4AFF-B3B2-9BB250CA34BB}" name="Column641" dataDxfId="16144"/>
    <tableColumn id="646" xr3:uid="{37DABB71-F550-4A5D-8A0E-C759DE1024DF}" name="Column642" dataDxfId="16143"/>
    <tableColumn id="647" xr3:uid="{6B82E391-6C08-4FEF-BD71-AE3840624AE4}" name="Column643" dataDxfId="16142"/>
    <tableColumn id="648" xr3:uid="{2FD0B5F1-E77F-452E-A805-40034B1D5A9F}" name="Column644" dataDxfId="16141"/>
    <tableColumn id="649" xr3:uid="{A4525B50-1314-4D26-845B-5EDC1C4C9685}" name="Column645" dataDxfId="16140"/>
    <tableColumn id="650" xr3:uid="{F3632662-BC55-4E31-A1CA-2659C267B1E6}" name="Column646" dataDxfId="16139"/>
    <tableColumn id="651" xr3:uid="{8D3104BC-AC62-4D71-8C7C-EA5D52E977D0}" name="Column647" dataDxfId="16138"/>
    <tableColumn id="652" xr3:uid="{DB205464-3ACC-4C1B-8279-913C30D2E8AA}" name="Column648" dataDxfId="16137"/>
    <tableColumn id="653" xr3:uid="{8B35EF82-E2A8-443C-BB44-642462B4B5E5}" name="Column649" dataDxfId="16136"/>
    <tableColumn id="654" xr3:uid="{A0C2D698-E7CB-4FB4-8B71-1648C7D3FD85}" name="Column650" dataDxfId="16135"/>
    <tableColumn id="655" xr3:uid="{CB266C3D-29EE-4A7A-A1DE-A723471AB806}" name="Column651" dataDxfId="16134"/>
    <tableColumn id="656" xr3:uid="{28D74635-B056-464A-A2E2-2A4D6DBF5FFA}" name="Column652" dataDxfId="16133"/>
    <tableColumn id="657" xr3:uid="{C6B1C0E9-745E-453A-8B8D-1190EE072CE1}" name="Column653" dataDxfId="16132"/>
    <tableColumn id="658" xr3:uid="{CFDFB300-FFC3-44E1-9910-B15E0F0DE371}" name="Column654" dataDxfId="16131"/>
    <tableColumn id="659" xr3:uid="{AEFFC232-9BF6-4198-9800-FFEE773C027B}" name="Column655" dataDxfId="16130"/>
    <tableColumn id="660" xr3:uid="{BDA8EAEC-16A7-4F61-A650-667FA8669539}" name="Column656" dataDxfId="16129"/>
    <tableColumn id="661" xr3:uid="{F54D2737-7847-4CBB-8944-FCD8855543C6}" name="Column657" dataDxfId="16128"/>
    <tableColumn id="662" xr3:uid="{24325016-7A06-466C-987F-172E359D4EB8}" name="Column658" dataDxfId="16127"/>
    <tableColumn id="663" xr3:uid="{3CEF251D-4B3E-4867-BE73-1758A48436B6}" name="Column659" dataDxfId="16126"/>
    <tableColumn id="664" xr3:uid="{4A8B17FC-5493-453B-9059-4CA4CDEC08C7}" name="Column660" dataDxfId="16125"/>
    <tableColumn id="665" xr3:uid="{050425C9-FF06-4EA4-B303-FE24A9191540}" name="Column661" dataDxfId="16124"/>
    <tableColumn id="666" xr3:uid="{E9F4149E-A842-43BD-8EE8-0BB238FA7DBC}" name="Column662" dataDxfId="16123"/>
    <tableColumn id="667" xr3:uid="{F000FC05-B11D-4E6D-B293-B2483F7DC95E}" name="Column663" dataDxfId="16122"/>
    <tableColumn id="668" xr3:uid="{C367FE31-04A2-4BCE-9E3E-6A7FC2236123}" name="Column664" dataDxfId="16121"/>
    <tableColumn id="669" xr3:uid="{12483165-0E7D-4B19-BFF6-130833082018}" name="Column665" dataDxfId="16120"/>
    <tableColumn id="670" xr3:uid="{8A00B1E0-F043-4452-A058-3BFF33EE42C8}" name="Column666" dataDxfId="16119"/>
    <tableColumn id="671" xr3:uid="{AB3B6CDC-5678-41F8-93DD-8486FE834BEE}" name="Column667" dataDxfId="16118"/>
    <tableColumn id="672" xr3:uid="{EDC9F007-AB53-4004-B794-EBD8F833B034}" name="Column668" dataDxfId="16117"/>
    <tableColumn id="673" xr3:uid="{E4B7AF3B-712D-490C-B260-93DDB8FEF43B}" name="Column669" dataDxfId="16116"/>
    <tableColumn id="674" xr3:uid="{0477D4CB-9218-40D9-A06C-A300FD25FC53}" name="Column670" dataDxfId="16115"/>
    <tableColumn id="675" xr3:uid="{54774187-A2B9-45E9-ABE4-8B799D12BDB9}" name="Column671" dataDxfId="16114"/>
    <tableColumn id="676" xr3:uid="{C938D194-026A-44C4-B5BA-6FB641886B57}" name="Column672" dataDxfId="16113"/>
    <tableColumn id="677" xr3:uid="{76095224-B88A-4A00-BBDF-389E0C3C936E}" name="Column673" dataDxfId="16112"/>
    <tableColumn id="678" xr3:uid="{17A48968-E3AC-4A81-9CF6-C4DDAC311692}" name="Column674" dataDxfId="16111"/>
    <tableColumn id="679" xr3:uid="{EC1834D1-D889-43B2-BC3D-3A9A12FB7233}" name="Column675" dataDxfId="16110"/>
    <tableColumn id="680" xr3:uid="{D715D19D-144A-4495-9FE5-33DB657D1BCA}" name="Column676" dataDxfId="16109"/>
    <tableColumn id="681" xr3:uid="{4686C48F-EF50-4D6B-9040-B3B662B50BD2}" name="Column677" dataDxfId="16108"/>
    <tableColumn id="682" xr3:uid="{569584CE-6714-42EB-98A0-48F12A6CC4C4}" name="Column678" dataDxfId="16107"/>
    <tableColumn id="683" xr3:uid="{4ED9193F-EC44-4567-A45A-AF7C9C648C2C}" name="Column679" dataDxfId="16106"/>
    <tableColumn id="684" xr3:uid="{B917941E-2819-458B-B0A3-D09EA5C84F52}" name="Column680" dataDxfId="16105"/>
    <tableColumn id="685" xr3:uid="{81543198-FE13-4D5D-95DD-EB7D39277CF7}" name="Column681" dataDxfId="16104"/>
    <tableColumn id="686" xr3:uid="{B0E30F55-0CA5-4632-AAB4-0DB54A1FBC6E}" name="Column682" dataDxfId="16103"/>
    <tableColumn id="687" xr3:uid="{D3718E9F-482C-4C37-B9CA-00175797F63E}" name="Column683" dataDxfId="16102"/>
    <tableColumn id="688" xr3:uid="{1D2E3E34-7990-441B-88E6-3E14F0128849}" name="Column684" dataDxfId="16101"/>
    <tableColumn id="689" xr3:uid="{8C0C28BE-0B18-4DCE-991C-D999C8458293}" name="Column685" dataDxfId="16100"/>
    <tableColumn id="690" xr3:uid="{6355709B-E1EB-4C5E-AC29-20E7B38E7E99}" name="Column686" dataDxfId="16099"/>
    <tableColumn id="691" xr3:uid="{A455B888-9F6C-478D-90DD-5E629F680781}" name="Column687" dataDxfId="16098"/>
    <tableColumn id="692" xr3:uid="{5D3AD027-73B1-4704-8DC1-FD918ADCC704}" name="Column688" dataDxfId="16097"/>
    <tableColumn id="693" xr3:uid="{FD5C11F0-C30A-45DE-A482-0AC3DF2BE850}" name="Column689" dataDxfId="16096"/>
    <tableColumn id="694" xr3:uid="{9372E176-0178-4EDD-A5E6-B16FA888E68F}" name="Column690" dataDxfId="16095"/>
    <tableColumn id="695" xr3:uid="{0DF7B799-FBB0-4B53-82DC-C9E0A9CC1265}" name="Column691" dataDxfId="16094"/>
    <tableColumn id="696" xr3:uid="{E76965EE-0564-402B-BD58-748CFEBDF04D}" name="Column692" dataDxfId="16093"/>
    <tableColumn id="697" xr3:uid="{5B0FDDCF-D0F3-4C1A-84B2-3E5045E586CA}" name="Column693" dataDxfId="16092"/>
    <tableColumn id="698" xr3:uid="{F3D48167-7751-487B-A56D-5C01C22D223E}" name="Column694" dataDxfId="16091"/>
    <tableColumn id="699" xr3:uid="{DBBE27C6-90E4-4FEA-9DCF-7AD3FEC7BCF2}" name="Column695" dataDxfId="16090"/>
    <tableColumn id="700" xr3:uid="{BEAE9B83-2E2E-465F-81AB-80E388CB4EAE}" name="Column696" dataDxfId="16089"/>
    <tableColumn id="701" xr3:uid="{7F05FEC7-0D50-45A9-B1AA-3E99FD009BE0}" name="Column697" dataDxfId="16088"/>
    <tableColumn id="702" xr3:uid="{F56F47FC-765F-4635-BDE9-6961E3074124}" name="Column698" dataDxfId="16087"/>
    <tableColumn id="703" xr3:uid="{E6475A16-EEB1-4D7A-81E3-2E27CF31BB2B}" name="Column699" dataDxfId="16086"/>
    <tableColumn id="704" xr3:uid="{458AEA36-E409-4844-AEAC-E5FBB0FB5317}" name="Column700" dataDxfId="16085"/>
    <tableColumn id="705" xr3:uid="{17C3FBCD-ABB8-44E4-A042-F2B2A301BA38}" name="Column701" dataDxfId="16084"/>
    <tableColumn id="706" xr3:uid="{DB9BA238-A5C7-446B-828C-0DA0A192B4F9}" name="Column702" dataDxfId="16083"/>
    <tableColumn id="707" xr3:uid="{CFA5F0DD-6820-49A1-A40D-7B2854674716}" name="Column703" dataDxfId="16082"/>
    <tableColumn id="708" xr3:uid="{196D9307-5256-4AB2-993E-7860C9DFDA78}" name="Column704" dataDxfId="16081"/>
    <tableColumn id="709" xr3:uid="{1080A7EA-58BD-4535-BC59-7CAA4597BF3E}" name="Column705" dataDxfId="16080"/>
    <tableColumn id="710" xr3:uid="{740768F6-E0D9-4343-B0D2-9BA9962EA1E8}" name="Column706" dataDxfId="16079"/>
    <tableColumn id="711" xr3:uid="{C41D8A14-4174-47CA-89D3-8923428039C9}" name="Column707" dataDxfId="16078"/>
    <tableColumn id="712" xr3:uid="{70657E2F-E122-4196-9C75-CDE195664BCF}" name="Column708" dataDxfId="16077"/>
    <tableColumn id="713" xr3:uid="{21F6354B-0316-4579-9A2A-11A17CFCE6C5}" name="Column709" dataDxfId="16076"/>
    <tableColumn id="714" xr3:uid="{0081D9F3-35F0-41F6-BDD1-339E798FC3BF}" name="Column710" dataDxfId="16075"/>
    <tableColumn id="715" xr3:uid="{B0067FDB-D032-41AE-8B36-6479EB8D90FD}" name="Column711" dataDxfId="16074"/>
    <tableColumn id="716" xr3:uid="{669D0EBB-1E92-4F75-868B-11DFC9EC0EE8}" name="Column712" dataDxfId="16073"/>
    <tableColumn id="717" xr3:uid="{3303C215-C9D7-480A-8900-DD84D6320808}" name="Column713" dataDxfId="16072"/>
    <tableColumn id="718" xr3:uid="{3E889D71-3B75-4D72-B38A-7A8864481A6B}" name="Column714" dataDxfId="16071"/>
    <tableColumn id="719" xr3:uid="{92F55E7B-E90B-49DE-B232-DFAD061BA5FE}" name="Column715" dataDxfId="16070"/>
    <tableColumn id="720" xr3:uid="{491B346F-9ADA-40CD-B156-47225BCDA587}" name="Column716" dataDxfId="16069"/>
    <tableColumn id="721" xr3:uid="{C13BAB6F-2DAF-4FAD-91B6-23934037D44F}" name="Column717" dataDxfId="16068"/>
    <tableColumn id="722" xr3:uid="{46EC8618-95FE-4655-9F89-1B9A9D4D2AA7}" name="Column718" dataDxfId="16067"/>
    <tableColumn id="723" xr3:uid="{83469BE2-2767-4A23-A517-8AEA4DFF3E63}" name="Column719" dataDxfId="16066"/>
    <tableColumn id="724" xr3:uid="{6666A327-9EED-48D6-BF4F-6AB38519EFFE}" name="Column720" dataDxfId="16065"/>
    <tableColumn id="725" xr3:uid="{2997D07C-B56B-48D3-A51B-62950D003E2B}" name="Column721" dataDxfId="16064"/>
    <tableColumn id="726" xr3:uid="{84EB4F5F-E184-418C-BF25-A06F3E74F235}" name="Column722" dataDxfId="16063"/>
    <tableColumn id="727" xr3:uid="{C295EB19-9EBF-4EF8-98DD-7E046CF1F285}" name="Column723" dataDxfId="16062"/>
    <tableColumn id="728" xr3:uid="{3542D1AA-6E54-4C48-9A53-72D6FDF58C59}" name="Column724" dataDxfId="16061"/>
    <tableColumn id="729" xr3:uid="{5A7D7B4C-4A0A-422B-8E59-41F3077FD7D0}" name="Column725" dataDxfId="16060"/>
    <tableColumn id="730" xr3:uid="{969CAB8B-2788-47BA-854F-01E7BA9F3DEE}" name="Column726" dataDxfId="16059"/>
    <tableColumn id="731" xr3:uid="{4BE4854F-FED7-48B4-BA95-8CA5EE57A2A5}" name="Column727" dataDxfId="16058"/>
    <tableColumn id="732" xr3:uid="{1165E514-C807-4BF1-9CB9-C10055AEB002}" name="Column728" dataDxfId="16057"/>
    <tableColumn id="733" xr3:uid="{6A9019C1-3480-463F-A1D4-544DE470F23C}" name="Column729" dataDxfId="16056"/>
    <tableColumn id="734" xr3:uid="{A67127C5-5C08-4273-8419-94CCE0F9A784}" name="Column730" dataDxfId="16055"/>
    <tableColumn id="735" xr3:uid="{5E9F2BAC-EB1D-44D1-B268-E7C602F3BB36}" name="Column731" dataDxfId="16054"/>
    <tableColumn id="736" xr3:uid="{783E325D-D08D-4AAE-ADBA-BA2106D60D59}" name="Column732" dataDxfId="16053"/>
    <tableColumn id="737" xr3:uid="{A9F8698B-E415-4E73-A623-5C0AB29A4655}" name="Column733" dataDxfId="16052"/>
    <tableColumn id="738" xr3:uid="{015C510C-6C3C-45A6-B0C9-8A585266412E}" name="Column734" dataDxfId="16051"/>
    <tableColumn id="739" xr3:uid="{75D10D6F-F97E-49F3-9384-EA1B04560026}" name="Column735" dataDxfId="16050"/>
    <tableColumn id="740" xr3:uid="{1F9509AB-D2B3-4DB4-AE10-E690338F3CCF}" name="Column736" dataDxfId="16049"/>
    <tableColumn id="741" xr3:uid="{005A4EAF-7EDE-4964-A1CD-B758BC88F522}" name="Column737" dataDxfId="16048"/>
    <tableColumn id="742" xr3:uid="{4A25BF57-B98D-46AE-8FD0-B3354949F482}" name="Column738" dataDxfId="16047"/>
    <tableColumn id="743" xr3:uid="{F0069C61-FEE0-4F4F-BD22-241ADF469849}" name="Column739" dataDxfId="16046"/>
    <tableColumn id="744" xr3:uid="{87BF636B-DE03-4B3E-B27A-00E0A0C235A4}" name="Column740" dataDxfId="16045"/>
    <tableColumn id="745" xr3:uid="{023B1F50-1C97-45E2-94CA-DCC091CBC705}" name="Column741" dataDxfId="16044"/>
    <tableColumn id="746" xr3:uid="{DAC4EDD5-E002-4BA7-9C26-A684DC4986ED}" name="Column742" dataDxfId="16043"/>
    <tableColumn id="747" xr3:uid="{001209CD-E653-4B29-9809-28DA04D09CEC}" name="Column743" dataDxfId="16042"/>
    <tableColumn id="748" xr3:uid="{0C4D6F73-1195-4A1A-87CB-569B5E5F1C62}" name="Column744" dataDxfId="16041"/>
    <tableColumn id="749" xr3:uid="{A4BC6208-0AF4-49AE-982D-4F1144B8DE05}" name="Column745" dataDxfId="16040"/>
    <tableColumn id="750" xr3:uid="{42ABE14C-5A00-4F89-AFF7-3354A45BD1D7}" name="Column746" dataDxfId="16039"/>
    <tableColumn id="751" xr3:uid="{40916B14-8C7D-4882-B8E5-D73693B74398}" name="Column747" dataDxfId="16038"/>
    <tableColumn id="752" xr3:uid="{94CF5001-3141-4F23-A509-90693C46E054}" name="Column748" dataDxfId="16037"/>
    <tableColumn id="753" xr3:uid="{DA0B1168-04C6-4075-ADD9-ED81A49713A0}" name="Column749" dataDxfId="16036"/>
    <tableColumn id="754" xr3:uid="{362424AE-E1CC-4663-9442-E54DB6FF2A63}" name="Column750" dataDxfId="16035"/>
    <tableColumn id="755" xr3:uid="{2FFC4496-6001-4031-B847-C50EF4A41D39}" name="Column751" dataDxfId="16034"/>
    <tableColumn id="756" xr3:uid="{003B8E8C-B88F-4EF3-BD61-70B7A7258E38}" name="Column752" dataDxfId="16033"/>
    <tableColumn id="757" xr3:uid="{22244328-FA40-4168-8C0C-AE6E7001C4ED}" name="Column753" dataDxfId="16032"/>
    <tableColumn id="758" xr3:uid="{B1BAD2FF-8027-4766-AE74-BA88F36BB194}" name="Column754" dataDxfId="16031"/>
    <tableColumn id="759" xr3:uid="{AE8790D4-D66A-42F6-9A11-BA0068F6CC06}" name="Column755" dataDxfId="16030"/>
    <tableColumn id="760" xr3:uid="{3E784E33-B44B-4568-BBA2-C088957AD210}" name="Column756" dataDxfId="16029"/>
    <tableColumn id="761" xr3:uid="{84EA2A43-3DBA-4AB3-BEFF-7BC294B90EF7}" name="Column757" dataDxfId="16028"/>
    <tableColumn id="762" xr3:uid="{4A1205C2-4701-4559-B216-4A788AE2527A}" name="Column758" dataDxfId="16027"/>
    <tableColumn id="763" xr3:uid="{3EA0DF67-9201-4709-9484-B5D871DDE4F3}" name="Column759" dataDxfId="16026"/>
    <tableColumn id="764" xr3:uid="{2C82B2F2-F0C9-4B67-A855-7F3285639429}" name="Column760" dataDxfId="16025"/>
    <tableColumn id="765" xr3:uid="{C520A5F4-7DD7-4A04-93D8-C814D3517405}" name="Column761" dataDxfId="16024"/>
    <tableColumn id="766" xr3:uid="{593D428B-3AA4-4353-B1A3-460DA4450073}" name="Column762" dataDxfId="16023"/>
    <tableColumn id="767" xr3:uid="{081DBA1F-BAE6-4D8F-BEE4-D7E95813F95B}" name="Column763" dataDxfId="16022"/>
    <tableColumn id="768" xr3:uid="{EFE7B95F-1CBD-478B-A0E2-0CC195F7A595}" name="Column764" dataDxfId="16021"/>
    <tableColumn id="769" xr3:uid="{CA9D16A2-CFE2-4322-902A-05D67EB8E556}" name="Column765" dataDxfId="16020"/>
    <tableColumn id="770" xr3:uid="{FE59444F-11D2-44B8-867F-38FAAE406B2D}" name="Column766" dataDxfId="16019"/>
    <tableColumn id="771" xr3:uid="{029E9750-0AB5-478F-A37F-27DCEA615571}" name="Column767" dataDxfId="16018"/>
    <tableColumn id="772" xr3:uid="{0D2A7F89-6CA4-4503-B305-70EF921D89FF}" name="Column768" dataDxfId="16017"/>
    <tableColumn id="773" xr3:uid="{8EBE8804-B342-46C7-AE23-A6A539644CA1}" name="Column769" dataDxfId="16016"/>
    <tableColumn id="774" xr3:uid="{081F9484-64F9-4803-AE45-0972E1B55C80}" name="Column770" dataDxfId="16015"/>
    <tableColumn id="775" xr3:uid="{DA4E72AE-94A1-465D-A5D2-BF02E32949E6}" name="Column771" dataDxfId="16014"/>
    <tableColumn id="776" xr3:uid="{1304D2ED-2204-46C6-8084-FE154D0328F7}" name="Column772" dataDxfId="16013"/>
    <tableColumn id="777" xr3:uid="{54596AB1-416D-4AD5-97D0-9B8E70496016}" name="Column773" dataDxfId="16012"/>
    <tableColumn id="778" xr3:uid="{DA6C0974-7B10-42CE-9562-A9339B818C91}" name="Column774" dataDxfId="16011"/>
    <tableColumn id="779" xr3:uid="{5461849D-313A-4572-8657-64403BAF2A4B}" name="Column775" dataDxfId="16010"/>
    <tableColumn id="780" xr3:uid="{7049D4F1-0A65-41FE-8728-7F51873477CE}" name="Column776" dataDxfId="16009"/>
    <tableColumn id="781" xr3:uid="{4DBB40D9-F0CE-41A0-8E43-F0A909B4D573}" name="Column777" dataDxfId="16008"/>
    <tableColumn id="782" xr3:uid="{F030467B-2055-4FEA-B1F2-2D3D34FB6CE2}" name="Column778" dataDxfId="16007"/>
    <tableColumn id="783" xr3:uid="{88EE697E-46EA-4B54-8C1C-4C328A4CAAA7}" name="Column779" dataDxfId="16006"/>
    <tableColumn id="784" xr3:uid="{8B3AB982-2C5B-41DD-9AA6-4C2170C3AAA1}" name="Column780" dataDxfId="16005"/>
    <tableColumn id="785" xr3:uid="{52A0A0FB-F0B7-442D-913F-CDD46F062CD2}" name="Column781" dataDxfId="16004"/>
    <tableColumn id="786" xr3:uid="{ADD04355-1F00-45B7-8A41-57F54A632C0B}" name="Column782" dataDxfId="16003"/>
    <tableColumn id="787" xr3:uid="{C865B207-CBFB-45DE-9977-E5F2E04F1376}" name="Column783" dataDxfId="16002"/>
    <tableColumn id="788" xr3:uid="{2AC66D7A-1563-4418-9D69-E0D059BC1F3B}" name="Column784" dataDxfId="16001"/>
    <tableColumn id="789" xr3:uid="{45F632CB-8EEB-4B84-9DD4-637FB5372ED8}" name="Column785" dataDxfId="16000"/>
    <tableColumn id="790" xr3:uid="{C1136CE6-CE9E-4478-B5EB-F56E27476C36}" name="Column786" dataDxfId="15999"/>
    <tableColumn id="791" xr3:uid="{39D59F0E-6494-422C-87EB-23EB92046BDE}" name="Column787" dataDxfId="15998"/>
    <tableColumn id="792" xr3:uid="{1C98E436-4103-46DC-AB6E-A16E58A31902}" name="Column788" dataDxfId="15997"/>
    <tableColumn id="793" xr3:uid="{158C24FC-EC63-4C95-BEF2-FF95E2E1A753}" name="Column789" dataDxfId="15996"/>
    <tableColumn id="794" xr3:uid="{90A5BEE5-08B0-4C8D-AC2D-810F354930AD}" name="Column790" dataDxfId="15995"/>
    <tableColumn id="795" xr3:uid="{191B4EAC-7C9C-4324-8425-AD10B0F56434}" name="Column791" dataDxfId="15994"/>
    <tableColumn id="796" xr3:uid="{93B5C824-A82D-43FB-8B26-2FC11F20F2A1}" name="Column792" dataDxfId="15993"/>
    <tableColumn id="797" xr3:uid="{CCD53FE9-E368-48BA-AF6F-A6EB84B63BB4}" name="Column793" dataDxfId="15992"/>
    <tableColumn id="798" xr3:uid="{38591C93-B6CF-4E4F-862C-5879EF4395A2}" name="Column794" dataDxfId="15991"/>
    <tableColumn id="799" xr3:uid="{CA9E78B1-3D8A-491A-BD0C-CD70A6701326}" name="Column795" dataDxfId="15990"/>
    <tableColumn id="800" xr3:uid="{7DE440CC-57A1-46B5-95E7-398547F3F445}" name="Column796" dataDxfId="15989"/>
    <tableColumn id="801" xr3:uid="{3E2428C0-9835-4729-A24C-52122DDCEE73}" name="Column797" dataDxfId="15988"/>
    <tableColumn id="802" xr3:uid="{5FD60A4A-A0C5-40D9-A15A-D75EE70B8292}" name="Column798" dataDxfId="15987"/>
    <tableColumn id="803" xr3:uid="{542197B2-439F-4BBF-91AC-82AA1792674F}" name="Column799" dataDxfId="15986"/>
    <tableColumn id="804" xr3:uid="{B6D9FD9E-EDF1-4C79-96AA-17F287AB39DC}" name="Column800" dataDxfId="15985"/>
    <tableColumn id="805" xr3:uid="{42B43BE5-EC66-4783-A9BB-40B903D370A7}" name="Column801" dataDxfId="15984"/>
    <tableColumn id="806" xr3:uid="{B0D58140-2232-4172-B52D-5A26371C41E4}" name="Column802" dataDxfId="15983"/>
    <tableColumn id="807" xr3:uid="{EE4863C4-9484-4D67-A4CD-79DFCCCABBBA}" name="Column803" dataDxfId="15982"/>
    <tableColumn id="808" xr3:uid="{FD51BABD-B6FA-47B0-80A6-55A57A678694}" name="Column804" dataDxfId="15981"/>
    <tableColumn id="809" xr3:uid="{C1D1D612-BC6D-4826-81E4-15CAAF1A07F9}" name="Column805" dataDxfId="15980"/>
    <tableColumn id="810" xr3:uid="{5C7F4AFB-E572-4AD5-B37C-4F791E934CB2}" name="Column806" dataDxfId="15979"/>
    <tableColumn id="811" xr3:uid="{AD32B668-3A8F-4E55-B655-0ABB1FA04710}" name="Column807" dataDxfId="15978"/>
    <tableColumn id="812" xr3:uid="{BF70CF21-19FE-432E-BE82-C14EB4BD6754}" name="Column808" dataDxfId="15977"/>
    <tableColumn id="813" xr3:uid="{914A48FF-586A-4467-AD71-D425423D0526}" name="Column809" dataDxfId="15976"/>
    <tableColumn id="814" xr3:uid="{1DDF6A55-C951-4BF5-8621-4BAF04A16B4C}" name="Column810" dataDxfId="15975"/>
    <tableColumn id="815" xr3:uid="{0931082E-B22E-40E5-9AA5-16E23F3672F4}" name="Column811" dataDxfId="15974"/>
    <tableColumn id="816" xr3:uid="{7DB5A786-5FF8-4885-9CFA-6A41A50ACD0E}" name="Column812" dataDxfId="15973"/>
    <tableColumn id="817" xr3:uid="{5532BF74-190D-4EB3-8EAE-F534B84E203E}" name="Column813" dataDxfId="15972"/>
    <tableColumn id="818" xr3:uid="{74C14A82-6623-462F-B301-7BBFF0A8581A}" name="Column814" dataDxfId="15971"/>
    <tableColumn id="819" xr3:uid="{A953B34C-0B3B-414F-8B88-667E3762FD7C}" name="Column815" dataDxfId="15970"/>
    <tableColumn id="820" xr3:uid="{F5FD101E-5E34-41EC-874F-A45E6A179987}" name="Column816" dataDxfId="15969"/>
    <tableColumn id="821" xr3:uid="{675158BB-10FB-453C-8CE8-D9936B62B0C1}" name="Column817" dataDxfId="15968"/>
    <tableColumn id="822" xr3:uid="{03EE8A67-AE42-44D0-8C16-F6ED15F072DB}" name="Column818" dataDxfId="15967"/>
    <tableColumn id="823" xr3:uid="{188128E2-2B30-4BCE-A8DB-1FB27D938402}" name="Column819" dataDxfId="15966"/>
    <tableColumn id="824" xr3:uid="{7B79E231-879F-4CD5-B049-08CFE7144F8D}" name="Column820" dataDxfId="15965"/>
    <tableColumn id="825" xr3:uid="{F2D61768-EAEB-4BAB-8553-F1767A13C139}" name="Column821" dataDxfId="15964"/>
    <tableColumn id="826" xr3:uid="{2C85498C-0B9F-4F8F-A911-70DC4EF476A6}" name="Column822" dataDxfId="15963"/>
    <tableColumn id="827" xr3:uid="{344CE597-0749-4D9E-99C2-8E4127AF389B}" name="Column823" dataDxfId="15962"/>
    <tableColumn id="828" xr3:uid="{C1518199-B11A-460B-A159-B89759BFA4F8}" name="Column824" dataDxfId="15961"/>
    <tableColumn id="829" xr3:uid="{9467CC31-5638-44DD-AF80-3EC24C6F47D4}" name="Column825" dataDxfId="15960"/>
    <tableColumn id="830" xr3:uid="{519C4F49-3278-4836-92CD-1B918A51B2B9}" name="Column826" dataDxfId="15959"/>
    <tableColumn id="831" xr3:uid="{77A8BC68-DC1C-4F12-BF85-36F5E32B7817}" name="Column827" dataDxfId="15958"/>
    <tableColumn id="832" xr3:uid="{46F710BC-B64D-43D9-9CF8-94702F6B41CE}" name="Column828" dataDxfId="15957"/>
    <tableColumn id="833" xr3:uid="{6FABDA6E-E6B5-489F-A4EF-0305AF96926E}" name="Column829" dataDxfId="15956"/>
    <tableColumn id="834" xr3:uid="{7A440A44-9E47-4BAA-843F-06283E1CA3D9}" name="Column830" dataDxfId="15955"/>
    <tableColumn id="835" xr3:uid="{0A04E64C-CC3B-4F86-82F3-AA91D945CC84}" name="Column831" dataDxfId="15954"/>
    <tableColumn id="836" xr3:uid="{D37E8E34-195D-4FE9-A73D-306BC5BAA454}" name="Column832" dataDxfId="15953"/>
    <tableColumn id="837" xr3:uid="{77080CB6-50E2-47B0-80B7-D79ED7D345B0}" name="Column833" dataDxfId="15952"/>
    <tableColumn id="838" xr3:uid="{E032E06F-426A-46B7-93BB-69E888605E63}" name="Column834" dataDxfId="15951"/>
    <tableColumn id="839" xr3:uid="{4111D7E6-0D8E-480A-87FA-2EB8EAD81AAD}" name="Column835" dataDxfId="15950"/>
    <tableColumn id="840" xr3:uid="{53B8A2E7-4B5D-423D-B4F6-61CD3B11C9F2}" name="Column836" dataDxfId="15949"/>
    <tableColumn id="841" xr3:uid="{FD01535E-214C-4CD0-9B5E-D7E5F97B8206}" name="Column837" dataDxfId="15948"/>
    <tableColumn id="842" xr3:uid="{D1D2EEC1-0609-442D-B668-7C9C18602200}" name="Column838" dataDxfId="15947"/>
    <tableColumn id="843" xr3:uid="{92667D47-6B7C-49D0-8D99-C06B6457278A}" name="Column839" dataDxfId="15946"/>
    <tableColumn id="844" xr3:uid="{BB87ADA5-3020-4BE1-B7EA-56525FBF8A3A}" name="Column840" dataDxfId="15945"/>
    <tableColumn id="845" xr3:uid="{028114EF-E7FA-41D6-B021-34A9AACAA54D}" name="Column841" dataDxfId="15944"/>
    <tableColumn id="846" xr3:uid="{A3270DF6-46C2-438F-990A-D39F36FF22F8}" name="Column842" dataDxfId="15943"/>
    <tableColumn id="847" xr3:uid="{02EC2AFC-9D2E-4E5E-A544-827819600180}" name="Column843" dataDxfId="15942"/>
    <tableColumn id="848" xr3:uid="{DD9FC0A6-A6D5-48D7-8C98-CCAE0B0581F8}" name="Column844" dataDxfId="15941"/>
    <tableColumn id="849" xr3:uid="{6FCE4B5B-E91E-4628-9DB0-8673555BF7FB}" name="Column845" dataDxfId="15940"/>
    <tableColumn id="850" xr3:uid="{82EB0279-1649-4EB4-918E-DD50290A92D2}" name="Column846" dataDxfId="15939"/>
    <tableColumn id="851" xr3:uid="{A3CC93B8-31AD-47A2-83D7-6BBE1CE2E6E3}" name="Column847" dataDxfId="15938"/>
    <tableColumn id="852" xr3:uid="{D4469C5E-1008-4DF0-B4B7-4618852D7E73}" name="Column848" dataDxfId="15937"/>
    <tableColumn id="853" xr3:uid="{4A8CFD2A-5C7C-472B-9664-F2D9E179F59F}" name="Column849" dataDxfId="15936"/>
    <tableColumn id="854" xr3:uid="{B94587E9-28DD-451B-9079-3BAF7B067138}" name="Column850" dataDxfId="15935"/>
    <tableColumn id="855" xr3:uid="{F49510C8-AB06-4E92-85F4-324E92AC4179}" name="Column851" dataDxfId="15934"/>
    <tableColumn id="856" xr3:uid="{18F209C3-D3B0-4CE4-8AC7-90EED5BA634C}" name="Column852" dataDxfId="15933"/>
    <tableColumn id="857" xr3:uid="{8CBB922F-B7D9-4A59-B0F6-AAFC7EB97325}" name="Column853" dataDxfId="15932"/>
    <tableColumn id="858" xr3:uid="{CFF7DF52-B6F9-4A1B-9D44-7BF1F76A5881}" name="Column854" dataDxfId="15931"/>
    <tableColumn id="859" xr3:uid="{024F61A1-5356-4F35-AF7C-CD2C2453ACDA}" name="Column855" dataDxfId="15930"/>
    <tableColumn id="860" xr3:uid="{82A0FCEB-9A74-4857-B26C-5016D3489635}" name="Column856" dataDxfId="15929"/>
    <tableColumn id="861" xr3:uid="{812A3241-241C-4E51-BC2D-70BC0AF0D7F1}" name="Column857" dataDxfId="15928"/>
    <tableColumn id="862" xr3:uid="{DF77945B-422D-44B7-8550-6B0BDA9526B1}" name="Column858" dataDxfId="15927"/>
    <tableColumn id="863" xr3:uid="{3D0AA959-6F28-4BE2-B8D1-74386D3058B2}" name="Column859" dataDxfId="15926"/>
    <tableColumn id="864" xr3:uid="{225D55CF-4DE6-4949-8069-D3B7A8AA8785}" name="Column860" dataDxfId="15925"/>
    <tableColumn id="865" xr3:uid="{01C265A1-2EDC-4285-BD59-FD50EC9ED8FD}" name="Column861" dataDxfId="15924"/>
    <tableColumn id="866" xr3:uid="{50106F1D-71C1-4A71-9CA6-CC765BAB09F0}" name="Column862" dataDxfId="15923"/>
    <tableColumn id="867" xr3:uid="{30B25611-EFD8-4215-9A86-0D37809379A8}" name="Column863" dataDxfId="15922"/>
    <tableColumn id="868" xr3:uid="{A105114F-4414-4AE0-85E2-D8F90B484A88}" name="Column864" dataDxfId="15921"/>
    <tableColumn id="869" xr3:uid="{FBFF82B3-738D-4310-830B-9F794D89EF5B}" name="Column865" dataDxfId="15920"/>
    <tableColumn id="870" xr3:uid="{39EF546D-3782-4043-927F-9347795BC8B6}" name="Column866" dataDxfId="15919"/>
    <tableColumn id="871" xr3:uid="{BAF7E481-8B44-4755-804C-6533EE7DAD6C}" name="Column867" dataDxfId="15918"/>
    <tableColumn id="872" xr3:uid="{AB300C0E-2C65-43F9-9842-8FF41FDE756A}" name="Column868" dataDxfId="15917"/>
    <tableColumn id="873" xr3:uid="{4D4733A2-D327-4636-BBF5-5ECC5CBAACC4}" name="Column869" dataDxfId="15916"/>
    <tableColumn id="874" xr3:uid="{E7F9518E-7EE2-448F-8532-8E98064AEA14}" name="Column870" dataDxfId="15915"/>
    <tableColumn id="875" xr3:uid="{3A0E35D7-33A7-4A95-A79E-F0CF5BB2907A}" name="Column871" dataDxfId="15914"/>
    <tableColumn id="876" xr3:uid="{5B134E3F-CC62-4277-80B8-2F43C1CFD10A}" name="Column872" dataDxfId="15913"/>
    <tableColumn id="877" xr3:uid="{95FF643E-AE12-49AD-93D7-9785DBCD961D}" name="Column873" dataDxfId="15912"/>
    <tableColumn id="878" xr3:uid="{8E0AE9BF-E60B-48DD-B00E-2619C939E974}" name="Column874" dataDxfId="15911"/>
    <tableColumn id="879" xr3:uid="{F0818D4A-8166-4CB1-823D-1790679DC277}" name="Column875" dataDxfId="15910"/>
    <tableColumn id="880" xr3:uid="{94C87C8A-3C78-4DCE-B894-2A4D51A35B31}" name="Column876" dataDxfId="15909"/>
    <tableColumn id="881" xr3:uid="{D48EE651-0E24-4838-BF61-9515662DC8CE}" name="Column877" dataDxfId="15908"/>
    <tableColumn id="882" xr3:uid="{2595D080-523C-4874-8911-2D935E3E45DB}" name="Column878" dataDxfId="15907"/>
    <tableColumn id="883" xr3:uid="{54636696-39A2-40D1-9CEE-B8AF3800C323}" name="Column879" dataDxfId="15906"/>
    <tableColumn id="884" xr3:uid="{3B0586F5-F71B-4CCC-A7A7-7137FA29286D}" name="Column880" dataDxfId="15905"/>
    <tableColumn id="885" xr3:uid="{04E6B2C7-8BB3-4C31-A85D-B86E57C11C17}" name="Column881" dataDxfId="15904"/>
    <tableColumn id="886" xr3:uid="{3B7968F1-A9A0-4A9E-9C59-24C006FDCBFF}" name="Column882" dataDxfId="15903"/>
    <tableColumn id="887" xr3:uid="{74FFEEEB-EC1D-4DB0-A714-A659E58D9549}" name="Column883" dataDxfId="15902"/>
    <tableColumn id="888" xr3:uid="{52D9B13A-DEFB-4908-B8FB-0D24F175A5AD}" name="Column884" dataDxfId="15901"/>
    <tableColumn id="889" xr3:uid="{A0F696D2-2A7D-48C2-A3B6-B7F2E21C58A3}" name="Column885" dataDxfId="15900"/>
    <tableColumn id="890" xr3:uid="{351E90F9-1B57-463F-ABA3-80641010841C}" name="Column886" dataDxfId="15899"/>
    <tableColumn id="891" xr3:uid="{BCB8137E-4E75-4B56-A503-A4385371528E}" name="Column887" dataDxfId="15898"/>
    <tableColumn id="892" xr3:uid="{BFFEA525-1159-45AF-9350-0139406BC4CB}" name="Column888" dataDxfId="15897"/>
    <tableColumn id="893" xr3:uid="{46031DCB-4B81-47C0-A0CF-68F4301FF49F}" name="Column889" dataDxfId="15896"/>
    <tableColumn id="894" xr3:uid="{D3CD4DFC-A9E8-4441-ACE3-905E0B08BBFB}" name="Column890" dataDxfId="15895"/>
    <tableColumn id="895" xr3:uid="{6DA04BCD-3851-4E9A-8259-C7C8B8F03749}" name="Column891" dataDxfId="15894"/>
    <tableColumn id="896" xr3:uid="{40F6F592-1865-49D7-97FC-8473571BE398}" name="Column892" dataDxfId="15893"/>
    <tableColumn id="897" xr3:uid="{D44641A4-1AE6-4603-95A2-AF807041046A}" name="Column893" dataDxfId="15892"/>
    <tableColumn id="898" xr3:uid="{3A41E394-2FAE-4C4A-AA27-C11FB20E9275}" name="Column894" dataDxfId="15891"/>
    <tableColumn id="899" xr3:uid="{9CAC7E45-8989-46A3-8380-CF4966395C66}" name="Column895" dataDxfId="15890"/>
    <tableColumn id="900" xr3:uid="{DCFFF434-2761-4DF4-B865-B230EEE3044F}" name="Column896" dataDxfId="15889"/>
    <tableColumn id="901" xr3:uid="{FFC5E001-E653-4677-A0F9-8FEEC69C826C}" name="Column897" dataDxfId="15888"/>
    <tableColumn id="902" xr3:uid="{FBB2D96F-EA66-4391-93F6-DCD12AF7791A}" name="Column898" dataDxfId="15887"/>
    <tableColumn id="903" xr3:uid="{A728BCE9-79E4-4C5F-BB16-25D392F593B1}" name="Column899" dataDxfId="15886"/>
    <tableColumn id="904" xr3:uid="{987D11B7-20D7-4CE8-A9CA-B5946A770378}" name="Column900" dataDxfId="15885"/>
    <tableColumn id="905" xr3:uid="{8F5845A6-2342-42F1-9538-C1B18C87AC90}" name="Column901" dataDxfId="15884"/>
    <tableColumn id="906" xr3:uid="{72D31A03-3FA1-4172-B866-D2EC95123994}" name="Column902" dataDxfId="15883"/>
    <tableColumn id="907" xr3:uid="{57C0D7E8-E7C4-4C17-9F56-922ECCA3D75D}" name="Column903" dataDxfId="15882"/>
    <tableColumn id="908" xr3:uid="{A8BFCFCE-9F62-47CF-ABB4-2FD8E04F6DED}" name="Column904" dataDxfId="15881"/>
    <tableColumn id="909" xr3:uid="{5840A706-FB01-4A28-BDB1-E51DFD9777AE}" name="Column905" dataDxfId="15880"/>
    <tableColumn id="910" xr3:uid="{06E7DB49-4CBA-46F3-9051-E8EA5DBDB093}" name="Column906" dataDxfId="15879"/>
    <tableColumn id="911" xr3:uid="{81B18288-49D4-4397-A0F3-B015886D7802}" name="Column907" dataDxfId="15878"/>
    <tableColumn id="912" xr3:uid="{0482C2D2-37E6-4936-B0AD-7BA487AFD578}" name="Column908" dataDxfId="15877"/>
    <tableColumn id="913" xr3:uid="{8E21661E-8E68-445D-BA7E-0F495D35A09B}" name="Column909" dataDxfId="15876"/>
    <tableColumn id="914" xr3:uid="{AEF5439F-F858-4635-B1C0-36CF25C7A4D4}" name="Column910" dataDxfId="15875"/>
    <tableColumn id="915" xr3:uid="{A033400F-4EA1-4B6B-AD0D-A0DD075D0B0F}" name="Column911" dataDxfId="15874"/>
    <tableColumn id="916" xr3:uid="{37C872C3-6F31-47A8-A6E2-CB1B2DBD6A05}" name="Column912" dataDxfId="15873"/>
    <tableColumn id="917" xr3:uid="{A8D6DB11-A240-4263-9A8C-C411790F8103}" name="Column913" dataDxfId="15872"/>
    <tableColumn id="918" xr3:uid="{03294CEC-1E1F-471D-BD0C-CBD04513ACB4}" name="Column914" dataDxfId="15871"/>
    <tableColumn id="919" xr3:uid="{C3FD4924-4F41-4DBC-BA85-7CAE10A7EAFA}" name="Column915" dataDxfId="15870"/>
    <tableColumn id="920" xr3:uid="{B81A656A-218B-49F9-8776-88E4D547D836}" name="Column916" dataDxfId="15869"/>
    <tableColumn id="921" xr3:uid="{8489D93B-7D7B-43AF-8321-AD7B9220C288}" name="Column917" dataDxfId="15868"/>
    <tableColumn id="922" xr3:uid="{3A19D26B-57F0-47D7-B17B-428987D55FD0}" name="Column918" dataDxfId="15867"/>
    <tableColumn id="923" xr3:uid="{0287FCE1-5479-48F2-8691-3654B4549319}" name="Column919" dataDxfId="15866"/>
    <tableColumn id="924" xr3:uid="{90AE3C14-0073-4A44-AC45-995E88DD0CF1}" name="Column920" dataDxfId="15865"/>
    <tableColumn id="925" xr3:uid="{C0B1CC91-EC6C-4E7C-9BF7-759BEDC73121}" name="Column921" dataDxfId="15864"/>
    <tableColumn id="926" xr3:uid="{157AFF75-FD9F-4BE8-932A-7E40E652701B}" name="Column922" dataDxfId="15863"/>
    <tableColumn id="927" xr3:uid="{6951315B-E87C-478F-AB4B-08F54BD11635}" name="Column923" dataDxfId="15862"/>
    <tableColumn id="928" xr3:uid="{836B6F90-5AA7-4EF9-B5C5-8594E634123D}" name="Column924" dataDxfId="15861"/>
    <tableColumn id="929" xr3:uid="{43158216-6EED-4E36-B302-72E89804615D}" name="Column925" dataDxfId="15860"/>
    <tableColumn id="930" xr3:uid="{EDC12B5D-4001-484C-8B1E-6621AEC81D13}" name="Column926" dataDxfId="15859"/>
    <tableColumn id="931" xr3:uid="{BCB24809-71C0-4BB0-B950-00416B2907EB}" name="Column927" dataDxfId="15858"/>
    <tableColumn id="932" xr3:uid="{B833CC40-5895-462C-95FA-ACBFAC7E2619}" name="Column928" dataDxfId="15857"/>
    <tableColumn id="933" xr3:uid="{01999961-C3DF-466F-926F-01AF049A00FB}" name="Column929" dataDxfId="15856"/>
    <tableColumn id="934" xr3:uid="{41953B19-207C-4E3B-9B8B-045E1F39E203}" name="Column930" dataDxfId="15855"/>
    <tableColumn id="935" xr3:uid="{1A5DF771-FF48-4D1F-A371-4C7D7B417BAB}" name="Column931" dataDxfId="15854"/>
    <tableColumn id="936" xr3:uid="{802ECFC5-47A9-4CB4-886C-F49CE348BB46}" name="Column932" dataDxfId="15853"/>
    <tableColumn id="937" xr3:uid="{F2DA23FE-D6C1-4E1E-80B8-31188989D724}" name="Column933" dataDxfId="15852"/>
    <tableColumn id="938" xr3:uid="{EBC2D8F5-5014-43A8-B288-26A65F829C3D}" name="Column934" dataDxfId="15851"/>
    <tableColumn id="939" xr3:uid="{C6A62167-8EC2-488F-BABF-4FB93A29B2A0}" name="Column935" dataDxfId="15850"/>
    <tableColumn id="940" xr3:uid="{49963DE6-302D-477D-A967-B3B67E81094F}" name="Column936" dataDxfId="15849"/>
    <tableColumn id="941" xr3:uid="{9819E11E-421D-4A3A-B4F3-46F88B79C406}" name="Column937" dataDxfId="15848"/>
    <tableColumn id="942" xr3:uid="{E402C25A-3703-4B82-938F-86A02F0320E6}" name="Column938" dataDxfId="15847"/>
    <tableColumn id="943" xr3:uid="{178742E8-F4F5-40A7-A078-B7AA2016C7DE}" name="Column939" dataDxfId="15846"/>
    <tableColumn id="944" xr3:uid="{C5A4C9D2-007C-48BA-9C8F-F1E4397793C7}" name="Column940" dataDxfId="15845"/>
    <tableColumn id="945" xr3:uid="{538ED648-DB50-4A2A-8A05-8BE1C6A5047B}" name="Column941" dataDxfId="15844"/>
    <tableColumn id="946" xr3:uid="{7CB6C005-B1C9-4EEE-9008-F52C231AE5F5}" name="Column942" dataDxfId="15843"/>
    <tableColumn id="947" xr3:uid="{0DB8B917-8C27-4B24-9D93-BD2F79D26954}" name="Column943" dataDxfId="15842"/>
    <tableColumn id="948" xr3:uid="{52210279-44E0-4F61-A0CC-108B7929D297}" name="Column944" dataDxfId="15841"/>
    <tableColumn id="949" xr3:uid="{FA89C1BC-BC23-4C1A-894C-EEE4C1743C09}" name="Column945" dataDxfId="15840"/>
    <tableColumn id="950" xr3:uid="{20C11C7A-77B4-4C00-ADA5-A9B31E1EC9F6}" name="Column946" dataDxfId="15839"/>
    <tableColumn id="951" xr3:uid="{1C877FEE-38EF-4ED7-9BA4-6F69330A25B3}" name="Column947" dataDxfId="15838"/>
    <tableColumn id="952" xr3:uid="{E77D24BC-D2AD-4707-928B-C051B94D8574}" name="Column948" dataDxfId="15837"/>
    <tableColumn id="953" xr3:uid="{0D9D61DD-2DCE-4B8B-815B-4C63D36482FB}" name="Column949" dataDxfId="15836"/>
    <tableColumn id="954" xr3:uid="{1922E423-CD48-4C5E-9433-9199BB06C5FD}" name="Column950" dataDxfId="15835"/>
    <tableColumn id="955" xr3:uid="{A7327A3E-757D-47CD-AB22-7F25D6E5AD6D}" name="Column951" dataDxfId="15834"/>
    <tableColumn id="956" xr3:uid="{49CF2F62-27AD-4F3A-A038-F6DC3BB8F727}" name="Column952" dataDxfId="15833"/>
    <tableColumn id="957" xr3:uid="{8F530EB1-2314-4618-A742-50CBD5DF1E92}" name="Column953" dataDxfId="15832"/>
    <tableColumn id="958" xr3:uid="{B7CF9FFC-1D54-4513-B0CD-CE2C08166321}" name="Column954" dataDxfId="15831"/>
    <tableColumn id="959" xr3:uid="{D8124E5F-2859-40A8-9BB8-E3F2F380F3AD}" name="Column955" dataDxfId="15830"/>
    <tableColumn id="960" xr3:uid="{109CDC60-A9F2-43EB-931F-21249D9C0FEB}" name="Column956" dataDxfId="15829"/>
    <tableColumn id="961" xr3:uid="{3764A139-285A-4358-9B37-0E73A8A82F91}" name="Column957" dataDxfId="15828"/>
    <tableColumn id="962" xr3:uid="{7F765D8A-19F7-4BCB-B424-9E7E4C5CB2A8}" name="Column958" dataDxfId="15827"/>
    <tableColumn id="963" xr3:uid="{037AFB7B-92C2-4C42-8A84-A670C7F1C990}" name="Column959" dataDxfId="15826"/>
    <tableColumn id="964" xr3:uid="{A7103F9D-6412-492B-9155-6EEF7A60521E}" name="Column960" dataDxfId="15825"/>
    <tableColumn id="965" xr3:uid="{4695DDE4-A153-4D57-A8FF-AF890E2CE16F}" name="Column961" dataDxfId="15824"/>
    <tableColumn id="966" xr3:uid="{AB788745-D778-43D9-BE4B-3D9D1CBCCC4B}" name="Column962" dataDxfId="15823"/>
    <tableColumn id="967" xr3:uid="{E9D41F24-B49C-4432-97BA-992C6FCC891B}" name="Column963" dataDxfId="15822"/>
    <tableColumn id="968" xr3:uid="{BFB649DC-AF4D-4C37-BD0A-510D9CCBE135}" name="Column964" dataDxfId="15821"/>
    <tableColumn id="969" xr3:uid="{D6900B30-9D09-4F74-BB50-20CD4C335D0E}" name="Column965" dataDxfId="15820"/>
    <tableColumn id="970" xr3:uid="{44A34D2E-A198-4652-B9D0-BC38B431BCC3}" name="Column966" dataDxfId="15819"/>
    <tableColumn id="971" xr3:uid="{FFB67E97-5043-4EC7-9A3E-C91DAA666E12}" name="Column967" dataDxfId="15818"/>
    <tableColumn id="972" xr3:uid="{DC02E034-80F6-401D-A760-152C13B84C0B}" name="Column968" dataDxfId="15817"/>
    <tableColumn id="973" xr3:uid="{0E03A571-D007-4701-8455-49FDA1B08D7B}" name="Column969" dataDxfId="15816"/>
    <tableColumn id="974" xr3:uid="{90969E5F-04ED-4B2A-9B10-2D4A9FDB3F8C}" name="Column970" dataDxfId="15815"/>
    <tableColumn id="975" xr3:uid="{30052160-D04D-4957-9B1B-7B063D56E246}" name="Column971" dataDxfId="15814"/>
    <tableColumn id="976" xr3:uid="{9FD0FD49-A6CF-48AF-AA88-5CA17A52305F}" name="Column972" dataDxfId="15813"/>
    <tableColumn id="977" xr3:uid="{2790F2CA-12C1-4A90-AB5B-99F355139263}" name="Column973" dataDxfId="15812"/>
    <tableColumn id="978" xr3:uid="{A8126757-486B-49EC-851A-E30FCE9DD5F0}" name="Column974" dataDxfId="15811"/>
    <tableColumn id="979" xr3:uid="{D1970D4C-8FCA-4B99-B55C-8E139D59DF71}" name="Column975" dataDxfId="15810"/>
    <tableColumn id="980" xr3:uid="{299399BD-2D18-4B4A-8E19-CA298F01D31D}" name="Column976" dataDxfId="15809"/>
    <tableColumn id="981" xr3:uid="{C0CA1855-7216-43D2-9696-D2E4BB86AD7C}" name="Column977" dataDxfId="15808"/>
    <tableColumn id="982" xr3:uid="{701F3593-ED01-4A9B-BE81-5FB6778829BE}" name="Column978" dataDxfId="15807"/>
    <tableColumn id="983" xr3:uid="{9AF92B1A-C207-4104-86E8-B14354C7F927}" name="Column979" dataDxfId="15806"/>
    <tableColumn id="984" xr3:uid="{8BEAC637-E5A5-4ED8-99A4-08CE389EE231}" name="Column980" dataDxfId="15805"/>
    <tableColumn id="985" xr3:uid="{AAD55F17-D2BF-445C-9602-C12B38A54C19}" name="Column981" dataDxfId="15804"/>
    <tableColumn id="986" xr3:uid="{CA017FE5-F9DA-46A8-B45F-1420695FC814}" name="Column982" dataDxfId="15803"/>
    <tableColumn id="987" xr3:uid="{DB376370-27AA-4C20-BBE8-74B469478541}" name="Column983" dataDxfId="15802"/>
    <tableColumn id="988" xr3:uid="{BB2721CC-6E85-4EDE-AB45-06BB956037F8}" name="Column984" dataDxfId="15801"/>
    <tableColumn id="989" xr3:uid="{E55C1D06-9065-4CAA-924F-28C9C0CE789E}" name="Column985" dataDxfId="15800"/>
    <tableColumn id="990" xr3:uid="{D292A179-55BA-421E-9F7A-A915A0AFAFA3}" name="Column986" dataDxfId="15799"/>
    <tableColumn id="991" xr3:uid="{D41D30A3-A440-48F5-B80B-FCD929BA4A06}" name="Column987" dataDxfId="15798"/>
    <tableColumn id="992" xr3:uid="{9936A8B3-81ED-4596-9DB7-56C12DC0BB11}" name="Column988" dataDxfId="15797"/>
    <tableColumn id="993" xr3:uid="{888BAB1D-E865-42DF-A60A-983126C79FDA}" name="Column989" dataDxfId="15796"/>
    <tableColumn id="994" xr3:uid="{DD5FFBAC-2BEC-460F-851E-B6079D8679A4}" name="Column990" dataDxfId="15795"/>
    <tableColumn id="995" xr3:uid="{3AF6EE74-2368-4F86-960F-D3C1EE7AA1D7}" name="Column991" dataDxfId="15794"/>
    <tableColumn id="996" xr3:uid="{51B9F71A-8C15-4582-B36B-39BD099DE3AC}" name="Column992" dataDxfId="15793"/>
    <tableColumn id="997" xr3:uid="{9DC2E4F0-AAB6-453D-97D5-42E5A2A32A8E}" name="Column993" dataDxfId="15792"/>
    <tableColumn id="998" xr3:uid="{8170655D-4BC2-42A8-A97E-C4F32FDE667D}" name="Column994" dataDxfId="15791"/>
    <tableColumn id="999" xr3:uid="{709E9FE2-FB90-49F4-A4EB-13081CB8386B}" name="Column995" dataDxfId="15790"/>
    <tableColumn id="1000" xr3:uid="{4D284E51-05BF-4DF3-ABAD-9B1998A1EB72}" name="Column996" dataDxfId="15789"/>
    <tableColumn id="1001" xr3:uid="{847B4ECD-E716-49C4-8709-4CE2F51AEED8}" name="Column997" dataDxfId="15788"/>
    <tableColumn id="1002" xr3:uid="{AAF9765D-46F0-48DC-9DCC-8785C563F5C0}" name="Column998" dataDxfId="15787"/>
    <tableColumn id="1003" xr3:uid="{697DAD98-CD65-4D4D-96B1-ED9627241552}" name="Column999" dataDxfId="15786"/>
    <tableColumn id="1004" xr3:uid="{52EC234B-2C57-444F-BD97-0AE4ADB98DB9}" name="Column1000" dataDxfId="15785"/>
    <tableColumn id="1005" xr3:uid="{55DDE007-80A7-41BE-825E-98AA7B419619}" name="Column1001" dataDxfId="15784"/>
    <tableColumn id="1006" xr3:uid="{70D26ED1-F75E-4EF1-8004-6022CD3E0833}" name="Column1002" dataDxfId="15783"/>
    <tableColumn id="1007" xr3:uid="{95B245E4-761F-40F5-97D0-05C55DD9CD8F}" name="Column1003" dataDxfId="15782"/>
    <tableColumn id="1008" xr3:uid="{BCD8DB0E-BFEA-4EAE-9B4E-56A63CDB3116}" name="Column1004" dataDxfId="15781"/>
    <tableColumn id="1009" xr3:uid="{FF842523-2E73-445A-BE23-9880ED64D63B}" name="Column1005" dataDxfId="15780"/>
    <tableColumn id="1010" xr3:uid="{17CFB8D1-600F-4A36-9287-2415DF1F37F7}" name="Column1006" dataDxfId="15779"/>
    <tableColumn id="1011" xr3:uid="{32DCE564-5CED-4A55-A620-570782806F8E}" name="Column1007" dataDxfId="15778"/>
    <tableColumn id="1012" xr3:uid="{BCD92397-E0C4-4468-8200-A328A9247B94}" name="Column1008" dataDxfId="15777"/>
    <tableColumn id="1013" xr3:uid="{47263ECD-2854-4857-AA55-19AC650254E1}" name="Column1009" dataDxfId="15776"/>
    <tableColumn id="1014" xr3:uid="{B8208157-AB80-4A2D-89A6-889D948B7E22}" name="Column1010" dataDxfId="15775"/>
    <tableColumn id="1015" xr3:uid="{97C01580-5B02-458A-83F4-A59241759A2B}" name="Column1011" dataDxfId="15774"/>
    <tableColumn id="1016" xr3:uid="{B8F3DC07-0755-4235-9412-FC2909D74C3A}" name="Column1012" dataDxfId="15773"/>
    <tableColumn id="1017" xr3:uid="{A78BDC0A-16D9-4902-BCF4-459FF7245AB1}" name="Column1013" dataDxfId="15772"/>
    <tableColumn id="1018" xr3:uid="{BB78FDF3-58C6-4D20-8EC8-4DA35DFD8077}" name="Column1014" dataDxfId="15771"/>
    <tableColumn id="1019" xr3:uid="{9DE16029-BF7C-4374-A4B8-B626E877A0F5}" name="Column1015" dataDxfId="15770"/>
    <tableColumn id="1020" xr3:uid="{1FDCC4B5-BD76-41B7-B0D4-95D4481DACFA}" name="Column1016" dataDxfId="15769"/>
    <tableColumn id="1021" xr3:uid="{38D7343B-5154-4160-A5B2-D629640767E1}" name="Column1017" dataDxfId="15768"/>
    <tableColumn id="1022" xr3:uid="{55ACB0BB-61BF-43BA-BA50-183FAA0F4EAB}" name="Column1018" dataDxfId="15767"/>
    <tableColumn id="1023" xr3:uid="{EF95363F-1ED9-4011-9E25-9F2E06E62572}" name="Column1019" dataDxfId="15766"/>
    <tableColumn id="1024" xr3:uid="{95737CAB-781E-41E6-AC2F-6574F092BCCC}" name="Column1020" dataDxfId="15765"/>
    <tableColumn id="1025" xr3:uid="{69087F8D-1A2A-4E30-A0CE-D4F82389B0A3}" name="Column1021" dataDxfId="15764"/>
    <tableColumn id="1026" xr3:uid="{798B124F-763A-4C3C-8D87-CA9C75F1C85F}" name="Column1022" dataDxfId="15763"/>
    <tableColumn id="1027" xr3:uid="{FD9E0C59-87C6-4568-AC13-75A8DBD613D7}" name="Column1023" dataDxfId="15762"/>
    <tableColumn id="1028" xr3:uid="{D67A3750-C2F5-4429-BD09-3C14DB3CD104}" name="Column1024" dataDxfId="15761"/>
    <tableColumn id="1029" xr3:uid="{BDCCB36D-FB57-4C4E-A1B7-59C388A5D9E2}" name="Column1025" dataDxfId="15760"/>
    <tableColumn id="1030" xr3:uid="{B71DEF94-2439-4844-90AE-28EE1D4C2D18}" name="Column1026" dataDxfId="15759"/>
    <tableColumn id="1031" xr3:uid="{2632349D-AF59-4A56-84B9-8C5D5C5AEE22}" name="Column1027" dataDxfId="15758"/>
    <tableColumn id="1032" xr3:uid="{76F41D3C-0141-4492-9518-1D84920280B8}" name="Column1028" dataDxfId="15757"/>
    <tableColumn id="1033" xr3:uid="{00593F8E-8263-4F43-B156-1736D34C63BE}" name="Column1029" dataDxfId="15756"/>
    <tableColumn id="1034" xr3:uid="{A3CABBDB-A22E-4B32-B1AC-C7C8F3C0B9F7}" name="Column1030" dataDxfId="15755"/>
    <tableColumn id="1035" xr3:uid="{C40E8ADD-C1A4-4F25-89F3-ADB9E67D4A48}" name="Column1031" dataDxfId="15754"/>
    <tableColumn id="1036" xr3:uid="{E475E0AB-9BB0-4765-8637-FB6076F7E6EA}" name="Column1032" dataDxfId="15753"/>
    <tableColumn id="1037" xr3:uid="{3E261486-1597-4692-8F55-F3A0B48BB806}" name="Column1033" dataDxfId="15752"/>
    <tableColumn id="1038" xr3:uid="{E58A4AC9-5072-4DBB-89C4-4480815CD646}" name="Column1034" dataDxfId="15751"/>
    <tableColumn id="1039" xr3:uid="{0F1FFCD8-7598-4C72-9414-ED5AFA8ABCF9}" name="Column1035" dataDxfId="15750"/>
    <tableColumn id="1040" xr3:uid="{60575B2D-B9EC-4A2D-9E95-BA811E02CEE2}" name="Column1036" dataDxfId="15749"/>
    <tableColumn id="1041" xr3:uid="{545064B7-C42D-4059-8846-6B15C3D12965}" name="Column1037" dataDxfId="15748"/>
    <tableColumn id="1042" xr3:uid="{41CA1DE5-39DA-403F-AD3F-1C24138DCBC6}" name="Column1038" dataDxfId="15747"/>
    <tableColumn id="1043" xr3:uid="{D81E704E-D108-4874-87B6-ECECA55723A1}" name="Column1039" dataDxfId="15746"/>
    <tableColumn id="1044" xr3:uid="{A0E69F0B-D1BF-403E-9B97-E65F9FB42A36}" name="Column1040" dataDxfId="15745"/>
    <tableColumn id="1045" xr3:uid="{B38B7572-0A34-4FC7-BF63-5A93C9220A87}" name="Column1041" dataDxfId="15744"/>
    <tableColumn id="1046" xr3:uid="{0F4CD33A-A895-4F53-9D94-F6A047388B0A}" name="Column1042" dataDxfId="15743"/>
    <tableColumn id="1047" xr3:uid="{FDD9ED49-E6FC-46A0-BF42-A83B73CA14BC}" name="Column1043" dataDxfId="15742"/>
    <tableColumn id="1048" xr3:uid="{253D3C47-2817-46C4-950F-0E35242A2D5A}" name="Column1044" dataDxfId="15741"/>
    <tableColumn id="1049" xr3:uid="{0684D46F-4336-44EA-8951-0EA72C9C53C4}" name="Column1045" dataDxfId="15740"/>
    <tableColumn id="1050" xr3:uid="{83026402-76DB-4EBC-B85F-F8792B83216B}" name="Column1046" dataDxfId="15739"/>
    <tableColumn id="1051" xr3:uid="{FD20CC1C-F65B-471E-ABA7-C0208BEADC26}" name="Column1047" dataDxfId="15738"/>
    <tableColumn id="1052" xr3:uid="{B94B27D4-40BE-4143-9713-FD5FFA912C7A}" name="Column1048" dataDxfId="15737"/>
    <tableColumn id="1053" xr3:uid="{8B38DF1C-6A16-4F99-9005-2F1EC7095F19}" name="Column1049" dataDxfId="15736"/>
    <tableColumn id="1054" xr3:uid="{25181183-6F73-41B7-98C3-2B6418F5C6EC}" name="Column1050" dataDxfId="15735"/>
    <tableColumn id="1055" xr3:uid="{DBEF800B-70CF-4DCF-8B1C-5BCF322CDE1A}" name="Column1051" dataDxfId="15734"/>
    <tableColumn id="1056" xr3:uid="{D3E6B75B-9649-4307-A41A-EABD0BAD4BEB}" name="Column1052" dataDxfId="15733"/>
    <tableColumn id="1057" xr3:uid="{F768B524-9940-4E5C-B13E-98A9338CC958}" name="Column1053" dataDxfId="15732"/>
    <tableColumn id="1058" xr3:uid="{A882DFD7-596E-4559-AA0A-7F2D412B42C0}" name="Column1054" dataDxfId="15731"/>
    <tableColumn id="1059" xr3:uid="{0AF07AC3-CFAA-4106-AB92-5C6C5BF2AD81}" name="Column1055" dataDxfId="15730"/>
    <tableColumn id="1060" xr3:uid="{02D2B8EF-5B5C-4742-A845-EB9DB7579AAD}" name="Column1056" dataDxfId="15729"/>
    <tableColumn id="1061" xr3:uid="{9967D6E4-30FE-4D6E-8E0E-793C4F64E925}" name="Column1057" dataDxfId="15728"/>
    <tableColumn id="1062" xr3:uid="{A334D1F9-CC85-4E5C-85FC-1747FDA3AF61}" name="Column1058" dataDxfId="15727"/>
    <tableColumn id="1063" xr3:uid="{8B7C2699-88CB-4FC7-8B8B-E312D9EE5649}" name="Column1059" dataDxfId="15726"/>
    <tableColumn id="1064" xr3:uid="{C0D2CFBE-7448-4212-91C1-6134A76C2FB9}" name="Column1060" dataDxfId="15725"/>
    <tableColumn id="1065" xr3:uid="{C3262887-19A3-4625-B332-3CB713DDA5B1}" name="Column1061" dataDxfId="15724"/>
    <tableColumn id="1066" xr3:uid="{BBB5E0E5-70CC-42F5-BAA1-D6D8C5AA71F1}" name="Column1062" dataDxfId="15723"/>
    <tableColumn id="1067" xr3:uid="{77CBE23A-D5B1-4468-8381-DA26BA550A6D}" name="Column1063" dataDxfId="15722"/>
    <tableColumn id="1068" xr3:uid="{43AF1A7A-2B1A-48C4-93B0-9C70AA74404A}" name="Column1064" dataDxfId="15721"/>
    <tableColumn id="1069" xr3:uid="{F22C2B50-5A35-49D8-8617-64F77513B8FC}" name="Column1065" dataDxfId="15720"/>
    <tableColumn id="1070" xr3:uid="{2676AA16-4D1E-4022-BAC5-AD8014B64DA8}" name="Column1066" dataDxfId="15719"/>
    <tableColumn id="1071" xr3:uid="{98DDBC06-7EF8-46B0-837E-482564B7141C}" name="Column1067" dataDxfId="15718"/>
    <tableColumn id="1072" xr3:uid="{8670AEB6-E150-4EC0-8F33-BCC7A336B752}" name="Column1068" dataDxfId="15717"/>
    <tableColumn id="1073" xr3:uid="{2C54B71F-722C-4524-85C1-92B82A19BD9A}" name="Column1069" dataDxfId="15716"/>
    <tableColumn id="1074" xr3:uid="{2E233B4E-F8DA-46E3-8338-60E4D9DB0020}" name="Column1070" dataDxfId="15715"/>
    <tableColumn id="1075" xr3:uid="{6429C5CE-1D89-4B4C-86EF-5C191DCAEB3B}" name="Column1071" dataDxfId="15714"/>
    <tableColumn id="1076" xr3:uid="{4EDC6EE7-2B95-4FF8-AFBA-67317FE1A877}" name="Column1072" dataDxfId="15713"/>
    <tableColumn id="1077" xr3:uid="{4B2D8EBE-9012-44F8-B4B7-A1B26D91A767}" name="Column1073" dataDxfId="15712"/>
    <tableColumn id="1078" xr3:uid="{90DEBF6F-306C-4580-A621-2E026F855C34}" name="Column1074" dataDxfId="15711"/>
    <tableColumn id="1079" xr3:uid="{89EBECD5-8DC4-4EBC-836E-8982341DD5DF}" name="Column1075" dataDxfId="15710"/>
    <tableColumn id="1080" xr3:uid="{DE9AC76F-1C42-4BD0-A9ED-4978E2C79337}" name="Column1076" dataDxfId="15709"/>
    <tableColumn id="1081" xr3:uid="{31976788-DDC2-4795-9F8E-9BE3F28A6A52}" name="Column1077" dataDxfId="15708"/>
    <tableColumn id="1082" xr3:uid="{0A54993D-473E-46EA-837A-D742BB4FA0B2}" name="Column1078" dataDxfId="15707"/>
    <tableColumn id="1083" xr3:uid="{4CCEFC25-8F95-4479-A748-8AC4F6AAE663}" name="Column1079" dataDxfId="15706"/>
    <tableColumn id="1084" xr3:uid="{F03BD724-C820-4D8E-A45D-C8C700F97C20}" name="Column1080" dataDxfId="15705"/>
    <tableColumn id="1085" xr3:uid="{013EC641-B6EE-47A4-AE86-528F611342F2}" name="Column1081" dataDxfId="15704"/>
    <tableColumn id="1086" xr3:uid="{2D254A45-F400-47EC-87B9-33B42F5E0994}" name="Column1082" dataDxfId="15703"/>
    <tableColumn id="1087" xr3:uid="{267A318A-1E40-44CC-BA01-C1076AB6299D}" name="Column1083" dataDxfId="15702"/>
    <tableColumn id="1088" xr3:uid="{0572F7F4-5909-4B56-850E-92BF846C67DB}" name="Column1084" dataDxfId="15701"/>
    <tableColumn id="1089" xr3:uid="{40D1DDFA-2767-42B7-8D09-AA6F7CD10439}" name="Column1085" dataDxfId="15700"/>
    <tableColumn id="1090" xr3:uid="{EF1193BB-BDF1-409A-85B3-D66C919AB122}" name="Column1086" dataDxfId="15699"/>
    <tableColumn id="1091" xr3:uid="{C053C701-DE62-40C0-B4D5-1E2657D855E9}" name="Column1087" dataDxfId="15698"/>
    <tableColumn id="1092" xr3:uid="{8B3EFF7C-C818-422A-BE46-48EF9AD959D2}" name="Column1088" dataDxfId="15697"/>
    <tableColumn id="1093" xr3:uid="{95D9D839-5A88-4F24-B590-201085162316}" name="Column1089" dataDxfId="15696"/>
    <tableColumn id="1094" xr3:uid="{4AACFD40-2A7A-4F92-A66E-1611C4DBA816}" name="Column1090" dataDxfId="15695"/>
    <tableColumn id="1095" xr3:uid="{BB81E4D4-4094-40B2-8439-2CB47248D721}" name="Column1091" dataDxfId="15694"/>
    <tableColumn id="1096" xr3:uid="{253FB82E-22F3-49E6-9FE0-102D72AE14A3}" name="Column1092" dataDxfId="15693"/>
    <tableColumn id="1097" xr3:uid="{B914A41F-85F3-43F5-8E45-42F8595D89E2}" name="Column1093" dataDxfId="15692"/>
    <tableColumn id="1098" xr3:uid="{8CB43249-EA05-4C0E-B165-4C4F02F509D1}" name="Column1094" dataDxfId="15691"/>
    <tableColumn id="1099" xr3:uid="{70D51AB3-8769-4BC1-9231-4DBE5116594F}" name="Column1095" dataDxfId="15690"/>
    <tableColumn id="1100" xr3:uid="{CB6D5B5B-6EA9-4E38-8CBB-BF7834EB3216}" name="Column1096" dataDxfId="15689"/>
    <tableColumn id="1101" xr3:uid="{CDCD71DD-28E3-409E-A80D-62B8B7B59B39}" name="Column1097" dataDxfId="15688"/>
    <tableColumn id="1102" xr3:uid="{6C91CAE0-C6B7-4C7B-93D1-C519CAA91F6D}" name="Column1098" dataDxfId="15687"/>
    <tableColumn id="1103" xr3:uid="{D21194B0-BEB9-46F5-8876-6EF5B6A3499D}" name="Column1099" dataDxfId="15686"/>
    <tableColumn id="1104" xr3:uid="{863D6825-6A1A-4DA8-BF4A-7DB60B027E63}" name="Column1100" dataDxfId="15685"/>
    <tableColumn id="1105" xr3:uid="{85B4E3B9-5EC6-4882-ADBA-3AA36616A48E}" name="Column1101" dataDxfId="15684"/>
    <tableColumn id="1106" xr3:uid="{532AD00C-86D5-4ED5-A01D-73E2D58F0678}" name="Column1102" dataDxfId="15683"/>
    <tableColumn id="1107" xr3:uid="{02E95FB3-2111-4A5D-A074-7039CC8E344D}" name="Column1103" dataDxfId="15682"/>
    <tableColumn id="1108" xr3:uid="{E48092E3-77E9-4D5C-A20B-4A5CAF658FC3}" name="Column1104" dataDxfId="15681"/>
    <tableColumn id="1109" xr3:uid="{F0735ADA-3FD9-4FF0-A8A6-AAF93EF041DB}" name="Column1105" dataDxfId="15680"/>
    <tableColumn id="1110" xr3:uid="{CB079EBC-DB45-406D-B254-E1050CA28FC5}" name="Column1106" dataDxfId="15679"/>
    <tableColumn id="1111" xr3:uid="{C05CFDEB-8028-42DD-9ABE-882AC95634BE}" name="Column1107" dataDxfId="15678"/>
    <tableColumn id="1112" xr3:uid="{19705F80-252D-44CE-9FF9-6107728806D2}" name="Column1108" dataDxfId="15677"/>
    <tableColumn id="1113" xr3:uid="{E72E8530-29F5-48C5-A8E0-862EE085F681}" name="Column1109" dataDxfId="15676"/>
    <tableColumn id="1114" xr3:uid="{9C67DFE9-CAD2-4BDD-A151-C2E3B1203AE3}" name="Column1110" dataDxfId="15675"/>
    <tableColumn id="1115" xr3:uid="{6D51B5F8-16BF-4963-8EC3-891A962C68C4}" name="Column1111" dataDxfId="15674"/>
    <tableColumn id="1116" xr3:uid="{8DB0A4BC-FDA2-4757-A453-886DF39AA06D}" name="Column1112" dataDxfId="15673"/>
    <tableColumn id="1117" xr3:uid="{8880D9B1-EA90-4D70-807A-39F67E827C13}" name="Column1113" dataDxfId="15672"/>
    <tableColumn id="1118" xr3:uid="{2ABFB178-2084-4354-95D1-19EF3FEFD78F}" name="Column1114" dataDxfId="15671"/>
    <tableColumn id="1119" xr3:uid="{4B8E3FA7-A6FE-4029-ADA0-92DFB11E088A}" name="Column1115" dataDxfId="15670"/>
    <tableColumn id="1120" xr3:uid="{EAAF6C0C-E429-48FF-A327-8E3273CBA07D}" name="Column1116" dataDxfId="15669"/>
    <tableColumn id="1121" xr3:uid="{C98C9B5A-B0C7-4A2D-BEE3-BD5F48B3979C}" name="Column1117" dataDxfId="15668"/>
    <tableColumn id="1122" xr3:uid="{2DB301C0-8ACD-4968-B0DE-C5ABAD16085E}" name="Column1118" dataDxfId="15667"/>
    <tableColumn id="1123" xr3:uid="{95978030-F5F3-4904-927B-735829A4C2A7}" name="Column1119" dataDxfId="15666"/>
    <tableColumn id="1124" xr3:uid="{3036DA24-69C8-42FB-9140-54242B4214B7}" name="Column1120" dataDxfId="15665"/>
    <tableColumn id="1125" xr3:uid="{7C2BA037-3F32-4266-822E-217925489FE8}" name="Column1121" dataDxfId="15664"/>
    <tableColumn id="1126" xr3:uid="{5828B46B-576B-4D86-8A66-9FA13341E3AD}" name="Column1122" dataDxfId="15663"/>
    <tableColumn id="1127" xr3:uid="{BBE002ED-2A33-4827-A9F6-498537900568}" name="Column1123" dataDxfId="15662"/>
    <tableColumn id="1128" xr3:uid="{E466C850-487D-4141-A0FB-7B7150560DE4}" name="Column1124" dataDxfId="15661"/>
    <tableColumn id="1129" xr3:uid="{054B9DCB-7E3A-4FBD-8409-5316183DF84E}" name="Column1125" dataDxfId="15660"/>
    <tableColumn id="1130" xr3:uid="{F37291E1-41A4-4E3D-9F06-1F751BC1C054}" name="Column1126" dataDxfId="15659"/>
    <tableColumn id="1131" xr3:uid="{1BDC53A9-A87E-4504-8061-8990D53D3983}" name="Column1127" dataDxfId="15658"/>
    <tableColumn id="1132" xr3:uid="{5DF0D103-4552-4E5C-BFA0-2EE89A647856}" name="Column1128" dataDxfId="15657"/>
    <tableColumn id="1133" xr3:uid="{3DAE977C-B202-4CCD-8F4B-0C2D60A859AF}" name="Column1129" dataDxfId="15656"/>
    <tableColumn id="1134" xr3:uid="{CD54D0A6-A8EE-4003-BEBE-35789734BE01}" name="Column1130" dataDxfId="15655"/>
    <tableColumn id="1135" xr3:uid="{E9661378-A65F-4D4C-BCE1-FAB025989C1F}" name="Column1131" dataDxfId="15654"/>
    <tableColumn id="1136" xr3:uid="{D3E7BB12-D11D-4200-89A0-6C02F7028FAD}" name="Column1132" dataDxfId="15653"/>
    <tableColumn id="1137" xr3:uid="{C71A1473-45BB-4890-B189-C28FFCBEB3B3}" name="Column1133" dataDxfId="15652"/>
    <tableColumn id="1138" xr3:uid="{1B9A0946-CB73-4472-9F74-1A8AB576B09B}" name="Column1134" dataDxfId="15651"/>
    <tableColumn id="1139" xr3:uid="{CA30B935-55EF-4BB2-AD8E-7BBD71556EE5}" name="Column1135" dataDxfId="15650"/>
    <tableColumn id="1140" xr3:uid="{B1E7F58F-E10A-45E0-BC6B-BD221294F7EB}" name="Column1136" dataDxfId="15649"/>
    <tableColumn id="1141" xr3:uid="{E516D46B-6823-4224-AE2F-CD9E862DA7C7}" name="Column1137" dataDxfId="15648"/>
    <tableColumn id="1142" xr3:uid="{9A5FA5DD-EE54-4F93-AEDE-CE8F8839FE50}" name="Column1138" dataDxfId="15647"/>
    <tableColumn id="1143" xr3:uid="{3B97FADF-96A7-4CBF-80BE-6579F28A90BB}" name="Column1139" dataDxfId="15646"/>
    <tableColumn id="1144" xr3:uid="{82F10404-D424-41F5-8B32-3B538C5B56A9}" name="Column1140" dataDxfId="15645"/>
    <tableColumn id="1145" xr3:uid="{7B1F748F-581F-4995-889E-AB49D707629F}" name="Column1141" dataDxfId="15644"/>
    <tableColumn id="1146" xr3:uid="{1C599C02-B6F8-48E4-B076-841AC588E0B7}" name="Column1142" dataDxfId="15643"/>
    <tableColumn id="1147" xr3:uid="{580D8F89-E731-4C87-A7CE-AA841FF9156F}" name="Column1143" dataDxfId="15642"/>
    <tableColumn id="1148" xr3:uid="{C26A85D4-73EA-430C-86E6-CDA9E95FBCCA}" name="Column1144" dataDxfId="15641"/>
    <tableColumn id="1149" xr3:uid="{8BE34E2A-E61F-4CA0-A84F-28A1FCF5B20D}" name="Column1145" dataDxfId="15640"/>
    <tableColumn id="1150" xr3:uid="{06F9046E-29D9-48EC-AFEA-000E5200C749}" name="Column1146" dataDxfId="15639"/>
    <tableColumn id="1151" xr3:uid="{2E71BF70-58CF-4DB2-A859-E472DA163DE4}" name="Column1147" dataDxfId="15638"/>
    <tableColumn id="1152" xr3:uid="{F8D04EE4-7C66-4AFD-83CA-0F5FED91F2D9}" name="Column1148" dataDxfId="15637"/>
    <tableColumn id="1153" xr3:uid="{6D0B8275-75B6-408D-B167-D6B8E2AB75BA}" name="Column1149" dataDxfId="15636"/>
    <tableColumn id="1154" xr3:uid="{06D6AE0B-A81B-4883-9876-AD5B69CB9B37}" name="Column1150" dataDxfId="15635"/>
    <tableColumn id="1155" xr3:uid="{8313A4CE-E96F-40BF-A7E6-E251D3DE3D53}" name="Column1151" dataDxfId="15634"/>
    <tableColumn id="1156" xr3:uid="{AC393725-1E59-4FBF-9E9D-2E2EAA4B503D}" name="Column1152" dataDxfId="15633"/>
    <tableColumn id="1157" xr3:uid="{DF877977-D95E-4418-92B5-79FB1781FB1B}" name="Column1153" dataDxfId="15632"/>
    <tableColumn id="1158" xr3:uid="{0DF43FB7-F63A-4B6F-AB21-B87A1EFA5FDC}" name="Column1154" dataDxfId="15631"/>
    <tableColumn id="1159" xr3:uid="{E57E4235-CC17-478C-8710-76A3CBD86EAA}" name="Column1155" dataDxfId="15630"/>
    <tableColumn id="1160" xr3:uid="{72CF4D2E-DAA0-4DE7-8209-7D550FC4FE4E}" name="Column1156" dataDxfId="15629"/>
    <tableColumn id="1161" xr3:uid="{12C5D034-70F7-4755-A7DD-CA76D88E9A33}" name="Column1157" dataDxfId="15628"/>
    <tableColumn id="1162" xr3:uid="{760F415A-11DA-4D2F-8F49-27C73906FE03}" name="Column1158" dataDxfId="15627"/>
    <tableColumn id="1163" xr3:uid="{45F1740E-057E-4865-AB57-65D4084A7FBB}" name="Column1159" dataDxfId="15626"/>
    <tableColumn id="1164" xr3:uid="{0AA17B29-5267-4A7A-9EC6-452322602DBF}" name="Column1160" dataDxfId="15625"/>
    <tableColumn id="1165" xr3:uid="{CABBD298-F775-4F9E-A41A-90EDBE7CEC07}" name="Column1161" dataDxfId="15624"/>
    <tableColumn id="1166" xr3:uid="{E06A6BB2-EC2C-4542-8384-AC94A1B2C2C3}" name="Column1162" dataDxfId="15623"/>
    <tableColumn id="1167" xr3:uid="{82BA56B9-B99F-4A39-A0B2-B2209186F7EC}" name="Column1163" dataDxfId="15622"/>
    <tableColumn id="1168" xr3:uid="{51F5F028-AC03-4A40-9460-EA2816D78BED}" name="Column1164" dataDxfId="15621"/>
    <tableColumn id="1169" xr3:uid="{7D0DBD32-EF70-4B6F-BD23-A8965AE741B8}" name="Column1165" dataDxfId="15620"/>
    <tableColumn id="1170" xr3:uid="{667CDD85-EE9E-4B87-A8DD-0787112E1535}" name="Column1166" dataDxfId="15619"/>
    <tableColumn id="1171" xr3:uid="{6B57A9AE-80BE-449E-BACC-88792E559EF4}" name="Column1167" dataDxfId="15618"/>
    <tableColumn id="1172" xr3:uid="{9C390932-F071-43E6-95CA-30F3E526EF92}" name="Column1168" dataDxfId="15617"/>
    <tableColumn id="1173" xr3:uid="{B3AE0943-F9C0-4CBC-BEB9-02C0BCA1595D}" name="Column1169" dataDxfId="15616"/>
    <tableColumn id="1174" xr3:uid="{C98B2C4C-5FAA-443D-99AE-32C2636140DC}" name="Column1170" dataDxfId="15615"/>
    <tableColumn id="1175" xr3:uid="{D2002256-7D66-45DC-818C-5356C089AF3E}" name="Column1171" dataDxfId="15614"/>
    <tableColumn id="1176" xr3:uid="{C5BC3C8A-CE71-43A4-984E-AD7A1890588D}" name="Column1172" dataDxfId="15613"/>
    <tableColumn id="1177" xr3:uid="{0B600A0C-D047-4E6E-A087-5B8B72801F71}" name="Column1173" dataDxfId="15612"/>
    <tableColumn id="1178" xr3:uid="{8A923409-D953-405A-8651-2BDEC0C36F00}" name="Column1174" dataDxfId="15611"/>
    <tableColumn id="1179" xr3:uid="{9CDD892E-E3F7-480A-AA07-73C1512351B1}" name="Column1175" dataDxfId="15610"/>
    <tableColumn id="1180" xr3:uid="{05D1E597-DDF0-407A-A99F-40C06185E7C8}" name="Column1176" dataDxfId="15609"/>
    <tableColumn id="1181" xr3:uid="{94ED8B55-2A35-4F56-9851-4602A053DC4C}" name="Column1177" dataDxfId="15608"/>
    <tableColumn id="1182" xr3:uid="{4E67B63E-865C-42B3-8100-0712DB410271}" name="Column1178" dataDxfId="15607"/>
    <tableColumn id="1183" xr3:uid="{6176DB73-19FA-435C-9557-84812D23F505}" name="Column1179" dataDxfId="15606"/>
    <tableColumn id="1184" xr3:uid="{BBAFD424-C125-4D19-82B2-1C635B08A8EB}" name="Column1180" dataDxfId="15605"/>
    <tableColumn id="1185" xr3:uid="{FB5B55AB-6803-4D7A-8EDF-D2A66C419BDF}" name="Column1181" dataDxfId="15604"/>
    <tableColumn id="1186" xr3:uid="{4AAE11A3-D9BF-4BCD-9AA9-D738E15C4CD6}" name="Column1182" dataDxfId="15603"/>
    <tableColumn id="1187" xr3:uid="{50E41C03-A713-45F8-BE89-B938354B76CC}" name="Column1183" dataDxfId="15602"/>
    <tableColumn id="1188" xr3:uid="{16763FBD-4C93-4296-BDC8-17428B143D99}" name="Column1184" dataDxfId="15601"/>
    <tableColumn id="1189" xr3:uid="{DF0D6141-F354-46D9-A953-75AA70CFD5A9}" name="Column1185" dataDxfId="15600"/>
    <tableColumn id="1190" xr3:uid="{CD14993D-9F31-4557-B92F-B37105A10303}" name="Column1186" dataDxfId="15599"/>
    <tableColumn id="1191" xr3:uid="{D1EF751D-4C3D-4EAC-B34D-F65B05774A6D}" name="Column1187" dataDxfId="15598"/>
    <tableColumn id="1192" xr3:uid="{C7B40BF8-4FC6-4C71-AD1C-4A8D67F8AC84}" name="Column1188" dataDxfId="15597"/>
    <tableColumn id="1193" xr3:uid="{E09D325C-4C29-459E-9948-2C01BE0F9FC8}" name="Column1189" dataDxfId="15596"/>
    <tableColumn id="1194" xr3:uid="{DD202562-29F8-4EBC-A323-7E1D869C96B1}" name="Column1190" dataDxfId="15595"/>
    <tableColumn id="1195" xr3:uid="{48418543-496F-4F3E-82AC-D43349A171E5}" name="Column1191" dataDxfId="15594"/>
    <tableColumn id="1196" xr3:uid="{DBB9F448-ADDD-4E87-9E17-001C8228322E}" name="Column1192" dataDxfId="15593"/>
    <tableColumn id="1197" xr3:uid="{C596E5FF-7E5B-44C8-BC8A-3806FE5540D4}" name="Column1193" dataDxfId="15592"/>
    <tableColumn id="1198" xr3:uid="{0B01BF9F-B1AD-4189-8168-15EDDC486152}" name="Column1194" dataDxfId="15591"/>
    <tableColumn id="1199" xr3:uid="{AECF7BF1-5980-4665-A032-98D6A44BAD70}" name="Column1195" dataDxfId="15590"/>
    <tableColumn id="1200" xr3:uid="{AE9CBD08-7B9C-4A40-98E0-648009E4BA32}" name="Column1196" dataDxfId="15589"/>
    <tableColumn id="1201" xr3:uid="{C2B5B1C9-2F48-4EE1-9148-829DC36209CA}" name="Column1197" dataDxfId="15588"/>
    <tableColumn id="1202" xr3:uid="{E1D18AA9-C1D2-4F9F-A366-B26D4FDB5212}" name="Column1198" dataDxfId="15587"/>
    <tableColumn id="1203" xr3:uid="{987D8A1A-CCD4-4350-B5D8-EAC16538DD90}" name="Column1199" dataDxfId="15586"/>
    <tableColumn id="1204" xr3:uid="{33F5FBF3-35D4-40A8-947E-C4E42786F306}" name="Column1200" dataDxfId="15585"/>
    <tableColumn id="1205" xr3:uid="{D678DA02-E01D-4491-B592-CF891FF08B8D}" name="Column1201" dataDxfId="15584"/>
    <tableColumn id="1206" xr3:uid="{5B66C65D-2BF1-411D-AB72-A30AD6DA6994}" name="Column1202" dataDxfId="15583"/>
    <tableColumn id="1207" xr3:uid="{79765B84-A8FE-46CA-BB35-7E7E6D00FA8A}" name="Column1203" dataDxfId="15582"/>
    <tableColumn id="1208" xr3:uid="{E37A9D9C-1D90-494C-8FDF-3E24701A476A}" name="Column1204" dataDxfId="15581"/>
    <tableColumn id="1209" xr3:uid="{8E4A59C7-79E8-443D-A59C-DAC8FFB6B749}" name="Column1205" dataDxfId="15580"/>
    <tableColumn id="1210" xr3:uid="{F3FF30C5-D919-4549-AAEE-FA314F0C4449}" name="Column1206" dataDxfId="15579"/>
    <tableColumn id="1211" xr3:uid="{02011788-1FC6-4672-A481-416FD475963A}" name="Column1207" dataDxfId="15578"/>
    <tableColumn id="1212" xr3:uid="{04C25021-A81A-4AD9-9B4E-12418AD28A29}" name="Column1208" dataDxfId="15577"/>
    <tableColumn id="1213" xr3:uid="{572629B0-6511-447D-8FD1-723C2EF5035A}" name="Column1209" dataDxfId="15576"/>
    <tableColumn id="1214" xr3:uid="{329BB814-045F-4B1C-B549-A03AD67724F2}" name="Column1210" dataDxfId="15575"/>
    <tableColumn id="1215" xr3:uid="{CA65309E-D679-4B94-805A-964429F0D61A}" name="Column1211" dataDxfId="15574"/>
    <tableColumn id="1216" xr3:uid="{F3F52FC8-4826-4D59-ABDD-0BBE345921A0}" name="Column1212" dataDxfId="15573"/>
    <tableColumn id="1217" xr3:uid="{485320F8-4766-4E7D-96F4-47174895142B}" name="Column1213" dataDxfId="15572"/>
    <tableColumn id="1218" xr3:uid="{D3A01C98-C154-4C81-807C-05FAEA2AE5A8}" name="Column1214" dataDxfId="15571"/>
    <tableColumn id="1219" xr3:uid="{DBC15706-3387-44D7-B6E3-83658BAB16A4}" name="Column1215" dataDxfId="15570"/>
    <tableColumn id="1220" xr3:uid="{F9284DE9-2170-4849-AF76-5C22245A7079}" name="Column1216" dataDxfId="15569"/>
    <tableColumn id="1221" xr3:uid="{5514BC40-5374-4383-B6CE-6E60312BC515}" name="Column1217" dataDxfId="15568"/>
    <tableColumn id="1222" xr3:uid="{66A525D1-66CD-47B9-877C-E81A8CE316FF}" name="Column1218" dataDxfId="15567"/>
    <tableColumn id="1223" xr3:uid="{ADF195E1-1893-4DBE-A4BA-826530B1AFFA}" name="Column1219" dataDxfId="15566"/>
    <tableColumn id="1224" xr3:uid="{8AAD8D35-5E53-4F3B-A919-9A6D5F3DBE47}" name="Column1220" dataDxfId="15565"/>
    <tableColumn id="1225" xr3:uid="{684D002F-4949-4F74-84E6-86B2BC0DF1AE}" name="Column1221" dataDxfId="15564"/>
    <tableColumn id="1226" xr3:uid="{074A3463-1E33-48C5-A6FF-DEB26A5C408B}" name="Column1222" dataDxfId="15563"/>
    <tableColumn id="1227" xr3:uid="{1BB07515-F6C2-48DB-84AA-D9C540779371}" name="Column1223" dataDxfId="15562"/>
    <tableColumn id="1228" xr3:uid="{F72D8E39-B383-4AEC-8CD3-985F0DBA777D}" name="Column1224" dataDxfId="15561"/>
    <tableColumn id="1229" xr3:uid="{FB3E2FB0-32C8-48EE-AD6E-42C0D5CBED8D}" name="Column1225" dataDxfId="15560"/>
    <tableColumn id="1230" xr3:uid="{83398EE9-76A5-4A24-A280-55A63E0FF172}" name="Column1226" dataDxfId="15559"/>
    <tableColumn id="1231" xr3:uid="{9A30BB6F-865D-493D-8014-9939F3FB8FFB}" name="Column1227" dataDxfId="15558"/>
    <tableColumn id="1232" xr3:uid="{E8433D26-DC5D-48DA-8110-492C2A663C18}" name="Column1228" dataDxfId="15557"/>
    <tableColumn id="1233" xr3:uid="{2A4ABE36-1AFB-4103-A30F-2873E4436DBE}" name="Column1229" dataDxfId="15556"/>
    <tableColumn id="1234" xr3:uid="{86348AC1-6725-46B0-B7F0-57869A64E96C}" name="Column1230" dataDxfId="15555"/>
    <tableColumn id="1235" xr3:uid="{87633472-5A6B-4979-A6E1-B8D786B1C843}" name="Column1231" dataDxfId="15554"/>
    <tableColumn id="1236" xr3:uid="{58E34A85-6514-43A2-BD76-9A9B3327D30F}" name="Column1232" dataDxfId="15553"/>
    <tableColumn id="1237" xr3:uid="{52D0FCAF-F6B6-4EBE-BA9A-A079CEC9074C}" name="Column1233" dataDxfId="15552"/>
    <tableColumn id="1238" xr3:uid="{B649149E-DC4F-42AD-ADF3-3845BC411B57}" name="Column1234" dataDxfId="15551"/>
    <tableColumn id="1239" xr3:uid="{C205D434-A5FE-4A8B-B0E6-FCF1B6CF10A3}" name="Column1235" dataDxfId="15550"/>
    <tableColumn id="1240" xr3:uid="{9927ACF7-A477-4D43-8390-2694C1A00B9C}" name="Column1236" dataDxfId="15549"/>
    <tableColumn id="1241" xr3:uid="{70EBA7A0-B3E0-451C-B357-9681C8A5972E}" name="Column1237" dataDxfId="15548"/>
    <tableColumn id="1242" xr3:uid="{557BF686-99EE-41C1-A81C-3A7E2406D36A}" name="Column1238" dataDxfId="15547"/>
    <tableColumn id="1243" xr3:uid="{8B038B90-8F12-4F1E-A279-292219F449FD}" name="Column1239" dataDxfId="15546"/>
    <tableColumn id="1244" xr3:uid="{52556539-AFB5-4A31-977F-1C3F79068B43}" name="Column1240" dataDxfId="15545"/>
    <tableColumn id="1245" xr3:uid="{D2078DF8-07E4-450A-A722-2AD748E9F475}" name="Column1241" dataDxfId="15544"/>
    <tableColumn id="1246" xr3:uid="{385F6B79-9281-4994-8FCB-D60B7E933B70}" name="Column1242" dataDxfId="15543"/>
    <tableColumn id="1247" xr3:uid="{7D99036F-C0A2-4C18-AA9D-D37B1CFED132}" name="Column1243" dataDxfId="15542"/>
    <tableColumn id="1248" xr3:uid="{82E7EF76-B84C-4A8D-92E3-4C839B1795CF}" name="Column1244" dataDxfId="15541"/>
    <tableColumn id="1249" xr3:uid="{53DDD998-C964-4D4B-B203-07148CB2E8BC}" name="Column1245" dataDxfId="15540"/>
    <tableColumn id="1250" xr3:uid="{A84FC43B-96B1-4C6C-98E8-4703C0034852}" name="Column1246" dataDxfId="15539"/>
    <tableColumn id="1251" xr3:uid="{A3DE5BAF-9276-41BB-A962-AFAB748B47A2}" name="Column1247" dataDxfId="15538"/>
    <tableColumn id="1252" xr3:uid="{53A6BA6A-74F5-4B4A-900B-D98E3CE7B2B7}" name="Column1248" dataDxfId="15537"/>
    <tableColumn id="1253" xr3:uid="{80EB62F4-0512-4688-A92C-1D6CA36C5958}" name="Column1249" dataDxfId="15536"/>
    <tableColumn id="1254" xr3:uid="{6942251E-7423-4D5C-976F-90798CD7AC0B}" name="Column1250" dataDxfId="15535"/>
    <tableColumn id="1255" xr3:uid="{49E49D4A-8362-4F1F-B39B-9AA2037D02D8}" name="Column1251" dataDxfId="15534"/>
    <tableColumn id="1256" xr3:uid="{920B1DDD-F8C8-469A-B5A6-596C723C87D5}" name="Column1252" dataDxfId="15533"/>
    <tableColumn id="1257" xr3:uid="{DEDFDA8C-7CD4-45BF-982B-0A68B1A0F01A}" name="Column1253" dataDxfId="15532"/>
    <tableColumn id="1258" xr3:uid="{E37388DE-079C-43E6-BF76-8BEC9F42CCAC}" name="Column1254" dataDxfId="15531"/>
    <tableColumn id="1259" xr3:uid="{6AE9AB1C-379F-422E-AB34-3199593B0CD7}" name="Column1255" dataDxfId="15530"/>
    <tableColumn id="1260" xr3:uid="{BFB5D57A-9E51-49D7-A630-BF99B45371F3}" name="Column1256" dataDxfId="15529"/>
    <tableColumn id="1261" xr3:uid="{D5FD1FF1-6376-4A42-AA82-95F66ECB138F}" name="Column1257" dataDxfId="15528"/>
    <tableColumn id="1262" xr3:uid="{7FBEFE51-E004-49DE-B20F-507BBF7849E7}" name="Column1258" dataDxfId="15527"/>
    <tableColumn id="1263" xr3:uid="{F226381C-42F3-47D5-BBE4-79C517DB38EE}" name="Column1259" dataDxfId="15526"/>
    <tableColumn id="1264" xr3:uid="{8438B638-8CE6-4A63-975B-AA0AB50636F8}" name="Column1260" dataDxfId="15525"/>
    <tableColumn id="1265" xr3:uid="{588A18CF-D39B-4C06-B69A-93F4BECBA259}" name="Column1261" dataDxfId="15524"/>
    <tableColumn id="1266" xr3:uid="{B145F127-2850-4613-84EC-5766E202613C}" name="Column1262" dataDxfId="15523"/>
    <tableColumn id="1267" xr3:uid="{05016265-A114-4380-995B-CB4C6C5C610F}" name="Column1263" dataDxfId="15522"/>
    <tableColumn id="1268" xr3:uid="{6333AF69-5DCE-431E-9640-19B94CC27FC1}" name="Column1264" dataDxfId="15521"/>
    <tableColumn id="1269" xr3:uid="{8CA02AAE-487F-4D64-B691-BBF95596F6BB}" name="Column1265" dataDxfId="15520"/>
    <tableColumn id="1270" xr3:uid="{CFCCD87F-3E91-4452-A35D-6E82AD3B0E16}" name="Column1266" dataDxfId="15519"/>
    <tableColumn id="1271" xr3:uid="{37F6CCAC-A4E1-4F6E-88CB-479EF3DE764E}" name="Column1267" dataDxfId="15518"/>
    <tableColumn id="1272" xr3:uid="{6487EFE4-645A-4155-8707-01022B4C21E7}" name="Column1268" dataDxfId="15517"/>
    <tableColumn id="1273" xr3:uid="{670D5676-BB8F-4CC2-928F-A737A73C3178}" name="Column1269" dataDxfId="15516"/>
    <tableColumn id="1274" xr3:uid="{B0E37AD4-FFA4-4463-9EED-892CE4C88AA8}" name="Column1270" dataDxfId="15515"/>
    <tableColumn id="1275" xr3:uid="{C3FF224C-8F1C-4D00-A3BF-8D357D609ACD}" name="Column1271" dataDxfId="15514"/>
    <tableColumn id="1276" xr3:uid="{7E6D68BC-D64C-452B-B2A7-7682CCA326E3}" name="Column1272" dataDxfId="15513"/>
    <tableColumn id="1277" xr3:uid="{43A8BB93-1F7C-464B-B3A7-A7736B7773C1}" name="Column1273" dataDxfId="15512"/>
    <tableColumn id="1278" xr3:uid="{BB321971-59F5-4F58-AE07-EB61327DFA5D}" name="Column1274" dataDxfId="15511"/>
    <tableColumn id="1279" xr3:uid="{B749AD6C-0167-485E-9FC0-FACD6563B330}" name="Column1275" dataDxfId="15510"/>
    <tableColumn id="1280" xr3:uid="{ED2D0371-F321-40C1-B3BE-9376DC99F6F6}" name="Column1276" dataDxfId="15509"/>
    <tableColumn id="1281" xr3:uid="{640A3FDC-418E-49E0-896F-7C7AE6D5EB9D}" name="Column1277" dataDxfId="15508"/>
    <tableColumn id="1282" xr3:uid="{FCD20908-8766-460C-AC6B-90A1999FA947}" name="Column1278" dataDxfId="15507"/>
    <tableColumn id="1283" xr3:uid="{184B9C25-D169-4739-84AB-1CFBD2FC78D7}" name="Column1279" dataDxfId="15506"/>
    <tableColumn id="1284" xr3:uid="{36061EB8-393A-4F89-B4DE-79EF1129E877}" name="Column1280" dataDxfId="15505"/>
    <tableColumn id="1285" xr3:uid="{D96006E3-FEEC-4C02-9222-4F2023CB3D89}" name="Column1281" dataDxfId="15504"/>
    <tableColumn id="1286" xr3:uid="{D46639CD-2D85-445D-8EAB-9E0A976D9807}" name="Column1282" dataDxfId="15503"/>
    <tableColumn id="1287" xr3:uid="{02BDFC4B-E753-421D-A4F3-38420B66DF23}" name="Column1283" dataDxfId="15502"/>
    <tableColumn id="1288" xr3:uid="{58292F36-4909-454A-89AE-41C6A2AAEB45}" name="Column1284" dataDxfId="15501"/>
    <tableColumn id="1289" xr3:uid="{D386130A-5C0E-4D8D-9726-95AA1708A3FB}" name="Column1285" dataDxfId="15500"/>
    <tableColumn id="1290" xr3:uid="{CDD55013-A773-400B-B834-A11A85848C70}" name="Column1286" dataDxfId="15499"/>
    <tableColumn id="1291" xr3:uid="{7229300C-D68E-427B-8880-61E9365B4541}" name="Column1287" dataDxfId="15498"/>
    <tableColumn id="1292" xr3:uid="{A9F2FCBD-C24D-4626-97D3-374372189427}" name="Column1288" dataDxfId="15497"/>
    <tableColumn id="1293" xr3:uid="{3F975851-3DC5-4DA7-9210-63DC18033992}" name="Column1289" dataDxfId="15496"/>
    <tableColumn id="1294" xr3:uid="{4D237260-C636-4A13-BC7F-EE66ED438C7C}" name="Column1290" dataDxfId="15495"/>
    <tableColumn id="1295" xr3:uid="{0768903E-1A73-4134-A35B-DEC9F959B8EE}" name="Column1291" dataDxfId="15494"/>
    <tableColumn id="1296" xr3:uid="{AC65FA59-ACC6-4F5E-A68C-8FB64E85BF07}" name="Column1292" dataDxfId="15493"/>
    <tableColumn id="1297" xr3:uid="{AB16FFA0-3B84-4BA8-937F-DEB1CC977DB1}" name="Column1293" dataDxfId="15492"/>
    <tableColumn id="1298" xr3:uid="{FDD364F4-F922-45CC-A34E-E8897E0FCDDC}" name="Column1294" dataDxfId="15491"/>
    <tableColumn id="1299" xr3:uid="{BB323397-6EB3-41F5-A0AA-0E03D6756D46}" name="Column1295" dataDxfId="15490"/>
    <tableColumn id="1300" xr3:uid="{5BDDF33C-72F2-4945-A47E-DCB21F057204}" name="Column1296" dataDxfId="15489"/>
    <tableColumn id="1301" xr3:uid="{63ED346C-A1F3-4E57-988D-E5F46E0F2E8C}" name="Column1297" dataDxfId="15488"/>
    <tableColumn id="1302" xr3:uid="{0E6AE406-D598-4B0F-BD26-638B90FC9AA7}" name="Column1298" dataDxfId="15487"/>
    <tableColumn id="1303" xr3:uid="{C70E366C-A0D2-4767-8C49-8FF0F26167FB}" name="Column1299" dataDxfId="15486"/>
    <tableColumn id="1304" xr3:uid="{A560BBD6-7E3E-4A4A-A87F-4EB6005190E4}" name="Column1300" dataDxfId="15485"/>
    <tableColumn id="1305" xr3:uid="{23C3FD51-F54D-481D-8EB8-3646B1853CA5}" name="Column1301" dataDxfId="15484"/>
    <tableColumn id="1306" xr3:uid="{0505CF81-B6E7-4812-B456-65E0D74CFAE4}" name="Column1302" dataDxfId="15483"/>
    <tableColumn id="1307" xr3:uid="{0C3CE883-DC59-4FA9-A1D8-9A92694738E6}" name="Column1303" dataDxfId="15482"/>
    <tableColumn id="1308" xr3:uid="{EB7EAA0A-E096-413E-98F9-9C54F4474E6D}" name="Column1304" dataDxfId="15481"/>
    <tableColumn id="1309" xr3:uid="{E1582E1E-BB6C-4ACE-814F-D8F19D409A11}" name="Column1305" dataDxfId="15480"/>
    <tableColumn id="1310" xr3:uid="{4E109A6D-EC60-4A5C-9413-5B552E00DBA8}" name="Column1306" dataDxfId="15479"/>
    <tableColumn id="1311" xr3:uid="{4301F980-1976-4C99-AE3B-6EB6C159DA3A}" name="Column1307" dataDxfId="15478"/>
    <tableColumn id="1312" xr3:uid="{F3B09E87-7391-43E6-9354-6A0443431DDE}" name="Column1308" dataDxfId="15477"/>
    <tableColumn id="1313" xr3:uid="{E6D9CEC7-6ABA-4AB8-84B9-2153805F94A9}" name="Column1309" dataDxfId="15476"/>
    <tableColumn id="1314" xr3:uid="{274A772B-D935-49FB-8DDB-ADEFC24D3C08}" name="Column1310" dataDxfId="15475"/>
    <tableColumn id="1315" xr3:uid="{9D33EF16-DB75-415A-A6B9-1E1EDE5182F0}" name="Column1311" dataDxfId="15474"/>
    <tableColumn id="1316" xr3:uid="{A6E0F5CD-4E4D-42F0-B5F7-78B26E2CC599}" name="Column1312" dataDxfId="15473"/>
    <tableColumn id="1317" xr3:uid="{CD701DDD-244D-4494-AB39-1CC71F231032}" name="Column1313" dataDxfId="15472"/>
    <tableColumn id="1318" xr3:uid="{CBCB8834-DFBB-4D3E-9E3D-2251DC6DB483}" name="Column1314" dataDxfId="15471"/>
    <tableColumn id="1319" xr3:uid="{6C857B7F-C5FE-42C8-8732-D9FD826A288D}" name="Column1315" dataDxfId="15470"/>
    <tableColumn id="1320" xr3:uid="{35BEBF25-349C-4F9D-846C-55DE5B4D3106}" name="Column1316" dataDxfId="15469"/>
    <tableColumn id="1321" xr3:uid="{4839DDAE-AC43-4D8A-8568-DDC8B158F2C1}" name="Column1317" dataDxfId="15468"/>
    <tableColumn id="1322" xr3:uid="{C075C958-84A4-4EAE-84D2-6968E0F328A6}" name="Column1318" dataDxfId="15467"/>
    <tableColumn id="1323" xr3:uid="{A55E9942-2F0C-44FB-B68A-B4E4FDA89BFA}" name="Column1319" dataDxfId="15466"/>
    <tableColumn id="1324" xr3:uid="{4A9DBB17-82E0-461F-89DF-4BDE4BE27A88}" name="Column1320" dataDxfId="15465"/>
    <tableColumn id="1325" xr3:uid="{A635E864-59FE-4E41-9D89-823068DD32AD}" name="Column1321" dataDxfId="15464"/>
    <tableColumn id="1326" xr3:uid="{3CD93D7F-3964-495A-B279-EF5DD403EC1C}" name="Column1322" dataDxfId="15463"/>
    <tableColumn id="1327" xr3:uid="{A7186A63-9426-4D8E-AEF7-F2B7610FD948}" name="Column1323" dataDxfId="15462"/>
    <tableColumn id="1328" xr3:uid="{3EAF5572-4A44-4DF2-9B99-92ADD4162891}" name="Column1324" dataDxfId="15461"/>
    <tableColumn id="1329" xr3:uid="{68BF79A0-E952-4EFC-95E4-795B76A1E566}" name="Column1325" dataDxfId="15460"/>
    <tableColumn id="1330" xr3:uid="{2C6BB47B-1DFA-4B06-B768-8C0EFB62AD9C}" name="Column1326" dataDxfId="15459"/>
    <tableColumn id="1331" xr3:uid="{705AE691-5720-401E-898B-AD5E479D6D28}" name="Column1327" dataDxfId="15458"/>
    <tableColumn id="1332" xr3:uid="{708CAB82-87D3-4289-ACE6-A891A83D5218}" name="Column1328" dataDxfId="15457"/>
    <tableColumn id="1333" xr3:uid="{AE35FA00-E52F-45B0-862F-851C5E43216E}" name="Column1329" dataDxfId="15456"/>
    <tableColumn id="1334" xr3:uid="{7B698821-A9AE-459A-892C-EC7B9877899A}" name="Column1330" dataDxfId="15455"/>
    <tableColumn id="1335" xr3:uid="{71C5CB0C-FBEA-4EB5-B3C2-03D5F4CD2369}" name="Column1331" dataDxfId="15454"/>
    <tableColumn id="1336" xr3:uid="{3E1B253B-CA8C-4DB9-97E9-01EA3004624F}" name="Column1332" dataDxfId="15453"/>
    <tableColumn id="1337" xr3:uid="{95F97750-1CBF-4AB3-93ED-A169259371B8}" name="Column1333" dataDxfId="15452"/>
    <tableColumn id="1338" xr3:uid="{58A876BA-FE32-4087-BA7E-5D2DC9C21FF2}" name="Column1334" dataDxfId="15451"/>
    <tableColumn id="1339" xr3:uid="{CD0BDD5E-965B-49F6-8B19-6B3B84C02C56}" name="Column1335" dataDxfId="15450"/>
    <tableColumn id="1340" xr3:uid="{D8439176-73BE-4AE3-A0B7-70CD9A5676BA}" name="Column1336" dataDxfId="15449"/>
    <tableColumn id="1341" xr3:uid="{2BC7C32D-11DB-4986-9566-4C4996939E40}" name="Column1337" dataDxfId="15448"/>
    <tableColumn id="1342" xr3:uid="{223F81DB-45E6-49D7-83E4-0679CFF0E1C5}" name="Column1338" dataDxfId="15447"/>
    <tableColumn id="1343" xr3:uid="{5F92C1F3-6249-4FC9-A8D0-78A8F5A2911C}" name="Column1339" dataDxfId="15446"/>
    <tableColumn id="1344" xr3:uid="{93741DE2-B360-4A61-BFC2-C6A59FD6F9E2}" name="Column1340" dataDxfId="15445"/>
    <tableColumn id="1345" xr3:uid="{BB760845-4B49-40F3-89C7-839C642D7D77}" name="Column1341" dataDxfId="15444"/>
    <tableColumn id="1346" xr3:uid="{B7467276-D8E9-410A-AA66-BA981B5116F7}" name="Column1342" dataDxfId="15443"/>
    <tableColumn id="1347" xr3:uid="{C2774486-1B3E-43DD-851A-BC83E578D7CC}" name="Column1343" dataDxfId="15442"/>
    <tableColumn id="1348" xr3:uid="{9203199C-F19F-4FC3-9BFD-1C4A21AF2F5A}" name="Column1344" dataDxfId="15441"/>
    <tableColumn id="1349" xr3:uid="{10045414-2A0E-4086-A81B-2E0A95F43F67}" name="Column1345" dataDxfId="15440"/>
    <tableColumn id="1350" xr3:uid="{95D8CDE2-4015-4A9D-93B9-69372F3BA48A}" name="Column1346" dataDxfId="15439"/>
    <tableColumn id="1351" xr3:uid="{037B1CFC-9A9F-4CA6-BB1E-70E38A82F3DF}" name="Column1347" dataDxfId="15438"/>
    <tableColumn id="1352" xr3:uid="{11BDDCB1-31B0-4E89-AF36-F092E0B95E11}" name="Column1348" dataDxfId="15437"/>
    <tableColumn id="1353" xr3:uid="{26068C97-0114-4802-A261-91BD1C0A574F}" name="Column1349" dataDxfId="15436"/>
    <tableColumn id="1354" xr3:uid="{FB6B9CA0-5442-4D75-A8BC-E38FEFE69E6C}" name="Column1350" dataDxfId="15435"/>
    <tableColumn id="1355" xr3:uid="{88A8A39A-2162-4930-8C59-058EC8E427B1}" name="Column1351" dataDxfId="15434"/>
    <tableColumn id="1356" xr3:uid="{232DCD76-B947-4090-8E01-66FF016A59E4}" name="Column1352" dataDxfId="15433"/>
    <tableColumn id="1357" xr3:uid="{8FEC4363-3860-4F3B-8253-A556391B6C0B}" name="Column1353" dataDxfId="15432"/>
    <tableColumn id="1358" xr3:uid="{7549DAFE-D659-44B8-BFF5-3DC1315F8CC7}" name="Column1354" dataDxfId="15431"/>
    <tableColumn id="1359" xr3:uid="{329FF7FF-1D1F-494F-83BA-A17CAE2040E4}" name="Column1355" dataDxfId="15430"/>
    <tableColumn id="1360" xr3:uid="{47DA2ABA-D4E4-41A7-B694-12E6FF3A19BE}" name="Column1356" dataDxfId="15429"/>
    <tableColumn id="1361" xr3:uid="{5EBC6F86-73F3-4279-9FBF-76A78672B408}" name="Column1357" dataDxfId="15428"/>
    <tableColumn id="1362" xr3:uid="{2D9567FF-259E-4CB2-A147-F0F461131B8F}" name="Column1358" dataDxfId="15427"/>
    <tableColumn id="1363" xr3:uid="{E1BDF9E4-6905-4BB2-A896-4429CF3E11F2}" name="Column1359" dataDxfId="15426"/>
    <tableColumn id="1364" xr3:uid="{72CCDC7A-3F54-4F93-B47E-C8A63DD7CDED}" name="Column1360" dataDxfId="15425"/>
    <tableColumn id="1365" xr3:uid="{49C32F04-0A63-457E-8C0E-18D0C24DE9B4}" name="Column1361" dataDxfId="15424"/>
    <tableColumn id="1366" xr3:uid="{DB45C984-4D68-4DA9-B60E-E33862BF5B30}" name="Column1362" dataDxfId="15423"/>
    <tableColumn id="1367" xr3:uid="{1D4F5CA0-0567-47C6-9C59-7632FE22E3F4}" name="Column1363" dataDxfId="15422"/>
    <tableColumn id="1368" xr3:uid="{A322D6A1-FBD9-4122-9CEB-893C560FEC5A}" name="Column1364" dataDxfId="15421"/>
    <tableColumn id="1369" xr3:uid="{AFE308EE-D046-47FF-856F-1F46D60712E9}" name="Column1365" dataDxfId="15420"/>
    <tableColumn id="1370" xr3:uid="{7983FC38-A202-4E35-85BB-0E757C82378E}" name="Column1366" dataDxfId="15419"/>
    <tableColumn id="1371" xr3:uid="{296F7054-77BC-48A7-A110-9CC57CA6A94F}" name="Column1367" dataDxfId="15418"/>
    <tableColumn id="1372" xr3:uid="{8DAEEA3B-A6BD-4F1A-AF0B-91F0C5F16341}" name="Column1368" dataDxfId="15417"/>
    <tableColumn id="1373" xr3:uid="{E7D87C8A-222C-489D-B301-E80FF2FB4A5A}" name="Column1369" dataDxfId="15416"/>
    <tableColumn id="1374" xr3:uid="{717F70F1-5741-4E33-9D76-B8EF5EE5F4C4}" name="Column1370" dataDxfId="15415"/>
    <tableColumn id="1375" xr3:uid="{7A4161FA-DA0B-4D8A-A980-B8F14B7EF9E4}" name="Column1371" dataDxfId="15414"/>
    <tableColumn id="1376" xr3:uid="{DAE7E726-E8D4-4B6C-995B-8D808175BBE6}" name="Column1372" dataDxfId="15413"/>
    <tableColumn id="1377" xr3:uid="{1F646160-9D16-45CD-ADC7-8235807C5A6C}" name="Column1373" dataDxfId="15412"/>
    <tableColumn id="1378" xr3:uid="{80A8C287-F8DC-4D23-B828-65C5CCFAA797}" name="Column1374" dataDxfId="15411"/>
    <tableColumn id="1379" xr3:uid="{0731CDDF-B453-425A-BE4F-62B38B40CCD5}" name="Column1375" dataDxfId="15410"/>
    <tableColumn id="1380" xr3:uid="{61AF7CD5-1705-480E-9EAF-C7F5F07D3556}" name="Column1376" dataDxfId="15409"/>
    <tableColumn id="1381" xr3:uid="{7FF0D7B5-1821-4E6A-A5EE-6FD47A548747}" name="Column1377" dataDxfId="15408"/>
    <tableColumn id="1382" xr3:uid="{8378F31D-238A-4CF7-BCF5-365BE5BADD05}" name="Column1378" dataDxfId="15407"/>
    <tableColumn id="1383" xr3:uid="{C77B73F2-5A08-431D-BA3B-683EB3D070FA}" name="Column1379" dataDxfId="15406"/>
    <tableColumn id="1384" xr3:uid="{DD3EF19E-0A80-455D-9734-AD2E3320D2F7}" name="Column1380" dataDxfId="15405"/>
    <tableColumn id="1385" xr3:uid="{A29BEC1A-3911-4A91-A850-0D79C6F08136}" name="Column1381" dataDxfId="15404"/>
    <tableColumn id="1386" xr3:uid="{394C4567-0157-4FF1-9F92-69AF3AE73F72}" name="Column1382" dataDxfId="15403"/>
    <tableColumn id="1387" xr3:uid="{33199737-DB54-4753-BEE7-8C344FCF7123}" name="Column1383" dataDxfId="15402"/>
    <tableColumn id="1388" xr3:uid="{7A7EF658-D838-4A17-927D-B27FDDF489DC}" name="Column1384" dataDxfId="15401"/>
    <tableColumn id="1389" xr3:uid="{8AAB3E4D-8606-45E9-B985-9E489F8350DE}" name="Column1385" dataDxfId="15400"/>
    <tableColumn id="1390" xr3:uid="{96CB3C04-6159-4C90-B41B-3BCCF7C444D2}" name="Column1386" dataDxfId="15399"/>
    <tableColumn id="1391" xr3:uid="{D9A03922-7276-46CE-A2F2-7F5E01B060CF}" name="Column1387" dataDxfId="15398"/>
    <tableColumn id="1392" xr3:uid="{FFE30E00-2BBD-4865-B042-166413420F47}" name="Column1388" dataDxfId="15397"/>
    <tableColumn id="1393" xr3:uid="{EC1F1015-A298-4614-A808-14DA78398910}" name="Column1389" dataDxfId="15396"/>
    <tableColumn id="1394" xr3:uid="{4BE3FB56-0BBE-4BAA-B13E-C0778F1B31EE}" name="Column1390" dataDxfId="15395"/>
    <tableColumn id="1395" xr3:uid="{B2E9F326-652A-4446-AAAC-2EA6F3D623AA}" name="Column1391" dataDxfId="15394"/>
    <tableColumn id="1396" xr3:uid="{AD522907-07AC-47AA-A3CB-FD047FA6AD73}" name="Column1392" dataDxfId="15393"/>
    <tableColumn id="1397" xr3:uid="{2AE7C8DC-4819-408E-B65D-809C63ABC2B2}" name="Column1393" dataDxfId="15392"/>
    <tableColumn id="1398" xr3:uid="{9826D1D8-B4F8-4953-9E8B-5B0698C20468}" name="Column1394" dataDxfId="15391"/>
    <tableColumn id="1399" xr3:uid="{AF772A8F-EBE8-4F12-B669-92E3D18C10E1}" name="Column1395" dataDxfId="15390"/>
    <tableColumn id="1400" xr3:uid="{F8C89CD5-F5ED-4A32-ACE6-E9587CEA9E44}" name="Column1396" dataDxfId="15389"/>
    <tableColumn id="1401" xr3:uid="{BFF0C796-2C31-46C9-ABA4-ACBC77E33492}" name="Column1397" dataDxfId="15388"/>
    <tableColumn id="1402" xr3:uid="{D784141B-6FB2-4F98-B8D7-479D00839C0C}" name="Column1398" dataDxfId="15387"/>
    <tableColumn id="1403" xr3:uid="{EA574ED4-25FE-4A25-ABD3-3C27F0A89AE0}" name="Column1399" dataDxfId="15386"/>
    <tableColumn id="1404" xr3:uid="{4ECFEA6B-20D1-47E5-AD5B-750915F34D00}" name="Column1400" dataDxfId="15385"/>
    <tableColumn id="1405" xr3:uid="{571AD3CB-8A39-4B85-92E6-9C5FC4BBA0C5}" name="Column1401" dataDxfId="15384"/>
    <tableColumn id="1406" xr3:uid="{0E796C0E-2303-4F95-9927-51DBFEE34D95}" name="Column1402" dataDxfId="15383"/>
    <tableColumn id="1407" xr3:uid="{CDA0CFB1-98C3-46E6-9A32-0050AA3E15FB}" name="Column1403" dataDxfId="15382"/>
    <tableColumn id="1408" xr3:uid="{E708BD44-CA15-42C7-B90C-D4BA40118A23}" name="Column1404" dataDxfId="15381"/>
    <tableColumn id="1409" xr3:uid="{63245BB6-E1F2-43AE-966F-F0AF413BFA7D}" name="Column1405" dataDxfId="15380"/>
    <tableColumn id="1410" xr3:uid="{FD74022A-B24A-43ED-84E4-629986F49ADC}" name="Column1406" dataDxfId="15379"/>
    <tableColumn id="1411" xr3:uid="{A97F6908-55FC-4C6F-ACA5-DCE0D2AF9CB8}" name="Column1407" dataDxfId="15378"/>
    <tableColumn id="1412" xr3:uid="{7AFB5E65-A31E-41BA-80BC-F1117CA12CB3}" name="Column1408" dataDxfId="15377"/>
    <tableColumn id="1413" xr3:uid="{B2BF57D4-63DB-4872-B2A3-03834AF95D79}" name="Column1409" dataDxfId="15376"/>
    <tableColumn id="1414" xr3:uid="{CD1F2D41-815D-40DC-8D7C-FA59EB60387D}" name="Column1410" dataDxfId="15375"/>
    <tableColumn id="1415" xr3:uid="{9FC734F8-5E6A-4391-BF12-4964D10AB939}" name="Column1411" dataDxfId="15374"/>
    <tableColumn id="1416" xr3:uid="{159EF6A8-BEC9-4663-A89B-13F1F59A368F}" name="Column1412" dataDxfId="15373"/>
    <tableColumn id="1417" xr3:uid="{4952501C-66E0-4D36-B4CD-4CF554DCFC4C}" name="Column1413" dataDxfId="15372"/>
    <tableColumn id="1418" xr3:uid="{B796D3E0-7D2E-4386-BD9C-A5DA54673CEE}" name="Column1414" dataDxfId="15371"/>
    <tableColumn id="1419" xr3:uid="{9D874CB7-1699-40DB-B939-25B2104ACD82}" name="Column1415" dataDxfId="15370"/>
    <tableColumn id="1420" xr3:uid="{5F8CBB98-1EAC-4971-86F8-03841DE07FE5}" name="Column1416" dataDxfId="15369"/>
    <tableColumn id="1421" xr3:uid="{5F793847-976F-421B-B3C0-CD28B764A93E}" name="Column1417" dataDxfId="15368"/>
    <tableColumn id="1422" xr3:uid="{19CBBBD2-D0BF-4CBC-A1FD-569B8E3D1DC0}" name="Column1418" dataDxfId="15367"/>
    <tableColumn id="1423" xr3:uid="{ED5DA4DE-9295-41E5-AD4B-B631B8E459E0}" name="Column1419" dataDxfId="15366"/>
    <tableColumn id="1424" xr3:uid="{22FB5EAA-BDD5-4A0E-991C-FB5266FFB242}" name="Column1420" dataDxfId="15365"/>
    <tableColumn id="1425" xr3:uid="{3584C8F4-06EF-4278-A27E-58F727D5CFEE}" name="Column1421" dataDxfId="15364"/>
    <tableColumn id="1426" xr3:uid="{6EA91351-1BAF-4644-887B-116EC21E57B8}" name="Column1422" dataDxfId="15363"/>
    <tableColumn id="1427" xr3:uid="{4F39DA24-D177-4EA2-9429-728EAB354D40}" name="Column1423" dataDxfId="15362"/>
    <tableColumn id="1428" xr3:uid="{7D4DCFD1-B94D-4CF0-9213-AC8C0553F255}" name="Column1424" dataDxfId="15361"/>
    <tableColumn id="1429" xr3:uid="{7755793C-58E2-4C6D-AC18-7E59D0435F46}" name="Column1425" dataDxfId="15360"/>
    <tableColumn id="1430" xr3:uid="{1F96AD94-862D-4F07-ABDC-C0BF63D427EC}" name="Column1426" dataDxfId="15359"/>
    <tableColumn id="1431" xr3:uid="{97530DB7-89A0-4ABE-B209-E1D07229051A}" name="Column1427" dataDxfId="15358"/>
    <tableColumn id="1432" xr3:uid="{6D51615D-46E7-4E4C-AE3F-5EBA42171E27}" name="Column1428" dataDxfId="15357"/>
    <tableColumn id="1433" xr3:uid="{32DDA838-8EE8-423E-8A03-C992CA204059}" name="Column1429" dataDxfId="15356"/>
    <tableColumn id="1434" xr3:uid="{C9176E1D-4AE3-408E-ABA9-0104F764158A}" name="Column1430" dataDxfId="15355"/>
    <tableColumn id="1435" xr3:uid="{2B4778C9-9914-4010-BAF9-82A86F7B920A}" name="Column1431" dataDxfId="15354"/>
    <tableColumn id="1436" xr3:uid="{F77E2896-BF81-430B-9FBC-95E91CC55DFA}" name="Column1432" dataDxfId="15353"/>
    <tableColumn id="1437" xr3:uid="{A9F4CE7F-859D-403D-997A-F1C479D51669}" name="Column1433" dataDxfId="15352"/>
    <tableColumn id="1438" xr3:uid="{EA6C9EC4-41FF-47C3-BCDA-2F00C0F1268C}" name="Column1434" dataDxfId="15351"/>
    <tableColumn id="1439" xr3:uid="{977D21F1-CA7B-474C-B9FD-9446995420C7}" name="Column1435" dataDxfId="15350"/>
    <tableColumn id="1440" xr3:uid="{FC25FA23-51E1-4DEC-9006-67C5CE5B18D8}" name="Column1436" dataDxfId="15349"/>
    <tableColumn id="1441" xr3:uid="{AC236BA8-8496-44EA-9219-66F41C1CA556}" name="Column1437" dataDxfId="15348"/>
    <tableColumn id="1442" xr3:uid="{19175707-7799-4CE0-971C-4DEFC90A7B43}" name="Column1438" dataDxfId="15347"/>
    <tableColumn id="1443" xr3:uid="{D434FB81-C979-4166-A556-38FF65FACF2F}" name="Column1439" dataDxfId="15346"/>
    <tableColumn id="1444" xr3:uid="{587B7F50-7DF3-4F66-9694-5ECC2F0CC9E6}" name="Column1440" dataDxfId="15345"/>
    <tableColumn id="1445" xr3:uid="{744FC993-0408-4360-BEE2-A9740C070B8E}" name="Column1441" dataDxfId="15344"/>
    <tableColumn id="1446" xr3:uid="{726788C3-6E62-4461-BA95-DA7070A92D66}" name="Column1442" dataDxfId="15343"/>
    <tableColumn id="1447" xr3:uid="{392CA641-81C3-46C5-AA4B-BC899FFA0550}" name="Column1443" dataDxfId="15342"/>
    <tableColumn id="1448" xr3:uid="{E70A8635-53B4-4AF4-B11B-42094CB04EAC}" name="Column1444" dataDxfId="15341"/>
    <tableColumn id="1449" xr3:uid="{F4DA8477-E72C-4DD1-9BFE-6E30D7074DA2}" name="Column1445" dataDxfId="15340"/>
    <tableColumn id="1450" xr3:uid="{617472E8-5937-46EE-94BF-629675F82CE3}" name="Column1446" dataDxfId="15339"/>
    <tableColumn id="1451" xr3:uid="{FC3B267A-D430-4EB9-BE77-A6085EAD6F75}" name="Column1447" dataDxfId="15338"/>
    <tableColumn id="1452" xr3:uid="{75374172-FE5B-4324-9249-8065ACA3B627}" name="Column1448" dataDxfId="15337"/>
    <tableColumn id="1453" xr3:uid="{1FE47DAB-5272-4FD4-8CF4-8A9378DF0624}" name="Column1449" dataDxfId="15336"/>
    <tableColumn id="1454" xr3:uid="{107212E1-E064-4940-B1C0-9061793BC10B}" name="Column1450" dataDxfId="15335"/>
    <tableColumn id="1455" xr3:uid="{76D659E8-75E1-439F-8059-67FB62ECB3FE}" name="Column1451" dataDxfId="15334"/>
    <tableColumn id="1456" xr3:uid="{3B5B7A2D-8931-462E-8F12-55FDE99D8DE5}" name="Column1452" dataDxfId="15333"/>
    <tableColumn id="1457" xr3:uid="{C2174C42-F247-442F-88FC-9DC41316711A}" name="Column1453" dataDxfId="15332"/>
    <tableColumn id="1458" xr3:uid="{D377F82F-27A5-403B-AC7E-EF94FB1970FD}" name="Column1454" dataDxfId="15331"/>
    <tableColumn id="1459" xr3:uid="{FAC2592F-60F3-4160-8334-89DD2B8A133B}" name="Column1455" dataDxfId="15330"/>
    <tableColumn id="1460" xr3:uid="{B43E2F01-74FD-4BE0-A89B-A5F1BB62FEE0}" name="Column1456" dataDxfId="15329"/>
    <tableColumn id="1461" xr3:uid="{175ABE12-3092-442E-B181-E23F4FE36DD4}" name="Column1457" dataDxfId="15328"/>
    <tableColumn id="1462" xr3:uid="{971ADC88-34D1-4ED8-AE23-6FF7E7B34425}" name="Column1458" dataDxfId="15327"/>
    <tableColumn id="1463" xr3:uid="{9F0A12B6-B8AD-4F75-A7CE-4CB77BC31344}" name="Column1459" dataDxfId="15326"/>
    <tableColumn id="1464" xr3:uid="{35D5B961-D99E-4DC8-95C7-C1350967CD43}" name="Column1460" dataDxfId="15325"/>
    <tableColumn id="1465" xr3:uid="{4F7AA52A-E177-435F-8A6E-677650B05893}" name="Column1461" dataDxfId="15324"/>
    <tableColumn id="1466" xr3:uid="{1AE97136-DEB5-4662-8E4B-9A5F6DD896CA}" name="Column1462" dataDxfId="15323"/>
    <tableColumn id="1467" xr3:uid="{50F19FC2-F58D-47D2-9B4C-26CB93C5EC23}" name="Column1463" dataDxfId="15322"/>
    <tableColumn id="1468" xr3:uid="{89619DB6-EFC8-4812-B709-C7560E30EBF2}" name="Column1464" dataDxfId="15321"/>
    <tableColumn id="1469" xr3:uid="{EC06A965-F525-4FAF-8F06-BA4D7F344009}" name="Column1465" dataDxfId="15320"/>
    <tableColumn id="1470" xr3:uid="{B9BBA9E4-A5B6-445C-88A4-279847A257B4}" name="Column1466" dataDxfId="15319"/>
    <tableColumn id="1471" xr3:uid="{156D2B7B-600A-41BE-AA6C-014BA74357C7}" name="Column1467" dataDxfId="15318"/>
    <tableColumn id="1472" xr3:uid="{94A3E8C6-29D5-4DAB-A27E-35B869F25E07}" name="Column1468" dataDxfId="15317"/>
    <tableColumn id="1473" xr3:uid="{5B14A19A-ED3A-4F3E-9985-D4F0CFBDAFE1}" name="Column1469" dataDxfId="15316"/>
    <tableColumn id="1474" xr3:uid="{6A43D1AA-FBEA-452C-96EF-65DF8B98A13B}" name="Column1470" dataDxfId="15315"/>
    <tableColumn id="1475" xr3:uid="{48FEEE1D-61BC-4C19-8B57-FCE650E18EFB}" name="Column1471" dataDxfId="15314"/>
    <tableColumn id="1476" xr3:uid="{80896794-F7E9-44A1-A963-C9D178B417FB}" name="Column1472" dataDxfId="15313"/>
    <tableColumn id="1477" xr3:uid="{D7D5B473-A504-4122-B755-7E95584FB521}" name="Column1473" dataDxfId="15312"/>
    <tableColumn id="1478" xr3:uid="{411DE014-E27C-4B8A-915B-FD8283230D72}" name="Column1474" dataDxfId="15311"/>
    <tableColumn id="1479" xr3:uid="{54FED955-DC87-4847-BDDB-125310869CA0}" name="Column1475" dataDxfId="15310"/>
    <tableColumn id="1480" xr3:uid="{C0F7AB51-1581-4C77-9C93-0888D56E300F}" name="Column1476" dataDxfId="15309"/>
    <tableColumn id="1481" xr3:uid="{96E5956F-7850-4BC3-AE73-CF51688C422F}" name="Column1477" dataDxfId="15308"/>
    <tableColumn id="1482" xr3:uid="{C0258EE1-E9C6-4053-BAA4-CF6B19593CE8}" name="Column1478" dataDxfId="15307"/>
    <tableColumn id="1483" xr3:uid="{0C5681B9-06B6-431C-BF92-E5AEC111BD46}" name="Column1479" dataDxfId="15306"/>
    <tableColumn id="1484" xr3:uid="{E9F89C16-0A35-4F13-862A-6F89EC6D037A}" name="Column1480" dataDxfId="15305"/>
    <tableColumn id="1485" xr3:uid="{1FD85AFC-BA55-4DCE-8DB3-8A667ED2165F}" name="Column1481" dataDxfId="15304"/>
    <tableColumn id="1486" xr3:uid="{8CD86E01-B252-40D7-86AC-53CB3A8B8558}" name="Column1482" dataDxfId="15303"/>
    <tableColumn id="1487" xr3:uid="{2ECA606B-A169-464B-9741-BEFE03B222CE}" name="Column1483" dataDxfId="15302"/>
    <tableColumn id="1488" xr3:uid="{FB81052B-9AAF-4464-A57B-ECA3EB12518B}" name="Column1484" dataDxfId="15301"/>
    <tableColumn id="1489" xr3:uid="{F3089347-14A6-4930-B48E-5B1CAA462859}" name="Column1485" dataDxfId="15300"/>
    <tableColumn id="1490" xr3:uid="{210F5850-FDAF-4244-B275-1E7937098A28}" name="Column1486" dataDxfId="15299"/>
    <tableColumn id="1491" xr3:uid="{999E3E83-FA35-4B75-AFEB-4499873F5071}" name="Column1487" dataDxfId="15298"/>
    <tableColumn id="1492" xr3:uid="{EE975741-AA78-42D9-937E-79FBF53AE133}" name="Column1488" dataDxfId="15297"/>
    <tableColumn id="1493" xr3:uid="{D3215CC6-9ABF-4DD3-A778-32AA4152250E}" name="Column1489" dataDxfId="15296"/>
    <tableColumn id="1494" xr3:uid="{306D45AD-7BF4-4CE4-B1AD-B7CB8020D146}" name="Column1490" dataDxfId="15295"/>
    <tableColumn id="1495" xr3:uid="{C025C522-E951-46D2-A71F-701AC889F8FD}" name="Column1491" dataDxfId="15294"/>
    <tableColumn id="1496" xr3:uid="{F30196BC-1870-4F6C-8E95-86ED81E73BC8}" name="Column1492" dataDxfId="15293"/>
    <tableColumn id="1497" xr3:uid="{58D487E1-3C3E-47FE-80E8-E5C3A06E333B}" name="Column1493" dataDxfId="15292"/>
    <tableColumn id="1498" xr3:uid="{DC91FC5A-5538-4172-820E-9DCA42E692AF}" name="Column1494" dataDxfId="15291"/>
    <tableColumn id="1499" xr3:uid="{CBBFD182-4F7C-4484-BB2A-A83FD4621D68}" name="Column1495" dataDxfId="15290"/>
    <tableColumn id="1500" xr3:uid="{45B92750-5260-41A8-B3CA-C94C737CB2E3}" name="Column1496" dataDxfId="15289"/>
    <tableColumn id="1501" xr3:uid="{378C0E7D-4B69-4D06-8278-D947F977AB39}" name="Column1497" dataDxfId="15288"/>
    <tableColumn id="1502" xr3:uid="{43F837D7-ACCB-4E12-AC62-63BAB6357308}" name="Column1498" dataDxfId="15287"/>
    <tableColumn id="1503" xr3:uid="{D169AF5F-D144-41CB-BD44-DC6DE8217A46}" name="Column1499" dataDxfId="15286"/>
    <tableColumn id="1504" xr3:uid="{3650A3FB-8883-42C6-A3F6-43B1434617DB}" name="Column1500" dataDxfId="15285"/>
    <tableColumn id="1505" xr3:uid="{13629B90-9C41-4318-BBDB-FE6E82F2E62D}" name="Column1501" dataDxfId="15284"/>
    <tableColumn id="1506" xr3:uid="{28B1CABC-F97C-44D6-A039-137A23570512}" name="Column1502" dataDxfId="15283"/>
    <tableColumn id="1507" xr3:uid="{438EFDA5-96B0-4D79-85EF-CE0006DA6B1E}" name="Column1503" dataDxfId="15282"/>
    <tableColumn id="1508" xr3:uid="{D56393CC-6397-473E-B64A-01B452EF6A8B}" name="Column1504" dataDxfId="15281"/>
    <tableColumn id="1509" xr3:uid="{EBCBC30E-8138-42D1-95FB-AC7A421F43EF}" name="Column1505" dataDxfId="15280"/>
    <tableColumn id="1510" xr3:uid="{54701BF1-54B2-424A-B8F3-003954C0E5A3}" name="Column1506" dataDxfId="15279"/>
    <tableColumn id="1511" xr3:uid="{65786C6F-1EC8-417A-ADAE-4AA3256D459A}" name="Column1507" dataDxfId="15278"/>
    <tableColumn id="1512" xr3:uid="{EB8EFE6D-6F9D-4EC0-9EE5-CEE9B4623B9B}" name="Column1508" dataDxfId="15277"/>
    <tableColumn id="1513" xr3:uid="{809BB26C-226B-4A8D-A364-5E8D883C1B5B}" name="Column1509" dataDxfId="15276"/>
    <tableColumn id="1514" xr3:uid="{6057FEE3-87FD-4099-B5F4-C8FD2BE98BE7}" name="Column1510" dataDxfId="15275"/>
    <tableColumn id="1515" xr3:uid="{205FF443-7E4B-41C9-9C17-AEBE196C6AC3}" name="Column1511" dataDxfId="15274"/>
    <tableColumn id="1516" xr3:uid="{C75E1976-C114-45A9-9581-D56C36B50610}" name="Column1512" dataDxfId="15273"/>
    <tableColumn id="1517" xr3:uid="{B9F8CD4D-DB0A-4959-9466-3F48E6856354}" name="Column1513" dataDxfId="15272"/>
    <tableColumn id="1518" xr3:uid="{474536BD-8B82-4511-B883-37CD9BCA8FD1}" name="Column1514" dataDxfId="15271"/>
    <tableColumn id="1519" xr3:uid="{6306220E-6335-42A6-84E7-E32FB34C3221}" name="Column1515" dataDxfId="15270"/>
    <tableColumn id="1520" xr3:uid="{C7ED5068-2BE7-47D4-A819-82EA636EEFF5}" name="Column1516" dataDxfId="15269"/>
    <tableColumn id="1521" xr3:uid="{395EC823-820B-4E1E-963B-1A4B0E4A4FBB}" name="Column1517" dataDxfId="15268"/>
    <tableColumn id="1522" xr3:uid="{92AABB85-AF80-415C-959E-324CC7E3FAD7}" name="Column1518" dataDxfId="15267"/>
    <tableColumn id="1523" xr3:uid="{BE46F424-42CC-4ECB-8953-CF88E736EC62}" name="Column1519" dataDxfId="15266"/>
    <tableColumn id="1524" xr3:uid="{9E82CB9A-C6BF-4422-AAA3-263A693D7E6B}" name="Column1520" dataDxfId="15265"/>
    <tableColumn id="1525" xr3:uid="{89B4E490-EC5B-49E0-B4B8-53E3AB973234}" name="Column1521" dataDxfId="15264"/>
    <tableColumn id="1526" xr3:uid="{FA76B7D1-61E4-4A5D-850C-2893E722F1FF}" name="Column1522" dataDxfId="15263"/>
    <tableColumn id="1527" xr3:uid="{3DB6ED56-44C6-411E-94ED-161CE9687749}" name="Column1523" dataDxfId="15262"/>
    <tableColumn id="1528" xr3:uid="{3B63AEAC-1902-44CC-B879-F3FC704325BB}" name="Column1524" dataDxfId="15261"/>
    <tableColumn id="1529" xr3:uid="{3D2337C5-83DF-4749-94BE-C7E02C6B88D3}" name="Column1525" dataDxfId="15260"/>
    <tableColumn id="1530" xr3:uid="{72B3F947-0F14-47CF-9DC7-321E52098C37}" name="Column1526" dataDxfId="15259"/>
    <tableColumn id="1531" xr3:uid="{6B24754F-9C49-4471-9535-FB3CE2954857}" name="Column1527" dataDxfId="15258"/>
    <tableColumn id="1532" xr3:uid="{52569C16-83BA-43FA-B216-5B9632E20C48}" name="Column1528" dataDxfId="15257"/>
    <tableColumn id="1533" xr3:uid="{8DF0D7D1-2239-48B5-8CB9-E6A62642EB15}" name="Column1529" dataDxfId="15256"/>
    <tableColumn id="1534" xr3:uid="{514CBD40-671B-4687-8B8D-D3CD44700A18}" name="Column1530" dataDxfId="15255"/>
    <tableColumn id="1535" xr3:uid="{3482647C-2BB5-43BD-B6A1-9024CA4EE2D3}" name="Column1531" dataDxfId="15254"/>
    <tableColumn id="1536" xr3:uid="{3C74045D-ABBE-4AD0-AAB2-2D367C20F618}" name="Column1532" dataDxfId="15253"/>
    <tableColumn id="1537" xr3:uid="{7AD6031A-B2D9-447A-B5FC-E3344B262DF3}" name="Column1533" dataDxfId="15252"/>
    <tableColumn id="1538" xr3:uid="{F1A34DC3-D846-4711-BD13-A0473E5E8FC4}" name="Column1534" dataDxfId="15251"/>
    <tableColumn id="1539" xr3:uid="{39789894-3DFF-4BF6-80C5-C3427BCF0A25}" name="Column1535" dataDxfId="15250"/>
    <tableColumn id="1540" xr3:uid="{7AE2F016-B124-4688-BF10-EB30F70B92A4}" name="Column1536" dataDxfId="15249"/>
    <tableColumn id="1541" xr3:uid="{AC56B19F-645C-4242-BCE9-A98C6F4820B8}" name="Column1537" dataDxfId="15248"/>
    <tableColumn id="1542" xr3:uid="{5318E51F-410C-4913-881B-71019E17FBC2}" name="Column1538" dataDxfId="15247"/>
    <tableColumn id="1543" xr3:uid="{BD1C3F2A-AECC-49D5-A33E-C5C9FD86E2E8}" name="Column1539" dataDxfId="15246"/>
    <tableColumn id="1544" xr3:uid="{F0F564B4-2279-44AB-8D39-3AF45FA2060F}" name="Column1540" dataDxfId="15245"/>
    <tableColumn id="1545" xr3:uid="{6E884C77-ECED-43FF-9D1F-0BD2902698EA}" name="Column1541" dataDxfId="15244"/>
    <tableColumn id="1546" xr3:uid="{08701053-D671-474D-962B-B0E820777AC8}" name="Column1542" dataDxfId="15243"/>
    <tableColumn id="1547" xr3:uid="{A57C4759-35BF-4601-90B6-17C75A6E8967}" name="Column1543" dataDxfId="15242"/>
    <tableColumn id="1548" xr3:uid="{442C3BC1-793F-4172-B09B-0FF7D6A795DD}" name="Column1544" dataDxfId="15241"/>
    <tableColumn id="1549" xr3:uid="{04137B20-6DF3-42BE-B70D-946010119BC1}" name="Column1545" dataDxfId="15240"/>
    <tableColumn id="1550" xr3:uid="{4383992A-2F1F-495E-8B70-2ED8C10E2F5D}" name="Column1546" dataDxfId="15239"/>
    <tableColumn id="1551" xr3:uid="{226ADD14-1C38-48B0-811B-72BAA224EF77}" name="Column1547" dataDxfId="15238"/>
    <tableColumn id="1552" xr3:uid="{7F507417-2362-4F6F-B5C2-54CFEAE7D61A}" name="Column1548" dataDxfId="15237"/>
    <tableColumn id="1553" xr3:uid="{6CC010BF-1B6F-440B-ADDD-ED66D93A6CA6}" name="Column1549" dataDxfId="15236"/>
    <tableColumn id="1554" xr3:uid="{21275E7D-3F5F-4C56-BAE7-5248B197BA67}" name="Column1550" dataDxfId="15235"/>
    <tableColumn id="1555" xr3:uid="{AAC26654-035B-459D-A12A-9193DB4ACC34}" name="Column1551" dataDxfId="15234"/>
    <tableColumn id="1556" xr3:uid="{9314CB8C-0031-468D-A434-0E527B281B6B}" name="Column1552" dataDxfId="15233"/>
    <tableColumn id="1557" xr3:uid="{20BADB17-BD83-4506-B5BC-066189015667}" name="Column1553" dataDxfId="15232"/>
    <tableColumn id="1558" xr3:uid="{29A28B94-CAFF-4A22-87ED-ECA654A95D70}" name="Column1554" dataDxfId="15231"/>
    <tableColumn id="1559" xr3:uid="{D8AD13A1-C8EC-4A9B-8ED1-0791E80450B1}" name="Column1555" dataDxfId="15230"/>
    <tableColumn id="1560" xr3:uid="{DEFB2476-B80F-4F7A-B5D6-D1C1BA20E967}" name="Column1556" dataDxfId="15229"/>
    <tableColumn id="1561" xr3:uid="{526E84C9-7B7A-4EB7-8EA9-39E01F17E00E}" name="Column1557" dataDxfId="15228"/>
    <tableColumn id="1562" xr3:uid="{8018D639-51C6-4E2D-9A0A-ED66E44D4B96}" name="Column1558" dataDxfId="15227"/>
    <tableColumn id="1563" xr3:uid="{F3395CD3-BBFB-4FC6-A191-61DF42D0EB7C}" name="Column1559" dataDxfId="15226"/>
    <tableColumn id="1564" xr3:uid="{C3779482-743F-4045-AFA5-A40E78684D6F}" name="Column1560" dataDxfId="15225"/>
    <tableColumn id="1565" xr3:uid="{713638B1-1AE8-44F7-ABE2-2A2CADB5ADA0}" name="Column1561" dataDxfId="15224"/>
    <tableColumn id="1566" xr3:uid="{DA7B8328-845F-43F6-88C5-34A2AA739831}" name="Column1562" dataDxfId="15223"/>
    <tableColumn id="1567" xr3:uid="{52AF4923-06F5-48A0-98A4-DBFD1F6AFFC4}" name="Column1563" dataDxfId="15222"/>
    <tableColumn id="1568" xr3:uid="{4FAD6E85-8DC5-4E97-A101-6D9171E7FDCE}" name="Column1564" dataDxfId="15221"/>
    <tableColumn id="1569" xr3:uid="{4E9076CA-F962-4AAF-9DCE-89C38655A56B}" name="Column1565" dataDxfId="15220"/>
    <tableColumn id="1570" xr3:uid="{53E6B048-A49A-4C55-9A54-8672FA18BE16}" name="Column1566" dataDxfId="15219"/>
    <tableColumn id="1571" xr3:uid="{3CE94393-0EA2-42E7-9577-CCD613C45B3B}" name="Column1567" dataDxfId="15218"/>
    <tableColumn id="1572" xr3:uid="{16D97053-7069-4E17-9DCB-CAC15648E0FC}" name="Column1568" dataDxfId="15217"/>
    <tableColumn id="1573" xr3:uid="{E50E9059-6768-40CB-9F2E-AA90175C4D73}" name="Column1569" dataDxfId="15216"/>
    <tableColumn id="1574" xr3:uid="{6930F6DF-909A-462D-971F-6D2BF2BC67DE}" name="Column1570" dataDxfId="15215"/>
    <tableColumn id="1575" xr3:uid="{A64E59CB-BE52-408F-937C-C0F5016F9139}" name="Column1571" dataDxfId="15214"/>
    <tableColumn id="1576" xr3:uid="{CAA84648-E783-4A89-B08D-7E20A4D62736}" name="Column1572" dataDxfId="15213"/>
    <tableColumn id="1577" xr3:uid="{28AA25B3-C2D2-4816-9C63-9D49C71B0516}" name="Column1573" dataDxfId="15212"/>
    <tableColumn id="1578" xr3:uid="{F7F3D7C6-BCE9-4964-90EB-86A9146D1659}" name="Column1574" dataDxfId="15211"/>
    <tableColumn id="1579" xr3:uid="{504EC974-5ED8-4EF6-A34C-BB839B265F85}" name="Column1575" dataDxfId="15210"/>
    <tableColumn id="1580" xr3:uid="{2CB5FE37-F099-4221-B3B9-9046ADFC475E}" name="Column1576" dataDxfId="15209"/>
    <tableColumn id="1581" xr3:uid="{A9FE3DF5-5BF4-4947-A416-67791A20B651}" name="Column1577" dataDxfId="15208"/>
    <tableColumn id="1582" xr3:uid="{58F47F77-2136-4C40-AD62-D0AA6069A5F4}" name="Column1578" dataDxfId="15207"/>
    <tableColumn id="1583" xr3:uid="{E9D950D6-CE39-40A2-A2B7-1EC7F9A3B351}" name="Column1579" dataDxfId="15206"/>
    <tableColumn id="1584" xr3:uid="{35521654-87B7-4C72-A623-A833C3716549}" name="Column1580" dataDxfId="15205"/>
    <tableColumn id="1585" xr3:uid="{DC0AA896-9981-4C4D-AB48-7FE070608A88}" name="Column1581" dataDxfId="15204"/>
    <tableColumn id="1586" xr3:uid="{EA0438D9-A93B-41E7-9F6C-E393F25AFEDA}" name="Column1582" dataDxfId="15203"/>
    <tableColumn id="1587" xr3:uid="{D56A6A67-19D7-4A82-952B-3388B6D7C4D5}" name="Column1583" dataDxfId="15202"/>
    <tableColumn id="1588" xr3:uid="{5D2D0F92-E7AE-43F2-B3CA-A1BE63075CED}" name="Column1584" dataDxfId="15201"/>
    <tableColumn id="1589" xr3:uid="{F0FBC4C9-908A-48CB-B8CA-88941E8F5E8C}" name="Column1585" dataDxfId="15200"/>
    <tableColumn id="1590" xr3:uid="{9B333228-C516-46BD-8102-0CF0AE7E21CD}" name="Column1586" dataDxfId="15199"/>
    <tableColumn id="1591" xr3:uid="{0134CCF9-9EFB-4AF7-912B-9F702E2B2304}" name="Column1587" dataDxfId="15198"/>
    <tableColumn id="1592" xr3:uid="{2CA5FD8E-9E55-4E09-B8B7-CFE50FFD956E}" name="Column1588" dataDxfId="15197"/>
    <tableColumn id="1593" xr3:uid="{CD133630-929C-4BFC-B004-F1C0E3E69783}" name="Column1589" dataDxfId="15196"/>
    <tableColumn id="1594" xr3:uid="{822385DE-69B1-49CA-A3FC-70B4093C34F1}" name="Column1590" dataDxfId="15195"/>
    <tableColumn id="1595" xr3:uid="{EEB3C61C-5F21-4FB3-AAEF-9CA3F1106452}" name="Column1591" dataDxfId="15194"/>
    <tableColumn id="1596" xr3:uid="{CDA8756C-39FB-412F-B7E4-733B6D241F6A}" name="Column1592" dataDxfId="15193"/>
    <tableColumn id="1597" xr3:uid="{7F703037-7DFA-4D03-8026-00141BB39B35}" name="Column1593" dataDxfId="15192"/>
    <tableColumn id="1598" xr3:uid="{6206624A-7898-47EE-A863-16D09555B81A}" name="Column1594" dataDxfId="15191"/>
    <tableColumn id="1599" xr3:uid="{3E5236FD-D6FF-44C3-AFE1-9FA172B2C23D}" name="Column1595" dataDxfId="15190"/>
    <tableColumn id="1600" xr3:uid="{4EEF318B-FA40-48B2-8AF6-CAE473A2608B}" name="Column1596" dataDxfId="15189"/>
    <tableColumn id="1601" xr3:uid="{820AB48A-F69E-4834-B4AB-BA2CDC5C6CA1}" name="Column1597" dataDxfId="15188"/>
    <tableColumn id="1602" xr3:uid="{CC3B29B0-EDC0-40C5-AA63-7CCC58D523C1}" name="Column1598" dataDxfId="15187"/>
    <tableColumn id="1603" xr3:uid="{9B28C09D-FC66-4734-8BED-08A32C7EA385}" name="Column1599" dataDxfId="15186"/>
    <tableColumn id="1604" xr3:uid="{B08D24C0-4253-4509-9788-69F0374460B5}" name="Column1600" dataDxfId="15185"/>
    <tableColumn id="1605" xr3:uid="{860689D1-F9FD-41AD-A185-F206629A148F}" name="Column1601" dataDxfId="15184"/>
    <tableColumn id="1606" xr3:uid="{AE8E0F43-3631-43F7-9229-9FC4571990A4}" name="Column1602" dataDxfId="15183"/>
    <tableColumn id="1607" xr3:uid="{17174AE5-C765-4A64-8E36-1E6EDC8FC761}" name="Column1603" dataDxfId="15182"/>
    <tableColumn id="1608" xr3:uid="{7805072D-8CB4-46C9-9DB7-58EEE1E91324}" name="Column1604" dataDxfId="15181"/>
    <tableColumn id="1609" xr3:uid="{277E8C9C-5668-4621-B776-1566309CFF94}" name="Column1605" dataDxfId="15180"/>
    <tableColumn id="1610" xr3:uid="{65D248E0-F4F5-4F35-B56D-07CBEDE9CD71}" name="Column1606" dataDxfId="15179"/>
    <tableColumn id="1611" xr3:uid="{D9B79C61-B1CD-4E23-B9BC-E4D0BEF2B71D}" name="Column1607" dataDxfId="15178"/>
    <tableColumn id="1612" xr3:uid="{FCD76FF3-048A-46BD-8BD8-87F52E9997DE}" name="Column1608" dataDxfId="15177"/>
    <tableColumn id="1613" xr3:uid="{84FD8B1C-CCFF-43ED-A652-8B0AA39AE133}" name="Column1609" dataDxfId="15176"/>
    <tableColumn id="1614" xr3:uid="{47DC0602-5849-43B2-BFBC-F24798BF3A2B}" name="Column1610" dataDxfId="15175"/>
    <tableColumn id="1615" xr3:uid="{45CE9DB5-7639-4450-9D79-F650D093787E}" name="Column1611" dataDxfId="15174"/>
    <tableColumn id="1616" xr3:uid="{239665C4-9922-48F3-A0D8-56D358043A83}" name="Column1612" dataDxfId="15173"/>
    <tableColumn id="1617" xr3:uid="{5620F2E6-E143-4C46-AFA6-FBC7D60B92F4}" name="Column1613" dataDxfId="15172"/>
    <tableColumn id="1618" xr3:uid="{92A795A9-AB3D-46EE-90CC-00FDC6765CCC}" name="Column1614" dataDxfId="15171"/>
    <tableColumn id="1619" xr3:uid="{230E2474-DC3C-4150-90F2-1E58230DD2E3}" name="Column1615" dataDxfId="15170"/>
    <tableColumn id="1620" xr3:uid="{EE420A52-B54F-4747-9A4D-6A1918FD32C5}" name="Column1616" dataDxfId="15169"/>
    <tableColumn id="1621" xr3:uid="{904A2ABB-E8C4-492C-8A40-1440A71BFB96}" name="Column1617" dataDxfId="15168"/>
    <tableColumn id="1622" xr3:uid="{5F98BA5B-4F08-4E9A-AFEF-EFF815748209}" name="Column1618" dataDxfId="15167"/>
    <tableColumn id="1623" xr3:uid="{75F4A053-03D0-45A6-8269-7E1355B01333}" name="Column1619" dataDxfId="15166"/>
    <tableColumn id="1624" xr3:uid="{06DF2957-E802-4727-BCB6-2CED30737EAC}" name="Column1620" dataDxfId="15165"/>
    <tableColumn id="1625" xr3:uid="{C3420A27-A66B-4720-BF47-4EF223559FDF}" name="Column1621" dataDxfId="15164"/>
    <tableColumn id="1626" xr3:uid="{8A83ADA9-4F6B-4F3E-AC6C-EF695B806137}" name="Column1622" dataDxfId="15163"/>
    <tableColumn id="1627" xr3:uid="{DC300FE4-9435-40F1-B33C-1DC86478F4F2}" name="Column1623" dataDxfId="15162"/>
    <tableColumn id="1628" xr3:uid="{B0DDCFD8-0A3D-4510-A172-6F5850B66798}" name="Column1624" dataDxfId="15161"/>
    <tableColumn id="1629" xr3:uid="{011827A3-D808-49DC-B531-31E256AAAA09}" name="Column1625" dataDxfId="15160"/>
    <tableColumn id="1630" xr3:uid="{795A9FAE-B492-414D-8BE5-FA3D45C7E976}" name="Column1626" dataDxfId="15159"/>
    <tableColumn id="1631" xr3:uid="{FD3A3BE4-BE87-443D-B43D-6435BE8484EA}" name="Column1627" dataDxfId="15158"/>
    <tableColumn id="1632" xr3:uid="{BA6C222A-1E9B-4504-9194-F2A4B3F5F9D3}" name="Column1628" dataDxfId="15157"/>
    <tableColumn id="1633" xr3:uid="{8F961481-0E49-4290-B348-6CE0580B5ACA}" name="Column1629" dataDxfId="15156"/>
    <tableColumn id="1634" xr3:uid="{969EDC81-A196-4C1C-8248-D6A5061A627C}" name="Column1630" dataDxfId="15155"/>
    <tableColumn id="1635" xr3:uid="{40B24C3E-8921-4A95-9507-0A39532BC811}" name="Column1631" dataDxfId="15154"/>
    <tableColumn id="1636" xr3:uid="{82CAEAAC-DCAA-4E30-A466-9DFF3B96B44B}" name="Column1632" dataDxfId="15153"/>
    <tableColumn id="1637" xr3:uid="{ED3E24D1-AD00-4E5C-A594-DE5AB7EAD5A5}" name="Column1633" dataDxfId="15152"/>
    <tableColumn id="1638" xr3:uid="{1CFEA243-1B35-498B-A9B7-A6D763CEDE60}" name="Column1634" dataDxfId="15151"/>
    <tableColumn id="1639" xr3:uid="{7CE8060B-6A3A-4225-A7C5-DFA52DB222A5}" name="Column1635" dataDxfId="15150"/>
    <tableColumn id="1640" xr3:uid="{980A7BC8-8B6A-4D11-A9E1-CC0C99FE2196}" name="Column1636" dataDxfId="15149"/>
    <tableColumn id="1641" xr3:uid="{7C25AD16-0A89-46F3-AB49-7063B6DF3060}" name="Column1637" dataDxfId="15148"/>
    <tableColumn id="1642" xr3:uid="{CFBA14CD-A18A-42F1-8624-F9C4E2CB61EE}" name="Column1638" dataDxfId="15147"/>
    <tableColumn id="1643" xr3:uid="{736C2035-F45D-49B3-A2A6-CD7F04056648}" name="Column1639" dataDxfId="15146"/>
    <tableColumn id="1644" xr3:uid="{821D2157-AF93-487B-B73C-F743959A1C4D}" name="Column1640" dataDxfId="15145"/>
    <tableColumn id="1645" xr3:uid="{1C3FFFBD-FAAF-44D2-8322-4021712B3735}" name="Column1641" dataDxfId="15144"/>
    <tableColumn id="1646" xr3:uid="{7C128589-EACC-4EA6-8B5B-F6B65F3362FD}" name="Column1642" dataDxfId="15143"/>
    <tableColumn id="1647" xr3:uid="{3CEAB562-301D-45F2-8587-244F71749946}" name="Column1643" dataDxfId="15142"/>
    <tableColumn id="1648" xr3:uid="{E5BCA519-F9AC-4679-8E78-7323B7E81C45}" name="Column1644" dataDxfId="15141"/>
    <tableColumn id="1649" xr3:uid="{A23CE03E-9B12-42FF-ABBE-1660D7004A61}" name="Column1645" dataDxfId="15140"/>
    <tableColumn id="1650" xr3:uid="{8B58511A-1EE5-4EC5-B635-19092A034550}" name="Column1646" dataDxfId="15139"/>
    <tableColumn id="1651" xr3:uid="{D03D6F70-535E-40AA-802A-63C19378818B}" name="Column1647" dataDxfId="15138"/>
    <tableColumn id="1652" xr3:uid="{B1A7BE5C-BBF6-4AA0-8D12-42B04211E07F}" name="Column1648" dataDxfId="15137"/>
    <tableColumn id="1653" xr3:uid="{6EE89B63-0D7F-47DF-B41C-9FB8477216F3}" name="Column1649" dataDxfId="15136"/>
    <tableColumn id="1654" xr3:uid="{64D7E9B4-C231-4261-9D22-81CEBBBEDC50}" name="Column1650" dataDxfId="15135"/>
    <tableColumn id="1655" xr3:uid="{8CF53F3D-9F25-4DB7-A064-97D1FC7F3AB4}" name="Column1651" dataDxfId="15134"/>
    <tableColumn id="1656" xr3:uid="{1D9B82FE-BE22-430C-AE1F-AE9C90E70427}" name="Column1652" dataDxfId="15133"/>
    <tableColumn id="1657" xr3:uid="{B3D163F8-641B-4074-876C-F29CB1176084}" name="Column1653" dataDxfId="15132"/>
    <tableColumn id="1658" xr3:uid="{AB73B48F-2B87-4F0B-8D0C-085BB1DEBAD1}" name="Column1654" dataDxfId="15131"/>
    <tableColumn id="1659" xr3:uid="{8ECA640B-0C7A-4672-90AC-30E3481B7DAC}" name="Column1655" dataDxfId="15130"/>
    <tableColumn id="1660" xr3:uid="{E0DD5AFF-16A0-4E54-93DC-8F066A591A3A}" name="Column1656" dataDxfId="15129"/>
    <tableColumn id="1661" xr3:uid="{93F1ADD4-1141-475C-9B58-9B513A157FD5}" name="Column1657" dataDxfId="15128"/>
    <tableColumn id="1662" xr3:uid="{FD9F5A1A-E2F1-449D-A2F6-4759D648BCD3}" name="Column1658" dataDxfId="15127"/>
    <tableColumn id="1663" xr3:uid="{9B627FB9-6438-4A8F-849D-A7836D44F60B}" name="Column1659" dataDxfId="15126"/>
    <tableColumn id="1664" xr3:uid="{A8CE7ED7-1569-4645-9697-AAABF404044C}" name="Column1660" dataDxfId="15125"/>
    <tableColumn id="1665" xr3:uid="{BE3F7DA5-7D29-46F3-B2F9-76151222197D}" name="Column1661" dataDxfId="15124"/>
    <tableColumn id="1666" xr3:uid="{FF0E78FB-1F7C-46AF-8194-0D31FB87E950}" name="Column1662" dataDxfId="15123"/>
    <tableColumn id="1667" xr3:uid="{8D46FBF1-D9AA-4C7F-B18F-571E87DBD5A3}" name="Column1663" dataDxfId="15122"/>
    <tableColumn id="1668" xr3:uid="{BA09FD6C-E7D7-427F-BDB2-409D6D8CB65B}" name="Column1664" dataDxfId="15121"/>
    <tableColumn id="1669" xr3:uid="{FAC7A044-DA71-4347-951B-B60ABBFD9A8E}" name="Column1665" dataDxfId="15120"/>
    <tableColumn id="1670" xr3:uid="{ED15191D-33FA-48C7-87BA-4CFFFC4BCB7C}" name="Column1666" dataDxfId="15119"/>
    <tableColumn id="1671" xr3:uid="{9C05245A-2CFD-4206-9E2B-79D65D1F719A}" name="Column1667" dataDxfId="15118"/>
    <tableColumn id="1672" xr3:uid="{AA6552C9-D644-4A8A-8297-9CD41F7207D8}" name="Column1668" dataDxfId="15117"/>
    <tableColumn id="1673" xr3:uid="{1A802F7C-3062-41FC-95E9-47A9A43F7BC9}" name="Column1669" dataDxfId="15116"/>
    <tableColumn id="1674" xr3:uid="{65B26859-1B49-4AC4-8E5B-6590FE8AFE63}" name="Column1670" dataDxfId="15115"/>
    <tableColumn id="1675" xr3:uid="{593D2A3D-1A5D-4187-96B9-D6A58BC2A382}" name="Column1671" dataDxfId="15114"/>
    <tableColumn id="1676" xr3:uid="{53B3F6B9-09A6-4268-BFA1-135BAF6336B1}" name="Column1672" dataDxfId="15113"/>
    <tableColumn id="1677" xr3:uid="{DF88EA89-A109-479A-9DF8-1E0416384A41}" name="Column1673" dataDxfId="15112"/>
    <tableColumn id="1678" xr3:uid="{356E2325-1ECE-4A73-88F9-998DB9C9ED75}" name="Column1674" dataDxfId="15111"/>
    <tableColumn id="1679" xr3:uid="{2F6C7A47-E61B-47D9-8851-B01D23EA9ADA}" name="Column1675" dataDxfId="15110"/>
    <tableColumn id="1680" xr3:uid="{61738C48-2AC8-4C0A-9DF5-4469E85E4E7E}" name="Column1676" dataDxfId="15109"/>
    <tableColumn id="1681" xr3:uid="{1D81852A-AB95-4210-8A15-119302A08E76}" name="Column1677" dataDxfId="15108"/>
    <tableColumn id="1682" xr3:uid="{F8BD4A3E-6122-4E5E-A0BF-54D725A1429E}" name="Column1678" dataDxfId="15107"/>
    <tableColumn id="1683" xr3:uid="{9D173AA6-35C6-4D92-9C49-53713B92A799}" name="Column1679" dataDxfId="15106"/>
    <tableColumn id="1684" xr3:uid="{48A26785-B8CC-4472-B0F0-5771E568F860}" name="Column1680" dataDxfId="15105"/>
    <tableColumn id="1685" xr3:uid="{E69A1150-DC79-4091-BFAD-A24446C5EA10}" name="Column1681" dataDxfId="15104"/>
    <tableColumn id="1686" xr3:uid="{8CF6583D-79C5-4B6B-9AB2-A7DDFFD7514B}" name="Column1682" dataDxfId="15103"/>
    <tableColumn id="1687" xr3:uid="{38ABE41A-439B-458C-BA89-764747938FD1}" name="Column1683" dataDxfId="15102"/>
    <tableColumn id="1688" xr3:uid="{8BFF66B7-0804-437D-88A8-0AB8DB48C50B}" name="Column1684" dataDxfId="15101"/>
    <tableColumn id="1689" xr3:uid="{EE39880A-0F6E-47C8-AF56-0252A00D1372}" name="Column1685" dataDxfId="15100"/>
    <tableColumn id="1690" xr3:uid="{95650B6F-DC9B-4D6B-B983-8A152ACD2BEB}" name="Column1686" dataDxfId="15099"/>
    <tableColumn id="1691" xr3:uid="{F936EA25-83EE-4722-A602-26F8D9C2A7F4}" name="Column1687" dataDxfId="15098"/>
    <tableColumn id="1692" xr3:uid="{EB2AA46F-3F75-4612-9621-BAD44172F04F}" name="Column1688" dataDxfId="15097"/>
    <tableColumn id="1693" xr3:uid="{0CA01744-9ADB-447F-BCF3-A60583354F85}" name="Column1689" dataDxfId="15096"/>
    <tableColumn id="1694" xr3:uid="{7743C24F-3BB5-4FFC-9FE2-F8222B7D3C59}" name="Column1690" dataDxfId="15095"/>
    <tableColumn id="1695" xr3:uid="{B4EC41E8-2C6B-466F-8A5E-8B86FD443636}" name="Column1691" dataDxfId="15094"/>
    <tableColumn id="1696" xr3:uid="{7F8EAFC0-5CFE-4D44-8B3E-5B070614055E}" name="Column1692" dataDxfId="15093"/>
    <tableColumn id="1697" xr3:uid="{EF402C9C-2732-44B9-82EF-1A5953E8F0C7}" name="Column1693" dataDxfId="15092"/>
    <tableColumn id="1698" xr3:uid="{1705AA44-A3B2-450C-9845-2ED1E8A5A795}" name="Column1694" dataDxfId="15091"/>
    <tableColumn id="1699" xr3:uid="{3D3D26AD-7DA1-468D-9351-8473EE22CB2E}" name="Column1695" dataDxfId="15090"/>
    <tableColumn id="1700" xr3:uid="{4AA34436-DBD6-42BE-BBD7-57BA5926A869}" name="Column1696" dataDxfId="15089"/>
    <tableColumn id="1701" xr3:uid="{720C3FF2-FAC0-4CE1-A5E3-1700BAE76505}" name="Column1697" dataDxfId="15088"/>
    <tableColumn id="1702" xr3:uid="{996D4CDD-CBE1-4C95-A22B-0D350FA96116}" name="Column1698" dataDxfId="15087"/>
    <tableColumn id="1703" xr3:uid="{F9C5CEE7-1E85-4396-B26E-2161A04A04D7}" name="Column1699" dataDxfId="15086"/>
    <tableColumn id="1704" xr3:uid="{79EA5932-A101-499D-A74C-5E562E15A427}" name="Column1700" dataDxfId="15085"/>
    <tableColumn id="1705" xr3:uid="{41EE7A53-CE0D-4C9E-82C9-E0391D402A17}" name="Column1701" dataDxfId="15084"/>
    <tableColumn id="1706" xr3:uid="{6D4C89C1-798F-4441-B50E-C1743FCEDBDB}" name="Column1702" dataDxfId="15083"/>
    <tableColumn id="1707" xr3:uid="{9BA6A937-10C6-40B0-B0E0-D179EEB61F60}" name="Column1703" dataDxfId="15082"/>
    <tableColumn id="1708" xr3:uid="{02EE21CE-1150-4A0D-93CB-EE3571F828C8}" name="Column1704" dataDxfId="15081"/>
    <tableColumn id="1709" xr3:uid="{A8285883-630E-4B9B-8F3B-91D7255AC6B5}" name="Column1705" dataDxfId="15080"/>
    <tableColumn id="1710" xr3:uid="{AD4F0546-6FC4-4D31-A226-071DC8C136FA}" name="Column1706" dataDxfId="15079"/>
    <tableColumn id="1711" xr3:uid="{41C331A7-B091-42BA-A256-DDB14083F1C3}" name="Column1707" dataDxfId="15078"/>
    <tableColumn id="1712" xr3:uid="{5731077F-A95D-4625-BAE4-B2A2FCA6AA99}" name="Column1708" dataDxfId="15077"/>
    <tableColumn id="1713" xr3:uid="{0F85F7CE-3B28-4839-8660-64D03356A428}" name="Column1709" dataDxfId="15076"/>
    <tableColumn id="1714" xr3:uid="{59C44DCE-5B06-4FEE-A9F3-28D0DDBA4064}" name="Column1710" dataDxfId="15075"/>
    <tableColumn id="1715" xr3:uid="{5E315AFD-4098-4D86-87F2-6D3A09E6F2B0}" name="Column1711" dataDxfId="15074"/>
    <tableColumn id="1716" xr3:uid="{7F8EC327-071A-44E4-BEDE-9A184218B2B2}" name="Column1712" dataDxfId="15073"/>
    <tableColumn id="1717" xr3:uid="{FCD0D00E-3877-495D-A872-30679E348569}" name="Column1713" dataDxfId="15072"/>
    <tableColumn id="1718" xr3:uid="{AE6AE859-1A78-42A6-BF6F-4C35F372D40D}" name="Column1714" dataDxfId="15071"/>
    <tableColumn id="1719" xr3:uid="{6D21C2F7-AB23-4FB0-9F08-62F2D5401EDB}" name="Column1715" dataDxfId="15070"/>
    <tableColumn id="1720" xr3:uid="{D0FA0186-DFDE-4815-9D70-82A928E83785}" name="Column1716" dataDxfId="15069"/>
    <tableColumn id="1721" xr3:uid="{D01A0EF6-A5FF-48FF-A44A-1CECAB1BA29A}" name="Column1717" dataDxfId="15068"/>
    <tableColumn id="1722" xr3:uid="{F8B825E4-C061-4245-952E-56AB842A7D7B}" name="Column1718" dataDxfId="15067"/>
    <tableColumn id="1723" xr3:uid="{82796BFB-B3C4-44D2-A02C-663EBA1F1384}" name="Column1719" dataDxfId="15066"/>
    <tableColumn id="1724" xr3:uid="{81D0E78C-187A-4B8A-B82F-3AE192CC2BEC}" name="Column1720" dataDxfId="15065"/>
    <tableColumn id="1725" xr3:uid="{5D6A6A44-54F8-4634-8FCB-1185A69E2E82}" name="Column1721" dataDxfId="15064"/>
    <tableColumn id="1726" xr3:uid="{BE9F17E3-8EAC-43D1-BA7F-D3D9A1C13A9E}" name="Column1722" dataDxfId="15063"/>
    <tableColumn id="1727" xr3:uid="{584423F1-534A-494A-924B-49A5709559D6}" name="Column1723" dataDxfId="15062"/>
    <tableColumn id="1728" xr3:uid="{E2EAEB47-55F6-4FC0-B7D1-BF88EB9C48B8}" name="Column1724" dataDxfId="15061"/>
    <tableColumn id="1729" xr3:uid="{C79B28AD-ED77-419E-9C55-5556A8A6B21A}" name="Column1725" dataDxfId="15060"/>
    <tableColumn id="1730" xr3:uid="{C7767DD0-42CC-4F7F-92C2-55B2400F7044}" name="Column1726" dataDxfId="15059"/>
    <tableColumn id="1731" xr3:uid="{869A4C40-394F-4C42-937C-56DC75974318}" name="Column1727" dataDxfId="15058"/>
    <tableColumn id="1732" xr3:uid="{C197C345-A70C-44AB-8F09-719E1272EB4B}" name="Column1728" dataDxfId="15057"/>
    <tableColumn id="1733" xr3:uid="{931118D0-E584-4995-8C0E-AED227CB88AF}" name="Column1729" dataDxfId="15056"/>
    <tableColumn id="1734" xr3:uid="{FFB6BA98-738C-42A1-858D-7F37B35F2E10}" name="Column1730" dataDxfId="15055"/>
    <tableColumn id="1735" xr3:uid="{0CB4F10E-7E1F-491E-9CB5-48460A14EC78}" name="Column1731" dataDxfId="15054"/>
    <tableColumn id="1736" xr3:uid="{79F51487-2923-4109-B62B-FF28F12E8F80}" name="Column1732" dataDxfId="15053"/>
    <tableColumn id="1737" xr3:uid="{A449E9D5-612D-471D-A88F-998AA7018B62}" name="Column1733" dataDxfId="15052"/>
    <tableColumn id="1738" xr3:uid="{6DCF6B32-1BC9-4236-9EC3-24DD7C3E986F}" name="Column1734" dataDxfId="15051"/>
    <tableColumn id="1739" xr3:uid="{CBFD0C5B-23F3-4AE5-B63E-2DC3B3043510}" name="Column1735" dataDxfId="15050"/>
    <tableColumn id="1740" xr3:uid="{6E1BB7D2-8424-4788-B482-B11B6FF5E9EA}" name="Column1736" dataDxfId="15049"/>
    <tableColumn id="1741" xr3:uid="{8A8959BE-4E64-46B1-B85E-7534395F58CD}" name="Column1737" dataDxfId="15048"/>
    <tableColumn id="1742" xr3:uid="{BC6FD14C-1894-45CF-802E-AB35A4BC2827}" name="Column1738" dataDxfId="15047"/>
    <tableColumn id="1743" xr3:uid="{FE755663-0569-4F55-B227-E392C13CC712}" name="Column1739" dataDxfId="15046"/>
    <tableColumn id="1744" xr3:uid="{0E567188-BC19-4114-BD0A-16ECE77B7C2B}" name="Column1740" dataDxfId="15045"/>
    <tableColumn id="1745" xr3:uid="{E7384D03-0E99-4C90-8963-880837575ECF}" name="Column1741" dataDxfId="15044"/>
    <tableColumn id="1746" xr3:uid="{41A2057E-3845-4206-A082-2C515A47F7D2}" name="Column1742" dataDxfId="15043"/>
    <tableColumn id="1747" xr3:uid="{D40C82D5-435D-4B7E-8105-47DF0FC94397}" name="Column1743" dataDxfId="15042"/>
    <tableColumn id="1748" xr3:uid="{C1FBFBAD-99AE-4755-9D14-E6E7C6FE6816}" name="Column1744" dataDxfId="15041"/>
    <tableColumn id="1749" xr3:uid="{C4C488DF-FD54-4D29-8A13-D7F7A0F514D4}" name="Column1745" dataDxfId="15040"/>
    <tableColumn id="1750" xr3:uid="{79ECCE57-8312-4E26-BBAE-A2298E66E677}" name="Column1746" dataDxfId="15039"/>
    <tableColumn id="1751" xr3:uid="{6EF6605D-06BE-4A71-B665-8D76F40C1BAE}" name="Column1747" dataDxfId="15038"/>
    <tableColumn id="1752" xr3:uid="{2A79FAB2-E38B-4195-8895-C09ED862C0F3}" name="Column1748" dataDxfId="15037"/>
    <tableColumn id="1753" xr3:uid="{B3EC14C3-A9B9-4579-8786-BC7B95A9A55E}" name="Column1749" dataDxfId="15036"/>
    <tableColumn id="1754" xr3:uid="{88B55003-D679-49AF-B8D9-A3F1B3EEF4D7}" name="Column1750" dataDxfId="15035"/>
    <tableColumn id="1755" xr3:uid="{239D7290-58D5-429C-B8F7-4EF252476834}" name="Column1751" dataDxfId="15034"/>
    <tableColumn id="1756" xr3:uid="{78B9158E-C75F-40CA-B616-588CBBEEDB84}" name="Column1752" dataDxfId="15033"/>
    <tableColumn id="1757" xr3:uid="{AC32DA7E-5D60-4F16-BE0B-1F38418C61A8}" name="Column1753" dataDxfId="15032"/>
    <tableColumn id="1758" xr3:uid="{6CF9C12D-E816-41EF-ABFF-4D4B7F90057B}" name="Column1754" dataDxfId="15031"/>
    <tableColumn id="1759" xr3:uid="{30CF16FA-AE24-4799-930C-3EF2C9D8691D}" name="Column1755" dataDxfId="15030"/>
    <tableColumn id="1760" xr3:uid="{B1D1D33E-62D7-407E-AAF3-9B96A37D954E}" name="Column1756" dataDxfId="15029"/>
    <tableColumn id="1761" xr3:uid="{2910694C-3A45-4431-BCD4-A52907975236}" name="Column1757" dataDxfId="15028"/>
    <tableColumn id="1762" xr3:uid="{F196B246-073B-49A8-B713-FBBF5CD01BF6}" name="Column1758" dataDxfId="15027"/>
    <tableColumn id="1763" xr3:uid="{F17D722F-1CAF-4D17-8B48-BE42A6D46831}" name="Column1759" dataDxfId="15026"/>
    <tableColumn id="1764" xr3:uid="{AC8E5D29-1117-4053-AA92-0BBE966792EE}" name="Column1760" dataDxfId="15025"/>
    <tableColumn id="1765" xr3:uid="{75B9D6BD-4190-4AF9-AC19-05897FA8297E}" name="Column1761" dataDxfId="15024"/>
    <tableColumn id="1766" xr3:uid="{8362476F-C060-47DF-80C8-0E2FE33D3E1D}" name="Column1762" dataDxfId="15023"/>
    <tableColumn id="1767" xr3:uid="{3ECC885E-066A-45AF-B0AD-658F9499C152}" name="Column1763" dataDxfId="15022"/>
    <tableColumn id="1768" xr3:uid="{5B3253E5-D980-4C73-991C-8C47CF52CE8A}" name="Column1764" dataDxfId="15021"/>
    <tableColumn id="1769" xr3:uid="{6157F2EE-D811-4C5A-AA57-39E8A0AE960A}" name="Column1765" dataDxfId="15020"/>
    <tableColumn id="1770" xr3:uid="{38A48B1C-F88E-4FC9-94E9-9B3893FC7CCE}" name="Column1766" dataDxfId="15019"/>
    <tableColumn id="1771" xr3:uid="{4DB87F86-296C-46D6-BF76-E3B4C3E17FC3}" name="Column1767" dataDxfId="15018"/>
    <tableColumn id="1772" xr3:uid="{402CE6A9-9571-432A-8054-2D768EAC7C09}" name="Column1768" dataDxfId="15017"/>
    <tableColumn id="1773" xr3:uid="{05513E46-DEAB-48D9-AA65-B2A865BFF88B}" name="Column1769" dataDxfId="15016"/>
    <tableColumn id="1774" xr3:uid="{6DC1B375-219B-4DF1-BB10-79951B70CA8F}" name="Column1770" dataDxfId="15015"/>
    <tableColumn id="1775" xr3:uid="{48D37EF0-971F-4BBE-A08C-923471756327}" name="Column1771" dataDxfId="15014"/>
    <tableColumn id="1776" xr3:uid="{8E0C86D0-650A-42A0-9B9B-16C0F7EBF14B}" name="Column1772" dataDxfId="15013"/>
    <tableColumn id="1777" xr3:uid="{CE323F24-7A07-4A77-AB72-C333CF70263B}" name="Column1773" dataDxfId="15012"/>
    <tableColumn id="1778" xr3:uid="{68DD5804-4809-4E38-A165-39D1248678EB}" name="Column1774" dataDxfId="15011"/>
    <tableColumn id="1779" xr3:uid="{9A56F043-17DB-47B0-9FFE-6F78023E1144}" name="Column1775" dataDxfId="15010"/>
    <tableColumn id="1780" xr3:uid="{3FDAF3B8-028E-4AFA-BFD5-6F4F1558C55C}" name="Column1776" dataDxfId="15009"/>
    <tableColumn id="1781" xr3:uid="{86DBEB21-AF57-4B37-BB04-EE3FC2597B74}" name="Column1777" dataDxfId="15008"/>
    <tableColumn id="1782" xr3:uid="{F520AC52-FF53-42EE-BD8D-709ADF283289}" name="Column1778" dataDxfId="15007"/>
    <tableColumn id="1783" xr3:uid="{DFFD26EC-2512-4774-8156-9D35D653F3E8}" name="Column1779" dataDxfId="15006"/>
    <tableColumn id="1784" xr3:uid="{4E4538C5-A055-4171-AAAA-33958B88E26B}" name="Column1780" dataDxfId="15005"/>
    <tableColumn id="1785" xr3:uid="{6216DBDA-C4B8-4166-BA43-0E292E21A9D2}" name="Column1781" dataDxfId="15004"/>
    <tableColumn id="1786" xr3:uid="{08830416-4CE8-4E5E-8A5B-DC63DF275A6D}" name="Column1782" dataDxfId="15003"/>
    <tableColumn id="1787" xr3:uid="{A412806A-C63A-465B-87D5-DADBBC2C9CFC}" name="Column1783" dataDxfId="15002"/>
    <tableColumn id="1788" xr3:uid="{0588085B-44BA-40D0-BB82-1C7C5909B5C6}" name="Column1784" dataDxfId="15001"/>
    <tableColumn id="1789" xr3:uid="{1249FED3-4381-4159-ADDF-74199CF424D5}" name="Column1785" dataDxfId="15000"/>
    <tableColumn id="1790" xr3:uid="{355B9621-3A89-416E-AEF0-C767B9B7CA96}" name="Column1786" dataDxfId="14999"/>
    <tableColumn id="1791" xr3:uid="{7A133C20-7CA2-4D19-8628-408BC2770FE7}" name="Column1787" dataDxfId="14998"/>
    <tableColumn id="1792" xr3:uid="{F1B5D559-FD11-4ACE-B364-5571352861FA}" name="Column1788" dataDxfId="14997"/>
    <tableColumn id="1793" xr3:uid="{83D21C47-2319-48C6-84AA-7120ECB8D987}" name="Column1789" dataDxfId="14996"/>
    <tableColumn id="1794" xr3:uid="{988B07B5-3A62-4B66-B53C-FB076A412390}" name="Column1790" dataDxfId="14995"/>
    <tableColumn id="1795" xr3:uid="{07232855-BBF8-4E9D-B59C-D7ED52D86A80}" name="Column1791" dataDxfId="14994"/>
    <tableColumn id="1796" xr3:uid="{D636282B-DE5B-40A7-8515-244BE915DB9C}" name="Column1792" dataDxfId="14993"/>
    <tableColumn id="1797" xr3:uid="{3D506D65-827F-49F6-8906-57104A209169}" name="Column1793" dataDxfId="14992"/>
    <tableColumn id="1798" xr3:uid="{A4B61FFA-ED33-49FD-8405-2E6F3F019A4B}" name="Column1794" dataDxfId="14991"/>
    <tableColumn id="1799" xr3:uid="{03D3747C-397C-46EC-95A4-E99BD385AF7E}" name="Column1795" dataDxfId="14990"/>
    <tableColumn id="1800" xr3:uid="{E9BB913C-DFC9-4815-921D-C17B6F225271}" name="Column1796" dataDxfId="14989"/>
    <tableColumn id="1801" xr3:uid="{15A9885C-29F8-49CC-845F-9235715C81F3}" name="Column1797" dataDxfId="14988"/>
    <tableColumn id="1802" xr3:uid="{605FE7E4-9F7A-461D-8078-6A0C94CD7944}" name="Column1798" dataDxfId="14987"/>
    <tableColumn id="1803" xr3:uid="{0684678B-8485-4575-B0A8-1FFF67FE1096}" name="Column1799" dataDxfId="14986"/>
    <tableColumn id="1804" xr3:uid="{63561D57-BEAE-4FD8-968A-172653247D4C}" name="Column1800" dataDxfId="14985"/>
    <tableColumn id="1805" xr3:uid="{0AB1E3F9-BAED-4AFD-9402-E413066ED40B}" name="Column1801" dataDxfId="14984"/>
    <tableColumn id="1806" xr3:uid="{AF40FCCC-E93F-450C-A3DF-9DD23B16CE18}" name="Column1802" dataDxfId="14983"/>
    <tableColumn id="1807" xr3:uid="{E69538DF-DA17-4DCF-8D5C-FED3FE2B0B5B}" name="Column1803" dataDxfId="14982"/>
    <tableColumn id="1808" xr3:uid="{7732993E-328B-4A45-9C25-A7FD050B150D}" name="Column1804" dataDxfId="14981"/>
    <tableColumn id="1809" xr3:uid="{ACA9C28D-7524-4577-A2B7-6D724C56BD8E}" name="Column1805" dataDxfId="14980"/>
    <tableColumn id="1810" xr3:uid="{2D276912-822B-4EB1-BB0C-3358B90E72C4}" name="Column1806" dataDxfId="14979"/>
    <tableColumn id="1811" xr3:uid="{39EADE41-6C79-457E-86CF-520BD3586A57}" name="Column1807" dataDxfId="14978"/>
    <tableColumn id="1812" xr3:uid="{C6786958-0207-4E7A-8726-2BBBAA90FD26}" name="Column1808" dataDxfId="14977"/>
    <tableColumn id="1813" xr3:uid="{3484D99C-6C82-4E2C-AAE9-CBB7F97EF8AA}" name="Column1809" dataDxfId="14976"/>
    <tableColumn id="1814" xr3:uid="{5E3A1599-ED6F-43CC-9E44-D4EC18C94733}" name="Column1810" dataDxfId="14975"/>
    <tableColumn id="1815" xr3:uid="{93D14CE9-5022-46E4-8C85-EE0E2F9D3B09}" name="Column1811" dataDxfId="14974"/>
    <tableColumn id="1816" xr3:uid="{93E27FF2-2BCA-4270-ADD9-07CEC5D5142A}" name="Column1812" dataDxfId="14973"/>
    <tableColumn id="1817" xr3:uid="{09F5DDC3-DD69-41F2-B694-0B8D78CB4B4C}" name="Column1813" dataDxfId="14972"/>
    <tableColumn id="1818" xr3:uid="{8DF61A61-B0EA-4AA3-82E2-D158B364AD81}" name="Column1814" dataDxfId="14971"/>
    <tableColumn id="1819" xr3:uid="{16C3633B-5A6C-401E-AFA6-05384AAB8D4A}" name="Column1815" dataDxfId="14970"/>
    <tableColumn id="1820" xr3:uid="{F55B5220-E19A-4C54-B192-1E3C822C8776}" name="Column1816" dataDxfId="14969"/>
    <tableColumn id="1821" xr3:uid="{44276175-F9C2-4E8F-AE85-D0D5BCE9BB0F}" name="Column1817" dataDxfId="14968"/>
    <tableColumn id="1822" xr3:uid="{9E3C40BD-5B97-4F30-AF5A-EC0C3D933268}" name="Column1818" dataDxfId="14967"/>
    <tableColumn id="1823" xr3:uid="{267B001B-9B24-4D98-B72C-AA2CB7B3D1EC}" name="Column1819" dataDxfId="14966"/>
    <tableColumn id="1824" xr3:uid="{404E1AFD-124F-4146-B02B-F3F5706CFBCF}" name="Column1820" dataDxfId="14965"/>
    <tableColumn id="1825" xr3:uid="{F76DCBC2-0041-4C83-9EA9-296B4319FF35}" name="Column1821" dataDxfId="14964"/>
    <tableColumn id="1826" xr3:uid="{5A6EA1E2-F48D-4A13-AF8E-42499323021F}" name="Column1822" dataDxfId="14963"/>
    <tableColumn id="1827" xr3:uid="{604A1F23-7702-4916-A471-005BCC9EBB5D}" name="Column1823" dataDxfId="14962"/>
    <tableColumn id="1828" xr3:uid="{C2D35614-BCCC-41C3-9424-E307ECB10F40}" name="Column1824" dataDxfId="14961"/>
    <tableColumn id="1829" xr3:uid="{D998D120-AD54-4CEC-8444-9C3CC031A2E1}" name="Column1825" dataDxfId="14960"/>
    <tableColumn id="1830" xr3:uid="{C1F600D9-F20E-4474-9656-3451174069E5}" name="Column1826" dataDxfId="14959"/>
    <tableColumn id="1831" xr3:uid="{567A526C-C77D-4A46-B69B-FCE1B43E89DC}" name="Column1827" dataDxfId="14958"/>
    <tableColumn id="1832" xr3:uid="{D2561006-E31F-49D6-B7E2-7A5127E6306A}" name="Column1828" dataDxfId="14957"/>
    <tableColumn id="1833" xr3:uid="{B4F5EE54-0C12-46DF-BF6B-9F6DC578AA3B}" name="Column1829" dataDxfId="14956"/>
    <tableColumn id="1834" xr3:uid="{07387A4F-1DB8-48ED-9B90-092802DBF050}" name="Column1830" dataDxfId="14955"/>
    <tableColumn id="1835" xr3:uid="{EE259D2E-851B-4962-A3B1-C72BA4A6E052}" name="Column1831" dataDxfId="14954"/>
    <tableColumn id="1836" xr3:uid="{76081C26-8F68-481A-992A-1B7B1F56126E}" name="Column1832" dataDxfId="14953"/>
    <tableColumn id="1837" xr3:uid="{323C2E25-636F-4CB3-8CC5-99FE01C6ED28}" name="Column1833" dataDxfId="14952"/>
    <tableColumn id="1838" xr3:uid="{FBEC439C-2990-4A18-8DC1-769399CE823B}" name="Column1834" dataDxfId="14951"/>
    <tableColumn id="1839" xr3:uid="{230D5FC6-9E76-48AC-96DC-21F8AB59D991}" name="Column1835" dataDxfId="14950"/>
    <tableColumn id="1840" xr3:uid="{03871A91-AC09-47DF-9B60-A572BC20211C}" name="Column1836" dataDxfId="14949"/>
    <tableColumn id="1841" xr3:uid="{5F50176B-E68C-43C1-A3B1-6D43D94B1FA0}" name="Column1837" dataDxfId="14948"/>
    <tableColumn id="1842" xr3:uid="{066F1F11-8642-48E3-A1DF-A50E34143915}" name="Column1838" dataDxfId="14947"/>
    <tableColumn id="1843" xr3:uid="{CB563DF6-6962-4FE7-B010-60C82A20CE8E}" name="Column1839" dataDxfId="14946"/>
    <tableColumn id="1844" xr3:uid="{BA3DA4FC-9FCF-48E2-B641-55399E244A76}" name="Column1840" dataDxfId="14945"/>
    <tableColumn id="1845" xr3:uid="{7C1D1B58-90D2-4F9C-8701-C1E0DC067668}" name="Column1841" dataDxfId="14944"/>
    <tableColumn id="1846" xr3:uid="{84EA8C14-7AB6-486B-BCBC-8D11C9A67400}" name="Column1842" dataDxfId="14943"/>
    <tableColumn id="1847" xr3:uid="{56F7F40F-1997-4847-8B8D-9AD96C3A71C1}" name="Column1843" dataDxfId="14942"/>
    <tableColumn id="1848" xr3:uid="{01EDA0F0-CED7-4633-A389-826278A6C767}" name="Column1844" dataDxfId="14941"/>
    <tableColumn id="1849" xr3:uid="{4A77D17B-7B53-4DEF-8228-BE4D92EA97AC}" name="Column1845" dataDxfId="14940"/>
    <tableColumn id="1850" xr3:uid="{EF682C67-E617-499E-B8E9-64A86EA0584A}" name="Column1846" dataDxfId="14939"/>
    <tableColumn id="1851" xr3:uid="{C0F1F27E-7B0A-42F2-A3E9-48FAF592017F}" name="Column1847" dataDxfId="14938"/>
    <tableColumn id="1852" xr3:uid="{6CDD0F81-4E75-49D1-A94D-C6C2C61E5717}" name="Column1848" dataDxfId="14937"/>
    <tableColumn id="1853" xr3:uid="{ECC5EE30-8D6C-4CB4-97A4-8952C1E66B21}" name="Column1849" dataDxfId="14936"/>
    <tableColumn id="1854" xr3:uid="{765D6ACA-9865-4FF9-852B-F0AEA514F29E}" name="Column1850" dataDxfId="14935"/>
    <tableColumn id="1855" xr3:uid="{4BEE7EED-6557-44F9-A4CC-CB5044376C55}" name="Column1851" dataDxfId="14934"/>
    <tableColumn id="1856" xr3:uid="{B9E2DF4A-CFF1-4BD9-B260-E171810194A6}" name="Column1852" dataDxfId="14933"/>
    <tableColumn id="1857" xr3:uid="{27B81AFE-86E0-4CC6-808E-4AC462C67D9C}" name="Column1853" dataDxfId="14932"/>
    <tableColumn id="1858" xr3:uid="{A435F00C-4B8D-4B46-B40A-73BCE21C1C69}" name="Column1854" dataDxfId="14931"/>
    <tableColumn id="1859" xr3:uid="{2F4A236B-DC80-4D39-B0FA-63DB99826402}" name="Column1855" dataDxfId="14930"/>
    <tableColumn id="1860" xr3:uid="{D63AC149-2D8B-4469-930F-6542FC0A46B5}" name="Column1856" dataDxfId="14929"/>
    <tableColumn id="1861" xr3:uid="{B553A2F2-5666-405E-AA3E-2E5D346D4A09}" name="Column1857" dataDxfId="14928"/>
    <tableColumn id="1862" xr3:uid="{B583C62E-0FAC-471F-AF1B-A2029B0D7A7D}" name="Column1858" dataDxfId="14927"/>
    <tableColumn id="1863" xr3:uid="{E24CEB87-C4BE-4E2C-BDFF-209309C2A884}" name="Column1859" dataDxfId="14926"/>
    <tableColumn id="1864" xr3:uid="{1234028F-30B8-42BA-8595-2EC245CA1639}" name="Column1860" dataDxfId="14925"/>
    <tableColumn id="1865" xr3:uid="{DC3A5255-A46E-465F-9089-C4BC5228EE10}" name="Column1861" dataDxfId="14924"/>
    <tableColumn id="1866" xr3:uid="{3D548C2A-640A-49A8-A30F-5FEE78A8A5B0}" name="Column1862" dataDxfId="14923"/>
    <tableColumn id="1867" xr3:uid="{B07609B3-4805-4C81-B0AD-97BA7D9A53E9}" name="Column1863" dataDxfId="14922"/>
    <tableColumn id="1868" xr3:uid="{E2A401D1-5AA4-4CF4-BB2B-E592A62153DA}" name="Column1864" dataDxfId="14921"/>
    <tableColumn id="1869" xr3:uid="{2FAD826B-94F0-4B3A-9F45-F1B608FA3B9E}" name="Column1865" dataDxfId="14920"/>
    <tableColumn id="1870" xr3:uid="{1E43E61F-5BE4-45A5-945F-5A1AA2CD9D8F}" name="Column1866" dataDxfId="14919"/>
    <tableColumn id="1871" xr3:uid="{19C269C2-E497-4153-837B-5A62FE48BE6D}" name="Column1867" dataDxfId="14918"/>
    <tableColumn id="1872" xr3:uid="{03368802-29BE-42F8-A501-38B59D78826F}" name="Column1868" dataDxfId="14917"/>
    <tableColumn id="1873" xr3:uid="{00B33BF6-88AB-4859-9181-16FF9069404F}" name="Column1869" dataDxfId="14916"/>
    <tableColumn id="1874" xr3:uid="{2700682C-5858-4E1C-A69C-5579F37A2A10}" name="Column1870" dataDxfId="14915"/>
    <tableColumn id="1875" xr3:uid="{2A8E4760-F737-4EB4-AB60-57D3928731C7}" name="Column1871" dataDxfId="14914"/>
    <tableColumn id="1876" xr3:uid="{9AEB5940-CB0D-43CA-BC33-36C26853C54D}" name="Column1872" dataDxfId="14913"/>
    <tableColumn id="1877" xr3:uid="{EC41278A-ECE8-409B-85D2-E67B0ABA1876}" name="Column1873" dataDxfId="14912"/>
    <tableColumn id="1878" xr3:uid="{442B9A27-B558-4053-8952-2F458F9B34C8}" name="Column1874" dataDxfId="14911"/>
    <tableColumn id="1879" xr3:uid="{EAEACD75-9861-4B43-A77C-54D8BFA30C49}" name="Column1875" dataDxfId="14910"/>
    <tableColumn id="1880" xr3:uid="{81BAB005-E559-4FED-B747-4EA4E55DD6F0}" name="Column1876" dataDxfId="14909"/>
    <tableColumn id="1881" xr3:uid="{1C7EF741-DCAE-46F2-ADFD-37ADA5524F05}" name="Column1877" dataDxfId="14908"/>
    <tableColumn id="1882" xr3:uid="{2EE8F515-1A9E-4D2E-8453-10CE480A32C9}" name="Column1878" dataDxfId="14907"/>
    <tableColumn id="1883" xr3:uid="{B55BD0AC-1BF3-45FA-AFB4-2FDA640AEBB9}" name="Column1879" dataDxfId="14906"/>
    <tableColumn id="1884" xr3:uid="{64666EDC-58A3-4CDE-98A7-D5EFBCD35EE1}" name="Column1880" dataDxfId="14905"/>
    <tableColumn id="1885" xr3:uid="{57FA40C6-5C30-4193-A14B-51C93520BDCD}" name="Column1881" dataDxfId="14904"/>
    <tableColumn id="1886" xr3:uid="{77068FCD-3E18-428F-9886-39E4941412D1}" name="Column1882" dataDxfId="14903"/>
    <tableColumn id="1887" xr3:uid="{5417650E-FBEF-4C5A-A00E-732FAF24F8A4}" name="Column1883" dataDxfId="14902"/>
    <tableColumn id="1888" xr3:uid="{8D905FF5-77C8-4322-86BA-ADC37B7813A9}" name="Column1884" dataDxfId="14901"/>
    <tableColumn id="1889" xr3:uid="{8ABCB01C-DE4F-4AE9-88A1-CB155F80692C}" name="Column1885" dataDxfId="14900"/>
    <tableColumn id="1890" xr3:uid="{4AE38B18-C966-40B7-A63D-E48A288FC222}" name="Column1886" dataDxfId="14899"/>
    <tableColumn id="1891" xr3:uid="{051C1D55-181E-41EB-9EED-9251E9DC016D}" name="Column1887" dataDxfId="14898"/>
    <tableColumn id="1892" xr3:uid="{D6AADDD1-B364-452C-A469-F57E0FDF9F08}" name="Column1888" dataDxfId="14897"/>
    <tableColumn id="1893" xr3:uid="{DEF2BFA4-A983-4622-99FA-AAB15CEECC90}" name="Column1889" dataDxfId="14896"/>
    <tableColumn id="1894" xr3:uid="{C75F663E-C045-40D0-936A-DB351C3CC425}" name="Column1890" dataDxfId="14895"/>
    <tableColumn id="1895" xr3:uid="{30FCB4D9-918F-4F93-ACF4-22B7DF8BFB8C}" name="Column1891" dataDxfId="14894"/>
    <tableColumn id="1896" xr3:uid="{2808348C-BB40-4F51-B39A-294153D3815A}" name="Column1892" dataDxfId="14893"/>
    <tableColumn id="1897" xr3:uid="{A13E54DE-0CA5-4507-B32E-EB38270BC6E5}" name="Column1893" dataDxfId="14892"/>
    <tableColumn id="1898" xr3:uid="{7A3BFC4F-9923-4C1D-8F0A-7E593C9A5616}" name="Column1894" dataDxfId="14891"/>
    <tableColumn id="1899" xr3:uid="{222BAB1D-AC29-47B6-B419-A65FD7D0B879}" name="Column1895" dataDxfId="14890"/>
    <tableColumn id="1900" xr3:uid="{25606424-02CA-40EF-85E0-09ADA8369B59}" name="Column1896" dataDxfId="14889"/>
    <tableColumn id="1901" xr3:uid="{26D60CF8-0185-4927-B34C-7CE25C1A812F}" name="Column1897" dataDxfId="14888"/>
    <tableColumn id="1902" xr3:uid="{17278AEC-5D09-424F-87DA-6DE057240919}" name="Column1898" dataDxfId="14887"/>
    <tableColumn id="1903" xr3:uid="{B3918782-17C0-462C-8F69-ABCB503B865E}" name="Column1899" dataDxfId="14886"/>
    <tableColumn id="1904" xr3:uid="{20E0BB32-E194-4006-ADE7-F7694C5FF54F}" name="Column1900" dataDxfId="14885"/>
    <tableColumn id="1905" xr3:uid="{00B05D56-4A90-4870-97BA-2486669ED327}" name="Column1901" dataDxfId="14884"/>
    <tableColumn id="1906" xr3:uid="{B4726410-D311-49DA-95C5-8C1B4902450C}" name="Column1902" dataDxfId="14883"/>
    <tableColumn id="1907" xr3:uid="{AE30423B-F512-40AE-97AC-476C7FD6566C}" name="Column1903" dataDxfId="14882"/>
    <tableColumn id="1908" xr3:uid="{B25EE3B1-1F05-4E88-9986-208CCED5F7CF}" name="Column1904" dataDxfId="14881"/>
    <tableColumn id="1909" xr3:uid="{26AD8144-89A5-416A-92AC-80CD2794537F}" name="Column1905" dataDxfId="14880"/>
    <tableColumn id="1910" xr3:uid="{0FED5F87-4DF7-45CA-8A1B-77F75E943078}" name="Column1906" dataDxfId="14879"/>
    <tableColumn id="1911" xr3:uid="{5905F243-D8DA-48C1-87CC-881B3E6CF499}" name="Column1907" dataDxfId="14878"/>
    <tableColumn id="1912" xr3:uid="{27B47940-BC58-4F44-B2EB-735587877F28}" name="Column1908" dataDxfId="14877"/>
    <tableColumn id="1913" xr3:uid="{F6BCDB80-A436-470D-92EA-77AB7EE43977}" name="Column1909" dataDxfId="14876"/>
    <tableColumn id="1914" xr3:uid="{86957CE8-4FE9-40C7-A129-64FCFC11A145}" name="Column1910" dataDxfId="14875"/>
    <tableColumn id="1915" xr3:uid="{052FEF76-3254-45F1-B244-79BAE442DF2D}" name="Column1911" dataDxfId="14874"/>
    <tableColumn id="1916" xr3:uid="{1E567838-8BD8-4073-956F-BFC724692C4F}" name="Column1912" dataDxfId="14873"/>
    <tableColumn id="1917" xr3:uid="{B0E8E419-5B73-4037-B0F0-D84810FD9510}" name="Column1913" dataDxfId="14872"/>
    <tableColumn id="1918" xr3:uid="{A4A64143-7E32-47F6-BEB5-F80475EC69DD}" name="Column1914" dataDxfId="14871"/>
    <tableColumn id="1919" xr3:uid="{6CC9D15F-6593-4BF2-83C4-AE6C95ED8201}" name="Column1915" dataDxfId="14870"/>
    <tableColumn id="1920" xr3:uid="{8AB4BA38-8E1D-40C7-9BD2-14AF37DD47AD}" name="Column1916" dataDxfId="14869"/>
    <tableColumn id="1921" xr3:uid="{074CF0A2-2612-4ECF-B349-8D042D9CFEC5}" name="Column1917" dataDxfId="14868"/>
    <tableColumn id="1922" xr3:uid="{28A0E37D-D996-4724-ACB4-1905D3E7C7E6}" name="Column1918" dataDxfId="14867"/>
    <tableColumn id="1923" xr3:uid="{80880092-7F62-430B-BD13-D299EA7CBB69}" name="Column1919" dataDxfId="14866"/>
    <tableColumn id="1924" xr3:uid="{CAC060DF-B580-4865-B1CD-25E2AEA87F2B}" name="Column1920" dataDxfId="14865"/>
    <tableColumn id="1925" xr3:uid="{0FBA2F58-5EF9-4887-93E5-59A9EB56AF78}" name="Column1921" dataDxfId="14864"/>
    <tableColumn id="1926" xr3:uid="{76B30216-1D41-407D-B8C6-3610434CE6E7}" name="Column1922" dataDxfId="14863"/>
    <tableColumn id="1927" xr3:uid="{0FC92038-56D8-4CAF-98EE-CF91CB50413B}" name="Column1923" dataDxfId="14862"/>
    <tableColumn id="1928" xr3:uid="{F2824243-80E3-4546-AF31-5638A44872DE}" name="Column1924" dataDxfId="14861"/>
    <tableColumn id="1929" xr3:uid="{34E84E68-EEE3-4F3B-A156-994414261480}" name="Column1925" dataDxfId="14860"/>
    <tableColumn id="1930" xr3:uid="{7570D511-E727-4683-820B-91574ADF4A1E}" name="Column1926" dataDxfId="14859"/>
    <tableColumn id="1931" xr3:uid="{350005ED-6738-4C18-9094-EF010DE3CC54}" name="Column1927" dataDxfId="14858"/>
    <tableColumn id="1932" xr3:uid="{C378CA82-930B-4F50-B7F5-6A537D30FA8A}" name="Column1928" dataDxfId="14857"/>
    <tableColumn id="1933" xr3:uid="{8FD179D7-FA60-4F74-AEB8-9B91EE27D6FD}" name="Column1929" dataDxfId="14856"/>
    <tableColumn id="1934" xr3:uid="{1E5CE7DE-0533-415F-B5AA-95548618F1B4}" name="Column1930" dataDxfId="14855"/>
    <tableColumn id="1935" xr3:uid="{7C49F54E-26BB-41BB-A40F-5E2339BCE939}" name="Column1931" dataDxfId="14854"/>
    <tableColumn id="1936" xr3:uid="{0B469CED-1B72-400B-B963-79ED1200F378}" name="Column1932" dataDxfId="14853"/>
    <tableColumn id="1937" xr3:uid="{3B6F0173-9D0F-4836-801A-987413339461}" name="Column1933" dataDxfId="14852"/>
    <tableColumn id="1938" xr3:uid="{00302928-D4CB-4549-A3CA-81D533DF4611}" name="Column1934" dataDxfId="14851"/>
    <tableColumn id="1939" xr3:uid="{4BBF72A2-4F37-4C7B-9283-F5E14426301E}" name="Column1935" dataDxfId="14850"/>
    <tableColumn id="1940" xr3:uid="{CFDE4939-111A-491A-BFD4-09D0A2671F41}" name="Column1936" dataDxfId="14849"/>
    <tableColumn id="1941" xr3:uid="{F32865F8-A512-4291-B936-7111A659DBF6}" name="Column1937" dataDxfId="14848"/>
    <tableColumn id="1942" xr3:uid="{11A82C71-5385-4467-A1B0-8FEF7B4D4AB1}" name="Column1938" dataDxfId="14847"/>
    <tableColumn id="1943" xr3:uid="{439438AE-439E-4C05-AABA-C400F6DFEEF9}" name="Column1939" dataDxfId="14846"/>
    <tableColumn id="1944" xr3:uid="{DF520C4B-1421-4106-9D5E-AF7BD5735B76}" name="Column1940" dataDxfId="14845"/>
    <tableColumn id="1945" xr3:uid="{0EC0FB79-A5EB-439E-9EF0-A98CF038CCC5}" name="Column1941" dataDxfId="14844"/>
    <tableColumn id="1946" xr3:uid="{FD3EDB01-F19C-48DF-AD81-96D631C1BCC4}" name="Column1942" dataDxfId="14843"/>
    <tableColumn id="1947" xr3:uid="{0CC289AC-4047-433A-B4EA-2A28FBB5BC3C}" name="Column1943" dataDxfId="14842"/>
    <tableColumn id="1948" xr3:uid="{B95D542E-2EE5-4DA7-9466-8C5017108213}" name="Column1944" dataDxfId="14841"/>
    <tableColumn id="1949" xr3:uid="{0EE2704D-DA4A-4DAE-A85B-223D26DF8354}" name="Column1945" dataDxfId="14840"/>
    <tableColumn id="1950" xr3:uid="{0FF5C958-319B-4621-B1DF-4011F7F347FF}" name="Column1946" dataDxfId="14839"/>
    <tableColumn id="1951" xr3:uid="{DF003028-E8E7-4256-8F95-1F131740BFBC}" name="Column1947" dataDxfId="14838"/>
    <tableColumn id="1952" xr3:uid="{D6E54024-A9B4-4228-BD3F-409FF9D92485}" name="Column1948" dataDxfId="14837"/>
    <tableColumn id="1953" xr3:uid="{620D702C-3DB0-4FC3-803F-D14BE87ACFB6}" name="Column1949" dataDxfId="14836"/>
    <tableColumn id="1954" xr3:uid="{9037C0F7-1881-400D-8494-356D02A0DAFE}" name="Column1950" dataDxfId="14835"/>
    <tableColumn id="1955" xr3:uid="{540D1323-F763-4797-85C2-21D7BCCB0206}" name="Column1951" dataDxfId="14834"/>
    <tableColumn id="1956" xr3:uid="{7161E9BE-27BE-4BF5-80AE-0A6151B14EF7}" name="Column1952" dataDxfId="14833"/>
    <tableColumn id="1957" xr3:uid="{2A30B780-A20B-4CC0-B2F4-06B3BB1298EF}" name="Column1953" dataDxfId="14832"/>
    <tableColumn id="1958" xr3:uid="{DB5C09BC-CAA6-498A-A1E8-F492C36AA734}" name="Column1954" dataDxfId="14831"/>
    <tableColumn id="1959" xr3:uid="{2146CB40-2D51-433D-9BDD-F8929DED3057}" name="Column1955" dataDxfId="14830"/>
    <tableColumn id="1960" xr3:uid="{7CB06675-B106-4F8F-88A6-B0954890AD5C}" name="Column1956" dataDxfId="14829"/>
    <tableColumn id="1961" xr3:uid="{53BE21D5-D9BB-4964-9CF9-75BA348E136A}" name="Column1957" dataDxfId="14828"/>
    <tableColumn id="1962" xr3:uid="{B78D9775-A932-4418-B0A0-F0A1AC1596BB}" name="Column1958" dataDxfId="14827"/>
    <tableColumn id="1963" xr3:uid="{F0C9DF57-5285-4F90-9C43-C4FFCBFB22F7}" name="Column1959" dataDxfId="14826"/>
    <tableColumn id="1964" xr3:uid="{0E5B35DC-528D-4A76-B2D3-6CA7BAA848E2}" name="Column1960" dataDxfId="14825"/>
    <tableColumn id="1965" xr3:uid="{E66FC86A-EAF6-40A6-9DC2-1BD6A3234E45}" name="Column1961" dataDxfId="14824"/>
    <tableColumn id="1966" xr3:uid="{9FC526A9-0B48-4BE8-9DCF-0BB69636A779}" name="Column1962" dataDxfId="14823"/>
    <tableColumn id="1967" xr3:uid="{45C6BD23-FE98-45C2-8CA9-D21DECCD894B}" name="Column1963" dataDxfId="14822"/>
    <tableColumn id="1968" xr3:uid="{D40BC2E4-616A-4D9D-A39A-546114287C47}" name="Column1964" dataDxfId="14821"/>
    <tableColumn id="1969" xr3:uid="{E9D03BF2-4B12-4D2E-BA54-C4EABFBAF8A6}" name="Column1965" dataDxfId="14820"/>
    <tableColumn id="1970" xr3:uid="{DCF5C98D-F1D8-4CA9-8439-3C127BD63958}" name="Column1966" dataDxfId="14819"/>
    <tableColumn id="1971" xr3:uid="{209BAB95-078B-4A93-A3BD-D472372F4EDB}" name="Column1967" dataDxfId="14818"/>
    <tableColumn id="1972" xr3:uid="{3C5078E8-6CAA-436A-86A3-C4A69BDC7BD2}" name="Column1968" dataDxfId="14817"/>
    <tableColumn id="1973" xr3:uid="{EC55E273-4EF4-41D7-AF12-8862559ACBF4}" name="Column1969" dataDxfId="14816"/>
    <tableColumn id="1974" xr3:uid="{BFF4E361-2E30-4A70-AD13-F90F98F5E67D}" name="Column1970" dataDxfId="14815"/>
    <tableColumn id="1975" xr3:uid="{52DE8E31-0F07-47CE-B9C7-00B8BA233AEB}" name="Column1971" dataDxfId="14814"/>
    <tableColumn id="1976" xr3:uid="{E11CC440-A37D-4AA7-AA9A-57AA115F9913}" name="Column1972" dataDxfId="14813"/>
    <tableColumn id="1977" xr3:uid="{10248A89-D9B3-4032-87AF-7BD08448569B}" name="Column1973" dataDxfId="14812"/>
    <tableColumn id="1978" xr3:uid="{0D710813-4845-4585-AA3F-A4403483D984}" name="Column1974" dataDxfId="14811"/>
    <tableColumn id="1979" xr3:uid="{F4FA2DC0-4C0C-4CA3-9206-B87E99AB2260}" name="Column1975" dataDxfId="14810"/>
    <tableColumn id="1980" xr3:uid="{31EEE589-0D9A-43A0-88E2-D80E325EA041}" name="Column1976" dataDxfId="14809"/>
    <tableColumn id="1981" xr3:uid="{10AA488D-9030-47A4-B67C-A3C303E01A22}" name="Column1977" dataDxfId="14808"/>
    <tableColumn id="1982" xr3:uid="{09466C17-F00C-49E5-B46A-ABC1A094DC49}" name="Column1978" dataDxfId="14807"/>
    <tableColumn id="1983" xr3:uid="{2587ED8B-B01D-4AB7-B5D6-B2BA7F2FAC18}" name="Column1979" dataDxfId="14806"/>
    <tableColumn id="1984" xr3:uid="{E172D0CF-625B-4569-B18F-318A6C401848}" name="Column1980" dataDxfId="14805"/>
    <tableColumn id="1985" xr3:uid="{F7092893-A71B-4AAE-9AA3-C7DE8ADC34B2}" name="Column1981" dataDxfId="14804"/>
    <tableColumn id="1986" xr3:uid="{D736B547-8B50-46CF-B03A-9035F409CF56}" name="Column1982" dataDxfId="14803"/>
    <tableColumn id="1987" xr3:uid="{E10CB260-53A4-4344-A526-8CFC0D56A17E}" name="Column1983" dataDxfId="14802"/>
    <tableColumn id="1988" xr3:uid="{9F49E9F4-E91A-4950-906F-63EA01940257}" name="Column1984" dataDxfId="14801"/>
    <tableColumn id="1989" xr3:uid="{7E528389-40E9-4231-8E3E-91DD25045C51}" name="Column1985" dataDxfId="14800"/>
    <tableColumn id="1990" xr3:uid="{12E93B51-B330-4751-811A-EF52B2D8209E}" name="Column1986" dataDxfId="14799"/>
    <tableColumn id="1991" xr3:uid="{97F9A2F3-AAAF-4360-9693-221B86B1787E}" name="Column1987" dataDxfId="14798"/>
    <tableColumn id="1992" xr3:uid="{63B62900-B7EA-49F6-AEE0-63CA9275634B}" name="Column1988" dataDxfId="14797"/>
    <tableColumn id="1993" xr3:uid="{0E72E846-602D-4C5B-B32A-02D8474585FA}" name="Column1989" dataDxfId="14796"/>
    <tableColumn id="1994" xr3:uid="{B912D06F-D51E-417F-99A0-F7B8EFB0B31C}" name="Column1990" dataDxfId="14795"/>
    <tableColumn id="1995" xr3:uid="{29D401D0-52D7-4DE6-892E-E6496A732FFB}" name="Column1991" dataDxfId="14794"/>
    <tableColumn id="1996" xr3:uid="{3B0887C7-0C9E-40CC-BE5A-6BECDF9905ED}" name="Column1992" dataDxfId="14793"/>
    <tableColumn id="1997" xr3:uid="{250BFED7-66DD-458F-868F-2D3CC09EC16E}" name="Column1993" dataDxfId="14792"/>
    <tableColumn id="1998" xr3:uid="{D8DC122B-09AD-48BD-A1E0-EF6689F4596B}" name="Column1994" dataDxfId="14791"/>
    <tableColumn id="1999" xr3:uid="{A0C27EC5-5A93-4DE9-83ED-65F600D838AA}" name="Column1995" dataDxfId="14790"/>
    <tableColumn id="2000" xr3:uid="{6060154A-4DC7-4C65-8362-918AEE281FA2}" name="Column1996" dataDxfId="14789"/>
    <tableColumn id="2001" xr3:uid="{11293717-DDB1-46C4-9BF5-D4E7EC1A1DE4}" name="Column1997" dataDxfId="14788"/>
    <tableColumn id="2002" xr3:uid="{DBD23167-3A43-431A-BC14-A25E4D842BBE}" name="Column1998" dataDxfId="14787"/>
    <tableColumn id="2003" xr3:uid="{540387C7-2F04-4993-8FF7-DC7388C7ECDB}" name="Column1999" dataDxfId="14786"/>
    <tableColumn id="2004" xr3:uid="{FEF7CD35-657E-4C69-AB45-F69DB537DAD8}" name="Column2000" dataDxfId="14785"/>
    <tableColumn id="2005" xr3:uid="{91158D64-17B8-4028-B386-69B383F2EED5}" name="Column2001" dataDxfId="14784"/>
    <tableColumn id="2006" xr3:uid="{D21EA53E-CB14-402C-B6AD-4171E3F60003}" name="Column2002" dataDxfId="14783"/>
    <tableColumn id="2007" xr3:uid="{90099C67-D41B-4199-8B2D-82E4BEDAB6D3}" name="Column2003" dataDxfId="14782"/>
    <tableColumn id="2008" xr3:uid="{275DFF4D-D61B-4464-A81E-7A34B5FD8EAA}" name="Column2004" dataDxfId="14781"/>
    <tableColumn id="2009" xr3:uid="{143E2BA5-E105-41B8-97E6-6531B1A5FE8B}" name="Column2005" dataDxfId="14780"/>
    <tableColumn id="2010" xr3:uid="{335A7F39-4E27-4658-AD89-7051973C0401}" name="Column2006" dataDxfId="14779"/>
    <tableColumn id="2011" xr3:uid="{7EBA9E95-FA6E-4223-81BD-1C8A0036F5F7}" name="Column2007" dataDxfId="14778"/>
    <tableColumn id="2012" xr3:uid="{81510A25-1420-406B-B520-4F98EF4B27DF}" name="Column2008" dataDxfId="14777"/>
    <tableColumn id="2013" xr3:uid="{AB28041B-A090-44D7-BF12-D9AA3029F38D}" name="Column2009" dataDxfId="14776"/>
    <tableColumn id="2014" xr3:uid="{BECD154D-AB15-4602-A47F-97A63BBA1189}" name="Column2010" dataDxfId="14775"/>
    <tableColumn id="2015" xr3:uid="{FB93D3AB-7F0B-47C8-9B64-2DFC2310F04A}" name="Column2011" dataDxfId="14774"/>
    <tableColumn id="2016" xr3:uid="{2621DD72-6F46-44EF-8506-5F0003352131}" name="Column2012" dataDxfId="14773"/>
    <tableColumn id="2017" xr3:uid="{E218D4E9-E5CA-4AE8-8A45-8D1A51392CBA}" name="Column2013" dataDxfId="14772"/>
    <tableColumn id="2018" xr3:uid="{A5F894C9-1760-417E-BFBB-3F00306F94BE}" name="Column2014" dataDxfId="14771"/>
    <tableColumn id="2019" xr3:uid="{1BFB69DD-CCF8-4EBB-B323-6C25AA3BB170}" name="Column2015" dataDxfId="14770"/>
    <tableColumn id="2020" xr3:uid="{325D0B32-1C84-4B4A-A1B2-A845D5FD6408}" name="Column2016" dataDxfId="14769"/>
    <tableColumn id="2021" xr3:uid="{5668AD46-10E0-4BD0-AF20-7CCE48B75383}" name="Column2017" dataDxfId="14768"/>
    <tableColumn id="2022" xr3:uid="{82C19C9E-7886-4A2C-89C4-77217F00C1EE}" name="Column2018" dataDxfId="14767"/>
    <tableColumn id="2023" xr3:uid="{042FAB74-F334-4AB9-875E-9BE431B8551F}" name="Column2019" dataDxfId="14766"/>
    <tableColumn id="2024" xr3:uid="{7DF950A4-B6D2-4D76-A14B-CB311662E4D9}" name="Column2020" dataDxfId="14765"/>
    <tableColumn id="2025" xr3:uid="{2786694F-C6C1-473B-9607-722405FAB90B}" name="Column2021" dataDxfId="14764"/>
    <tableColumn id="2026" xr3:uid="{F8EA781E-643B-4897-ADC6-00BF87513632}" name="Column2022" dataDxfId="14763"/>
    <tableColumn id="2027" xr3:uid="{99D0221C-4167-46A9-863B-8206490F712E}" name="Column2023" dataDxfId="14762"/>
    <tableColumn id="2028" xr3:uid="{4AD8B829-6D46-4FCE-ACDC-455580490634}" name="Column2024" dataDxfId="14761"/>
    <tableColumn id="2029" xr3:uid="{4EC8097D-AA33-406C-A373-D11B2E6D69F6}" name="Column2025" dataDxfId="14760"/>
    <tableColumn id="2030" xr3:uid="{3789923C-26C9-4EB5-BA15-D43E41209D6C}" name="Column2026" dataDxfId="14759"/>
    <tableColumn id="2031" xr3:uid="{D8622242-383C-4162-B3C6-A4AFFC4D1B8B}" name="Column2027" dataDxfId="14758"/>
    <tableColumn id="2032" xr3:uid="{8E1460D6-1BB9-49AA-B184-BF91BF069E52}" name="Column2028" dataDxfId="14757"/>
    <tableColumn id="2033" xr3:uid="{B9912C07-259A-4118-8FA9-F6D8A101C798}" name="Column2029" dataDxfId="14756"/>
    <tableColumn id="2034" xr3:uid="{8AB6232C-8557-499B-BE02-5E54903DC778}" name="Column2030" dataDxfId="14755"/>
    <tableColumn id="2035" xr3:uid="{94EB4E04-CD6F-410C-8BE7-934FD1347A44}" name="Column2031" dataDxfId="14754"/>
    <tableColumn id="2036" xr3:uid="{7D6DD59C-98B6-41B0-95D7-0E01EF38D6BF}" name="Column2032" dataDxfId="14753"/>
    <tableColumn id="2037" xr3:uid="{3E5E7B14-655B-4821-B671-67A008227064}" name="Column2033" dataDxfId="14752"/>
    <tableColumn id="2038" xr3:uid="{4DEC0F19-B089-45C3-BA88-54FFDBB96250}" name="Column2034" dataDxfId="14751"/>
    <tableColumn id="2039" xr3:uid="{BDBC8643-84A6-4359-A6F0-EE39F2DDB422}" name="Column2035" dataDxfId="14750"/>
    <tableColumn id="2040" xr3:uid="{AAED3F6C-DF10-4ED0-874A-7465A5D3CBCC}" name="Column2036" dataDxfId="14749"/>
    <tableColumn id="2041" xr3:uid="{FF0E9B65-F3CE-4BBF-8118-654CA9274ABA}" name="Column2037" dataDxfId="14748"/>
    <tableColumn id="2042" xr3:uid="{7944A622-E92E-4EDE-B639-3C007440AAE4}" name="Column2038" dataDxfId="14747"/>
    <tableColumn id="2043" xr3:uid="{B9171669-F90B-4BB2-AD7F-BECD035EAF0A}" name="Column2039" dataDxfId="14746"/>
    <tableColumn id="2044" xr3:uid="{9BA9E6C6-E9D6-45F3-9368-95B7D194A829}" name="Column2040" dataDxfId="14745"/>
    <tableColumn id="2045" xr3:uid="{C86D25D2-7B3D-485F-BA30-A2311CE48D79}" name="Column2041" dataDxfId="14744"/>
    <tableColumn id="2046" xr3:uid="{092E7246-C2B6-4F66-A1AF-7088BBC95A44}" name="Column2042" dataDxfId="14743"/>
    <tableColumn id="2047" xr3:uid="{389A4AF4-0264-43A6-9ACC-2F7A9715A428}" name="Column2043" dataDxfId="14742"/>
    <tableColumn id="2048" xr3:uid="{505ADCF1-6DAB-45F8-BC34-4F4BF863688F}" name="Column2044" dataDxfId="14741"/>
    <tableColumn id="2049" xr3:uid="{B4CA421B-E420-483C-81C6-0B424B14C7A6}" name="Column2045" dataDxfId="14740"/>
    <tableColumn id="2050" xr3:uid="{D6193272-3459-4F44-824E-B5742B2F9F0B}" name="Column2046" dataDxfId="14739"/>
    <tableColumn id="2051" xr3:uid="{239F6FB6-3F0D-48F8-AC8A-F9AC0C25553D}" name="Column2047" dataDxfId="14738"/>
    <tableColumn id="2052" xr3:uid="{C14B9A93-CBFE-4F5B-9B00-A8684E91CD0D}" name="Column2048" dataDxfId="14737"/>
    <tableColumn id="2053" xr3:uid="{FADC3C07-C52B-4CD1-BFB7-185128EFCA21}" name="Column2049" dataDxfId="14736"/>
    <tableColumn id="2054" xr3:uid="{EC225879-8103-4FAF-A7F4-48C1D6380F04}" name="Column2050" dataDxfId="14735"/>
    <tableColumn id="2055" xr3:uid="{3D35022B-E257-4FC1-8DEA-14F9E958AC70}" name="Column2051" dataDxfId="14734"/>
    <tableColumn id="2056" xr3:uid="{D075E8B5-0752-42D3-A02B-97C9F33DE09C}" name="Column2052" dataDxfId="14733"/>
    <tableColumn id="2057" xr3:uid="{590DB875-DF1C-4140-BA87-22BD096876A1}" name="Column2053" dataDxfId="14732"/>
    <tableColumn id="2058" xr3:uid="{CEDA1298-35CE-49A6-82AC-E259EC8F53EA}" name="Column2054" dataDxfId="14731"/>
    <tableColumn id="2059" xr3:uid="{1F4FC0E5-4332-4FF8-8E2B-D117D9FC8113}" name="Column2055" dataDxfId="14730"/>
    <tableColumn id="2060" xr3:uid="{5424A898-0C56-47C6-A845-1610B344F1EE}" name="Column2056" dataDxfId="14729"/>
    <tableColumn id="2061" xr3:uid="{C6833861-E7FC-4B77-890E-A9F37840A841}" name="Column2057" dataDxfId="14728"/>
    <tableColumn id="2062" xr3:uid="{3EF1F135-EA2E-49B7-A67E-E67234D376FB}" name="Column2058" dataDxfId="14727"/>
    <tableColumn id="2063" xr3:uid="{7DF11B1D-4D7E-47EA-A895-2A4EF0E1B1CD}" name="Column2059" dataDxfId="14726"/>
    <tableColumn id="2064" xr3:uid="{D4714EDC-0A5D-47BD-822E-666D0B1EC370}" name="Column2060" dataDxfId="14725"/>
    <tableColumn id="2065" xr3:uid="{5BC6D701-BF02-4AAA-B711-3F54A09C0CBA}" name="Column2061" dataDxfId="14724"/>
    <tableColumn id="2066" xr3:uid="{70B60F4F-2E5C-4F26-A1C7-50E91B1F7A89}" name="Column2062" dataDxfId="14723"/>
    <tableColumn id="2067" xr3:uid="{18DD0DDB-2154-43E4-B56D-84B2ACB528E0}" name="Column2063" dataDxfId="14722"/>
    <tableColumn id="2068" xr3:uid="{7C760C8B-95B0-4D0A-BC3F-F7846005B024}" name="Column2064" dataDxfId="14721"/>
    <tableColumn id="2069" xr3:uid="{B3DF8582-CD72-43CB-A598-3AF75D92B864}" name="Column2065" dataDxfId="14720"/>
    <tableColumn id="2070" xr3:uid="{F286C153-23BB-4EB6-8C68-7DAFA77AB570}" name="Column2066" dataDxfId="14719"/>
    <tableColumn id="2071" xr3:uid="{9FA48669-76D6-403A-9936-5C09D9103001}" name="Column2067" dataDxfId="14718"/>
    <tableColumn id="2072" xr3:uid="{C168B29E-9C38-4410-AEE6-1DE8EECC5AD2}" name="Column2068" dataDxfId="14717"/>
    <tableColumn id="2073" xr3:uid="{6DC8EE38-EC2A-4C9D-A931-A1C35701B547}" name="Column2069" dataDxfId="14716"/>
    <tableColumn id="2074" xr3:uid="{6884F8D1-9A51-4FB5-902F-3FC2CE0D8871}" name="Column2070" dataDxfId="14715"/>
    <tableColumn id="2075" xr3:uid="{C98A5FBD-EBCF-4639-9571-8E1CD969803F}" name="Column2071" dataDxfId="14714"/>
    <tableColumn id="2076" xr3:uid="{679D7537-3321-4EAB-9C53-88262F2DE162}" name="Column2072" dataDxfId="14713"/>
    <tableColumn id="2077" xr3:uid="{19516190-DA1E-45EA-B53F-4284FCD0453E}" name="Column2073" dataDxfId="14712"/>
    <tableColumn id="2078" xr3:uid="{ADC5C359-EE37-4B62-95C9-7FAFB595A309}" name="Column2074" dataDxfId="14711"/>
    <tableColumn id="2079" xr3:uid="{73AFEC1F-3B78-437E-BCC4-94D48C081A35}" name="Column2075" dataDxfId="14710"/>
    <tableColumn id="2080" xr3:uid="{17897457-DC0E-406E-AC60-2126320FA71C}" name="Column2076" dataDxfId="14709"/>
    <tableColumn id="2081" xr3:uid="{B937859F-3DB6-450B-BC35-1ED3817A0A9E}" name="Column2077" dataDxfId="14708"/>
    <tableColumn id="2082" xr3:uid="{0964476E-59DE-41FA-A39A-A1062310B1FE}" name="Column2078" dataDxfId="14707"/>
    <tableColumn id="2083" xr3:uid="{562302F9-3CB7-4BAB-BA02-14820D41B481}" name="Column2079" dataDxfId="14706"/>
    <tableColumn id="2084" xr3:uid="{B9094312-5B74-4026-B9F5-95776883AFFF}" name="Column2080" dataDxfId="14705"/>
    <tableColumn id="2085" xr3:uid="{896FAC72-30B4-4DE7-A5EC-EAF7CCE3851B}" name="Column2081" dataDxfId="14704"/>
    <tableColumn id="2086" xr3:uid="{5BAB086A-F02A-45E6-AD5A-BE7DBA7734B0}" name="Column2082" dataDxfId="14703"/>
    <tableColumn id="2087" xr3:uid="{7F249037-B8DF-4736-84BC-BF6646DCA907}" name="Column2083" dataDxfId="14702"/>
    <tableColumn id="2088" xr3:uid="{BD100E69-A298-4688-8118-A4E55D24B551}" name="Column2084" dataDxfId="14701"/>
    <tableColumn id="2089" xr3:uid="{1BA70A6F-BDEA-4F1A-B189-F4596916B8BB}" name="Column2085" dataDxfId="14700"/>
    <tableColumn id="2090" xr3:uid="{FB6423C7-1076-4323-94B6-EBFED9267EE9}" name="Column2086" dataDxfId="14699"/>
    <tableColumn id="2091" xr3:uid="{1B0B0BBC-5527-4FDF-8D12-7B9814104FB5}" name="Column2087" dataDxfId="14698"/>
    <tableColumn id="2092" xr3:uid="{D0F35BC1-7B3F-49D3-B8A0-E5192B559AB2}" name="Column2088" dataDxfId="14697"/>
    <tableColumn id="2093" xr3:uid="{7E001A52-97D1-481B-B377-E0BEA36609F7}" name="Column2089" dataDxfId="14696"/>
    <tableColumn id="2094" xr3:uid="{9E738C6B-36E2-4444-96A5-95991A0DE29A}" name="Column2090" dataDxfId="14695"/>
    <tableColumn id="2095" xr3:uid="{5BDA7069-0528-4D55-8DD2-C6D42ED114CD}" name="Column2091" dataDxfId="14694"/>
    <tableColumn id="2096" xr3:uid="{0563A22A-8AC9-4964-B1F3-52E4F563C471}" name="Column2092" dataDxfId="14693"/>
    <tableColumn id="2097" xr3:uid="{A593795F-E25F-4F29-8B80-90982131FD4B}" name="Column2093" dataDxfId="14692"/>
    <tableColumn id="2098" xr3:uid="{3FE71091-17F4-4C7F-8815-0DB860473FBE}" name="Column2094" dataDxfId="14691"/>
    <tableColumn id="2099" xr3:uid="{81B3FD8A-D4FF-4F9D-9BAC-6E0CB611458A}" name="Column2095" dataDxfId="14690"/>
    <tableColumn id="2100" xr3:uid="{8F9D9EBC-1D00-4646-A32A-1B095D947743}" name="Column2096" dataDxfId="14689"/>
    <tableColumn id="2101" xr3:uid="{C8746C89-9687-4296-9D5B-0EB63474CA07}" name="Column2097" dataDxfId="14688"/>
    <tableColumn id="2102" xr3:uid="{57DA0828-D0A2-428D-97EB-371EFD0383DB}" name="Column2098" dataDxfId="14687"/>
    <tableColumn id="2103" xr3:uid="{5883688B-6E9A-45CF-8E43-ACBD5A949E21}" name="Column2099" dataDxfId="14686"/>
    <tableColumn id="2104" xr3:uid="{1D443936-984E-4A77-9DD1-EAA0A9B79B47}" name="Column2100" dataDxfId="14685"/>
    <tableColumn id="2105" xr3:uid="{A9A7B212-01F6-4A7D-8B11-F06A8F3FC64D}" name="Column2101" dataDxfId="14684"/>
    <tableColumn id="2106" xr3:uid="{F85C0D6E-E363-43A6-A295-1F977D21C8A6}" name="Column2102" dataDxfId="14683"/>
    <tableColumn id="2107" xr3:uid="{CE567375-F993-4C12-9446-F86DDA22FCBE}" name="Column2103" dataDxfId="14682"/>
    <tableColumn id="2108" xr3:uid="{7310C6D7-F63D-4469-A48F-6BC6604CD6F6}" name="Column2104" dataDxfId="14681"/>
    <tableColumn id="2109" xr3:uid="{32EDA716-949D-4E86-8C11-AA051132CE47}" name="Column2105" dataDxfId="14680"/>
    <tableColumn id="2110" xr3:uid="{8B771335-025D-438C-9063-C68A819D6DC0}" name="Column2106" dataDxfId="14679"/>
    <tableColumn id="2111" xr3:uid="{B52DDF25-3DCD-4389-953C-3D06A613FA7B}" name="Column2107" dataDxfId="14678"/>
    <tableColumn id="2112" xr3:uid="{76E3C13D-7B62-47E0-848F-65DA7390900E}" name="Column2108" dataDxfId="14677"/>
    <tableColumn id="2113" xr3:uid="{6DE36D84-9B5C-4694-AB0E-624ACA0B9B48}" name="Column2109" dataDxfId="14676"/>
    <tableColumn id="2114" xr3:uid="{7DD94A78-96E7-4DC3-9CA5-19A6E421A5BE}" name="Column2110" dataDxfId="14675"/>
    <tableColumn id="2115" xr3:uid="{79FA3E3B-6B55-4947-9740-82DFE6FF8453}" name="Column2111" dataDxfId="14674"/>
    <tableColumn id="2116" xr3:uid="{0D1A7268-D63E-431A-9DB5-DC03591EA6DA}" name="Column2112" dataDxfId="14673"/>
    <tableColumn id="2117" xr3:uid="{67F7B88A-CF3F-49FE-B63B-BBA9304AB500}" name="Column2113" dataDxfId="14672"/>
    <tableColumn id="2118" xr3:uid="{959C9055-44AE-4A56-8940-5723E1D259ED}" name="Column2114" dataDxfId="14671"/>
    <tableColumn id="2119" xr3:uid="{168D2242-77FE-4FB3-8F79-A03F7B1904CA}" name="Column2115" dataDxfId="14670"/>
    <tableColumn id="2120" xr3:uid="{5E0E8EF0-1DE4-4DD8-B0F8-9E6FFF878BCD}" name="Column2116" dataDxfId="14669"/>
    <tableColumn id="2121" xr3:uid="{6B2A7574-435B-48D6-8BA6-D84A43CC8B85}" name="Column2117" dataDxfId="14668"/>
    <tableColumn id="2122" xr3:uid="{33FCF723-CC48-418C-9F31-BCA2DE0D5F82}" name="Column2118" dataDxfId="14667"/>
    <tableColumn id="2123" xr3:uid="{003DB140-50D3-4561-807F-853249FD326D}" name="Column2119" dataDxfId="14666"/>
    <tableColumn id="2124" xr3:uid="{1F26B0D7-3250-44F4-959D-626CE0697949}" name="Column2120" dataDxfId="14665"/>
    <tableColumn id="2125" xr3:uid="{AEF1C90C-E87E-4602-9897-A328E457B618}" name="Column2121" dataDxfId="14664"/>
    <tableColumn id="2126" xr3:uid="{D5D81902-EA7B-4410-9EB1-BC767354A8D8}" name="Column2122" dataDxfId="14663"/>
    <tableColumn id="2127" xr3:uid="{50D27187-990D-4025-B5EC-F52BB71A27F1}" name="Column2123" dataDxfId="14662"/>
    <tableColumn id="2128" xr3:uid="{4B4A0F74-FC10-47BB-ACA0-8BC93FDC4640}" name="Column2124" dataDxfId="14661"/>
    <tableColumn id="2129" xr3:uid="{B7ABE3B9-F0E6-43C9-8C52-70AFD6DE757E}" name="Column2125" dataDxfId="14660"/>
    <tableColumn id="2130" xr3:uid="{3D8FC558-0AE5-43E2-9767-4815CC43785C}" name="Column2126" dataDxfId="14659"/>
    <tableColumn id="2131" xr3:uid="{329A7DF1-D3BF-41DE-B797-2F7BCD0E7CDA}" name="Column2127" dataDxfId="14658"/>
    <tableColumn id="2132" xr3:uid="{EF91656E-E865-4F32-BD39-2E49D5366B5B}" name="Column2128" dataDxfId="14657"/>
    <tableColumn id="2133" xr3:uid="{BF6E3373-0870-4D1E-8E8F-CB5499D83FF8}" name="Column2129" dataDxfId="14656"/>
    <tableColumn id="2134" xr3:uid="{B20D9BAD-681D-4809-8961-C16ABF8A3A1B}" name="Column2130" dataDxfId="14655"/>
    <tableColumn id="2135" xr3:uid="{004131FF-CADA-4E83-922B-0A05C4974394}" name="Column2131" dataDxfId="14654"/>
    <tableColumn id="2136" xr3:uid="{CC6533E9-7AFB-40A1-A962-34D7CC4A0BB2}" name="Column2132" dataDxfId="14653"/>
    <tableColumn id="2137" xr3:uid="{72DDF56A-3697-4D42-882A-DE052575EAD4}" name="Column2133" dataDxfId="14652"/>
    <tableColumn id="2138" xr3:uid="{2AE505B8-1421-4E29-A7E2-3208920A2AED}" name="Column2134" dataDxfId="14651"/>
    <tableColumn id="2139" xr3:uid="{3378377C-71B8-4E41-90F3-75AA867E133F}" name="Column2135" dataDxfId="14650"/>
    <tableColumn id="2140" xr3:uid="{52B8D72E-2A1E-4217-8ACD-89D1ADC38147}" name="Column2136" dataDxfId="14649"/>
    <tableColumn id="2141" xr3:uid="{5FE86CDA-7EBD-426C-94B4-8672606634A2}" name="Column2137" dataDxfId="14648"/>
    <tableColumn id="2142" xr3:uid="{B824B57E-4DDC-4188-BB77-3DBA9226C26F}" name="Column2138" dataDxfId="14647"/>
    <tableColumn id="2143" xr3:uid="{2D357676-6216-47F1-8017-F5DAA303D790}" name="Column2139" dataDxfId="14646"/>
    <tableColumn id="2144" xr3:uid="{8DFE0F33-581B-4467-92A9-5D659C2C3D84}" name="Column2140" dataDxfId="14645"/>
    <tableColumn id="2145" xr3:uid="{15CD0F0C-0AA0-4260-AC3C-3A405F6D697D}" name="Column2141" dataDxfId="14644"/>
    <tableColumn id="2146" xr3:uid="{30993C24-4FDD-4AE8-B6F2-B531AA792313}" name="Column2142" dataDxfId="14643"/>
    <tableColumn id="2147" xr3:uid="{9004CCB3-4ADC-4DC0-9334-96D8BDF1F0ED}" name="Column2143" dataDxfId="14642"/>
    <tableColumn id="2148" xr3:uid="{EC94E77E-76D9-41B3-AF95-DD2ACB14168D}" name="Column2144" dataDxfId="14641"/>
    <tableColumn id="2149" xr3:uid="{A7452725-2FA8-48B4-88EC-1DD8D17A98FA}" name="Column2145" dataDxfId="14640"/>
    <tableColumn id="2150" xr3:uid="{32B18A3B-6BE8-4463-90A7-39AD5AD2F92C}" name="Column2146" dataDxfId="14639"/>
    <tableColumn id="2151" xr3:uid="{AD347348-5D2E-4EA3-845B-03881C8B0228}" name="Column2147" dataDxfId="14638"/>
    <tableColumn id="2152" xr3:uid="{D46A1EB6-FF95-4575-A94D-177C61980C84}" name="Column2148" dataDxfId="14637"/>
    <tableColumn id="2153" xr3:uid="{D5CD7C49-AC9A-4188-BF17-D31338BF44C3}" name="Column2149" dataDxfId="14636"/>
    <tableColumn id="2154" xr3:uid="{F2131035-DC08-4A89-AAAF-FA6E625EF27A}" name="Column2150" dataDxfId="14635"/>
    <tableColumn id="2155" xr3:uid="{EB0C3F3F-7F14-4052-BA18-CBD5567CD6B8}" name="Column2151" dataDxfId="14634"/>
    <tableColumn id="2156" xr3:uid="{B0AADD65-B0BF-4E3A-90DC-98542C545043}" name="Column2152" dataDxfId="14633"/>
    <tableColumn id="2157" xr3:uid="{61046141-A370-4E45-B3E3-2FDA7053B947}" name="Column2153" dataDxfId="14632"/>
    <tableColumn id="2158" xr3:uid="{A8A9A53E-2494-4A83-8046-93C8CA5FF17F}" name="Column2154" dataDxfId="14631"/>
    <tableColumn id="2159" xr3:uid="{BA5A4699-FADF-43FE-9D8E-40DC560EB6F0}" name="Column2155" dataDxfId="14630"/>
    <tableColumn id="2160" xr3:uid="{57AC498F-95ED-4F33-BD56-AA08CD0C1903}" name="Column2156" dataDxfId="14629"/>
    <tableColumn id="2161" xr3:uid="{16643DD3-744F-4583-B3B9-E717DA511AD4}" name="Column2157" dataDxfId="14628"/>
    <tableColumn id="2162" xr3:uid="{738DF51B-AEF5-4D82-A16A-FA49B7C78B01}" name="Column2158" dataDxfId="14627"/>
    <tableColumn id="2163" xr3:uid="{6D46B05F-5C92-4CED-B14A-B5276C565FF2}" name="Column2159" dataDxfId="14626"/>
    <tableColumn id="2164" xr3:uid="{A269784B-6AB4-49E8-B517-BF3AFC19104F}" name="Column2160" dataDxfId="14625"/>
    <tableColumn id="2165" xr3:uid="{79F4CE95-A9F1-4BD8-AF99-A39723953BB3}" name="Column2161" dataDxfId="14624"/>
    <tableColumn id="2166" xr3:uid="{BEED1ADD-6578-4E5C-B176-2A30D28F1CFD}" name="Column2162" dataDxfId="14623"/>
    <tableColumn id="2167" xr3:uid="{D77B9A25-2BD0-40FB-8876-0857CBAD7BC1}" name="Column2163" dataDxfId="14622"/>
    <tableColumn id="2168" xr3:uid="{F6628BE6-40EC-4AF3-84FD-7CADF0F82BC9}" name="Column2164" dataDxfId="14621"/>
    <tableColumn id="2169" xr3:uid="{CF1B288A-B9D8-4F80-99AA-A1AA60A89A6B}" name="Column2165" dataDxfId="14620"/>
    <tableColumn id="2170" xr3:uid="{74567338-7AA1-49AB-B4E1-BA81C2FE7509}" name="Column2166" dataDxfId="14619"/>
    <tableColumn id="2171" xr3:uid="{9A1F8DCB-D232-4F37-B48E-4708694BEC4D}" name="Column2167" dataDxfId="14618"/>
    <tableColumn id="2172" xr3:uid="{45F8BE40-8E2C-4D62-B1C3-B4AB618ADC64}" name="Column2168" dataDxfId="14617"/>
    <tableColumn id="2173" xr3:uid="{7E4AD63E-ECD9-4762-8F81-271310C9D467}" name="Column2169" dataDxfId="14616"/>
    <tableColumn id="2174" xr3:uid="{CA21BDFD-D757-4E66-822B-61DA8B41A61A}" name="Column2170" dataDxfId="14615"/>
    <tableColumn id="2175" xr3:uid="{4E6AE80D-8735-4285-9721-E4F49EE013C8}" name="Column2171" dataDxfId="14614"/>
    <tableColumn id="2176" xr3:uid="{01221CF4-9DB2-4026-8F4A-6A4532C1896E}" name="Column2172" dataDxfId="14613"/>
    <tableColumn id="2177" xr3:uid="{38E02D2E-4073-47E7-B1DF-F79EF7530E62}" name="Column2173" dataDxfId="14612"/>
    <tableColumn id="2178" xr3:uid="{9D7C05C9-E36F-4D0A-A5B5-2AAA78A83A04}" name="Column2174" dataDxfId="14611"/>
    <tableColumn id="2179" xr3:uid="{666DFF25-6D31-45BA-9D0C-31500AFE14C4}" name="Column2175" dataDxfId="14610"/>
    <tableColumn id="2180" xr3:uid="{E1EDBF7C-3D00-4F66-B1A5-49E99624FA85}" name="Column2176" dataDxfId="14609"/>
    <tableColumn id="2181" xr3:uid="{8B3D5481-3DB3-404D-9EC4-650CCB9DBFCC}" name="Column2177" dataDxfId="14608"/>
    <tableColumn id="2182" xr3:uid="{12E3F644-554F-40A9-AEE9-6E7E6B4E3704}" name="Column2178" dataDxfId="14607"/>
    <tableColumn id="2183" xr3:uid="{E9E56FA6-BBA1-4128-9D3E-37E0FB1B4A16}" name="Column2179" dataDxfId="14606"/>
    <tableColumn id="2184" xr3:uid="{106EDF51-0093-4635-A0C0-9165C99EECDB}" name="Column2180" dataDxfId="14605"/>
    <tableColumn id="2185" xr3:uid="{46C7D879-24AE-486E-BB26-0B7BCC764330}" name="Column2181" dataDxfId="14604"/>
    <tableColumn id="2186" xr3:uid="{9C0EA8BA-5426-4C5F-AFAB-4A7DBE9C5342}" name="Column2182" dataDxfId="14603"/>
    <tableColumn id="2187" xr3:uid="{BE9264EF-B658-4A64-ABED-49CFE27923ED}" name="Column2183" dataDxfId="14602"/>
    <tableColumn id="2188" xr3:uid="{3C9F03F5-12F1-483C-B368-AAFD818D8974}" name="Column2184" dataDxfId="14601"/>
    <tableColumn id="2189" xr3:uid="{D6A5EA0A-1CBB-4990-B004-31CD6019C43B}" name="Column2185" dataDxfId="14600"/>
    <tableColumn id="2190" xr3:uid="{A409CB10-70A5-4093-8648-F9978509A1D2}" name="Column2186" dataDxfId="14599"/>
    <tableColumn id="2191" xr3:uid="{AF436F51-1745-4875-8A9F-2DF2D54817F1}" name="Column2187" dataDxfId="14598"/>
    <tableColumn id="2192" xr3:uid="{6C7463C0-8788-4CA3-8838-8D2159A25659}" name="Column2188" dataDxfId="14597"/>
    <tableColumn id="2193" xr3:uid="{A7A847C9-901A-486F-8E9D-7961163F3162}" name="Column2189" dataDxfId="14596"/>
    <tableColumn id="2194" xr3:uid="{8F33F124-78B8-4E99-9672-EDB98FB52807}" name="Column2190" dataDxfId="14595"/>
    <tableColumn id="2195" xr3:uid="{0B20B6AA-D063-4841-9C33-37591B9CD454}" name="Column2191" dataDxfId="14594"/>
    <tableColumn id="2196" xr3:uid="{D8C30C90-EC0C-40A3-A5CC-CF8083C82D48}" name="Column2192" dataDxfId="14593"/>
    <tableColumn id="2197" xr3:uid="{405D48DC-9138-417C-A971-5D0BE7FEFAB1}" name="Column2193" dataDxfId="14592"/>
    <tableColumn id="2198" xr3:uid="{649A0F80-10D2-49D6-87B4-18B94F3712F7}" name="Column2194" dataDxfId="14591"/>
    <tableColumn id="2199" xr3:uid="{DF1A79BA-3C90-4D05-8A80-1DE02AF3D30B}" name="Column2195" dataDxfId="14590"/>
    <tableColumn id="2200" xr3:uid="{3FC6F99F-852B-41EA-9113-DEE956552E9B}" name="Column2196" dataDxfId="14589"/>
    <tableColumn id="2201" xr3:uid="{FBC423DB-F78F-4C0B-8D29-0BD923AC0AD9}" name="Column2197" dataDxfId="14588"/>
    <tableColumn id="2202" xr3:uid="{7976C631-47EE-47C6-98A4-704063A5314D}" name="Column2198" dataDxfId="14587"/>
    <tableColumn id="2203" xr3:uid="{35FE718F-916C-4665-B9F4-4F2C1CCB1127}" name="Column2199" dataDxfId="14586"/>
    <tableColumn id="2204" xr3:uid="{8FC82258-1A67-46CB-93F7-204D705D810C}" name="Column2200" dataDxfId="14585"/>
    <tableColumn id="2205" xr3:uid="{A511263C-902F-4FDD-8D56-D6F9B73FE702}" name="Column2201" dataDxfId="14584"/>
    <tableColumn id="2206" xr3:uid="{279895B9-9901-4219-A3D3-90EF483BCD00}" name="Column2202" dataDxfId="14583"/>
    <tableColumn id="2207" xr3:uid="{CE2F0F15-F9B0-463C-BFCF-E8A32AD03C9B}" name="Column2203" dataDxfId="14582"/>
    <tableColumn id="2208" xr3:uid="{649F595A-36E3-4935-B128-ED9DB94C73E7}" name="Column2204" dataDxfId="14581"/>
    <tableColumn id="2209" xr3:uid="{CC961F3F-1307-4168-B58A-15208A2EB88A}" name="Column2205" dataDxfId="14580"/>
    <tableColumn id="2210" xr3:uid="{F0178F51-5583-4D11-B42D-485AB663A8FA}" name="Column2206" dataDxfId="14579"/>
    <tableColumn id="2211" xr3:uid="{2BCEF351-8C97-40B7-8EEE-2289F9B3E8FB}" name="Column2207" dataDxfId="14578"/>
    <tableColumn id="2212" xr3:uid="{0EAB7EB0-9D88-435E-9D32-6EBB2CB3D5EB}" name="Column2208" dataDxfId="14577"/>
    <tableColumn id="2213" xr3:uid="{3D414F42-123B-4A7D-BDD6-E391FFBF1092}" name="Column2209" dataDxfId="14576"/>
    <tableColumn id="2214" xr3:uid="{39EAA868-C3C3-4689-9339-CB418DDA7D1E}" name="Column2210" dataDxfId="14575"/>
    <tableColumn id="2215" xr3:uid="{AAAF6DDF-3D3E-4D34-B469-A2945CF20B4E}" name="Column2211" dataDxfId="14574"/>
    <tableColumn id="2216" xr3:uid="{F2EE5A6F-F36A-455A-A140-B22B1CFFCDCD}" name="Column2212" dataDxfId="14573"/>
    <tableColumn id="2217" xr3:uid="{C30F11CD-B474-4DE1-96E6-95D24A52A0CC}" name="Column2213" dataDxfId="14572"/>
    <tableColumn id="2218" xr3:uid="{BEB14AC8-D824-48F3-83A2-A14BDA7D7858}" name="Column2214" dataDxfId="14571"/>
    <tableColumn id="2219" xr3:uid="{A0884731-69AC-49E6-88D7-A5140FDB0B83}" name="Column2215" dataDxfId="14570"/>
    <tableColumn id="2220" xr3:uid="{317A9A85-12A8-4DC2-B9F5-64B885883C9F}" name="Column2216" dataDxfId="14569"/>
    <tableColumn id="2221" xr3:uid="{590A5AD6-7EC7-41C5-A167-15712E03715A}" name="Column2217" dataDxfId="14568"/>
    <tableColumn id="2222" xr3:uid="{0D5D7B39-5C2F-4F27-BD99-6AF68CC6AA1E}" name="Column2218" dataDxfId="14567"/>
    <tableColumn id="2223" xr3:uid="{80245B27-F1BA-443C-BCE3-2038522233E2}" name="Column2219" dataDxfId="14566"/>
    <tableColumn id="2224" xr3:uid="{7AF409A5-3FAC-4483-B655-A67C0BE8A233}" name="Column2220" dataDxfId="14565"/>
    <tableColumn id="2225" xr3:uid="{0FC74C47-EB7B-4B90-9B69-F7981C411054}" name="Column2221" dataDxfId="14564"/>
    <tableColumn id="2226" xr3:uid="{FAE084A1-E003-4217-BCAD-F7B83292FF40}" name="Column2222" dataDxfId="14563"/>
    <tableColumn id="2227" xr3:uid="{FDC20CE0-CF68-4452-A653-38DD4B22A254}" name="Column2223" dataDxfId="14562"/>
    <tableColumn id="2228" xr3:uid="{3B4ED776-D757-4D5D-BEB7-AF40D787562E}" name="Column2224" dataDxfId="14561"/>
    <tableColumn id="2229" xr3:uid="{423F478B-9A8C-47AB-B7F0-0D64C229F3B4}" name="Column2225" dataDxfId="14560"/>
    <tableColumn id="2230" xr3:uid="{FBB9A267-EDE3-45B8-A304-9389164D8C85}" name="Column2226" dataDxfId="14559"/>
    <tableColumn id="2231" xr3:uid="{C9C5FB71-98D4-4312-87BE-DE4731BC09CA}" name="Column2227" dataDxfId="14558"/>
    <tableColumn id="2232" xr3:uid="{17020F20-DAA7-4E33-B6EB-98A5419F4B96}" name="Column2228" dataDxfId="14557"/>
    <tableColumn id="2233" xr3:uid="{49E36BE8-A8F5-433A-A030-A9502B96A514}" name="Column2229" dataDxfId="14556"/>
    <tableColumn id="2234" xr3:uid="{C624B71E-A8EC-49B6-A8DE-1D3CCCCD9A47}" name="Column2230" dataDxfId="14555"/>
    <tableColumn id="2235" xr3:uid="{0CC9928C-AC3D-4E4C-9737-DA6920DB9630}" name="Column2231" dataDxfId="14554"/>
    <tableColumn id="2236" xr3:uid="{78853527-1B2B-4AE0-8B0E-349CF2740F6C}" name="Column2232" dataDxfId="14553"/>
    <tableColumn id="2237" xr3:uid="{61BFCED2-5B65-4224-B9C2-B0901834A5B2}" name="Column2233" dataDxfId="14552"/>
    <tableColumn id="2238" xr3:uid="{73708615-4D15-4803-90B1-85B507AFA7D7}" name="Column2234" dataDxfId="14551"/>
    <tableColumn id="2239" xr3:uid="{DDE27E62-DA64-482E-AE31-F4BDFA372EA0}" name="Column2235" dataDxfId="14550"/>
    <tableColumn id="2240" xr3:uid="{A6E92173-94BA-468F-87FD-052ACA184FB5}" name="Column2236" dataDxfId="14549"/>
    <tableColumn id="2241" xr3:uid="{C6E85BA8-418F-4376-863B-3351B6F79E18}" name="Column2237" dataDxfId="14548"/>
    <tableColumn id="2242" xr3:uid="{C565CE9D-8A35-4615-A59B-B6EC4E9B690D}" name="Column2238" dataDxfId="14547"/>
    <tableColumn id="2243" xr3:uid="{6858BC65-DCD5-4163-8B86-70CFFC87B5BE}" name="Column2239" dataDxfId="14546"/>
    <tableColumn id="2244" xr3:uid="{ABC219D0-FBCF-4CE7-BB34-2BF329691AB4}" name="Column2240" dataDxfId="14545"/>
    <tableColumn id="2245" xr3:uid="{C33E525F-5E35-41F6-88A4-F6FD289E681F}" name="Column2241" dataDxfId="14544"/>
    <tableColumn id="2246" xr3:uid="{AF813ADE-3ACE-4C64-BF58-0BEA995F3133}" name="Column2242" dataDxfId="14543"/>
    <tableColumn id="2247" xr3:uid="{E0F0D93F-1A92-4563-B4AD-586B60181134}" name="Column2243" dataDxfId="14542"/>
    <tableColumn id="2248" xr3:uid="{E06C7BCD-8041-4058-A391-CADF8C838BD5}" name="Column2244" dataDxfId="14541"/>
    <tableColumn id="2249" xr3:uid="{58DC6ED8-164C-496F-A173-733656AD3EB2}" name="Column2245" dataDxfId="14540"/>
    <tableColumn id="2250" xr3:uid="{CA7A6F29-5A19-42F9-8561-95AECA8837A2}" name="Column2246" dataDxfId="14539"/>
    <tableColumn id="2251" xr3:uid="{8E7B9A4E-2502-4D46-A6E1-36D190F497E0}" name="Column2247" dataDxfId="14538"/>
    <tableColumn id="2252" xr3:uid="{6F48C1CA-F09A-4A52-B12C-0FAD6AE908BF}" name="Column2248" dataDxfId="14537"/>
    <tableColumn id="2253" xr3:uid="{58573A92-A9DE-43D8-AE54-B5F5D41B6E3F}" name="Column2249" dataDxfId="14536"/>
    <tableColumn id="2254" xr3:uid="{A06908AB-6945-4F06-9649-11EDE7EF9B5A}" name="Column2250" dataDxfId="14535"/>
    <tableColumn id="2255" xr3:uid="{0DE6B0FC-349F-40F8-B656-7DBBD9EB4549}" name="Column2251" dataDxfId="14534"/>
    <tableColumn id="2256" xr3:uid="{FB6FEFE2-66CB-4722-9320-46B68063B497}" name="Column2252" dataDxfId="14533"/>
    <tableColumn id="2257" xr3:uid="{FBE95295-46D2-42F4-B202-767271C9754B}" name="Column2253" dataDxfId="14532"/>
    <tableColumn id="2258" xr3:uid="{351EA56C-F69B-4E30-A1B9-518143535FDA}" name="Column2254" dataDxfId="14531"/>
    <tableColumn id="2259" xr3:uid="{BA5087EA-4ECA-4D05-84D1-CE73D1BD1DC3}" name="Column2255" dataDxfId="14530"/>
    <tableColumn id="2260" xr3:uid="{D5EC5B56-1B66-46DB-96E1-F8236A38BBC3}" name="Column2256" dataDxfId="14529"/>
    <tableColumn id="2261" xr3:uid="{5C6B92A2-E528-4706-8F22-786367337010}" name="Column2257" dataDxfId="14528"/>
    <tableColumn id="2262" xr3:uid="{F7C171AA-B302-49E6-B19D-57EFCF61AC10}" name="Column2258" dataDxfId="14527"/>
    <tableColumn id="2263" xr3:uid="{B3190C40-0BCE-491C-ADBD-FB79EEB122C9}" name="Column2259" dataDxfId="14526"/>
    <tableColumn id="2264" xr3:uid="{866966A6-D19B-4F7C-A27B-C1CC5F043D1C}" name="Column2260" dataDxfId="14525"/>
    <tableColumn id="2265" xr3:uid="{D1842F76-9972-4FEC-B099-4339B7C111D2}" name="Column2261" dataDxfId="14524"/>
    <tableColumn id="2266" xr3:uid="{6F6F16BD-9347-4E14-90C4-A7A61E2553B5}" name="Column2262" dataDxfId="14523"/>
    <tableColumn id="2267" xr3:uid="{20C733F7-1878-4C76-8DC7-827F8360AC0F}" name="Column2263" dataDxfId="14522"/>
    <tableColumn id="2268" xr3:uid="{72C2069B-6E19-47BE-9FEB-345A5B84EC86}" name="Column2264" dataDxfId="14521"/>
    <tableColumn id="2269" xr3:uid="{7FCAB58E-D18F-4BB3-9A98-1341E5D1DF35}" name="Column2265" dataDxfId="14520"/>
    <tableColumn id="2270" xr3:uid="{CD6FCDCA-A673-401F-8BD7-36D533DED8C2}" name="Column2266" dataDxfId="14519"/>
    <tableColumn id="2271" xr3:uid="{D17623D9-B06F-404F-A4DA-09200BA3E2FA}" name="Column2267" dataDxfId="14518"/>
    <tableColumn id="2272" xr3:uid="{BDED895B-AEE5-45A9-89FB-31299D287D7C}" name="Column2268" dataDxfId="14517"/>
    <tableColumn id="2273" xr3:uid="{792FF82F-311F-4F52-BFBA-BFF91627975D}" name="Column2269" dataDxfId="14516"/>
    <tableColumn id="2274" xr3:uid="{5C904862-AA38-4D90-BEC3-5BC3DC313FAA}" name="Column2270" dataDxfId="14515"/>
    <tableColumn id="2275" xr3:uid="{281505B3-3997-4944-A729-6E48C81A6933}" name="Column2271" dataDxfId="14514"/>
    <tableColumn id="2276" xr3:uid="{265EB0F1-7C2F-40D3-AE6C-3A752C0AAA3D}" name="Column2272" dataDxfId="14513"/>
    <tableColumn id="2277" xr3:uid="{93E94A6E-2A55-4B3A-9CC6-340AB2BBBF24}" name="Column2273" dataDxfId="14512"/>
    <tableColumn id="2278" xr3:uid="{2ED5E142-E702-4BC8-B1B6-6423AE3AFBBA}" name="Column2274" dataDxfId="14511"/>
    <tableColumn id="2279" xr3:uid="{CB7E2AA1-3A4F-4993-AE0D-4369ED6B1B0A}" name="Column2275" dataDxfId="14510"/>
    <tableColumn id="2280" xr3:uid="{3AAC6EE3-3D55-48CD-887D-871A1C8B2E67}" name="Column2276" dataDxfId="14509"/>
    <tableColumn id="2281" xr3:uid="{70B2E9E5-0148-4010-A829-7A606BE1649C}" name="Column2277" dataDxfId="14508"/>
    <tableColumn id="2282" xr3:uid="{064C3BF4-EC34-4E06-A525-B4754E541BFF}" name="Column2278" dataDxfId="14507"/>
    <tableColumn id="2283" xr3:uid="{2DEC743A-6001-4C27-A293-4955073EBD70}" name="Column2279" dataDxfId="14506"/>
    <tableColumn id="2284" xr3:uid="{C3D05EC3-4850-49E7-A849-35BD47A1E742}" name="Column2280" dataDxfId="14505"/>
    <tableColumn id="2285" xr3:uid="{42B9782D-19D6-467F-86DF-5651704F2ECE}" name="Column2281" dataDxfId="14504"/>
    <tableColumn id="2286" xr3:uid="{2A27EB47-6AF4-4937-9233-4C82C700FF80}" name="Column2282" dataDxfId="14503"/>
    <tableColumn id="2287" xr3:uid="{E8036AA7-C7E0-4DBE-8684-7BCBDBF04DE1}" name="Column2283" dataDxfId="14502"/>
    <tableColumn id="2288" xr3:uid="{BAAF5AF7-43F1-4582-BEF3-6C1A86C4763A}" name="Column2284" dataDxfId="14501"/>
    <tableColumn id="2289" xr3:uid="{767881FD-25E2-4DA8-8F95-03B4A976D57E}" name="Column2285" dataDxfId="14500"/>
    <tableColumn id="2290" xr3:uid="{E7C22E3F-E493-4BBC-943D-889A5BEC66DE}" name="Column2286" dataDxfId="14499"/>
    <tableColumn id="2291" xr3:uid="{8B6CE06A-193C-492B-A7D1-89359A15E726}" name="Column2287" dataDxfId="14498"/>
    <tableColumn id="2292" xr3:uid="{ECA84A81-2449-4E0B-A9A9-AA5621EBEFFC}" name="Column2288" dataDxfId="14497"/>
    <tableColumn id="2293" xr3:uid="{3631D352-A4D1-4357-AE60-3B0C68C5F25B}" name="Column2289" dataDxfId="14496"/>
    <tableColumn id="2294" xr3:uid="{A33CF45D-E38B-4A6F-9603-0354EDD56389}" name="Column2290" dataDxfId="14495"/>
    <tableColumn id="2295" xr3:uid="{E5DB9032-4E7E-41A4-94CA-9E4F009C1FC1}" name="Column2291" dataDxfId="14494"/>
    <tableColumn id="2296" xr3:uid="{D6B6B967-91D2-4617-A417-020A4DE7AFDE}" name="Column2292" dataDxfId="14493"/>
    <tableColumn id="2297" xr3:uid="{8FD5C1EF-F321-48D1-9CA4-DBDA02DCD192}" name="Column2293" dataDxfId="14492"/>
    <tableColumn id="2298" xr3:uid="{94B50DBC-6AA2-4B9C-A9DD-EE368C5E6B21}" name="Column2294" dataDxfId="14491"/>
    <tableColumn id="2299" xr3:uid="{9AE5EC69-DCB3-4FF6-A48D-D5ECB77AD43C}" name="Column2295" dataDxfId="14490"/>
    <tableColumn id="2300" xr3:uid="{E8B09588-0182-4EA8-BAC7-FAC3DD23D4BC}" name="Column2296" dataDxfId="14489"/>
    <tableColumn id="2301" xr3:uid="{CA7DD23C-48D0-4E62-A407-ABA7D04AC83C}" name="Column2297" dataDxfId="14488"/>
    <tableColumn id="2302" xr3:uid="{DA75FE08-DDFF-433E-ACED-4FA59C09F46A}" name="Column2298" dataDxfId="14487"/>
    <tableColumn id="2303" xr3:uid="{10F3984C-F4B1-4F66-92D5-69DE151127AF}" name="Column2299" dataDxfId="14486"/>
    <tableColumn id="2304" xr3:uid="{63944AA2-5033-4754-B661-425DA49ABF1E}" name="Column2300" dataDxfId="14485"/>
    <tableColumn id="2305" xr3:uid="{ED1B85CE-6C62-42C6-B4FA-1928D7B21929}" name="Column2301" dataDxfId="14484"/>
    <tableColumn id="2306" xr3:uid="{378F7DAB-8E9B-458C-82F2-293630A71141}" name="Column2302" dataDxfId="14483"/>
    <tableColumn id="2307" xr3:uid="{A6CF392C-05F0-4CC6-91A0-76B325E55B6A}" name="Column2303" dataDxfId="14482"/>
    <tableColumn id="2308" xr3:uid="{C219A861-2891-4279-9344-CAE0B4C849DC}" name="Column2304" dataDxfId="14481"/>
    <tableColumn id="2309" xr3:uid="{5F1CE48D-9D2C-4299-9681-5D94720C4304}" name="Column2305" dataDxfId="14480"/>
    <tableColumn id="2310" xr3:uid="{6F66CABF-6BFE-474E-90F0-CDC5506E90C7}" name="Column2306" dataDxfId="14479"/>
    <tableColumn id="2311" xr3:uid="{BDD58C1C-EB11-4722-AE8C-5102737CCEA0}" name="Column2307" dataDxfId="14478"/>
    <tableColumn id="2312" xr3:uid="{CA44CF95-7331-4344-9322-143B4F3273A4}" name="Column2308" dataDxfId="14477"/>
    <tableColumn id="2313" xr3:uid="{316AC047-D6C2-4A03-97FE-9B4AD5E8E307}" name="Column2309" dataDxfId="14476"/>
    <tableColumn id="2314" xr3:uid="{71D6CCC0-04CF-42A4-9636-48D2C429DDD9}" name="Column2310" dataDxfId="14475"/>
    <tableColumn id="2315" xr3:uid="{EB8F295B-6771-4B0F-A0AF-65D897A640F8}" name="Column2311" dataDxfId="14474"/>
    <tableColumn id="2316" xr3:uid="{94151A48-4D28-448A-A169-F3CCBB70C352}" name="Column2312" dataDxfId="14473"/>
    <tableColumn id="2317" xr3:uid="{DF08C33F-8A9E-41BE-874B-0AC5A0E552CC}" name="Column2313" dataDxfId="14472"/>
    <tableColumn id="2318" xr3:uid="{B4575361-B30A-491C-A78A-9D2C4486D704}" name="Column2314" dataDxfId="14471"/>
    <tableColumn id="2319" xr3:uid="{FFE925A5-AD89-46BC-B400-B70A66D2D2A8}" name="Column2315" dataDxfId="14470"/>
    <tableColumn id="2320" xr3:uid="{8BE4E2B9-80D6-4860-96DD-08197E31D480}" name="Column2316" dataDxfId="14469"/>
    <tableColumn id="2321" xr3:uid="{E673A9CA-3BF4-4948-9E55-9A59D5232BF1}" name="Column2317" dataDxfId="14468"/>
    <tableColumn id="2322" xr3:uid="{DF797A75-224D-4BA7-8357-02C475921BFA}" name="Column2318" dataDxfId="14467"/>
    <tableColumn id="2323" xr3:uid="{18C49C60-E270-4B91-A6E8-ED4B29349456}" name="Column2319" dataDxfId="14466"/>
    <tableColumn id="2324" xr3:uid="{290B9ED1-08EB-400F-ABA9-559E7E90E3C6}" name="Column2320" dataDxfId="14465"/>
    <tableColumn id="2325" xr3:uid="{41A5B11C-4683-4290-8495-1435530EE1EE}" name="Column2321" dataDxfId="14464"/>
    <tableColumn id="2326" xr3:uid="{66F453B9-BB52-4ED5-B116-8D3B9122CADB}" name="Column2322" dataDxfId="14463"/>
    <tableColumn id="2327" xr3:uid="{75B68EA8-AD7F-4EB4-AD32-58FEF18CB70D}" name="Column2323" dataDxfId="14462"/>
    <tableColumn id="2328" xr3:uid="{AFACBBED-7105-4032-9F4E-597BB92A4247}" name="Column2324" dataDxfId="14461"/>
    <tableColumn id="2329" xr3:uid="{72C98D72-2A32-4613-A788-B76F82DFAF9E}" name="Column2325" dataDxfId="14460"/>
    <tableColumn id="2330" xr3:uid="{72B42C88-D3EF-4398-A3F1-FF782AF5CAD2}" name="Column2326" dataDxfId="14459"/>
    <tableColumn id="2331" xr3:uid="{02D3B87D-C28B-44C1-B6A3-3E6BC8246CC3}" name="Column2327" dataDxfId="14458"/>
    <tableColumn id="2332" xr3:uid="{18A943F6-548C-4D20-ACEF-E07267FA4002}" name="Column2328" dataDxfId="14457"/>
    <tableColumn id="2333" xr3:uid="{5B54FD49-ABEC-4FAD-8AB9-E6751F327F18}" name="Column2329" dataDxfId="14456"/>
    <tableColumn id="2334" xr3:uid="{E076D547-B308-4F39-A782-B979410DD72F}" name="Column2330" dataDxfId="14455"/>
    <tableColumn id="2335" xr3:uid="{D10082FF-D070-4241-BE10-4A60137C7615}" name="Column2331" dataDxfId="14454"/>
    <tableColumn id="2336" xr3:uid="{9B103D39-144D-4713-A692-9755E3191023}" name="Column2332" dataDxfId="14453"/>
    <tableColumn id="2337" xr3:uid="{478FFE3D-BD8C-4EA9-A3BF-25D25AA5CCA5}" name="Column2333" dataDxfId="14452"/>
    <tableColumn id="2338" xr3:uid="{D8CEA38C-48A6-4C16-BB34-150455896247}" name="Column2334" dataDxfId="14451"/>
    <tableColumn id="2339" xr3:uid="{0EE3CFB0-3F10-4F82-91F6-4FF4AB0BBFBF}" name="Column2335" dataDxfId="14450"/>
    <tableColumn id="2340" xr3:uid="{4C1B6DD5-C586-4528-A39E-D05CC2F21447}" name="Column2336" dataDxfId="14449"/>
    <tableColumn id="2341" xr3:uid="{DF5E1C9E-2AE6-4CF5-8F9B-FC81BB0A70AC}" name="Column2337" dataDxfId="14448"/>
    <tableColumn id="2342" xr3:uid="{399DC0B8-0467-43D7-9909-FF01A4EFCB1B}" name="Column2338" dataDxfId="14447"/>
    <tableColumn id="2343" xr3:uid="{E31A162C-5E10-40B6-826D-B58D0B3AA7AD}" name="Column2339" dataDxfId="14446"/>
    <tableColumn id="2344" xr3:uid="{81BC6147-8902-4AA6-801A-16BD66D92CAA}" name="Column2340" dataDxfId="14445"/>
    <tableColumn id="2345" xr3:uid="{8FA76368-5CFE-4DEE-A536-5DD0F10ABE5C}" name="Column2341" dataDxfId="14444"/>
    <tableColumn id="2346" xr3:uid="{48C838B9-6A2D-4158-8C02-A820F26C0AEC}" name="Column2342" dataDxfId="14443"/>
    <tableColumn id="2347" xr3:uid="{49EE6378-4987-4B76-8F6D-BEDC17B233A6}" name="Column2343" dataDxfId="14442"/>
    <tableColumn id="2348" xr3:uid="{A71A58F8-D40B-4B6E-B740-2D6D5000395C}" name="Column2344" dataDxfId="14441"/>
    <tableColumn id="2349" xr3:uid="{EB22400E-9586-40BE-AC4E-33F3FFC59A71}" name="Column2345" dataDxfId="14440"/>
    <tableColumn id="2350" xr3:uid="{AB1396B1-2AB8-49C4-8930-EA88D46947A2}" name="Column2346" dataDxfId="14439"/>
    <tableColumn id="2351" xr3:uid="{B22029A7-E5E4-4566-B0E5-F52EB2FCF6A6}" name="Column2347" dataDxfId="14438"/>
    <tableColumn id="2352" xr3:uid="{484DBDC3-B92E-48E9-9318-1AB6A895BE61}" name="Column2348" dataDxfId="14437"/>
    <tableColumn id="2353" xr3:uid="{645E9B12-BB30-4D58-BD48-F83B99E0B456}" name="Column2349" dataDxfId="14436"/>
    <tableColumn id="2354" xr3:uid="{6B9BC002-8407-46B2-A0B8-DCA2B0C854F0}" name="Column2350" dataDxfId="14435"/>
    <tableColumn id="2355" xr3:uid="{3B8F5E38-D0F2-4AAF-92F3-8157118F7CA7}" name="Column2351" dataDxfId="14434"/>
    <tableColumn id="2356" xr3:uid="{F9C2C4F7-C3DE-44F7-94BD-50AAA629507F}" name="Column2352" dataDxfId="14433"/>
    <tableColumn id="2357" xr3:uid="{AB0F5BD6-0891-432C-9D7C-F66C1DAE0BC3}" name="Column2353" dataDxfId="14432"/>
    <tableColumn id="2358" xr3:uid="{4FE5EE23-A29E-4A4A-9A18-7C4F93942F7D}" name="Column2354" dataDxfId="14431"/>
    <tableColumn id="2359" xr3:uid="{3F6EA909-0FA8-4C0A-971F-F1BCBE745C05}" name="Column2355" dataDxfId="14430"/>
    <tableColumn id="2360" xr3:uid="{3CAA3762-9750-4873-96A7-3F6D8D9C83F6}" name="Column2356" dataDxfId="14429"/>
    <tableColumn id="2361" xr3:uid="{F2F0FAF5-B586-4CFA-A1B4-C7E8472486EF}" name="Column2357" dataDxfId="14428"/>
    <tableColumn id="2362" xr3:uid="{4517CD6B-8CAA-4819-B7F2-86D0A50B4A7A}" name="Column2358" dataDxfId="14427"/>
    <tableColumn id="2363" xr3:uid="{AD79FD4F-FF0F-46CA-B874-6405AFDFDCF8}" name="Column2359" dataDxfId="14426"/>
    <tableColumn id="2364" xr3:uid="{FAF77B8D-F3D5-4FAF-A788-72683A5B2E19}" name="Column2360" dataDxfId="14425"/>
    <tableColumn id="2365" xr3:uid="{A363293F-76FA-4F43-AF80-E2C21DFB2247}" name="Column2361" dataDxfId="14424"/>
    <tableColumn id="2366" xr3:uid="{7000C6AE-203E-44E7-BD7C-819457AE14C9}" name="Column2362" dataDxfId="14423"/>
    <tableColumn id="2367" xr3:uid="{82A7C103-6499-4A1F-9A36-8B802AAD96CA}" name="Column2363" dataDxfId="14422"/>
    <tableColumn id="2368" xr3:uid="{BEB7042D-5CEE-469A-A7EE-CA7C17886BE9}" name="Column2364" dataDxfId="14421"/>
    <tableColumn id="2369" xr3:uid="{B2729C57-0718-4B1A-9701-E0F973B29BCF}" name="Column2365" dataDxfId="14420"/>
    <tableColumn id="2370" xr3:uid="{A5C03CB3-56CE-4A72-BF43-C02CD1680D29}" name="Column2366" dataDxfId="14419"/>
    <tableColumn id="2371" xr3:uid="{426CE225-F24B-4DCF-8ECF-F5D0DD7B16FB}" name="Column2367" dataDxfId="14418"/>
    <tableColumn id="2372" xr3:uid="{2EF026AD-F515-4EC2-AF13-E2758E44EB06}" name="Column2368" dataDxfId="14417"/>
    <tableColumn id="2373" xr3:uid="{8A985A07-A987-46AE-867D-05EA9D3AAB9A}" name="Column2369" dataDxfId="14416"/>
    <tableColumn id="2374" xr3:uid="{98A54905-B0D1-46CB-90BD-86571B718FC1}" name="Column2370" dataDxfId="14415"/>
    <tableColumn id="2375" xr3:uid="{27BB4E02-8BE6-4358-87DA-1DF36E846FD7}" name="Column2371" dataDxfId="14414"/>
    <tableColumn id="2376" xr3:uid="{B07E4D1B-2DA4-472F-A5E8-CBAABEA91F40}" name="Column2372" dataDxfId="14413"/>
    <tableColumn id="2377" xr3:uid="{B5379827-1C4C-4A79-B80D-98045F3631F4}" name="Column2373" dataDxfId="14412"/>
    <tableColumn id="2378" xr3:uid="{DA241DB2-3267-4464-BD82-07E5DE0FD6B8}" name="Column2374" dataDxfId="14411"/>
    <tableColumn id="2379" xr3:uid="{4BA18A1E-6973-4152-8D2E-8C313CDE48F3}" name="Column2375" dataDxfId="14410"/>
    <tableColumn id="2380" xr3:uid="{ED8354C4-A89A-4A08-954C-D55978F4D917}" name="Column2376" dataDxfId="14409"/>
    <tableColumn id="2381" xr3:uid="{69F62F3D-6F2F-4FC1-A7C9-EE56D8AFC632}" name="Column2377" dataDxfId="14408"/>
    <tableColumn id="2382" xr3:uid="{E2ED22B3-722F-424C-A901-5F64FB83648F}" name="Column2378" dataDxfId="14407"/>
    <tableColumn id="2383" xr3:uid="{966A7D0A-0F37-42BA-A3F5-25EE60554B4D}" name="Column2379" dataDxfId="14406"/>
    <tableColumn id="2384" xr3:uid="{ECE908E5-8581-4299-8E98-2B38DA2DEF14}" name="Column2380" dataDxfId="14405"/>
    <tableColumn id="2385" xr3:uid="{A6A18E14-3DDD-439A-8CB3-26934D9BB0B8}" name="Column2381" dataDxfId="14404"/>
    <tableColumn id="2386" xr3:uid="{932617C9-0B17-4882-8263-12DB660F4FBF}" name="Column2382" dataDxfId="14403"/>
    <tableColumn id="2387" xr3:uid="{2FF3D707-E1AF-478D-9C67-F11E2E974E19}" name="Column2383" dataDxfId="14402"/>
    <tableColumn id="2388" xr3:uid="{A58857EE-419A-40DB-8762-606FEB699DC5}" name="Column2384" dataDxfId="14401"/>
    <tableColumn id="2389" xr3:uid="{4346695D-AE79-4038-B326-4D1435DB17A1}" name="Column2385" dataDxfId="14400"/>
    <tableColumn id="2390" xr3:uid="{D54A86C8-6B6B-4EBA-B968-D283FD66EDC4}" name="Column2386" dataDxfId="14399"/>
    <tableColumn id="2391" xr3:uid="{9A54979F-841B-4434-911D-4E99A8C04EA6}" name="Column2387" dataDxfId="14398"/>
    <tableColumn id="2392" xr3:uid="{20200397-1358-407D-8DDE-3DEF8C7020EC}" name="Column2388" dataDxfId="14397"/>
    <tableColumn id="2393" xr3:uid="{11CF17D9-2B27-4C24-B9DE-DBE4F2B80FBA}" name="Column2389" dataDxfId="14396"/>
    <tableColumn id="2394" xr3:uid="{242B2048-1FAE-43A9-8347-E7EA0CD919D4}" name="Column2390" dataDxfId="14395"/>
    <tableColumn id="2395" xr3:uid="{FEE3E5E0-4DD2-4E9D-A484-6605C1053003}" name="Column2391" dataDxfId="14394"/>
    <tableColumn id="2396" xr3:uid="{5093337C-D21E-456B-9714-6E493009B3B6}" name="Column2392" dataDxfId="14393"/>
    <tableColumn id="2397" xr3:uid="{97645B7E-FB4E-40A9-B2AC-03D2F18979BF}" name="Column2393" dataDxfId="14392"/>
    <tableColumn id="2398" xr3:uid="{068F09BF-B6AB-4CE9-9810-A363C81339E3}" name="Column2394" dataDxfId="14391"/>
    <tableColumn id="2399" xr3:uid="{0181BFCA-BBC0-484E-B06C-C43933A2D3F7}" name="Column2395" dataDxfId="14390"/>
    <tableColumn id="2400" xr3:uid="{DDC963CB-6E12-4A6E-A54F-04790AD2C5E9}" name="Column2396" dataDxfId="14389"/>
    <tableColumn id="2401" xr3:uid="{73E0651F-D05F-4CF3-9DF4-64E6C8E561CB}" name="Column2397" dataDxfId="14388"/>
    <tableColumn id="2402" xr3:uid="{C9D3B078-6909-41E3-89A1-84A5BF01399E}" name="Column2398" dataDxfId="14387"/>
    <tableColumn id="2403" xr3:uid="{0A03FDEE-39AD-44C4-936B-599DDDF08003}" name="Column2399" dataDxfId="14386"/>
    <tableColumn id="2404" xr3:uid="{FDA31467-1127-4104-A852-5B1F9C80121D}" name="Column2400" dataDxfId="14385"/>
    <tableColumn id="2405" xr3:uid="{35C1EEAC-9900-427E-8A7A-AB296446739F}" name="Column2401" dataDxfId="14384"/>
    <tableColumn id="2406" xr3:uid="{1A6A38F5-A95A-4944-8698-C2C96CA9F011}" name="Column2402" dataDxfId="14383"/>
    <tableColumn id="2407" xr3:uid="{499ED758-46B0-40F6-83B8-0FDED077BA5A}" name="Column2403" dataDxfId="14382"/>
    <tableColumn id="2408" xr3:uid="{FD83B579-DCEF-4FAC-9AC6-DCB5316F7541}" name="Column2404" dataDxfId="14381"/>
    <tableColumn id="2409" xr3:uid="{AFADC13F-1BBE-4BCD-A5DC-44500DB091C1}" name="Column2405" dataDxfId="14380"/>
    <tableColumn id="2410" xr3:uid="{85091A65-F761-44FE-A72F-73048FCDEB9A}" name="Column2406" dataDxfId="14379"/>
    <tableColumn id="2411" xr3:uid="{18CCC41E-0155-406A-BC45-1972C84B5836}" name="Column2407" dataDxfId="14378"/>
    <tableColumn id="2412" xr3:uid="{44DC16EC-F623-42DA-80AF-8BCC408ECE97}" name="Column2408" dataDxfId="14377"/>
    <tableColumn id="2413" xr3:uid="{A729F8D3-1679-409D-9589-5B91DA0E2C11}" name="Column2409" dataDxfId="14376"/>
    <tableColumn id="2414" xr3:uid="{11CB8C0C-386A-4FA8-B536-91933819C9F3}" name="Column2410" dataDxfId="14375"/>
    <tableColumn id="2415" xr3:uid="{C1DB1906-CEE3-413E-88F2-45907B321F61}" name="Column2411" dataDxfId="14374"/>
    <tableColumn id="2416" xr3:uid="{90ADCB7D-6D31-45CD-8D3A-BCF1B6C051AE}" name="Column2412" dataDxfId="14373"/>
    <tableColumn id="2417" xr3:uid="{EA7E78D5-EE3F-4808-9B50-EA734BD0A464}" name="Column2413" dataDxfId="14372"/>
    <tableColumn id="2418" xr3:uid="{D82140D1-F1B4-4DC6-B1CA-A94378B56C78}" name="Column2414" dataDxfId="14371"/>
    <tableColumn id="2419" xr3:uid="{4BD9E277-D0AC-4569-8895-E2FA02F9CCB6}" name="Column2415" dataDxfId="14370"/>
    <tableColumn id="2420" xr3:uid="{B07B6A23-99A0-48AB-BD0C-0F8E2676A9CE}" name="Column2416" dataDxfId="14369"/>
    <tableColumn id="2421" xr3:uid="{8273F405-41D5-4CC4-844F-A810E289FB8D}" name="Column2417" dataDxfId="14368"/>
    <tableColumn id="2422" xr3:uid="{D7C51B44-10C8-4113-B397-FE68B68BF361}" name="Column2418" dataDxfId="14367"/>
    <tableColumn id="2423" xr3:uid="{BCC234BA-4FE9-4B99-BD06-1622D8231851}" name="Column2419" dataDxfId="14366"/>
    <tableColumn id="2424" xr3:uid="{745CD96E-3E66-463F-B564-7B270E853855}" name="Column2420" dataDxfId="14365"/>
    <tableColumn id="2425" xr3:uid="{2109D913-9823-4779-B6AA-12BD328F50A5}" name="Column2421" dataDxfId="14364"/>
    <tableColumn id="2426" xr3:uid="{1A9B9534-EA3E-486A-97DE-9563C21984F6}" name="Column2422" dataDxfId="14363"/>
    <tableColumn id="2427" xr3:uid="{56BAEC77-D7F2-4CE8-B29A-A5C4E5190980}" name="Column2423" dataDxfId="14362"/>
    <tableColumn id="2428" xr3:uid="{B620A9A9-824C-4725-8972-5EECEFD1086B}" name="Column2424" dataDxfId="14361"/>
    <tableColumn id="2429" xr3:uid="{5FAC0972-B6EC-44C2-8991-E167BF5E82C5}" name="Column2425" dataDxfId="14360"/>
    <tableColumn id="2430" xr3:uid="{C1327085-66EF-43D3-B900-AA6E34E9BE79}" name="Column2426" dataDxfId="14359"/>
    <tableColumn id="2431" xr3:uid="{7FCF03EB-1009-43DF-B390-9230C5B282E4}" name="Column2427" dataDxfId="14358"/>
    <tableColumn id="2432" xr3:uid="{E05A0715-FD54-4C73-9604-29CCBDAA2EE1}" name="Column2428" dataDxfId="14357"/>
    <tableColumn id="2433" xr3:uid="{47C8DB26-E944-42F6-ABDB-ADF4A9FD5295}" name="Column2429" dataDxfId="14356"/>
    <tableColumn id="2434" xr3:uid="{61D44086-BCDA-4299-BAF1-5FC71E364D7B}" name="Column2430" dataDxfId="14355"/>
    <tableColumn id="2435" xr3:uid="{E2C28354-F7D3-4349-8897-EDEB8684EEBF}" name="Column2431" dataDxfId="14354"/>
    <tableColumn id="2436" xr3:uid="{3550E463-5A37-4BC1-A418-5F02F013D1C7}" name="Column2432" dataDxfId="14353"/>
    <tableColumn id="2437" xr3:uid="{2D0BFF0D-C01D-4B6C-875C-E4D620718CA5}" name="Column2433" dataDxfId="14352"/>
    <tableColumn id="2438" xr3:uid="{BC04D73B-463D-4C9B-9121-F93F95E6E059}" name="Column2434" dataDxfId="14351"/>
    <tableColumn id="2439" xr3:uid="{E8503DD4-0C1E-42BC-8E1C-A73A27240AB8}" name="Column2435" dataDxfId="14350"/>
    <tableColumn id="2440" xr3:uid="{FD9FFF0B-C5CF-4582-9941-8C198042FE7B}" name="Column2436" dataDxfId="14349"/>
    <tableColumn id="2441" xr3:uid="{FD8E5F0A-E134-4E78-A598-ACCBAE5F8369}" name="Column2437" dataDxfId="14348"/>
    <tableColumn id="2442" xr3:uid="{0ABBB4C3-517C-4568-BC06-B1A0B66F6A77}" name="Column2438" dataDxfId="14347"/>
    <tableColumn id="2443" xr3:uid="{444D93F7-43BF-4986-9658-15FAE2306C9B}" name="Column2439" dataDxfId="14346"/>
    <tableColumn id="2444" xr3:uid="{4FF528B4-478E-4EF4-BCF6-3BDA5F6E7ABC}" name="Column2440" dataDxfId="14345"/>
    <tableColumn id="2445" xr3:uid="{73CB2C94-2AC2-4EDB-96DC-3ABD35AA3DEA}" name="Column2441" dataDxfId="14344"/>
    <tableColumn id="2446" xr3:uid="{F965E7AA-446F-4603-B738-D657D8E3AB67}" name="Column2442" dataDxfId="14343"/>
    <tableColumn id="2447" xr3:uid="{7F956AC0-87BB-4C97-9DC5-56E39AD20F3D}" name="Column2443" dataDxfId="14342"/>
    <tableColumn id="2448" xr3:uid="{B36B3223-3A0A-463A-8DCF-B8F014BF4C51}" name="Column2444" dataDxfId="14341"/>
    <tableColumn id="2449" xr3:uid="{2031CBB8-29D7-4710-A5FB-381843D38ABF}" name="Column2445" dataDxfId="14340"/>
    <tableColumn id="2450" xr3:uid="{B78A798C-371C-4E07-A17F-E04394BAE267}" name="Column2446" dataDxfId="14339"/>
    <tableColumn id="2451" xr3:uid="{5445EAD7-8D7E-4D58-996A-222CA1EB01E7}" name="Column2447" dataDxfId="14338"/>
    <tableColumn id="2452" xr3:uid="{6918E4AF-0AC9-46C8-9EF1-A5519931AB61}" name="Column2448" dataDxfId="14337"/>
    <tableColumn id="2453" xr3:uid="{8836208B-8E7A-40B7-B78F-29C7F6FE7B4F}" name="Column2449" dataDxfId="14336"/>
    <tableColumn id="2454" xr3:uid="{3DA1121A-4D53-481A-977D-710B8CCE28D7}" name="Column2450" dataDxfId="14335"/>
    <tableColumn id="2455" xr3:uid="{721CE7C3-D92C-4B94-B493-798DB2E6F933}" name="Column2451" dataDxfId="14334"/>
    <tableColumn id="2456" xr3:uid="{A956CC4A-0169-4E24-845C-2AD2CCBC7CC6}" name="Column2452" dataDxfId="14333"/>
    <tableColumn id="2457" xr3:uid="{51CF844A-3FD2-40C6-A092-2831170C89CE}" name="Column2453" dataDxfId="14332"/>
    <tableColumn id="2458" xr3:uid="{1EC57F52-906E-4B87-829B-4327528084A2}" name="Column2454" dataDxfId="14331"/>
    <tableColumn id="2459" xr3:uid="{2F753DD6-6FC7-40B2-8F23-19D78D45EF74}" name="Column2455" dataDxfId="14330"/>
    <tableColumn id="2460" xr3:uid="{294CFA1B-EAED-47E8-AEA6-9931714F986C}" name="Column2456" dataDxfId="14329"/>
    <tableColumn id="2461" xr3:uid="{CCD1A965-B4D3-43F4-B4AE-57693BFCD88A}" name="Column2457" dataDxfId="14328"/>
    <tableColumn id="2462" xr3:uid="{84EECCF6-EA29-4A4C-9612-B35BE5B81905}" name="Column2458" dataDxfId="14327"/>
    <tableColumn id="2463" xr3:uid="{ADED05B7-8E84-4DB4-BBF0-7845AFAEE4B0}" name="Column2459" dataDxfId="14326"/>
    <tableColumn id="2464" xr3:uid="{D08D3B15-3A0D-4AE7-8AA2-7A0ED6D7CEBA}" name="Column2460" dataDxfId="14325"/>
    <tableColumn id="2465" xr3:uid="{3D4432C5-E0BF-4D9E-B569-EA27DFA5D0CA}" name="Column2461" dataDxfId="14324"/>
    <tableColumn id="2466" xr3:uid="{D8D7E980-1339-4200-8A7D-A00387310EDF}" name="Column2462" dataDxfId="14323"/>
    <tableColumn id="2467" xr3:uid="{73094CB9-F769-4791-A9BC-DB877BFBC217}" name="Column2463" dataDxfId="14322"/>
    <tableColumn id="2468" xr3:uid="{B5E34E9F-2FEA-485D-A272-B4E804F22510}" name="Column2464" dataDxfId="14321"/>
    <tableColumn id="2469" xr3:uid="{B1059AB7-28ED-45F4-BD20-8C70CBF9F518}" name="Column2465" dataDxfId="14320"/>
    <tableColumn id="2470" xr3:uid="{EF735ACC-342D-471C-9329-2B08D5993B73}" name="Column2466" dataDxfId="14319"/>
    <tableColumn id="2471" xr3:uid="{5A68C605-A15A-44AB-92E0-2EBF85316253}" name="Column2467" dataDxfId="14318"/>
    <tableColumn id="2472" xr3:uid="{BBF32A4F-5667-4958-8F7E-461A525C90DC}" name="Column2468" dataDxfId="14317"/>
    <tableColumn id="2473" xr3:uid="{16F6D04A-CF6F-4390-893B-E54056D86405}" name="Column2469" dataDxfId="14316"/>
    <tableColumn id="2474" xr3:uid="{C4AEF329-EC9E-476B-993C-A9BEDC838A30}" name="Column2470" dataDxfId="14315"/>
    <tableColumn id="2475" xr3:uid="{677B4934-3F04-4901-9E27-0FA6F3AC2430}" name="Column2471" dataDxfId="14314"/>
    <tableColumn id="2476" xr3:uid="{050E309F-9EC9-406F-92D1-BCF6638BBC5D}" name="Column2472" dataDxfId="14313"/>
    <tableColumn id="2477" xr3:uid="{B2466F45-5F2C-4628-A4B0-EAC4A97E4A89}" name="Column2473" dataDxfId="14312"/>
    <tableColumn id="2478" xr3:uid="{5E747335-1A3B-44F7-B3AA-2CBAE88861F7}" name="Column2474" dataDxfId="14311"/>
    <tableColumn id="2479" xr3:uid="{99CE9922-CAEB-4D6C-BA46-BD24C3440A79}" name="Column2475" dataDxfId="14310"/>
    <tableColumn id="2480" xr3:uid="{C8C1D53A-47BC-41EA-AB83-FAC1BF522A8E}" name="Column2476" dataDxfId="14309"/>
    <tableColumn id="2481" xr3:uid="{A7DE9500-FEDC-4CD3-956F-890B6192E957}" name="Column2477" dataDxfId="14308"/>
    <tableColumn id="2482" xr3:uid="{A8E14A27-171A-49E8-9300-30C8D2E84CFE}" name="Column2478" dataDxfId="14307"/>
    <tableColumn id="2483" xr3:uid="{B0E0F768-D589-4A79-831F-29F5A38B9C3B}" name="Column2479" dataDxfId="14306"/>
    <tableColumn id="2484" xr3:uid="{06F18655-48DD-4B4A-A06F-E789EC5CDD1F}" name="Column2480" dataDxfId="14305"/>
    <tableColumn id="2485" xr3:uid="{667446BF-FDF6-4E79-8763-601C601E9784}" name="Column2481" dataDxfId="14304"/>
    <tableColumn id="2486" xr3:uid="{6913BC5E-3264-4C93-BD7F-C799820ABBB4}" name="Column2482" dataDxfId="14303"/>
    <tableColumn id="2487" xr3:uid="{6C41EE3E-FFFE-4FB0-A915-D09063FD5402}" name="Column2483" dataDxfId="14302"/>
    <tableColumn id="2488" xr3:uid="{5B719AAB-EDF4-4027-9398-8207372BA554}" name="Column2484" dataDxfId="14301"/>
    <tableColumn id="2489" xr3:uid="{60CA8BB6-D90D-4AE4-9BB7-52F2C6546109}" name="Column2485" dataDxfId="14300"/>
    <tableColumn id="2490" xr3:uid="{B487F045-DA49-4C5E-8379-C412693EA515}" name="Column2486" dataDxfId="14299"/>
    <tableColumn id="2491" xr3:uid="{E2C54BD0-E6A4-4B30-A71E-FCE6D5C3A112}" name="Column2487" dataDxfId="14298"/>
    <tableColumn id="2492" xr3:uid="{A8183A3B-988F-4284-93E6-177FB0CCC732}" name="Column2488" dataDxfId="14297"/>
    <tableColumn id="2493" xr3:uid="{3C4EF32F-0F9D-4076-95FC-A74DEBE31FE9}" name="Column2489" dataDxfId="14296"/>
    <tableColumn id="2494" xr3:uid="{81E54BEB-F215-449F-B390-2E76649A8F0F}" name="Column2490" dataDxfId="14295"/>
    <tableColumn id="2495" xr3:uid="{B9177EA1-C9C4-46A6-B335-A6E61DFA3044}" name="Column2491" dataDxfId="14294"/>
    <tableColumn id="2496" xr3:uid="{E6F91636-BCF2-42F2-B703-802D33EC0AEF}" name="Column2492" dataDxfId="14293"/>
    <tableColumn id="2497" xr3:uid="{BB46676A-5771-413E-937A-3941F617CB3D}" name="Column2493" dataDxfId="14292"/>
    <tableColumn id="2498" xr3:uid="{63E76C50-F5DF-4A8A-930F-A2D97CE03E44}" name="Column2494" dataDxfId="14291"/>
    <tableColumn id="2499" xr3:uid="{7B421662-1F15-4CB6-8A56-393061BA8337}" name="Column2495" dataDxfId="14290"/>
    <tableColumn id="2500" xr3:uid="{E2A208F3-59B7-419F-916A-0016DC890992}" name="Column2496" dataDxfId="14289"/>
    <tableColumn id="2501" xr3:uid="{8EB24775-611F-4873-AE60-BD0DE89D7522}" name="Column2497" dataDxfId="14288"/>
    <tableColumn id="2502" xr3:uid="{C748DC73-55F7-4574-98C2-6E61E738E16F}" name="Column2498" dataDxfId="14287"/>
    <tableColumn id="2503" xr3:uid="{93BB734B-4025-413F-AC44-CF7CE4CBD5C5}" name="Column2499" dataDxfId="14286"/>
    <tableColumn id="2504" xr3:uid="{4653FC90-6CE9-40B3-908A-695937341C27}" name="Column2500" dataDxfId="14285"/>
    <tableColumn id="2505" xr3:uid="{79BD5349-8F80-4AA5-A78D-1B54EBF70158}" name="Column2501" dataDxfId="14284"/>
    <tableColumn id="2506" xr3:uid="{09F9C9D4-7B4B-4959-9685-1809C492B3EC}" name="Column2502" dataDxfId="14283"/>
    <tableColumn id="2507" xr3:uid="{EC71278E-8ADE-40B6-BF83-7095D28FEED6}" name="Column2503" dataDxfId="14282"/>
    <tableColumn id="2508" xr3:uid="{4BA3D323-58D8-4676-B40E-2CF8F0F401A1}" name="Column2504" dataDxfId="14281"/>
    <tableColumn id="2509" xr3:uid="{8B804DFC-07C7-4464-BEE4-2D3063AD99BC}" name="Column2505" dataDxfId="14280"/>
    <tableColumn id="2510" xr3:uid="{41A8636C-B714-46EE-A53C-3CABE521DD0F}" name="Column2506" dataDxfId="14279"/>
    <tableColumn id="2511" xr3:uid="{56D8D31E-1B43-40B7-B563-6A7F874CF647}" name="Column2507" dataDxfId="14278"/>
    <tableColumn id="2512" xr3:uid="{6074359C-EF57-43AC-8E57-F24B0AB37555}" name="Column2508" dataDxfId="14277"/>
    <tableColumn id="2513" xr3:uid="{1C1B8793-B549-4555-93C8-A00DF86CEC0E}" name="Column2509" dataDxfId="14276"/>
    <tableColumn id="2514" xr3:uid="{9C8AF1C4-8EFB-4620-89DC-2AF8647BC6C5}" name="Column2510" dataDxfId="14275"/>
    <tableColumn id="2515" xr3:uid="{B2546772-9AA4-41C8-B8B8-A448E7821EC3}" name="Column2511" dataDxfId="14274"/>
    <tableColumn id="2516" xr3:uid="{3F523A7E-0668-4A43-B0F2-08ACF3CEF21E}" name="Column2512" dataDxfId="14273"/>
    <tableColumn id="2517" xr3:uid="{90EA0F0C-4A39-4D06-8702-389862E6B46B}" name="Column2513" dataDxfId="14272"/>
    <tableColumn id="2518" xr3:uid="{68B9AF31-263F-4552-982D-46C2A457B0DD}" name="Column2514" dataDxfId="14271"/>
    <tableColumn id="2519" xr3:uid="{DDBBDD75-F3F4-438D-AB8F-A925F29C4533}" name="Column2515" dataDxfId="14270"/>
    <tableColumn id="2520" xr3:uid="{45CF5B1B-8A59-429C-9D28-42E043C0D67F}" name="Column2516" dataDxfId="14269"/>
    <tableColumn id="2521" xr3:uid="{2BD49FCC-6314-478D-A3AF-4B8425B44E29}" name="Column2517" dataDxfId="14268"/>
    <tableColumn id="2522" xr3:uid="{D15ECDF6-6DD1-46C8-86AD-CF52F25B4084}" name="Column2518" dataDxfId="14267"/>
    <tableColumn id="2523" xr3:uid="{7A1C8EED-9930-4433-9B4B-F1AF82A4CEA3}" name="Column2519" dataDxfId="14266"/>
    <tableColumn id="2524" xr3:uid="{FEF39B5C-09C9-42B9-A1C7-BC4C1AF550A3}" name="Column2520" dataDxfId="14265"/>
    <tableColumn id="2525" xr3:uid="{C849A61D-BB4E-4A8F-AE08-8CE1E8340E3E}" name="Column2521" dataDxfId="14264"/>
    <tableColumn id="2526" xr3:uid="{B4369BBD-1856-4F6D-9621-0CD6D2289858}" name="Column2522" dataDxfId="14263"/>
    <tableColumn id="2527" xr3:uid="{6A983EE9-8626-4CBC-B6F3-43ADF830651E}" name="Column2523" dataDxfId="14262"/>
    <tableColumn id="2528" xr3:uid="{C5B18BE6-110C-48E3-BB96-163BEAC786C5}" name="Column2524" dataDxfId="14261"/>
    <tableColumn id="2529" xr3:uid="{4F66161A-C2B1-422B-9D84-A5609BBDC6E0}" name="Column2525" dataDxfId="14260"/>
    <tableColumn id="2530" xr3:uid="{E43AF02C-CADA-44E9-912E-09FA8573CBF5}" name="Column2526" dataDxfId="14259"/>
    <tableColumn id="2531" xr3:uid="{11F5B755-E650-4CCA-9F04-5093FA8D4A18}" name="Column2527" dataDxfId="14258"/>
    <tableColumn id="2532" xr3:uid="{0A3A724C-5354-4854-BF58-2EA454593F38}" name="Column2528" dataDxfId="14257"/>
    <tableColumn id="2533" xr3:uid="{EA042F25-45EC-4806-AC5F-436D9622B062}" name="Column2529" dataDxfId="14256"/>
    <tableColumn id="2534" xr3:uid="{884A1CFA-C3C1-44AF-92B9-0160D948E060}" name="Column2530" dataDxfId="14255"/>
    <tableColumn id="2535" xr3:uid="{D0260087-3B9C-43F0-A2F5-2507BEEB07FD}" name="Column2531" dataDxfId="14254"/>
    <tableColumn id="2536" xr3:uid="{3E28EC1C-7B87-4870-958A-42528EBD4249}" name="Column2532" dataDxfId="14253"/>
    <tableColumn id="2537" xr3:uid="{5C8DD04F-8E93-4B4D-954B-ECB384E7C1E4}" name="Column2533" dataDxfId="14252"/>
    <tableColumn id="2538" xr3:uid="{E1F10FD9-002D-412A-AC28-77BDD66964C2}" name="Column2534" dataDxfId="14251"/>
    <tableColumn id="2539" xr3:uid="{B9161AC4-D58E-4AAC-BFDE-D08B6EB41481}" name="Column2535" dataDxfId="14250"/>
    <tableColumn id="2540" xr3:uid="{B81A5A8C-8A92-427B-AC0B-B74ADE8041F9}" name="Column2536" dataDxfId="14249"/>
    <tableColumn id="2541" xr3:uid="{F4B599A2-E2CC-4742-BC80-65BF245B9DA1}" name="Column2537" dataDxfId="14248"/>
    <tableColumn id="2542" xr3:uid="{1E62D9BC-17F9-4B4E-96B0-D888FE1B40D8}" name="Column2538" dataDxfId="14247"/>
    <tableColumn id="2543" xr3:uid="{BE076DD4-0454-4307-A395-A51486702B63}" name="Column2539" dataDxfId="14246"/>
    <tableColumn id="2544" xr3:uid="{C702B40A-2725-4D6C-ABC3-1B8B837D5D4A}" name="Column2540" dataDxfId="14245"/>
    <tableColumn id="2545" xr3:uid="{00C68105-7357-4212-9C12-F0A4868E3D2A}" name="Column2541" dataDxfId="14244"/>
    <tableColumn id="2546" xr3:uid="{FD480018-D6F3-4D93-9EF3-D6C27838C3EB}" name="Column2542" dataDxfId="14243"/>
    <tableColumn id="2547" xr3:uid="{3F16148B-0EEF-4A9C-836F-E49FBCF47937}" name="Column2543" dataDxfId="14242"/>
    <tableColumn id="2548" xr3:uid="{4723636D-943B-43FA-AEF9-772F7E560C11}" name="Column2544" dataDxfId="14241"/>
    <tableColumn id="2549" xr3:uid="{7CDE0E6E-215B-4649-A715-79C2019A1582}" name="Column2545" dataDxfId="14240"/>
    <tableColumn id="2550" xr3:uid="{7F1DB855-DFA5-4E90-BDD5-51AD5AE7E0B7}" name="Column2546" dataDxfId="14239"/>
    <tableColumn id="2551" xr3:uid="{AA7FC6FA-CD28-41F5-AD08-2F5933D1FE2B}" name="Column2547" dataDxfId="14238"/>
    <tableColumn id="2552" xr3:uid="{06348873-F0B2-4A01-ADC1-F45FE29917D2}" name="Column2548" dataDxfId="14237"/>
    <tableColumn id="2553" xr3:uid="{6AB56809-1E02-4E56-B603-463983CD07C0}" name="Column2549" dataDxfId="14236"/>
    <tableColumn id="2554" xr3:uid="{A5202BAB-8E64-4B61-B185-5246E292454D}" name="Column2550" dataDxfId="14235"/>
    <tableColumn id="2555" xr3:uid="{92C46E93-6391-4CBC-900F-4556EA34B7B3}" name="Column2551" dataDxfId="14234"/>
    <tableColumn id="2556" xr3:uid="{17E81537-9708-4086-91B4-5FD47FDFD83A}" name="Column2552" dataDxfId="14233"/>
    <tableColumn id="2557" xr3:uid="{735C3044-BE53-4529-AEF1-4D3BB4C407A0}" name="Column2553" dataDxfId="14232"/>
    <tableColumn id="2558" xr3:uid="{52008B3E-4F8C-461B-8829-6AFF354941AC}" name="Column2554" dataDxfId="14231"/>
    <tableColumn id="2559" xr3:uid="{1BB5D25C-400E-4CB2-8539-7B82FDF39B30}" name="Column2555" dataDxfId="14230"/>
    <tableColumn id="2560" xr3:uid="{E6429C17-E6A6-46BC-8327-04911A10529B}" name="Column2556" dataDxfId="14229"/>
    <tableColumn id="2561" xr3:uid="{D501F004-F72E-4FD1-A53D-B48C307C12F5}" name="Column2557" dataDxfId="14228"/>
    <tableColumn id="2562" xr3:uid="{595D4935-E435-40BA-BDA3-6871B9C7B698}" name="Column2558" dataDxfId="14227"/>
    <tableColumn id="2563" xr3:uid="{EEDB18C4-BF20-4E80-A7E8-12E06D45F8CC}" name="Column2559" dataDxfId="14226"/>
    <tableColumn id="2564" xr3:uid="{3E9624D2-4871-4A23-810E-6E0EAB567040}" name="Column2560" dataDxfId="14225"/>
    <tableColumn id="2565" xr3:uid="{F92A10AF-AFC5-4927-A843-4612478C0303}" name="Column2561" dataDxfId="14224"/>
    <tableColumn id="2566" xr3:uid="{A5031E37-653B-4F3D-A841-E77ECDC30F06}" name="Column2562" dataDxfId="14223"/>
    <tableColumn id="2567" xr3:uid="{D8425A36-2B36-4886-ADC9-F617312E08C1}" name="Column2563" dataDxfId="14222"/>
    <tableColumn id="2568" xr3:uid="{54F697DA-69E5-4E89-98AA-495D6FC8BEB7}" name="Column2564" dataDxfId="14221"/>
    <tableColumn id="2569" xr3:uid="{6848F703-B86A-45F0-9263-66F4B062C9AB}" name="Column2565" dataDxfId="14220"/>
    <tableColumn id="2570" xr3:uid="{CEA603FC-B317-48C9-BF74-43862CBA2320}" name="Column2566" dataDxfId="14219"/>
    <tableColumn id="2571" xr3:uid="{F6E1056B-323B-4037-8B98-B98DA2E9A143}" name="Column2567" dataDxfId="14218"/>
    <tableColumn id="2572" xr3:uid="{52DD8832-0FF6-4FC8-81E6-8907294BEC04}" name="Column2568" dataDxfId="14217"/>
    <tableColumn id="2573" xr3:uid="{0A7FDEC4-FE3B-426E-B6B9-6ABBA7D86BD7}" name="Column2569" dataDxfId="14216"/>
    <tableColumn id="2574" xr3:uid="{EC5ABFCF-FA7B-4A9E-8BE8-4DBC91015932}" name="Column2570" dataDxfId="14215"/>
    <tableColumn id="2575" xr3:uid="{7E6401AF-63A2-4FDA-8F4C-B54EA591690B}" name="Column2571" dataDxfId="14214"/>
    <tableColumn id="2576" xr3:uid="{956CCB67-688B-46CC-9A27-14C149C8BB28}" name="Column2572" dataDxfId="14213"/>
    <tableColumn id="2577" xr3:uid="{5C825138-192E-4C0D-8176-30458A32BCE4}" name="Column2573" dataDxfId="14212"/>
    <tableColumn id="2578" xr3:uid="{22E8F685-13A6-43D8-9234-5C4F15065D42}" name="Column2574" dataDxfId="14211"/>
    <tableColumn id="2579" xr3:uid="{A4F3DCCC-3EBA-43BE-B8A6-21CDABB73B1D}" name="Column2575" dataDxfId="14210"/>
    <tableColumn id="2580" xr3:uid="{154ADF5F-9EF5-48B4-8CD9-C5C7EF6AE8A3}" name="Column2576" dataDxfId="14209"/>
    <tableColumn id="2581" xr3:uid="{0283D15B-0D42-42AF-9B39-361F68E83D8C}" name="Column2577" dataDxfId="14208"/>
    <tableColumn id="2582" xr3:uid="{AA2F61FC-962A-4020-ADC3-F1140818610E}" name="Column2578" dataDxfId="14207"/>
    <tableColumn id="2583" xr3:uid="{30021BC1-5BC5-4226-BCAD-C529088F3CA8}" name="Column2579" dataDxfId="14206"/>
    <tableColumn id="2584" xr3:uid="{AB1E0EA6-C4FE-49F5-BCA6-59664362ADAF}" name="Column2580" dataDxfId="14205"/>
    <tableColumn id="2585" xr3:uid="{A44A1725-58D2-4581-A2E1-0E5FCFC008F0}" name="Column2581" dataDxfId="14204"/>
    <tableColumn id="2586" xr3:uid="{B45E30FF-36EB-485E-851F-27E5DBA1F740}" name="Column2582" dataDxfId="14203"/>
    <tableColumn id="2587" xr3:uid="{57AD6541-93E2-4C97-9CA4-D313689AFFEC}" name="Column2583" dataDxfId="14202"/>
    <tableColumn id="2588" xr3:uid="{4D8F7419-8D19-44B2-8440-56F1B94B683E}" name="Column2584" dataDxfId="14201"/>
    <tableColumn id="2589" xr3:uid="{D59E7822-5A5C-4525-ABFC-DE9EF5EA2D50}" name="Column2585" dataDxfId="14200"/>
    <tableColumn id="2590" xr3:uid="{0E4FF376-0FFA-40E3-975A-4ED08E1B207B}" name="Column2586" dataDxfId="14199"/>
    <tableColumn id="2591" xr3:uid="{E55CACA9-0A36-43B4-9D41-172388C77881}" name="Column2587" dataDxfId="14198"/>
    <tableColumn id="2592" xr3:uid="{06918CB5-6F78-4E78-AE8A-5CD0FBFCA9ED}" name="Column2588" dataDxfId="14197"/>
    <tableColumn id="2593" xr3:uid="{191FE718-EB73-4C02-9B6E-195DB1EC5C48}" name="Column2589" dataDxfId="14196"/>
    <tableColumn id="2594" xr3:uid="{7191FE43-9C36-434C-8C17-77409CC1EB56}" name="Column2590" dataDxfId="14195"/>
    <tableColumn id="2595" xr3:uid="{73E5C556-4B5E-49DA-ACB1-F7DBECE353C0}" name="Column2591" dataDxfId="14194"/>
    <tableColumn id="2596" xr3:uid="{497789E0-AFBE-4FAA-9033-55D7F47B8E69}" name="Column2592" dataDxfId="14193"/>
    <tableColumn id="2597" xr3:uid="{F83785EF-838D-4337-9AF6-22A860309C02}" name="Column2593" dataDxfId="14192"/>
    <tableColumn id="2598" xr3:uid="{E20CDA27-44BD-40F5-98C5-11AB81DD52A4}" name="Column2594" dataDxfId="14191"/>
    <tableColumn id="2599" xr3:uid="{2D67D237-E90B-481B-A8C3-D23170A32BA5}" name="Column2595" dataDxfId="14190"/>
    <tableColumn id="2600" xr3:uid="{2EEA1857-7D33-431D-9F37-F3BF11A472D9}" name="Column2596" dataDxfId="14189"/>
    <tableColumn id="2601" xr3:uid="{F0009B5E-5030-4C0A-A9E9-A44ACB54820B}" name="Column2597" dataDxfId="14188"/>
    <tableColumn id="2602" xr3:uid="{98F1EAE3-6D26-473F-A6D5-AA9C0BE778C5}" name="Column2598" dataDxfId="14187"/>
    <tableColumn id="2603" xr3:uid="{00BE0989-7A11-46A7-BEAD-C8881A354CA0}" name="Column2599" dataDxfId="14186"/>
    <tableColumn id="2604" xr3:uid="{5D4E18A6-27BE-4AAE-8F2A-F7CD837246BC}" name="Column2600" dataDxfId="14185"/>
    <tableColumn id="2605" xr3:uid="{78FDD6A0-CCB9-41DD-82D9-1D020BE8D0F0}" name="Column2601" dataDxfId="14184"/>
    <tableColumn id="2606" xr3:uid="{14FC53ED-5A42-492B-BD52-769C5497E5B0}" name="Column2602" dataDxfId="14183"/>
    <tableColumn id="2607" xr3:uid="{C3672E70-1C73-48F9-A52A-78992AF5B8F5}" name="Column2603" dataDxfId="14182"/>
    <tableColumn id="2608" xr3:uid="{13B72F58-B9AC-4F76-8F09-53E0BA79ED3A}" name="Column2604" dataDxfId="14181"/>
    <tableColumn id="2609" xr3:uid="{75895D0D-B852-451B-A52F-B3FBD417AFA6}" name="Column2605" dataDxfId="14180"/>
    <tableColumn id="2610" xr3:uid="{9985A830-B117-4469-8579-1146C366C8B4}" name="Column2606" dataDxfId="14179"/>
    <tableColumn id="2611" xr3:uid="{F2440E27-B102-47E2-9076-B791374132B4}" name="Column2607" dataDxfId="14178"/>
    <tableColumn id="2612" xr3:uid="{0FCF848C-3FB6-4861-91FF-8F511081AEB1}" name="Column2608" dataDxfId="14177"/>
    <tableColumn id="2613" xr3:uid="{327B56CC-FA14-4DC8-924F-D67DAE7A6EB3}" name="Column2609" dataDxfId="14176"/>
    <tableColumn id="2614" xr3:uid="{32C5D0ED-2762-4CED-AFEF-FE8D147624D4}" name="Column2610" dataDxfId="14175"/>
    <tableColumn id="2615" xr3:uid="{B0EE562B-77B0-4D74-86BD-9241BE79D91F}" name="Column2611" dataDxfId="14174"/>
    <tableColumn id="2616" xr3:uid="{D8BF5144-0779-4FDF-8570-35753AE5C859}" name="Column2612" dataDxfId="14173"/>
    <tableColumn id="2617" xr3:uid="{8AB06AF7-C2EB-48CB-B277-2EC1030E54ED}" name="Column2613" dataDxfId="14172"/>
    <tableColumn id="2618" xr3:uid="{C120EDA7-39E0-41CE-AC86-B7C3D601D4E2}" name="Column2614" dataDxfId="14171"/>
    <tableColumn id="2619" xr3:uid="{34A88940-92CA-4050-B4D5-2455DA98786C}" name="Column2615" dataDxfId="14170"/>
    <tableColumn id="2620" xr3:uid="{C55033BE-29D7-4515-88E5-5F6E22315F8A}" name="Column2616" dataDxfId="14169"/>
    <tableColumn id="2621" xr3:uid="{CD570C50-D6DC-4F9B-922D-2F91111A299C}" name="Column2617" dataDxfId="14168"/>
    <tableColumn id="2622" xr3:uid="{13BF3323-0D11-4E0E-886E-8A596E11C25A}" name="Column2618" dataDxfId="14167"/>
    <tableColumn id="2623" xr3:uid="{E84B5CA1-BEF3-4A95-A67E-53BDABE03C1B}" name="Column2619" dataDxfId="14166"/>
    <tableColumn id="2624" xr3:uid="{0C7FA4F0-0EA4-4F92-B108-CD7D55EE956D}" name="Column2620" dataDxfId="14165"/>
    <tableColumn id="2625" xr3:uid="{125A83EA-B53B-4F91-911C-8F0FB5DDE576}" name="Column2621" dataDxfId="14164"/>
    <tableColumn id="2626" xr3:uid="{04ADC3A6-6306-4D24-B182-CC4ECECC0292}" name="Column2622" dataDxfId="14163"/>
    <tableColumn id="2627" xr3:uid="{10CF7115-9750-4A57-B96D-6AA668AAA69A}" name="Column2623" dataDxfId="14162"/>
    <tableColumn id="2628" xr3:uid="{38C40274-CB0B-476F-9FAB-B19DACE8521B}" name="Column2624" dataDxfId="14161"/>
    <tableColumn id="2629" xr3:uid="{8A5BF1B1-1B0E-45FB-AB70-149235B68682}" name="Column2625" dataDxfId="14160"/>
    <tableColumn id="2630" xr3:uid="{19DC3CA5-9605-47D4-9072-F4FB63EDE0D5}" name="Column2626" dataDxfId="14159"/>
    <tableColumn id="2631" xr3:uid="{DDD55A0C-A6ED-4A86-8B70-3154B4A83EA1}" name="Column2627" dataDxfId="14158"/>
    <tableColumn id="2632" xr3:uid="{D72F35FA-D531-4621-ABE9-C8C09FDED823}" name="Column2628" dataDxfId="14157"/>
    <tableColumn id="2633" xr3:uid="{4A8B4F12-5EDC-43E9-BD5E-5CB899125E72}" name="Column2629" dataDxfId="14156"/>
    <tableColumn id="2634" xr3:uid="{E67485E6-364D-4526-9627-B3E2FA26CE56}" name="Column2630" dataDxfId="14155"/>
    <tableColumn id="2635" xr3:uid="{A7125E25-58BB-45BE-AA59-7C61A3A920D3}" name="Column2631" dataDxfId="14154"/>
    <tableColumn id="2636" xr3:uid="{02D7BA12-63A3-4A65-8F00-E2DB040D3B1D}" name="Column2632" dataDxfId="14153"/>
    <tableColumn id="2637" xr3:uid="{9E1D85A3-CD8B-46DA-84FA-3151AAFF6A65}" name="Column2633" dataDxfId="14152"/>
    <tableColumn id="2638" xr3:uid="{F0A9E5B8-1C07-4D09-BBAF-F0D3A09B9892}" name="Column2634" dataDxfId="14151"/>
    <tableColumn id="2639" xr3:uid="{7877CEB7-201A-4B61-9602-FB28BDC6587D}" name="Column2635" dataDxfId="14150"/>
    <tableColumn id="2640" xr3:uid="{2F637F01-4218-4A1C-8E36-A310E83E451E}" name="Column2636" dataDxfId="14149"/>
    <tableColumn id="2641" xr3:uid="{E464C7D5-59D1-4831-A889-E4566DF3C80D}" name="Column2637" dataDxfId="14148"/>
    <tableColumn id="2642" xr3:uid="{041C8549-2960-4607-A2AA-0C7590DB3A2D}" name="Column2638" dataDxfId="14147"/>
    <tableColumn id="2643" xr3:uid="{C0DBFB43-B656-496C-83FB-13008207B070}" name="Column2639" dataDxfId="14146"/>
    <tableColumn id="2644" xr3:uid="{CCEBC56B-1B26-485F-8309-D8831BF4FAFE}" name="Column2640" dataDxfId="14145"/>
    <tableColumn id="2645" xr3:uid="{55FD2A43-A97F-497C-AD99-D61A53307E1C}" name="Column2641" dataDxfId="14144"/>
    <tableColumn id="2646" xr3:uid="{BD8C2790-91F4-4679-9BBA-F204DB3F0CC5}" name="Column2642" dataDxfId="14143"/>
    <tableColumn id="2647" xr3:uid="{F0A9FC31-FFEB-4F4F-9BF2-637F3173DF84}" name="Column2643" dataDxfId="14142"/>
    <tableColumn id="2648" xr3:uid="{FFEA9B73-FE47-4231-B6A4-1AD060EBBFF8}" name="Column2644" dataDxfId="14141"/>
    <tableColumn id="2649" xr3:uid="{58CFD32F-A69B-47EA-8D57-503CE6CE65A9}" name="Column2645" dataDxfId="14140"/>
    <tableColumn id="2650" xr3:uid="{950250DD-B849-4C34-9E34-F4F732209C48}" name="Column2646" dataDxfId="14139"/>
    <tableColumn id="2651" xr3:uid="{039952A6-C2A7-48E3-97CB-57AB92C7137A}" name="Column2647" dataDxfId="14138"/>
    <tableColumn id="2652" xr3:uid="{DF31DBE3-8821-4608-BA43-FFD145E036A7}" name="Column2648" dataDxfId="14137"/>
    <tableColumn id="2653" xr3:uid="{600FECE7-817F-4EF8-AD45-2FA8B1657C41}" name="Column2649" dataDxfId="14136"/>
    <tableColumn id="2654" xr3:uid="{D1175626-6F59-4D78-AEAA-ABBF260E5C00}" name="Column2650" dataDxfId="14135"/>
    <tableColumn id="2655" xr3:uid="{C7017C3E-2707-46A7-AEF6-2EBD4B0A1837}" name="Column2651" dataDxfId="14134"/>
    <tableColumn id="2656" xr3:uid="{74195BDC-649A-4EAB-BEC2-7C208D41797D}" name="Column2652" dataDxfId="14133"/>
    <tableColumn id="2657" xr3:uid="{FDB691B0-CC2A-4DFF-9AC7-0B5C51E86B0B}" name="Column2653" dataDxfId="14132"/>
    <tableColumn id="2658" xr3:uid="{05C97ACC-8A89-41CD-9767-384E1AB5661E}" name="Column2654" dataDxfId="14131"/>
    <tableColumn id="2659" xr3:uid="{3BC14ABB-7DFC-4254-946C-DE43ECD05BCB}" name="Column2655" dataDxfId="14130"/>
    <tableColumn id="2660" xr3:uid="{C66378AF-1547-47F1-A610-6F682225D6D1}" name="Column2656" dataDxfId="14129"/>
    <tableColumn id="2661" xr3:uid="{FA55EA5B-1023-4E07-8D59-0E80CDD0F77B}" name="Column2657" dataDxfId="14128"/>
    <tableColumn id="2662" xr3:uid="{DA422ED8-9005-4A4E-991D-9754D6CA141C}" name="Column2658" dataDxfId="14127"/>
    <tableColumn id="2663" xr3:uid="{521286B6-8E7D-4127-93D5-53AC1A33889A}" name="Column2659" dataDxfId="14126"/>
    <tableColumn id="2664" xr3:uid="{BC228739-B476-456D-9500-0DE8CF802FAA}" name="Column2660" dataDxfId="14125"/>
    <tableColumn id="2665" xr3:uid="{B17FDDD3-9EF8-45F2-AEC1-FE6AE518560A}" name="Column2661" dataDxfId="14124"/>
    <tableColumn id="2666" xr3:uid="{76F21C7E-7B27-4F6D-9AD4-FB240A5551E1}" name="Column2662" dataDxfId="14123"/>
    <tableColumn id="2667" xr3:uid="{AB6DADAB-808A-4128-B12E-294E67A8AECD}" name="Column2663" dataDxfId="14122"/>
    <tableColumn id="2668" xr3:uid="{10D2FBCD-B894-4267-849C-9A2764018CAD}" name="Column2664" dataDxfId="14121"/>
    <tableColumn id="2669" xr3:uid="{4D8BB9D1-09EE-46C3-A0F1-CF4823A7E8DF}" name="Column2665" dataDxfId="14120"/>
    <tableColumn id="2670" xr3:uid="{C7DC65D9-2AC6-4DCF-A849-1C89F991BABD}" name="Column2666" dataDxfId="14119"/>
    <tableColumn id="2671" xr3:uid="{67215E5F-A075-4BE4-92FF-97D29B9C84E7}" name="Column2667" dataDxfId="14118"/>
    <tableColumn id="2672" xr3:uid="{B4B5D639-85C8-448C-887E-5A87D7821319}" name="Column2668" dataDxfId="14117"/>
    <tableColumn id="2673" xr3:uid="{A583771A-72C4-49B0-9EB4-A8E47EC47B3D}" name="Column2669" dataDxfId="14116"/>
    <tableColumn id="2674" xr3:uid="{31D9ED39-6CA5-4584-AFA7-27646D47DD10}" name="Column2670" dataDxfId="14115"/>
    <tableColumn id="2675" xr3:uid="{C369B343-695D-42DE-8029-BDD72138079F}" name="Column2671" dataDxfId="14114"/>
    <tableColumn id="2676" xr3:uid="{05DF7C6A-9443-4F73-B336-6194B11D60E5}" name="Column2672" dataDxfId="14113"/>
    <tableColumn id="2677" xr3:uid="{48EFD05F-31D6-4606-B503-3A997CE46E60}" name="Column2673" dataDxfId="14112"/>
    <tableColumn id="2678" xr3:uid="{56606EF9-836B-4762-BBAA-8D554F27A979}" name="Column2674" dataDxfId="14111"/>
    <tableColumn id="2679" xr3:uid="{5DC5CE37-188B-4F12-A0EB-C2B53BB37701}" name="Column2675" dataDxfId="14110"/>
    <tableColumn id="2680" xr3:uid="{209C33FF-7D13-48A7-9F9D-D91FC9B42665}" name="Column2676" dataDxfId="14109"/>
    <tableColumn id="2681" xr3:uid="{A77D1C56-0A57-4F55-9092-38F3D0706AFF}" name="Column2677" dataDxfId="14108"/>
    <tableColumn id="2682" xr3:uid="{C2E73BA6-2C62-499C-B77B-AC8DF582327B}" name="Column2678" dataDxfId="14107"/>
    <tableColumn id="2683" xr3:uid="{0D3DCD2B-9DB4-45EB-A09A-AC32923140B3}" name="Column2679" dataDxfId="14106"/>
    <tableColumn id="2684" xr3:uid="{5731A197-9D1B-4EA4-AAD6-7E161C9DB4DF}" name="Column2680" dataDxfId="14105"/>
    <tableColumn id="2685" xr3:uid="{BD2E961C-EC73-40AB-8C5B-EFF74C2A901C}" name="Column2681" dataDxfId="14104"/>
    <tableColumn id="2686" xr3:uid="{1D0CE4C5-B3D2-47F1-BE75-C0E410CE10C9}" name="Column2682" dataDxfId="14103"/>
    <tableColumn id="2687" xr3:uid="{D7BC15FA-83F8-4037-8F41-DAA212CAE4AE}" name="Column2683" dataDxfId="14102"/>
    <tableColumn id="2688" xr3:uid="{71C06640-4B36-498B-875B-1F1CABA5E9E9}" name="Column2684" dataDxfId="14101"/>
    <tableColumn id="2689" xr3:uid="{F074FCC5-FF7B-40D9-B6D8-C34E6EFA5120}" name="Column2685" dataDxfId="14100"/>
    <tableColumn id="2690" xr3:uid="{C0EDA35C-918E-42E4-98D6-1B5E662FE854}" name="Column2686" dataDxfId="14099"/>
    <tableColumn id="2691" xr3:uid="{C2C7C328-9DF7-4FDF-B5FA-B4C532A5AE16}" name="Column2687" dataDxfId="14098"/>
    <tableColumn id="2692" xr3:uid="{CC152CFF-A83B-41BC-85A3-5169CFA8B5EC}" name="Column2688" dataDxfId="14097"/>
    <tableColumn id="2693" xr3:uid="{CC24B843-0238-4909-95DD-64F06A906CD8}" name="Column2689" dataDxfId="14096"/>
    <tableColumn id="2694" xr3:uid="{6E5E266C-3507-4F3D-AE45-8B9FB37534D6}" name="Column2690" dataDxfId="14095"/>
    <tableColumn id="2695" xr3:uid="{88130CFF-99A4-4351-BCC1-A606F9E45F2E}" name="Column2691" dataDxfId="14094"/>
    <tableColumn id="2696" xr3:uid="{FB873924-B3C0-4C01-9049-36B5432EC9E7}" name="Column2692" dataDxfId="14093"/>
    <tableColumn id="2697" xr3:uid="{2154AC27-B2FD-450D-8CB7-2C05C015CF36}" name="Column2693" dataDxfId="14092"/>
    <tableColumn id="2698" xr3:uid="{3852F809-50A9-4777-92C7-6DCB345BECB4}" name="Column2694" dataDxfId="14091"/>
    <tableColumn id="2699" xr3:uid="{469BEA3E-4B30-4A5F-9924-F0B2D8511CBB}" name="Column2695" dataDxfId="14090"/>
    <tableColumn id="2700" xr3:uid="{C5857076-80A1-4DF3-B6F9-0908CABB2682}" name="Column2696" dataDxfId="14089"/>
    <tableColumn id="2701" xr3:uid="{CB6A5C6A-198F-43EF-8CAA-494FBF35DB27}" name="Column2697" dataDxfId="14088"/>
    <tableColumn id="2702" xr3:uid="{2C7CBDC2-7740-4CEA-AE5A-CB29185FE91E}" name="Column2698" dataDxfId="14087"/>
    <tableColumn id="2703" xr3:uid="{94D9474C-8C0E-4BA6-A679-1632B3ACDAF6}" name="Column2699" dataDxfId="14086"/>
    <tableColumn id="2704" xr3:uid="{707CB05C-ABA8-4105-B276-7463A2D787ED}" name="Column2700" dataDxfId="14085"/>
    <tableColumn id="2705" xr3:uid="{EF779D4A-C481-4971-A8A8-C064AE1468D9}" name="Column2701" dataDxfId="14084"/>
    <tableColumn id="2706" xr3:uid="{1480A9E9-C25F-4CBD-B7D4-48958F6A0F4D}" name="Column2702" dataDxfId="14083"/>
    <tableColumn id="2707" xr3:uid="{B7D14462-D87E-47CF-AB5A-6F5F33EDE8AA}" name="Column2703" dataDxfId="14082"/>
    <tableColumn id="2708" xr3:uid="{B57A8B92-A903-4151-BE07-3223C648F28C}" name="Column2704" dataDxfId="14081"/>
    <tableColumn id="2709" xr3:uid="{E50A02B8-BEEC-441D-9754-9B2495D2CD5D}" name="Column2705" dataDxfId="14080"/>
    <tableColumn id="2710" xr3:uid="{6D386D15-5361-45D8-9BF8-D3F3C0E9A78B}" name="Column2706" dataDxfId="14079"/>
    <tableColumn id="2711" xr3:uid="{9C8AA181-9053-426E-8370-2F315048883F}" name="Column2707" dataDxfId="14078"/>
    <tableColumn id="2712" xr3:uid="{658A41C3-0372-4148-B765-7487D5036142}" name="Column2708" dataDxfId="14077"/>
    <tableColumn id="2713" xr3:uid="{3FC8D537-5162-4F8D-A76D-37281D1F01D8}" name="Column2709" dataDxfId="14076"/>
    <tableColumn id="2714" xr3:uid="{306F84BF-10B7-4AD5-AD3F-4A9215F05863}" name="Column2710" dataDxfId="14075"/>
    <tableColumn id="2715" xr3:uid="{A3971962-ADB0-44E5-8914-CC497B77A510}" name="Column2711" dataDxfId="14074"/>
    <tableColumn id="2716" xr3:uid="{78361EA3-9CCA-4250-B112-33DD079C1D56}" name="Column2712" dataDxfId="14073"/>
    <tableColumn id="2717" xr3:uid="{87C9DD2F-9832-4252-B31F-E8DF217367F8}" name="Column2713" dataDxfId="14072"/>
    <tableColumn id="2718" xr3:uid="{9A0E280D-A8CE-46EA-8E46-DD9CBF57AFBD}" name="Column2714" dataDxfId="14071"/>
    <tableColumn id="2719" xr3:uid="{D71C995A-E267-4614-80B3-5089349B056E}" name="Column2715" dataDxfId="14070"/>
    <tableColumn id="2720" xr3:uid="{8165DC9C-4754-4CDA-A32E-9C46F65122A8}" name="Column2716" dataDxfId="14069"/>
    <tableColumn id="2721" xr3:uid="{494AC33D-ED10-4A33-B5BA-CD2495E36EDA}" name="Column2717" dataDxfId="14068"/>
    <tableColumn id="2722" xr3:uid="{40478A46-AC11-4629-86B2-2B24D166A76B}" name="Column2718" dataDxfId="14067"/>
    <tableColumn id="2723" xr3:uid="{2005062E-A5B8-495A-885E-7D56AD9AD2CE}" name="Column2719" dataDxfId="14066"/>
    <tableColumn id="2724" xr3:uid="{0F2D66D3-8E73-454C-AE42-7CBB3EDD62C3}" name="Column2720" dataDxfId="14065"/>
    <tableColumn id="2725" xr3:uid="{CA28B708-7055-4BAB-9FEA-64497BDA9EFE}" name="Column2721" dataDxfId="14064"/>
    <tableColumn id="2726" xr3:uid="{38322AFC-061F-4482-B91C-2C501AB421EF}" name="Column2722" dataDxfId="14063"/>
    <tableColumn id="2727" xr3:uid="{B58D3EF4-6F38-4C7D-A8B1-921FA46ACCCA}" name="Column2723" dataDxfId="14062"/>
    <tableColumn id="2728" xr3:uid="{0BC63D03-7C9A-421D-934F-22B2E0527965}" name="Column2724" dataDxfId="14061"/>
    <tableColumn id="2729" xr3:uid="{0FABB5BF-644A-427F-8C92-E2AD3F391D1F}" name="Column2725" dataDxfId="14060"/>
    <tableColumn id="2730" xr3:uid="{E69CD4AC-4F5E-4B4A-9923-EE0B3ACD1FFF}" name="Column2726" dataDxfId="14059"/>
    <tableColumn id="2731" xr3:uid="{ABCDD2A0-2A6A-477A-958A-ACA903FF7EFC}" name="Column2727" dataDxfId="14058"/>
    <tableColumn id="2732" xr3:uid="{6FE19461-997B-4B4A-B4CA-34B93FA4D2AA}" name="Column2728" dataDxfId="14057"/>
    <tableColumn id="2733" xr3:uid="{A098BC89-4A00-4C91-823F-68BF3C8561DC}" name="Column2729" dataDxfId="14056"/>
    <tableColumn id="2734" xr3:uid="{34D27611-FF74-47CA-B689-AE64F62E6692}" name="Column2730" dataDxfId="14055"/>
    <tableColumn id="2735" xr3:uid="{B9307B63-0A34-427C-9ABA-0F858EF43549}" name="Column2731" dataDxfId="14054"/>
    <tableColumn id="2736" xr3:uid="{B55841A9-0A2B-48CD-92DC-2D3A7C8E289B}" name="Column2732" dataDxfId="14053"/>
    <tableColumn id="2737" xr3:uid="{B3F18853-FB43-4D00-8761-AAF3402049BD}" name="Column2733" dataDxfId="14052"/>
    <tableColumn id="2738" xr3:uid="{705E0689-1966-4754-90D3-BBAFCFDE752A}" name="Column2734" dataDxfId="14051"/>
    <tableColumn id="2739" xr3:uid="{AEF96897-0092-40C0-822B-CBF045E94238}" name="Column2735" dataDxfId="14050"/>
    <tableColumn id="2740" xr3:uid="{74CD81FA-EEE6-4D11-8399-531865FD5720}" name="Column2736" dataDxfId="14049"/>
    <tableColumn id="2741" xr3:uid="{55333E0F-A84A-482A-BFE3-B57103631F65}" name="Column2737" dataDxfId="14048"/>
    <tableColumn id="2742" xr3:uid="{E3B8D6B6-3B73-40FD-B041-7461D004734B}" name="Column2738" dataDxfId="14047"/>
    <tableColumn id="2743" xr3:uid="{CAC537F2-4C70-4B63-82EC-AAC4205AB2F0}" name="Column2739" dataDxfId="14046"/>
    <tableColumn id="2744" xr3:uid="{CB32B3BF-DB2A-431D-807E-D1AD54B02262}" name="Column2740" dataDxfId="14045"/>
    <tableColumn id="2745" xr3:uid="{2D940C84-BE7B-42E3-969B-9688DDBE3353}" name="Column2741" dataDxfId="14044"/>
    <tableColumn id="2746" xr3:uid="{16EA405A-BA29-4582-91A6-E2D672459069}" name="Column2742" dataDxfId="14043"/>
    <tableColumn id="2747" xr3:uid="{AF321D35-46CE-4302-8B5C-0D0DDEA1A52E}" name="Column2743" dataDxfId="14042"/>
    <tableColumn id="2748" xr3:uid="{45D59676-74E9-4D6E-BC76-4520434BB90D}" name="Column2744" dataDxfId="14041"/>
    <tableColumn id="2749" xr3:uid="{9BDC3E8B-B0D5-407A-B23A-83BC22D4D7FB}" name="Column2745" dataDxfId="14040"/>
    <tableColumn id="2750" xr3:uid="{A20FA4FB-F255-4CF5-9CC2-4064FB41B13E}" name="Column2746" dataDxfId="14039"/>
    <tableColumn id="2751" xr3:uid="{1311A125-9695-4C74-856D-27EF513FEE27}" name="Column2747" dataDxfId="14038"/>
    <tableColumn id="2752" xr3:uid="{E8A7E4AE-FAED-4B7D-B895-81D259EB28B1}" name="Column2748" dataDxfId="14037"/>
    <tableColumn id="2753" xr3:uid="{D9036710-F48F-48B9-AE50-995D473EDAED}" name="Column2749" dataDxfId="14036"/>
    <tableColumn id="2754" xr3:uid="{87D7B71D-80E2-4957-B912-1F3678A2A085}" name="Column2750" dataDxfId="14035"/>
    <tableColumn id="2755" xr3:uid="{E12B69F0-B8F0-43E2-9C4D-9124B8E10438}" name="Column2751" dataDxfId="14034"/>
    <tableColumn id="2756" xr3:uid="{856E5A94-8CD4-4B6D-AD18-C640781FC939}" name="Column2752" dataDxfId="14033"/>
    <tableColumn id="2757" xr3:uid="{6A29CE7E-A142-46FC-B3F8-15E4C4E1CE8B}" name="Column2753" dataDxfId="14032"/>
    <tableColumn id="2758" xr3:uid="{496D729A-4264-4001-BDBC-DF40D059115A}" name="Column2754" dataDxfId="14031"/>
    <tableColumn id="2759" xr3:uid="{D45F5B74-3464-4FC1-A878-7F82E1980181}" name="Column2755" dataDxfId="14030"/>
    <tableColumn id="2760" xr3:uid="{2E7A7409-5283-4C4B-A74D-28A3E9080037}" name="Column2756" dataDxfId="14029"/>
    <tableColumn id="2761" xr3:uid="{3E8BE19F-8000-49DE-BF56-38BACAAF80F7}" name="Column2757" dataDxfId="14028"/>
    <tableColumn id="2762" xr3:uid="{199CCA22-9AD1-43BE-A8C7-0087734D90F6}" name="Column2758" dataDxfId="14027"/>
    <tableColumn id="2763" xr3:uid="{EC60724F-B9D2-442F-BD2D-0648BB4EB1D2}" name="Column2759" dataDxfId="14026"/>
    <tableColumn id="2764" xr3:uid="{557E1CC2-FFDA-4256-A8BC-31AB2D23A109}" name="Column2760" dataDxfId="14025"/>
    <tableColumn id="2765" xr3:uid="{CFD7E52B-FA81-49F9-AF5B-1EE697E17A01}" name="Column2761" dataDxfId="14024"/>
    <tableColumn id="2766" xr3:uid="{490A7929-3BFB-40F2-8BEB-17C6748942F1}" name="Column2762" dataDxfId="14023"/>
    <tableColumn id="2767" xr3:uid="{BBCC604E-0B63-4DE7-8F58-41BE6B96AB87}" name="Column2763" dataDxfId="14022"/>
    <tableColumn id="2768" xr3:uid="{D55DEACF-D358-464F-B799-68D58139EA26}" name="Column2764" dataDxfId="14021"/>
    <tableColumn id="2769" xr3:uid="{E3A1BBC4-EAB6-4BFE-A835-8CE3AD511C16}" name="Column2765" dataDxfId="14020"/>
    <tableColumn id="2770" xr3:uid="{63A702AA-1874-460F-94A9-193A567D8C29}" name="Column2766" dataDxfId="14019"/>
    <tableColumn id="2771" xr3:uid="{DB1A5132-A987-48D8-ABC7-79B4AE7C8C02}" name="Column2767" dataDxfId="14018"/>
    <tableColumn id="2772" xr3:uid="{5BF9D0B1-98F0-4D64-AA18-1A456CA04B53}" name="Column2768" dataDxfId="14017"/>
    <tableColumn id="2773" xr3:uid="{ABC8E877-0F1A-4E17-8C47-1B1CAF62301D}" name="Column2769" dataDxfId="14016"/>
    <tableColumn id="2774" xr3:uid="{7A9C29CD-34A3-427A-8E58-9C95ED0CCD25}" name="Column2770" dataDxfId="14015"/>
    <tableColumn id="2775" xr3:uid="{DF0C6F7D-4DA2-443A-BE8E-4E51F9DDED33}" name="Column2771" dataDxfId="14014"/>
    <tableColumn id="2776" xr3:uid="{337768F2-C85D-4098-980C-6B53F280D428}" name="Column2772" dataDxfId="14013"/>
    <tableColumn id="2777" xr3:uid="{CB337A9F-20F5-4999-A57F-D7CCB756E10B}" name="Column2773" dataDxfId="14012"/>
    <tableColumn id="2778" xr3:uid="{B837BD56-B53C-493B-B2A2-4AB666ACE245}" name="Column2774" dataDxfId="14011"/>
    <tableColumn id="2779" xr3:uid="{FC3504D5-737D-4EBD-8181-0C710969919A}" name="Column2775" dataDxfId="14010"/>
    <tableColumn id="2780" xr3:uid="{7AD8FC77-F2F1-47B3-8055-8C617891D846}" name="Column2776" dataDxfId="14009"/>
    <tableColumn id="2781" xr3:uid="{F6F04DD4-0686-43E6-8A15-54820C14EDCB}" name="Column2777" dataDxfId="14008"/>
    <tableColumn id="2782" xr3:uid="{28F28608-AC23-4349-B5BB-CD9F801DEF3A}" name="Column2778" dataDxfId="14007"/>
    <tableColumn id="2783" xr3:uid="{DEA319C3-D90E-418A-85A4-DF8A90CF69C3}" name="Column2779" dataDxfId="14006"/>
    <tableColumn id="2784" xr3:uid="{4B5A2772-8C97-4F91-80D1-CDE6B4A05376}" name="Column2780" dataDxfId="14005"/>
    <tableColumn id="2785" xr3:uid="{A3139D48-9BBD-4717-8443-DE04A97B01EC}" name="Column2781" dataDxfId="14004"/>
    <tableColumn id="2786" xr3:uid="{6387FCE8-E953-4CF7-A442-DEED01EA6920}" name="Column2782" dataDxfId="14003"/>
    <tableColumn id="2787" xr3:uid="{DC1CCAD8-1227-4696-BC58-88636CE3D228}" name="Column2783" dataDxfId="14002"/>
    <tableColumn id="2788" xr3:uid="{5BEF77B6-2094-44DE-8662-26801FD6DD11}" name="Column2784" dataDxfId="14001"/>
    <tableColumn id="2789" xr3:uid="{D1EB3129-E826-45AE-B5EA-CDC310EBA648}" name="Column2785" dataDxfId="14000"/>
    <tableColumn id="2790" xr3:uid="{73FA91C3-D31F-4399-9422-CEB9ECC7A666}" name="Column2786" dataDxfId="13999"/>
    <tableColumn id="2791" xr3:uid="{C4827DCB-084B-4034-BFC3-BCAF7DD3A65E}" name="Column2787" dataDxfId="13998"/>
    <tableColumn id="2792" xr3:uid="{C4909A73-C4AA-4BDB-84DD-F23A5F3A9800}" name="Column2788" dataDxfId="13997"/>
    <tableColumn id="2793" xr3:uid="{48E29E27-C6C6-4BB8-B351-5DF05AD4DEB7}" name="Column2789" dataDxfId="13996"/>
    <tableColumn id="2794" xr3:uid="{150D2728-0D89-429E-9059-CA479902374C}" name="Column2790" dataDxfId="13995"/>
    <tableColumn id="2795" xr3:uid="{7D0EA050-1FD6-4F79-838E-ED5E0A09819E}" name="Column2791" dataDxfId="13994"/>
    <tableColumn id="2796" xr3:uid="{C14894D6-B4DC-49F1-BBBA-C12078A4C858}" name="Column2792" dataDxfId="13993"/>
    <tableColumn id="2797" xr3:uid="{B891BD30-ACE6-4011-8074-F8B6CB2B71E1}" name="Column2793" dataDxfId="13992"/>
    <tableColumn id="2798" xr3:uid="{A7431ABE-AB09-4BF8-827B-1B4A25B1F851}" name="Column2794" dataDxfId="13991"/>
    <tableColumn id="2799" xr3:uid="{5DFB74F4-C5DD-43FD-B2BC-DFAE6F584B78}" name="Column2795" dataDxfId="13990"/>
    <tableColumn id="2800" xr3:uid="{A9B7E842-0F82-43DE-90F2-65F451341E73}" name="Column2796" dataDxfId="13989"/>
    <tableColumn id="2801" xr3:uid="{C4134E33-BC40-4A21-9547-568C2C7A12EA}" name="Column2797" dataDxfId="13988"/>
    <tableColumn id="2802" xr3:uid="{A5C47B15-9F9F-4A85-AAB4-444CBC49D91E}" name="Column2798" dataDxfId="13987"/>
    <tableColumn id="2803" xr3:uid="{0F1F1213-32EC-42EB-872B-7F266239C8BB}" name="Column2799" dataDxfId="13986"/>
    <tableColumn id="2804" xr3:uid="{08F0A724-5A3A-4F60-8F50-14A04AB5E692}" name="Column2800" dataDxfId="13985"/>
    <tableColumn id="2805" xr3:uid="{00F59F47-2493-4F90-BCDE-73A8FD4B042E}" name="Column2801" dataDxfId="13984"/>
    <tableColumn id="2806" xr3:uid="{845D834F-A837-47BC-BBFF-B08ACC3FE774}" name="Column2802" dataDxfId="13983"/>
    <tableColumn id="2807" xr3:uid="{9D40EF0D-366F-41BE-942D-CE5E45081FD2}" name="Column2803" dataDxfId="13982"/>
    <tableColumn id="2808" xr3:uid="{B31A8CC2-5282-4112-8586-D5F8AFBFF918}" name="Column2804" dataDxfId="13981"/>
    <tableColumn id="2809" xr3:uid="{31E0C91C-9EC3-4782-AF48-BF2C0F3DBFA9}" name="Column2805" dataDxfId="13980"/>
    <tableColumn id="2810" xr3:uid="{57F3BC30-AD42-486A-9DD4-573E6AAE3769}" name="Column2806" dataDxfId="13979"/>
    <tableColumn id="2811" xr3:uid="{FBC00583-E1AF-47B0-8429-FE2DA5FE0085}" name="Column2807" dataDxfId="13978"/>
    <tableColumn id="2812" xr3:uid="{6251AA72-AED2-4C50-8DA9-F1AC3BE261E0}" name="Column2808" dataDxfId="13977"/>
    <tableColumn id="2813" xr3:uid="{680A53C5-D544-4D38-9B1F-A58E345EB7A1}" name="Column2809" dataDxfId="13976"/>
    <tableColumn id="2814" xr3:uid="{A2F6DD7C-79E3-4854-AAFA-4C9A505A1734}" name="Column2810" dataDxfId="13975"/>
    <tableColumn id="2815" xr3:uid="{4E58B2D6-95D8-4F18-AF63-C94F1487E12B}" name="Column2811" dataDxfId="13974"/>
    <tableColumn id="2816" xr3:uid="{C9EB1B71-FEE3-4BE1-AA61-3C5B2F13EEA0}" name="Column2812" dataDxfId="13973"/>
    <tableColumn id="2817" xr3:uid="{EE8499C2-5491-424F-A06B-4AC2F8EC436E}" name="Column2813" dataDxfId="13972"/>
    <tableColumn id="2818" xr3:uid="{1C1C69F4-D99B-4556-BE4B-4D344FF33BC9}" name="Column2814" dataDxfId="13971"/>
    <tableColumn id="2819" xr3:uid="{D08529F8-B4AB-4971-8DFF-9508B578A04F}" name="Column2815" dataDxfId="13970"/>
    <tableColumn id="2820" xr3:uid="{D5BB5071-1C57-42E1-AA43-1C80CFBA556D}" name="Column2816" dataDxfId="13969"/>
    <tableColumn id="2821" xr3:uid="{5043474D-1BC9-401A-AB8B-B6C9A8885BC9}" name="Column2817" dataDxfId="13968"/>
    <tableColumn id="2822" xr3:uid="{8E540774-38D6-41EA-A391-2B1008F80209}" name="Column2818" dataDxfId="13967"/>
    <tableColumn id="2823" xr3:uid="{AB005BB3-4EFE-4E44-8EAA-280C83EA4567}" name="Column2819" dataDxfId="13966"/>
    <tableColumn id="2824" xr3:uid="{F57C999B-F4DF-4D41-BF9B-A20D973CC3E0}" name="Column2820" dataDxfId="13965"/>
    <tableColumn id="2825" xr3:uid="{AEAF53E0-507C-452A-BEF5-A73B0716B0E4}" name="Column2821" dataDxfId="13964"/>
    <tableColumn id="2826" xr3:uid="{C1302634-AA63-4A8B-BE31-43C238C0EB3D}" name="Column2822" dataDxfId="13963"/>
    <tableColumn id="2827" xr3:uid="{635CADF7-ABD0-4BF5-90D3-2C610C020846}" name="Column2823" dataDxfId="13962"/>
    <tableColumn id="2828" xr3:uid="{58932AEF-446E-477B-89F4-E742F89DE58C}" name="Column2824" dataDxfId="13961"/>
    <tableColumn id="2829" xr3:uid="{26C3EB70-8AE4-47B6-8C74-CB62CB3540D3}" name="Column2825" dataDxfId="13960"/>
    <tableColumn id="2830" xr3:uid="{7FF40227-4B01-4C55-A373-75E7FE3A1C4E}" name="Column2826" dataDxfId="13959"/>
    <tableColumn id="2831" xr3:uid="{7CC5B697-09C6-42C0-977C-6D54D529BF92}" name="Column2827" dataDxfId="13958"/>
    <tableColumn id="2832" xr3:uid="{73F4A328-1288-4FEA-A758-F2BA71146EF8}" name="Column2828" dataDxfId="13957"/>
    <tableColumn id="2833" xr3:uid="{87E840D0-2C96-4ED4-8FF8-7540C253834F}" name="Column2829" dataDxfId="13956"/>
    <tableColumn id="2834" xr3:uid="{01A15DE8-8ADA-4287-A333-2A9973DB6D42}" name="Column2830" dataDxfId="13955"/>
    <tableColumn id="2835" xr3:uid="{99423CEB-9428-4F2D-8BA2-64ACF625A6DA}" name="Column2831" dataDxfId="13954"/>
    <tableColumn id="2836" xr3:uid="{250918C4-CFCE-47B7-9B57-57094538D5AF}" name="Column2832" dataDxfId="13953"/>
    <tableColumn id="2837" xr3:uid="{9046E4E5-F51A-4971-91BB-0F3A0104B825}" name="Column2833" dataDxfId="13952"/>
    <tableColumn id="2838" xr3:uid="{663BB3D3-4AF9-4D2F-AB9A-BA19550673B2}" name="Column2834" dataDxfId="13951"/>
    <tableColumn id="2839" xr3:uid="{04679769-F2A8-4893-A823-9279149F8B86}" name="Column2835" dataDxfId="13950"/>
    <tableColumn id="2840" xr3:uid="{6990C6D2-EA02-4141-A01F-3B19EA0E282E}" name="Column2836" dataDxfId="13949"/>
    <tableColumn id="2841" xr3:uid="{7FDD0C57-348E-429F-A96E-35BFC3FA994E}" name="Column2837" dataDxfId="13948"/>
    <tableColumn id="2842" xr3:uid="{6933503D-3070-4F15-BCAC-D28C2CD4AFB8}" name="Column2838" dataDxfId="13947"/>
    <tableColumn id="2843" xr3:uid="{4B3EBF42-B945-4BA7-B549-8D33EB36E102}" name="Column2839" dataDxfId="13946"/>
    <tableColumn id="2844" xr3:uid="{A894ACB5-1514-4EB4-93BE-AC93177FD400}" name="Column2840" dataDxfId="13945"/>
    <tableColumn id="2845" xr3:uid="{4EFB02B2-167D-4BBF-B857-BA90DC4A3D15}" name="Column2841" dataDxfId="13944"/>
    <tableColumn id="2846" xr3:uid="{24D0AF97-27F2-48A3-9D6B-70A5CDC669AC}" name="Column2842" dataDxfId="13943"/>
    <tableColumn id="2847" xr3:uid="{5110A6D6-955D-4933-949D-625F62CC4027}" name="Column2843" dataDxfId="13942"/>
    <tableColumn id="2848" xr3:uid="{D824CABF-2999-4051-8317-89B96B6AFC82}" name="Column2844" dataDxfId="13941"/>
    <tableColumn id="2849" xr3:uid="{32C418AC-B75C-4E42-96D3-2D8B71886B61}" name="Column2845" dataDxfId="13940"/>
    <tableColumn id="2850" xr3:uid="{00440BC7-E779-4F24-9D4E-2CE5FDEF2ED2}" name="Column2846" dataDxfId="13939"/>
    <tableColumn id="2851" xr3:uid="{27AEF00D-9697-4746-B131-3010F237A903}" name="Column2847" dataDxfId="13938"/>
    <tableColumn id="2852" xr3:uid="{37957715-5DE2-4518-A673-451A0DF9CF04}" name="Column2848" dataDxfId="13937"/>
    <tableColumn id="2853" xr3:uid="{2C37AD7D-97A4-4A2D-8226-135F30C1655A}" name="Column2849" dataDxfId="13936"/>
    <tableColumn id="2854" xr3:uid="{47DFD570-5CF0-4A87-A0A6-C53AA67D5E3A}" name="Column2850" dataDxfId="13935"/>
    <tableColumn id="2855" xr3:uid="{5A8DD51D-DEA6-4FB4-9CF3-1901C9D4F11F}" name="Column2851" dataDxfId="13934"/>
    <tableColumn id="2856" xr3:uid="{7320F60D-1BEF-4E34-87EC-8C70958B92E5}" name="Column2852" dataDxfId="13933"/>
    <tableColumn id="2857" xr3:uid="{0394D6F0-5801-475B-9B9D-B24799FB70C0}" name="Column2853" dataDxfId="13932"/>
    <tableColumn id="2858" xr3:uid="{894F8B68-D6A9-4C92-84F5-92653C5D8E4B}" name="Column2854" dataDxfId="13931"/>
    <tableColumn id="2859" xr3:uid="{DF215E94-4130-4879-9DBB-FDBDCB7FD587}" name="Column2855" dataDxfId="13930"/>
    <tableColumn id="2860" xr3:uid="{8622F84E-329D-48D2-9AF8-AC5C61155647}" name="Column2856" dataDxfId="13929"/>
    <tableColumn id="2861" xr3:uid="{078F9CEB-E5A9-4B7B-991F-2FDCB2A4F9DC}" name="Column2857" dataDxfId="13928"/>
    <tableColumn id="2862" xr3:uid="{41942465-8F55-4E95-969E-F00A230266E6}" name="Column2858" dataDxfId="13927"/>
    <tableColumn id="2863" xr3:uid="{10D36415-A641-44A3-BAF4-2C70D591EB5A}" name="Column2859" dataDxfId="13926"/>
    <tableColumn id="2864" xr3:uid="{731CD1F0-8512-4F9F-BF05-661E6B5C23D1}" name="Column2860" dataDxfId="13925"/>
    <tableColumn id="2865" xr3:uid="{7CD381C6-FA39-4B62-A185-140EC9EA1E9E}" name="Column2861" dataDxfId="13924"/>
    <tableColumn id="2866" xr3:uid="{FA497781-80D2-419B-BA6E-0003B1F8BF65}" name="Column2862" dataDxfId="13923"/>
    <tableColumn id="2867" xr3:uid="{73AFD25B-D98C-4E40-B7D0-30822882001A}" name="Column2863" dataDxfId="13922"/>
    <tableColumn id="2868" xr3:uid="{710D7693-8F54-4E7F-8C51-714C14CFC6D1}" name="Column2864" dataDxfId="13921"/>
    <tableColumn id="2869" xr3:uid="{F5F98A95-0CD1-461B-B1B4-99C78EEA3D0D}" name="Column2865" dataDxfId="13920"/>
    <tableColumn id="2870" xr3:uid="{F6F30D3A-ABD6-4497-A5A1-3995056F78B1}" name="Column2866" dataDxfId="13919"/>
    <tableColumn id="2871" xr3:uid="{5722E275-058F-45ED-967D-C675240F137C}" name="Column2867" dataDxfId="13918"/>
    <tableColumn id="2872" xr3:uid="{EF4626CA-B10C-4A38-80BD-E8FD0C79DDD0}" name="Column2868" dataDxfId="13917"/>
    <tableColumn id="2873" xr3:uid="{3AA9AD2B-F040-465D-82D3-40D15845C9D1}" name="Column2869" dataDxfId="13916"/>
    <tableColumn id="2874" xr3:uid="{279915A7-727F-40EC-871C-3795BC01C1C3}" name="Column2870" dataDxfId="13915"/>
    <tableColumn id="2875" xr3:uid="{7FB1EE9B-7CD6-4155-BEED-2F50A7949AB1}" name="Column2871" dataDxfId="13914"/>
    <tableColumn id="2876" xr3:uid="{1C0D7142-1D9C-4EEB-B416-354D436D0E52}" name="Column2872" dataDxfId="13913"/>
    <tableColumn id="2877" xr3:uid="{BD0C6F39-8E83-40AC-8364-D998D7CACDA3}" name="Column2873" dataDxfId="13912"/>
    <tableColumn id="2878" xr3:uid="{A6340610-8FA0-4AF8-AA35-8C1B66B47E9D}" name="Column2874" dataDxfId="13911"/>
    <tableColumn id="2879" xr3:uid="{3B6D8937-3275-453D-8606-DBA90F421FF9}" name="Column2875" dataDxfId="13910"/>
    <tableColumn id="2880" xr3:uid="{1633796C-14C7-49D7-B6E1-6F06A2D74042}" name="Column2876" dataDxfId="13909"/>
    <tableColumn id="2881" xr3:uid="{9D537B74-2DD2-43FA-8C65-8AC7202DA177}" name="Column2877" dataDxfId="13908"/>
    <tableColumn id="2882" xr3:uid="{1761E1D3-ED22-4F89-9C47-61BBDCEDED92}" name="Column2878" dataDxfId="13907"/>
    <tableColumn id="2883" xr3:uid="{FC446480-3B7F-4183-89E7-1D20D65C268B}" name="Column2879" dataDxfId="13906"/>
    <tableColumn id="2884" xr3:uid="{6352965C-CA20-4D1B-8D43-6EA904389A80}" name="Column2880" dataDxfId="13905"/>
    <tableColumn id="2885" xr3:uid="{8B4DD920-72E7-4882-97C4-7341A2819F58}" name="Column2881" dataDxfId="13904"/>
    <tableColumn id="2886" xr3:uid="{94113463-AE7A-429F-BC3F-E7BCDDB8C406}" name="Column2882" dataDxfId="13903"/>
    <tableColumn id="2887" xr3:uid="{86BC534B-6E02-4673-BD82-C305EFED6D80}" name="Column2883" dataDxfId="13902"/>
    <tableColumn id="2888" xr3:uid="{289182F4-E96C-4B93-8C5F-A3BB33A6D0F6}" name="Column2884" dataDxfId="13901"/>
    <tableColumn id="2889" xr3:uid="{D68FD9BB-0DF4-42DB-9DA0-11FCFB7964B2}" name="Column2885" dataDxfId="13900"/>
    <tableColumn id="2890" xr3:uid="{7C3D8649-6318-4928-8BAB-C55674532E4A}" name="Column2886" dataDxfId="13899"/>
    <tableColumn id="2891" xr3:uid="{E97B9A48-6F08-4E20-851E-723C619CE2B0}" name="Column2887" dataDxfId="13898"/>
    <tableColumn id="2892" xr3:uid="{385823D5-9A3C-46DA-B686-B4B4FA0638F3}" name="Column2888" dataDxfId="13897"/>
    <tableColumn id="2893" xr3:uid="{1B53D485-6C72-4584-8B6E-D88BF9201C15}" name="Column2889" dataDxfId="13896"/>
    <tableColumn id="2894" xr3:uid="{AD3116A5-A42F-4066-ADCF-C8E01EA50FE3}" name="Column2890" dataDxfId="13895"/>
    <tableColumn id="2895" xr3:uid="{BFF0CE5E-9BD5-4998-8D84-16857AA38B1E}" name="Column2891" dataDxfId="13894"/>
    <tableColumn id="2896" xr3:uid="{EB26D80E-3DE6-46C2-B4DE-36617CB67164}" name="Column2892" dataDxfId="13893"/>
    <tableColumn id="2897" xr3:uid="{11B787F5-6455-4A3D-8CB2-61D734E585B3}" name="Column2893" dataDxfId="13892"/>
    <tableColumn id="2898" xr3:uid="{0413CE92-B512-4E67-9B76-1B00FBBC9C1E}" name="Column2894" dataDxfId="13891"/>
    <tableColumn id="2899" xr3:uid="{981493DC-0F34-44AE-89C8-2B074BD2A383}" name="Column2895" dataDxfId="13890"/>
    <tableColumn id="2900" xr3:uid="{0FE09BC5-304F-492C-B682-E4038691907C}" name="Column2896" dataDxfId="13889"/>
    <tableColumn id="2901" xr3:uid="{FB09E99A-BCAF-445C-90DF-A87606151994}" name="Column2897" dataDxfId="13888"/>
    <tableColumn id="2902" xr3:uid="{6AB68424-9FCF-4726-A1A1-6622C53A626C}" name="Column2898" dataDxfId="13887"/>
    <tableColumn id="2903" xr3:uid="{D8E833DA-6A40-411D-9BCF-D747849B0086}" name="Column2899" dataDxfId="13886"/>
    <tableColumn id="2904" xr3:uid="{30607CF9-DE5F-4C12-B812-821FD51923E5}" name="Column2900" dataDxfId="13885"/>
    <tableColumn id="2905" xr3:uid="{1EC8605A-FA28-4672-B911-B9C6250EF462}" name="Column2901" dataDxfId="13884"/>
    <tableColumn id="2906" xr3:uid="{82265D84-412F-44C6-B587-5F6E54873AFF}" name="Column2902" dataDxfId="13883"/>
    <tableColumn id="2907" xr3:uid="{E70B0691-768F-4674-B8DA-A2250D4C2AE6}" name="Column2903" dataDxfId="13882"/>
    <tableColumn id="2908" xr3:uid="{B3EEFCA3-D5B9-4C3E-B5D8-5E6D26E2D957}" name="Column2904" dataDxfId="13881"/>
    <tableColumn id="2909" xr3:uid="{67BB4549-EF99-4917-9E12-63A54C7EB8CD}" name="Column2905" dataDxfId="13880"/>
    <tableColumn id="2910" xr3:uid="{132C548A-1D80-4DB3-8391-CA9E12EB4267}" name="Column2906" dataDxfId="13879"/>
    <tableColumn id="2911" xr3:uid="{B9D60174-68A2-4689-8D1A-7858899916EF}" name="Column2907" dataDxfId="13878"/>
    <tableColumn id="2912" xr3:uid="{BA71AE4E-57F0-4A34-8B41-6EBAC910774C}" name="Column2908" dataDxfId="13877"/>
    <tableColumn id="2913" xr3:uid="{CC9119E1-EEE9-47FD-AAC4-EDD5C0B4517F}" name="Column2909" dataDxfId="13876"/>
    <tableColumn id="2914" xr3:uid="{C79D5B95-90DB-4517-BAED-63E357437E04}" name="Column2910" dataDxfId="13875"/>
    <tableColumn id="2915" xr3:uid="{581FFCE0-DCCD-473E-B1FA-702F758016B1}" name="Column2911" dataDxfId="13874"/>
    <tableColumn id="2916" xr3:uid="{09FFE88B-D861-454D-A473-FFAE4F826643}" name="Column2912" dataDxfId="13873"/>
    <tableColumn id="2917" xr3:uid="{3E6A7F9D-8B71-4CAB-89BF-12FAC94097D7}" name="Column2913" dataDxfId="13872"/>
    <tableColumn id="2918" xr3:uid="{87494D35-ADEB-498A-BE33-7FFCD049FD2A}" name="Column2914" dataDxfId="13871"/>
    <tableColumn id="2919" xr3:uid="{3EC64F06-B758-4C08-AD10-53310849EE40}" name="Column2915" dataDxfId="13870"/>
    <tableColumn id="2920" xr3:uid="{D6144974-96CB-4168-881D-496559FB3624}" name="Column2916" dataDxfId="13869"/>
    <tableColumn id="2921" xr3:uid="{67FEFD80-51D8-4CD0-AC4F-AE6966E4A520}" name="Column2917" dataDxfId="13868"/>
    <tableColumn id="2922" xr3:uid="{6B578BDA-8F4B-47E5-9262-BC21CA3F396D}" name="Column2918" dataDxfId="13867"/>
    <tableColumn id="2923" xr3:uid="{7CCC8A01-D880-45C7-8313-45F222B50E3D}" name="Column2919" dataDxfId="13866"/>
    <tableColumn id="2924" xr3:uid="{FC8FDF5D-F78B-4EBD-8CB3-228D25B6787B}" name="Column2920" dataDxfId="13865"/>
    <tableColumn id="2925" xr3:uid="{69604F7A-1BB2-4E77-80E9-B7E9256298AC}" name="Column2921" dataDxfId="13864"/>
    <tableColumn id="2926" xr3:uid="{86B0C59D-2EEF-4AD0-A433-21E91D114C3E}" name="Column2922" dataDxfId="13863"/>
    <tableColumn id="2927" xr3:uid="{1292384B-D100-499A-B1A4-D7BF7B78A20C}" name="Column2923" dataDxfId="13862"/>
    <tableColumn id="2928" xr3:uid="{2B6D498F-2EB2-4961-B528-8376715552DA}" name="Column2924" dataDxfId="13861"/>
    <tableColumn id="2929" xr3:uid="{CEBDA9E0-3ED2-4504-B3A6-B1C4EA26D9C1}" name="Column2925" dataDxfId="13860"/>
    <tableColumn id="2930" xr3:uid="{E9FB4E0F-9616-4365-B9C4-F65C2BC5D757}" name="Column2926" dataDxfId="13859"/>
    <tableColumn id="2931" xr3:uid="{331DE5DC-875A-4521-A38E-AD37450A4E63}" name="Column2927" dataDxfId="13858"/>
    <tableColumn id="2932" xr3:uid="{A9C52E16-E1E6-4DA7-86E3-48E794A49DEB}" name="Column2928" dataDxfId="13857"/>
    <tableColumn id="2933" xr3:uid="{DE511691-2202-4C4A-90C5-39773E4B3837}" name="Column2929" dataDxfId="13856"/>
    <tableColumn id="2934" xr3:uid="{C5BE24F9-874B-4387-93E3-4A1EACAFC745}" name="Column2930" dataDxfId="13855"/>
    <tableColumn id="2935" xr3:uid="{50142974-6C70-4D36-B9DF-CBA3529A88E2}" name="Column2931" dataDxfId="13854"/>
    <tableColumn id="2936" xr3:uid="{99AC3320-5650-4FC3-9E12-CB62CA80CA7B}" name="Column2932" dataDxfId="13853"/>
    <tableColumn id="2937" xr3:uid="{EB6DFB7B-AC40-4085-8CAB-341F8B490957}" name="Column2933" dataDxfId="13852"/>
    <tableColumn id="2938" xr3:uid="{06021955-6BA3-43B1-97C1-9C48CBE4D914}" name="Column2934" dataDxfId="13851"/>
    <tableColumn id="2939" xr3:uid="{B7DE2C55-B351-42FA-A8C1-E29021CF53F5}" name="Column2935" dataDxfId="13850"/>
    <tableColumn id="2940" xr3:uid="{24E656DB-87F3-434B-9626-DB5EE7CB49F3}" name="Column2936" dataDxfId="13849"/>
    <tableColumn id="2941" xr3:uid="{A5A5DDDE-73F3-4D1D-82D3-B6A2B1C8FCF5}" name="Column2937" dataDxfId="13848"/>
    <tableColumn id="2942" xr3:uid="{C38EBCD6-F0E5-4014-957A-AEC9EA5D587A}" name="Column2938" dataDxfId="13847"/>
    <tableColumn id="2943" xr3:uid="{C3E75370-08D5-4945-B46A-06028616ECA3}" name="Column2939" dataDxfId="13846"/>
    <tableColumn id="2944" xr3:uid="{FA60F499-B09C-4F01-8F23-136FD6B8E9BE}" name="Column2940" dataDxfId="13845"/>
    <tableColumn id="2945" xr3:uid="{8DE87D3A-FEFF-4216-AE51-5DF0342F1662}" name="Column2941" dataDxfId="13844"/>
    <tableColumn id="2946" xr3:uid="{AA20F100-5894-4D2F-A5F6-8308E5C6A4AF}" name="Column2942" dataDxfId="13843"/>
    <tableColumn id="2947" xr3:uid="{96485257-2B89-4919-A63A-A8EB3E5B8948}" name="Column2943" dataDxfId="13842"/>
    <tableColumn id="2948" xr3:uid="{132838D8-059E-467E-BA65-9755AF96031C}" name="Column2944" dataDxfId="13841"/>
    <tableColumn id="2949" xr3:uid="{7A72A26E-EB5E-4B97-8C88-C6C41C2FB81C}" name="Column2945" dataDxfId="13840"/>
    <tableColumn id="2950" xr3:uid="{A8B15FDD-558F-486F-BA73-525FDB11CDDB}" name="Column2946" dataDxfId="13839"/>
    <tableColumn id="2951" xr3:uid="{68F995C1-C51F-4C3C-9D63-35A3A07BE4A6}" name="Column2947" dataDxfId="13838"/>
    <tableColumn id="2952" xr3:uid="{02D8F98B-D16B-47D1-8D13-9D94868542A9}" name="Column2948" dataDxfId="13837"/>
    <tableColumn id="2953" xr3:uid="{CA16EE88-AD32-4E69-802B-3AD238179547}" name="Column2949" dataDxfId="13836"/>
    <tableColumn id="2954" xr3:uid="{94791E76-802C-471E-9A5D-869307CC5D6E}" name="Column2950" dataDxfId="13835"/>
    <tableColumn id="2955" xr3:uid="{BC12EA2A-7054-4379-9D26-D33E44448141}" name="Column2951" dataDxfId="13834"/>
    <tableColumn id="2956" xr3:uid="{8DBF1E48-2D11-4E60-B71C-1E295E86E357}" name="Column2952" dataDxfId="13833"/>
    <tableColumn id="2957" xr3:uid="{81A7DC0A-AD5C-4504-A9D5-68CA027315C9}" name="Column2953" dataDxfId="13832"/>
    <tableColumn id="2958" xr3:uid="{5B79D07A-916A-4636-A069-80F020371028}" name="Column2954" dataDxfId="13831"/>
    <tableColumn id="2959" xr3:uid="{931FCDD3-72DE-4E85-AE3B-1F203374645B}" name="Column2955" dataDxfId="13830"/>
    <tableColumn id="2960" xr3:uid="{4D48C146-B66B-4FAB-A077-F5BEF9AB351E}" name="Column2956" dataDxfId="13829"/>
    <tableColumn id="2961" xr3:uid="{0B3B5453-61E1-4462-86CA-6E9EA6B99760}" name="Column2957" dataDxfId="13828"/>
    <tableColumn id="2962" xr3:uid="{C6F1CDFA-74C6-4402-9A15-5C6FE5CF7C39}" name="Column2958" dataDxfId="13827"/>
    <tableColumn id="2963" xr3:uid="{6EF2EEA9-3C4A-4A71-89F9-125DDF43B636}" name="Column2959" dataDxfId="13826"/>
    <tableColumn id="2964" xr3:uid="{E2A039C7-EDCB-45B4-94B8-D31E2BA4AC96}" name="Column2960" dataDxfId="13825"/>
    <tableColumn id="2965" xr3:uid="{F6C7BE65-BF0E-444E-AA93-E9F07230D62B}" name="Column2961" dataDxfId="13824"/>
    <tableColumn id="2966" xr3:uid="{E8B33AAF-17AF-4085-ACE2-4CC512C9FE45}" name="Column2962" dataDxfId="13823"/>
    <tableColumn id="2967" xr3:uid="{CF061D6C-1C77-4101-B563-77766DA4F33A}" name="Column2963" dataDxfId="13822"/>
    <tableColumn id="2968" xr3:uid="{AC4FA65F-5A32-495E-82B1-2ABF53B46569}" name="Column2964" dataDxfId="13821"/>
    <tableColumn id="2969" xr3:uid="{B07BD3B8-779B-4511-A551-BEABACF28BB3}" name="Column2965" dataDxfId="13820"/>
    <tableColumn id="2970" xr3:uid="{231407F4-E679-48A8-AD82-1088DD0F8275}" name="Column2966" dataDxfId="13819"/>
    <tableColumn id="2971" xr3:uid="{472ADB52-EBA6-4C00-BEDB-0E0C0DBF1202}" name="Column2967" dataDxfId="13818"/>
    <tableColumn id="2972" xr3:uid="{34A5F87B-C85B-4424-BC60-583EB2C41C51}" name="Column2968" dataDxfId="13817"/>
    <tableColumn id="2973" xr3:uid="{B2BE82DB-655E-484C-9562-470B6FD9C20A}" name="Column2969" dataDxfId="13816"/>
    <tableColumn id="2974" xr3:uid="{71BDDAD9-C77D-43D2-A849-9DDD7C103530}" name="Column2970" dataDxfId="13815"/>
    <tableColumn id="2975" xr3:uid="{5A9F0795-0327-489D-815F-27ADE526DE74}" name="Column2971" dataDxfId="13814"/>
    <tableColumn id="2976" xr3:uid="{5150B051-8100-4B8B-8D90-6EA0F2E1B188}" name="Column2972" dataDxfId="13813"/>
    <tableColumn id="2977" xr3:uid="{259CF5A9-251F-4E14-AE13-C5B00E1DFE48}" name="Column2973" dataDxfId="13812"/>
    <tableColumn id="2978" xr3:uid="{E5F396B7-3D85-4E1E-B2A4-EA41999B90EB}" name="Column2974" dataDxfId="13811"/>
    <tableColumn id="2979" xr3:uid="{B83107FE-E42F-4AD4-9386-BCF0BBB93F49}" name="Column2975" dataDxfId="13810"/>
    <tableColumn id="2980" xr3:uid="{6A21F794-4F04-4E94-B325-4150E260003A}" name="Column2976" dataDxfId="13809"/>
    <tableColumn id="2981" xr3:uid="{B85E250B-2AB0-427A-BC50-04864274485E}" name="Column2977" dataDxfId="13808"/>
    <tableColumn id="2982" xr3:uid="{64B10F6F-84CF-4D9B-8DBD-4A758A1BE9C8}" name="Column2978" dataDxfId="13807"/>
    <tableColumn id="2983" xr3:uid="{99A8F785-3838-4696-A86F-A6C55AD43AED}" name="Column2979" dataDxfId="13806"/>
    <tableColumn id="2984" xr3:uid="{FF5EEFCB-302A-4381-A060-C071382991E6}" name="Column2980" dataDxfId="13805"/>
    <tableColumn id="2985" xr3:uid="{D356AB19-D6BC-4002-893E-8016B012D0A0}" name="Column2981" dataDxfId="13804"/>
    <tableColumn id="2986" xr3:uid="{DE8FEF51-983F-462E-A212-3D5EF70D7F14}" name="Column2982" dataDxfId="13803"/>
    <tableColumn id="2987" xr3:uid="{8A831725-4E08-441A-84F7-44B123F4ED00}" name="Column2983" dataDxfId="13802"/>
    <tableColumn id="2988" xr3:uid="{4D750A51-981F-41AF-904F-DE79B13F1A92}" name="Column2984" dataDxfId="13801"/>
    <tableColumn id="2989" xr3:uid="{FB29AE94-2D2A-44E7-8047-70102831D32F}" name="Column2985" dataDxfId="13800"/>
    <tableColumn id="2990" xr3:uid="{7D993DC1-A7DD-4F24-B382-2A729D1DC11D}" name="Column2986" dataDxfId="13799"/>
    <tableColumn id="2991" xr3:uid="{0BE9D97B-64F9-4F89-9F69-69A2E203B709}" name="Column2987" dataDxfId="13798"/>
    <tableColumn id="2992" xr3:uid="{BCAB6C95-EB98-4ABF-8BC3-91BA9697C0FD}" name="Column2988" dataDxfId="13797"/>
    <tableColumn id="2993" xr3:uid="{88A84388-841B-4E56-BF09-1F4A26B9F2E8}" name="Column2989" dataDxfId="13796"/>
    <tableColumn id="2994" xr3:uid="{9BA760E2-C3B1-4ADD-9741-DF8209C840AA}" name="Column2990" dataDxfId="13795"/>
    <tableColumn id="2995" xr3:uid="{B366A8C5-AF32-44E5-ADB6-9538B3AA7945}" name="Column2991" dataDxfId="13794"/>
    <tableColumn id="2996" xr3:uid="{A60790A0-D880-4092-A098-D592A4103D1C}" name="Column2992" dataDxfId="13793"/>
    <tableColumn id="2997" xr3:uid="{AD844E25-E78F-4DDF-9F11-7CF7C25A8F1D}" name="Column2993" dataDxfId="13792"/>
    <tableColumn id="2998" xr3:uid="{02C2B78E-F777-440F-AF2C-E59046452EAE}" name="Column2994" dataDxfId="13791"/>
    <tableColumn id="2999" xr3:uid="{69DE33A2-2467-4C16-B480-A513BD0D7ED4}" name="Column2995" dataDxfId="13790"/>
    <tableColumn id="3000" xr3:uid="{8F0FAD57-E601-40D2-B0B8-5D83F7C4C2AC}" name="Column2996" dataDxfId="13789"/>
    <tableColumn id="3001" xr3:uid="{0EAC16D9-B002-4F8D-8B0B-8BB88C752E86}" name="Column2997" dataDxfId="13788"/>
    <tableColumn id="3002" xr3:uid="{C73ED61E-C644-4014-99D7-5303181B6842}" name="Column2998" dataDxfId="13787"/>
    <tableColumn id="3003" xr3:uid="{B6858466-2263-4DBB-AFBE-0B385D7908C1}" name="Column2999" dataDxfId="13786"/>
    <tableColumn id="3004" xr3:uid="{BFDD51FC-4722-41B3-BE85-14E4088A6008}" name="Column3000" dataDxfId="13785"/>
    <tableColumn id="3005" xr3:uid="{2A2E8CEA-A8F4-465F-A5D3-40677B0490F2}" name="Column3001" dataDxfId="13784"/>
    <tableColumn id="3006" xr3:uid="{488D7A5C-D3AF-433D-BF8E-0408E93B093F}" name="Column3002" dataDxfId="13783"/>
    <tableColumn id="3007" xr3:uid="{BF91DCEF-7505-4771-9304-ABF27544DF25}" name="Column3003" dataDxfId="13782"/>
    <tableColumn id="3008" xr3:uid="{35DAE821-7817-4078-BF94-0717BB572B91}" name="Column3004" dataDxfId="13781"/>
    <tableColumn id="3009" xr3:uid="{6FBC7E75-FB75-4119-B4B2-6727B9AED94D}" name="Column3005" dataDxfId="13780"/>
    <tableColumn id="3010" xr3:uid="{3CAEF48E-415E-497A-BDD6-1E7022991463}" name="Column3006" dataDxfId="13779"/>
    <tableColumn id="3011" xr3:uid="{06885939-92DA-426E-A05B-2504EC72DDC8}" name="Column3007" dataDxfId="13778"/>
    <tableColumn id="3012" xr3:uid="{58645615-AA65-490B-9286-C5C404912AF5}" name="Column3008" dataDxfId="13777"/>
    <tableColumn id="3013" xr3:uid="{B6937257-7449-4FC8-A2CD-A9D9A2C1F216}" name="Column3009" dataDxfId="13776"/>
    <tableColumn id="3014" xr3:uid="{5D19ED46-8705-4AE8-9E59-8D835505F472}" name="Column3010" dataDxfId="13775"/>
    <tableColumn id="3015" xr3:uid="{77E83893-4DEC-4F99-B322-BBFA7463F9A0}" name="Column3011" dataDxfId="13774"/>
    <tableColumn id="3016" xr3:uid="{B2EA3918-37F3-4129-95FD-5DC5D9BA28B6}" name="Column3012" dataDxfId="13773"/>
    <tableColumn id="3017" xr3:uid="{97F13D33-DAB9-40F1-831B-3D7E803011A3}" name="Column3013" dataDxfId="13772"/>
    <tableColumn id="3018" xr3:uid="{3CF52ADA-D238-49BA-987A-9BF74B2388E8}" name="Column3014" dataDxfId="13771"/>
    <tableColumn id="3019" xr3:uid="{F59F2B2A-8AEC-4279-90CF-2E52CB5FB767}" name="Column3015" dataDxfId="13770"/>
    <tableColumn id="3020" xr3:uid="{DF9E615A-ED61-413C-A6A2-940A64DFCCEC}" name="Column3016" dataDxfId="13769"/>
    <tableColumn id="3021" xr3:uid="{B6B0CA83-8202-4A3F-837C-6E75B9AFB6DB}" name="Column3017" dataDxfId="13768"/>
    <tableColumn id="3022" xr3:uid="{BAA4B72E-956B-409E-AF28-1F7FB18E7BB4}" name="Column3018" dataDxfId="13767"/>
    <tableColumn id="3023" xr3:uid="{74CBE61A-251D-49B8-85C2-846BEF3960CD}" name="Column3019" dataDxfId="13766"/>
    <tableColumn id="3024" xr3:uid="{7F065E25-2B40-4652-B9D7-2AEAB2B171AD}" name="Column3020" dataDxfId="13765"/>
    <tableColumn id="3025" xr3:uid="{BDFB10A6-D015-4494-9959-B818D1F8A4ED}" name="Column3021" dataDxfId="13764"/>
    <tableColumn id="3026" xr3:uid="{D56C3233-E49D-482E-B64D-C4D8A1882180}" name="Column3022" dataDxfId="13763"/>
    <tableColumn id="3027" xr3:uid="{7A5FCDBF-08D8-4F1D-9805-31A9A31570E8}" name="Column3023" dataDxfId="13762"/>
    <tableColumn id="3028" xr3:uid="{BF369510-9CA5-4426-AF90-6967092FB7E6}" name="Column3024" dataDxfId="13761"/>
    <tableColumn id="3029" xr3:uid="{876E7A8A-B669-4342-ABC1-A528087D6B14}" name="Column3025" dataDxfId="13760"/>
    <tableColumn id="3030" xr3:uid="{0F4E77B0-A1F2-48F2-865F-E8EB5F91B0A3}" name="Column3026" dataDxfId="13759"/>
    <tableColumn id="3031" xr3:uid="{6F14D53F-7E9F-4476-9769-B7A7D40921A7}" name="Column3027" dataDxfId="13758"/>
    <tableColumn id="3032" xr3:uid="{4156FB0D-0088-46B2-9933-E68A2CE6C72D}" name="Column3028" dataDxfId="13757"/>
    <tableColumn id="3033" xr3:uid="{D411E35E-1839-478B-AA0C-157AC1108272}" name="Column3029" dataDxfId="13756"/>
    <tableColumn id="3034" xr3:uid="{0C731442-8096-4B8E-85C3-36000D06912B}" name="Column3030" dataDxfId="13755"/>
    <tableColumn id="3035" xr3:uid="{99CDB95C-DA27-43D6-9D5D-189B12BFF02D}" name="Column3031" dataDxfId="13754"/>
    <tableColumn id="3036" xr3:uid="{296EE0DB-6F1D-4968-B2EE-E392C7E648F4}" name="Column3032" dataDxfId="13753"/>
    <tableColumn id="3037" xr3:uid="{4B69816F-FC0D-4CE4-8BB2-1B3E6E512F41}" name="Column3033" dataDxfId="13752"/>
    <tableColumn id="3038" xr3:uid="{99E568D8-ACFB-4AC0-B17C-9CFF3B7928FE}" name="Column3034" dataDxfId="13751"/>
    <tableColumn id="3039" xr3:uid="{C881C02B-0641-48AD-B79A-478492FD2A34}" name="Column3035" dataDxfId="13750"/>
    <tableColumn id="3040" xr3:uid="{87D78A13-3D0E-4AAD-8ED3-6F666FDA1349}" name="Column3036" dataDxfId="13749"/>
    <tableColumn id="3041" xr3:uid="{76438648-A73C-4187-8452-3D8CC4220754}" name="Column3037" dataDxfId="13748"/>
    <tableColumn id="3042" xr3:uid="{1ACE04C3-B4AE-4F1F-A435-E5CDC226A9FA}" name="Column3038" dataDxfId="13747"/>
    <tableColumn id="3043" xr3:uid="{D5E2DEEA-CC38-46AE-920C-BCFEC225AD0A}" name="Column3039" dataDxfId="13746"/>
    <tableColumn id="3044" xr3:uid="{91CA4DF8-7586-4F9D-B02E-AD3D2EC2D0DB}" name="Column3040" dataDxfId="13745"/>
    <tableColumn id="3045" xr3:uid="{5B338BD3-45FB-4E39-9007-07A90DEC1E87}" name="Column3041" dataDxfId="13744"/>
    <tableColumn id="3046" xr3:uid="{1BF39437-2EA3-4D17-8C35-06418DC85978}" name="Column3042" dataDxfId="13743"/>
    <tableColumn id="3047" xr3:uid="{62CB102F-C33F-4E21-8FB9-8902E56C79E8}" name="Column3043" dataDxfId="13742"/>
    <tableColumn id="3048" xr3:uid="{770593CE-D3A9-417A-BF46-7D936FB82888}" name="Column3044" dataDxfId="13741"/>
    <tableColumn id="3049" xr3:uid="{E9F97D45-1EB1-4E65-9E1F-603C3B8FD358}" name="Column3045" dataDxfId="13740"/>
    <tableColumn id="3050" xr3:uid="{F74D4F23-5C58-459F-8B29-4ABDCBFC359D}" name="Column3046" dataDxfId="13739"/>
    <tableColumn id="3051" xr3:uid="{6D9AFD57-3449-4E7C-8FB0-404CDDC9100D}" name="Column3047" dataDxfId="13738"/>
    <tableColumn id="3052" xr3:uid="{937A9697-FBD4-4EDF-9950-3937280B608F}" name="Column3048" dataDxfId="13737"/>
    <tableColumn id="3053" xr3:uid="{4E134445-408E-494F-8BA0-42250CFA4538}" name="Column3049" dataDxfId="13736"/>
    <tableColumn id="3054" xr3:uid="{9D8CAE15-5382-4C6B-AFBE-9C0DF61A5D14}" name="Column3050" dataDxfId="13735"/>
    <tableColumn id="3055" xr3:uid="{203B486C-CE96-4F50-8764-623C9767F120}" name="Column3051" dataDxfId="13734"/>
    <tableColumn id="3056" xr3:uid="{B93C31D3-E0C3-44D3-AAE9-3EF028A6CFBB}" name="Column3052" dataDxfId="13733"/>
    <tableColumn id="3057" xr3:uid="{7646BF6D-D8A8-4B3A-961D-DBE455408011}" name="Column3053" dataDxfId="13732"/>
    <tableColumn id="3058" xr3:uid="{8A9FD276-99CA-4ADF-8142-A48EFB09B360}" name="Column3054" dataDxfId="13731"/>
    <tableColumn id="3059" xr3:uid="{D7A51195-B0EA-4ECE-96AF-BFAE2858CC3C}" name="Column3055" dataDxfId="13730"/>
    <tableColumn id="3060" xr3:uid="{F7F077F2-6FD7-4046-B2FF-7DEDA02F976B}" name="Column3056" dataDxfId="13729"/>
    <tableColumn id="3061" xr3:uid="{4225948C-277F-4129-9902-A706B8886D11}" name="Column3057" dataDxfId="13728"/>
    <tableColumn id="3062" xr3:uid="{D2F5392B-19AA-4ED2-8862-185A79960CDE}" name="Column3058" dataDxfId="13727"/>
    <tableColumn id="3063" xr3:uid="{252851F1-B883-4C8A-BD77-B18C633C9F72}" name="Column3059" dataDxfId="13726"/>
    <tableColumn id="3064" xr3:uid="{F69B63E2-61B1-433D-AD8A-8C07F74DE1FD}" name="Column3060" dataDxfId="13725"/>
    <tableColumn id="3065" xr3:uid="{0B287538-C5B5-473A-B55B-6D82DE30E77E}" name="Column3061" dataDxfId="13724"/>
    <tableColumn id="3066" xr3:uid="{E2BD07BF-83AA-4378-A803-7C7971E494E8}" name="Column3062" dataDxfId="13723"/>
    <tableColumn id="3067" xr3:uid="{B867554B-E2DB-4686-9B6B-7351C4417EB7}" name="Column3063" dataDxfId="13722"/>
    <tableColumn id="3068" xr3:uid="{85E6F608-1D21-4301-8BFF-B9160F3E8303}" name="Column3064" dataDxfId="13721"/>
    <tableColumn id="3069" xr3:uid="{A54B9DC8-ADC2-4C1E-85FA-7674CF0FC56C}" name="Column3065" dataDxfId="13720"/>
    <tableColumn id="3070" xr3:uid="{8153FC15-8485-4737-B570-0A673F32F062}" name="Column3066" dataDxfId="13719"/>
    <tableColumn id="3071" xr3:uid="{28420F12-4E63-44FB-A20D-5D8B9468874A}" name="Column3067" dataDxfId="13718"/>
    <tableColumn id="3072" xr3:uid="{F222725D-26CC-433B-9F91-542315BBD4FA}" name="Column3068" dataDxfId="13717"/>
    <tableColumn id="3073" xr3:uid="{50B320E7-1522-4778-902D-D89F6DB447A1}" name="Column3069" dataDxfId="13716"/>
    <tableColumn id="3074" xr3:uid="{20E7ADCD-9B80-4E26-A7DE-630FC496448A}" name="Column3070" dataDxfId="13715"/>
    <tableColumn id="3075" xr3:uid="{2C2D1502-1EF3-439C-B7D6-C4CEE739EFAB}" name="Column3071" dataDxfId="13714"/>
    <tableColumn id="3076" xr3:uid="{B5E04B18-AE5D-4F0D-B237-257A0EED8257}" name="Column3072" dataDxfId="13713"/>
    <tableColumn id="3077" xr3:uid="{44A7503D-02B6-4280-9FF3-F2FBA2508D0E}" name="Column3073" dataDxfId="13712"/>
    <tableColumn id="3078" xr3:uid="{96124910-349F-4AA9-9F11-0B1D558AEED6}" name="Column3074" dataDxfId="13711"/>
    <tableColumn id="3079" xr3:uid="{2B6656E2-4494-45B7-9F89-AE3CE560FE2E}" name="Column3075" dataDxfId="13710"/>
    <tableColumn id="3080" xr3:uid="{C7911925-3CD3-41C5-A59A-5DDFC56FF52D}" name="Column3076" dataDxfId="13709"/>
    <tableColumn id="3081" xr3:uid="{CE370293-71CB-4590-B193-18B46C51A1A8}" name="Column3077" dataDxfId="13708"/>
    <tableColumn id="3082" xr3:uid="{94198E55-2A53-4356-8FBF-7046CFBA0905}" name="Column3078" dataDxfId="13707"/>
    <tableColumn id="3083" xr3:uid="{B2C0937E-2717-448F-A833-A754864FB59A}" name="Column3079" dataDxfId="13706"/>
    <tableColumn id="3084" xr3:uid="{7D856AA5-6E31-4D4E-A675-2FE1A662E05F}" name="Column3080" dataDxfId="13705"/>
    <tableColumn id="3085" xr3:uid="{18DC91F1-AFD2-40E4-BCA6-0F027C4881B0}" name="Column3081" dataDxfId="13704"/>
    <tableColumn id="3086" xr3:uid="{062C8D41-859A-4529-8F0E-6A4418C676FD}" name="Column3082" dataDxfId="13703"/>
    <tableColumn id="3087" xr3:uid="{56ACEB9D-14E7-4CD9-B98D-50D90C8D85FC}" name="Column3083" dataDxfId="13702"/>
    <tableColumn id="3088" xr3:uid="{EDAD9760-DDBA-4925-9251-80E3C0682912}" name="Column3084" dataDxfId="13701"/>
    <tableColumn id="3089" xr3:uid="{5616E042-1951-48AD-B0C4-48958209EACD}" name="Column3085" dataDxfId="13700"/>
    <tableColumn id="3090" xr3:uid="{27C12BA7-B2FC-415E-B734-E8C66BCA1859}" name="Column3086" dataDxfId="13699"/>
    <tableColumn id="3091" xr3:uid="{D8A082E8-4AAF-4E20-9FC4-50EADF2D1866}" name="Column3087" dataDxfId="13698"/>
    <tableColumn id="3092" xr3:uid="{00E3CBC0-5A13-432E-9F01-771D69A21C55}" name="Column3088" dataDxfId="13697"/>
    <tableColumn id="3093" xr3:uid="{5A03A3C0-C109-4206-9B74-D5D7880D6DB9}" name="Column3089" dataDxfId="13696"/>
    <tableColumn id="3094" xr3:uid="{AF921FB3-FBF1-409F-A292-F604151653B3}" name="Column3090" dataDxfId="13695"/>
    <tableColumn id="3095" xr3:uid="{57A18DFC-CE45-4D4A-A40E-F74D11CD9CFD}" name="Column3091" dataDxfId="13694"/>
    <tableColumn id="3096" xr3:uid="{66405B2C-DFBE-4BAF-AB00-37C653A44820}" name="Column3092" dataDxfId="13693"/>
    <tableColumn id="3097" xr3:uid="{4C165471-BAFC-4B42-922C-EC09CB29E7F4}" name="Column3093" dataDxfId="13692"/>
    <tableColumn id="3098" xr3:uid="{BD84F5B7-B673-4770-83BF-5552B941E47B}" name="Column3094" dataDxfId="13691"/>
    <tableColumn id="3099" xr3:uid="{6C6C1D8A-032A-4402-9AEF-115CF785D640}" name="Column3095" dataDxfId="13690"/>
    <tableColumn id="3100" xr3:uid="{B72D3836-BFD2-44DF-BD69-655C246718A3}" name="Column3096" dataDxfId="13689"/>
    <tableColumn id="3101" xr3:uid="{2EDD503D-E5B3-42E4-B1F3-F0B1EEF765CD}" name="Column3097" dataDxfId="13688"/>
    <tableColumn id="3102" xr3:uid="{C2A6FE54-C117-453E-B188-13A12D79192D}" name="Column3098" dataDxfId="13687"/>
    <tableColumn id="3103" xr3:uid="{22445F14-A4A4-4D79-BF43-DE3D2DF8E676}" name="Column3099" dataDxfId="13686"/>
    <tableColumn id="3104" xr3:uid="{0376CFCA-41E4-4A75-B75C-5D229B894DBC}" name="Column3100" dataDxfId="13685"/>
    <tableColumn id="3105" xr3:uid="{F85E894F-7894-4D1F-810D-133787E719E9}" name="Column3101" dataDxfId="13684"/>
    <tableColumn id="3106" xr3:uid="{5D5E754B-6772-4505-82A0-158F003F5296}" name="Column3102" dataDxfId="13683"/>
    <tableColumn id="3107" xr3:uid="{40C25BE7-FBFD-4816-A481-87D189E555FB}" name="Column3103" dataDxfId="13682"/>
    <tableColumn id="3108" xr3:uid="{616FB767-A4A2-4CCB-A9ED-F19386D8BAAF}" name="Column3104" dataDxfId="13681"/>
    <tableColumn id="3109" xr3:uid="{55F50E5C-4EDC-42F1-8412-300DC0483EDD}" name="Column3105" dataDxfId="13680"/>
    <tableColumn id="3110" xr3:uid="{A5203A74-02E8-49B6-9A60-3BFC94391C26}" name="Column3106" dataDxfId="13679"/>
    <tableColumn id="3111" xr3:uid="{158CBF24-04D5-49A7-AB1C-ACF5123D66F3}" name="Column3107" dataDxfId="13678"/>
    <tableColumn id="3112" xr3:uid="{7E20AA20-D4FB-4C16-A498-9360F586C393}" name="Column3108" dataDxfId="13677"/>
    <tableColumn id="3113" xr3:uid="{6FD0924D-70D0-4F6E-A7C4-EE5A5F262D9B}" name="Column3109" dataDxfId="13676"/>
    <tableColumn id="3114" xr3:uid="{46C3DF3C-2BCD-4360-A5DD-0112678EDDC2}" name="Column3110" dataDxfId="13675"/>
    <tableColumn id="3115" xr3:uid="{CD92485A-705E-477F-9565-E97E84484BF4}" name="Column3111" dataDxfId="13674"/>
    <tableColumn id="3116" xr3:uid="{F39BF3D7-7CC3-4B89-B726-8C88A0CC1FC4}" name="Column3112" dataDxfId="13673"/>
    <tableColumn id="3117" xr3:uid="{3F8F534C-7E9A-47DE-AD2C-4ABE0F267D1C}" name="Column3113" dataDxfId="13672"/>
    <tableColumn id="3118" xr3:uid="{E3437049-F53F-4E4A-8378-4A4D7C380F0B}" name="Column3114" dataDxfId="13671"/>
    <tableColumn id="3119" xr3:uid="{2F921509-CC8A-4C4D-A0E6-3B815637BA2E}" name="Column3115" dataDxfId="13670"/>
    <tableColumn id="3120" xr3:uid="{B7FC9FCA-1FD2-4B11-9BA4-CAD75B93E2C8}" name="Column3116" dataDxfId="13669"/>
    <tableColumn id="3121" xr3:uid="{CA53E2BF-61EC-4DC6-AE9E-F78D5CC690A0}" name="Column3117" dataDxfId="13668"/>
    <tableColumn id="3122" xr3:uid="{AD076F6C-65E5-4EAD-B690-DA7027DA93C8}" name="Column3118" dataDxfId="13667"/>
    <tableColumn id="3123" xr3:uid="{9B12B468-50F8-482E-9058-690910AC1832}" name="Column3119" dataDxfId="13666"/>
    <tableColumn id="3124" xr3:uid="{A8E454BA-25F5-46EB-8216-58E052539C6D}" name="Column3120" dataDxfId="13665"/>
    <tableColumn id="3125" xr3:uid="{C685853E-AF9C-4E4B-993E-ABAB165E17CC}" name="Column3121" dataDxfId="13664"/>
    <tableColumn id="3126" xr3:uid="{8C7D715F-6F39-4DBB-AE59-DAB690785841}" name="Column3122" dataDxfId="13663"/>
    <tableColumn id="3127" xr3:uid="{A6A591DF-0101-4457-A44A-6113F08D443B}" name="Column3123" dataDxfId="13662"/>
    <tableColumn id="3128" xr3:uid="{8F138A93-4573-4C23-AC54-96DD8C321952}" name="Column3124" dataDxfId="13661"/>
    <tableColumn id="3129" xr3:uid="{29045224-138F-4F2C-9054-D09FD17A6146}" name="Column3125" dataDxfId="13660"/>
    <tableColumn id="3130" xr3:uid="{6D56AA21-EEC8-4FC9-9D63-A30F857968FB}" name="Column3126" dataDxfId="13659"/>
    <tableColumn id="3131" xr3:uid="{EAC64A99-531C-4A70-9FC5-DD2301638634}" name="Column3127" dataDxfId="13658"/>
    <tableColumn id="3132" xr3:uid="{B0C24D42-F29F-40EB-BFAF-C6A954655D88}" name="Column3128" dataDxfId="13657"/>
    <tableColumn id="3133" xr3:uid="{4644FEC6-EC89-4AFF-AA93-0FE1B233DC56}" name="Column3129" dataDxfId="13656"/>
    <tableColumn id="3134" xr3:uid="{4EC4BDC2-29EA-4E8E-AC6A-50D6FEED761F}" name="Column3130" dataDxfId="13655"/>
    <tableColumn id="3135" xr3:uid="{D4DD0EEA-F7E5-434D-B0FE-9BE7765618E1}" name="Column3131" dataDxfId="13654"/>
    <tableColumn id="3136" xr3:uid="{99C74F8B-EF89-45AF-A735-221FDBBB6281}" name="Column3132" dataDxfId="13653"/>
    <tableColumn id="3137" xr3:uid="{F9CBE55E-0271-4DAE-B197-F2080002FC68}" name="Column3133" dataDxfId="13652"/>
    <tableColumn id="3138" xr3:uid="{00B3292C-6C09-47CA-B810-080987536823}" name="Column3134" dataDxfId="13651"/>
    <tableColumn id="3139" xr3:uid="{49E748ED-DA21-4B65-BFF7-39C0AF7BC335}" name="Column3135" dataDxfId="13650"/>
    <tableColumn id="3140" xr3:uid="{0B9B36DD-530E-4E1C-B13C-D9F5EE51A8F6}" name="Column3136" dataDxfId="13649"/>
    <tableColumn id="3141" xr3:uid="{57ECC87B-BCB2-4F4B-83F9-932D66B74F1A}" name="Column3137" dataDxfId="13648"/>
    <tableColumn id="3142" xr3:uid="{D6E57FB6-2679-4AB8-9E67-8493DFC5FD73}" name="Column3138" dataDxfId="13647"/>
    <tableColumn id="3143" xr3:uid="{796C906A-1A56-4E8D-B66C-E0BA75760A9E}" name="Column3139" dataDxfId="13646"/>
    <tableColumn id="3144" xr3:uid="{345E8C90-CA48-4F87-9CF1-B1B5F14DED8D}" name="Column3140" dataDxfId="13645"/>
    <tableColumn id="3145" xr3:uid="{660CDD44-4FFF-4264-8182-B930A248A454}" name="Column3141" dataDxfId="13644"/>
    <tableColumn id="3146" xr3:uid="{47067872-D8C6-4BB8-999C-D19E9E986376}" name="Column3142" dataDxfId="13643"/>
    <tableColumn id="3147" xr3:uid="{8BFAA7D9-8C4D-461B-8B78-9CAE35EB588D}" name="Column3143" dataDxfId="13642"/>
    <tableColumn id="3148" xr3:uid="{3BBC2189-1681-4ADF-BE9B-DBB2C3D5A016}" name="Column3144" dataDxfId="13641"/>
    <tableColumn id="3149" xr3:uid="{978775ED-758C-415A-81BE-D521902E4912}" name="Column3145" dataDxfId="13640"/>
    <tableColumn id="3150" xr3:uid="{A0825526-C61B-4BA1-8A7B-80D0B35727AD}" name="Column3146" dataDxfId="13639"/>
    <tableColumn id="3151" xr3:uid="{02211F6C-DE13-4168-980B-2037954FC642}" name="Column3147" dataDxfId="13638"/>
    <tableColumn id="3152" xr3:uid="{4CC6C227-6A41-4FCA-AFA6-2C049BE1EC21}" name="Column3148" dataDxfId="13637"/>
    <tableColumn id="3153" xr3:uid="{6EB49558-9735-4F3C-9F80-F65105673CEF}" name="Column3149" dataDxfId="13636"/>
    <tableColumn id="3154" xr3:uid="{A941925F-CEB2-4599-B68A-5084F0283292}" name="Column3150" dataDxfId="13635"/>
    <tableColumn id="3155" xr3:uid="{95B65360-E296-4F43-A9EC-C32BD6CB4611}" name="Column3151" dataDxfId="13634"/>
    <tableColumn id="3156" xr3:uid="{1298B99C-97F5-4A32-A586-CB699F3EF5EF}" name="Column3152" dataDxfId="13633"/>
    <tableColumn id="3157" xr3:uid="{AAB0D749-4FC4-4828-A784-2A01F17B78F1}" name="Column3153" dataDxfId="13632"/>
    <tableColumn id="3158" xr3:uid="{B20E270E-B12E-4C71-886A-32CC3A6C8796}" name="Column3154" dataDxfId="13631"/>
    <tableColumn id="3159" xr3:uid="{D09B0F48-5E7D-492A-9A11-443608EE27A9}" name="Column3155" dataDxfId="13630"/>
    <tableColumn id="3160" xr3:uid="{64533468-9091-45A8-862D-A44E53600328}" name="Column3156" dataDxfId="13629"/>
    <tableColumn id="3161" xr3:uid="{09DB3412-FCBB-422A-BD85-60B0C8DD2E0C}" name="Column3157" dataDxfId="13628"/>
    <tableColumn id="3162" xr3:uid="{EFACC003-2736-4CCA-9131-3DD879EB5215}" name="Column3158" dataDxfId="13627"/>
    <tableColumn id="3163" xr3:uid="{F2454BEC-A618-4593-978C-BBDBB17D180F}" name="Column3159" dataDxfId="13626"/>
    <tableColumn id="3164" xr3:uid="{BADE83D9-D513-4F6B-95A0-5DC8EF92726C}" name="Column3160" dataDxfId="13625"/>
    <tableColumn id="3165" xr3:uid="{10B82208-1BC9-4877-B5FC-DFED3E318389}" name="Column3161" dataDxfId="13624"/>
    <tableColumn id="3166" xr3:uid="{23FD9239-762C-469A-A14A-69DDE3675D76}" name="Column3162" dataDxfId="13623"/>
    <tableColumn id="3167" xr3:uid="{D2858D6F-D681-4485-8633-07F75F6C686F}" name="Column3163" dataDxfId="13622"/>
    <tableColumn id="3168" xr3:uid="{BE275A16-879E-4437-A545-CD567BFC043B}" name="Column3164" dataDxfId="13621"/>
    <tableColumn id="3169" xr3:uid="{D3008589-7E7C-46F1-8F0D-B0645792953A}" name="Column3165" dataDxfId="13620"/>
    <tableColumn id="3170" xr3:uid="{3EE1FD45-BAF3-47E7-8B51-AF64CB531957}" name="Column3166" dataDxfId="13619"/>
    <tableColumn id="3171" xr3:uid="{C6CB5B9B-09F4-4102-B53E-345ADF0081E1}" name="Column3167" dataDxfId="13618"/>
    <tableColumn id="3172" xr3:uid="{1CF0BE18-9311-4787-8298-460B0FBFD7E9}" name="Column3168" dataDxfId="13617"/>
    <tableColumn id="3173" xr3:uid="{88A1C25A-E965-4A47-9AF5-D8471FC98D51}" name="Column3169" dataDxfId="13616"/>
    <tableColumn id="3174" xr3:uid="{7775F860-2AAD-40E6-A06D-DF0C9CF82561}" name="Column3170" dataDxfId="13615"/>
    <tableColumn id="3175" xr3:uid="{650BF17B-9317-4679-B361-6572EBE0BC41}" name="Column3171" dataDxfId="13614"/>
    <tableColumn id="3176" xr3:uid="{E8E98B57-2FEC-4C3F-AE26-6AAAC7B3B695}" name="Column3172" dataDxfId="13613"/>
    <tableColumn id="3177" xr3:uid="{AC03A064-8365-4635-8E6F-445C766B09A1}" name="Column3173" dataDxfId="13612"/>
    <tableColumn id="3178" xr3:uid="{D838A77E-460F-4E66-AFD3-32F08F77FCB7}" name="Column3174" dataDxfId="13611"/>
    <tableColumn id="3179" xr3:uid="{D6FFDEDD-2DA4-44F4-B54B-D774300077AA}" name="Column3175" dataDxfId="13610"/>
    <tableColumn id="3180" xr3:uid="{C6C79B63-AC57-4C9A-AA96-B5CF1ED87856}" name="Column3176" dataDxfId="13609"/>
    <tableColumn id="3181" xr3:uid="{B2A064F4-8E48-4B6C-AEE4-A6DF7370A890}" name="Column3177" dataDxfId="13608"/>
    <tableColumn id="3182" xr3:uid="{B753AF63-CB0A-405D-934A-F9A5B07E2CFF}" name="Column3178" dataDxfId="13607"/>
    <tableColumn id="3183" xr3:uid="{F4BCD900-4448-4654-B792-9AFC43C02453}" name="Column3179" dataDxfId="13606"/>
    <tableColumn id="3184" xr3:uid="{8B2AB1E8-A7B4-414F-A059-A3755798AF6A}" name="Column3180" dataDxfId="13605"/>
    <tableColumn id="3185" xr3:uid="{3AE12632-0C34-4776-A083-BEB2ED132DDF}" name="Column3181" dataDxfId="13604"/>
    <tableColumn id="3186" xr3:uid="{A7D40F49-005C-4196-8B21-61B92F371C71}" name="Column3182" dataDxfId="13603"/>
    <tableColumn id="3187" xr3:uid="{F01FDC56-93DA-4101-98E9-3F2CC8DA7BE5}" name="Column3183" dataDxfId="13602"/>
    <tableColumn id="3188" xr3:uid="{0972878F-5255-40B7-8599-ED53148E4CA2}" name="Column3184" dataDxfId="13601"/>
    <tableColumn id="3189" xr3:uid="{E65B5337-8BD8-426D-B1D1-B9DA12D13492}" name="Column3185" dataDxfId="13600"/>
    <tableColumn id="3190" xr3:uid="{90260D1E-A54C-4118-957D-39238A7DEEC0}" name="Column3186" dataDxfId="13599"/>
    <tableColumn id="3191" xr3:uid="{C373E0D8-30D5-47D5-AE29-64D12B6CB20B}" name="Column3187" dataDxfId="13598"/>
    <tableColumn id="3192" xr3:uid="{5AFAFAA8-4767-43CC-B878-D21746DED2B6}" name="Column3188" dataDxfId="13597"/>
    <tableColumn id="3193" xr3:uid="{44E6EF9C-8D3D-46A3-ADB9-FD79CFCDBE79}" name="Column3189" dataDxfId="13596"/>
    <tableColumn id="3194" xr3:uid="{1995242F-0E39-4FE3-8551-6E8CD4558123}" name="Column3190" dataDxfId="13595"/>
    <tableColumn id="3195" xr3:uid="{084D5E0C-7DB4-4B32-B497-5703E203CA53}" name="Column3191" dataDxfId="13594"/>
    <tableColumn id="3196" xr3:uid="{17ED6069-8D25-49DB-9F7C-B01DB6C6A716}" name="Column3192" dataDxfId="13593"/>
    <tableColumn id="3197" xr3:uid="{155EDF36-74C7-488E-8944-A04D0A065406}" name="Column3193" dataDxfId="13592"/>
    <tableColumn id="3198" xr3:uid="{DA6706CA-B197-49B0-8ECA-10D219FB4E9C}" name="Column3194" dataDxfId="13591"/>
    <tableColumn id="3199" xr3:uid="{B5991C6E-15AD-4109-97FC-152807D5B914}" name="Column3195" dataDxfId="13590"/>
    <tableColumn id="3200" xr3:uid="{4D7EF63D-35EE-49F8-8688-46AF3355F76F}" name="Column3196" dataDxfId="13589"/>
    <tableColumn id="3201" xr3:uid="{3DC8CB70-6C7D-46A2-8318-1B79ED8C9E4D}" name="Column3197" dataDxfId="13588"/>
    <tableColumn id="3202" xr3:uid="{354C1386-B21F-4B55-A21C-02BDE326C8FB}" name="Column3198" dataDxfId="13587"/>
    <tableColumn id="3203" xr3:uid="{584A3DDD-B779-4236-AC65-13AC6247496B}" name="Column3199" dataDxfId="13586"/>
    <tableColumn id="3204" xr3:uid="{FF5E7126-43B9-4BE7-8E6C-428C0A1E423D}" name="Column3200" dataDxfId="13585"/>
    <tableColumn id="3205" xr3:uid="{9DF85930-CBD7-44CE-95E5-E353DD70E1A5}" name="Column3201" dataDxfId="13584"/>
    <tableColumn id="3206" xr3:uid="{B41AB265-19E2-429C-967B-BDCF6DAC2ADF}" name="Column3202" dataDxfId="13583"/>
    <tableColumn id="3207" xr3:uid="{279A3636-74C9-4CEC-B6F6-6CCE3E12AC2E}" name="Column3203" dataDxfId="13582"/>
    <tableColumn id="3208" xr3:uid="{64CAD264-F1D9-421C-B15B-D090A31C8EF0}" name="Column3204" dataDxfId="13581"/>
    <tableColumn id="3209" xr3:uid="{277F417A-9D83-4E06-A228-0BC531C9E120}" name="Column3205" dataDxfId="13580"/>
    <tableColumn id="3210" xr3:uid="{6ECB39A5-96FC-45E0-8D88-924596E14862}" name="Column3206" dataDxfId="13579"/>
    <tableColumn id="3211" xr3:uid="{A97159A0-FC7B-4FDE-9DA2-FAA28A450508}" name="Column3207" dataDxfId="13578"/>
    <tableColumn id="3212" xr3:uid="{6432F8A2-90BC-4594-AA4C-7696295A769E}" name="Column3208" dataDxfId="13577"/>
    <tableColumn id="3213" xr3:uid="{D3DBC1C5-F00D-4213-B341-028315B8B196}" name="Column3209" dataDxfId="13576"/>
    <tableColumn id="3214" xr3:uid="{6BDC9E16-78B0-4882-9B95-7A855781B95E}" name="Column3210" dataDxfId="13575"/>
    <tableColumn id="3215" xr3:uid="{736AA687-F39F-4F51-AB3E-43C462430D5A}" name="Column3211" dataDxfId="13574"/>
    <tableColumn id="3216" xr3:uid="{1C0EF09E-CCB3-42D8-B10A-9F197521D889}" name="Column3212" dataDxfId="13573"/>
    <tableColumn id="3217" xr3:uid="{74752746-2A78-4BD2-A1EA-B0F7C8A5D7FF}" name="Column3213" dataDxfId="13572"/>
    <tableColumn id="3218" xr3:uid="{BEF991BE-95D6-4CD9-B202-250837C311A2}" name="Column3214" dataDxfId="13571"/>
    <tableColumn id="3219" xr3:uid="{AE93867F-0FC9-4513-9015-845DE2D1CFA1}" name="Column3215" dataDxfId="13570"/>
    <tableColumn id="3220" xr3:uid="{0C26EA49-521A-4CC8-A292-431189C107F1}" name="Column3216" dataDxfId="13569"/>
    <tableColumn id="3221" xr3:uid="{F722E594-3A30-4CB6-A636-CEFC52F07F95}" name="Column3217" dataDxfId="13568"/>
    <tableColumn id="3222" xr3:uid="{3945D886-9A52-4498-BA58-9C83F63C3227}" name="Column3218" dataDxfId="13567"/>
    <tableColumn id="3223" xr3:uid="{9B1D96F9-0724-48A4-ACA5-59B96478E8C8}" name="Column3219" dataDxfId="13566"/>
    <tableColumn id="3224" xr3:uid="{1120EDB0-FA24-47AA-BEA5-DDD666E74FC2}" name="Column3220" dataDxfId="13565"/>
    <tableColumn id="3225" xr3:uid="{B40BE8CA-4D32-4339-BF9D-F6CC6C34CF4F}" name="Column3221" dataDxfId="13564"/>
    <tableColumn id="3226" xr3:uid="{825C8058-5AC2-4A73-AAD6-636152FB56B8}" name="Column3222" dataDxfId="13563"/>
    <tableColumn id="3227" xr3:uid="{74294959-33B6-4642-A172-C5E5478A962C}" name="Column3223" dataDxfId="13562"/>
    <tableColumn id="3228" xr3:uid="{2073D8D6-FAB4-4495-880E-9F7379B337D2}" name="Column3224" dataDxfId="13561"/>
    <tableColumn id="3229" xr3:uid="{58F5CFFD-5FD2-4D10-BBBC-21FD5DD2AAC5}" name="Column3225" dataDxfId="13560"/>
    <tableColumn id="3230" xr3:uid="{5C3FBC77-3825-4DEF-9D28-21EC18EFFDDF}" name="Column3226" dataDxfId="13559"/>
    <tableColumn id="3231" xr3:uid="{551CC504-4BBD-425D-9E43-1FF068AC959B}" name="Column3227" dataDxfId="13558"/>
    <tableColumn id="3232" xr3:uid="{E7467C76-A808-473E-9236-71D1CAD71B52}" name="Column3228" dataDxfId="13557"/>
    <tableColumn id="3233" xr3:uid="{18535932-2D56-44F5-ABEB-AFF1543C3F45}" name="Column3229" dataDxfId="13556"/>
    <tableColumn id="3234" xr3:uid="{9AFA2D8D-F218-462F-BAA5-1182E2100465}" name="Column3230" dataDxfId="13555"/>
    <tableColumn id="3235" xr3:uid="{0C2A39EA-DD14-4B8D-94BF-2546957A40AA}" name="Column3231" dataDxfId="13554"/>
    <tableColumn id="3236" xr3:uid="{8D0D6DCE-21B5-4BE5-9615-0330151DB445}" name="Column3232" dataDxfId="13553"/>
    <tableColumn id="3237" xr3:uid="{D8844DB1-1A4C-447A-9D70-BC610A522480}" name="Column3233" dataDxfId="13552"/>
    <tableColumn id="3238" xr3:uid="{FC3A6820-9DBE-4633-8BED-E1E306E8C1C6}" name="Column3234" dataDxfId="13551"/>
    <tableColumn id="3239" xr3:uid="{333CA463-176A-431A-A4AA-17655B828E76}" name="Column3235" dataDxfId="13550"/>
    <tableColumn id="3240" xr3:uid="{C8EB2D52-B1A3-494E-96E4-970B390C61FE}" name="Column3236" dataDxfId="13549"/>
    <tableColumn id="3241" xr3:uid="{D0D8B311-3618-44C8-9200-1BD5FB9F7F9E}" name="Column3237" dataDxfId="13548"/>
    <tableColumn id="3242" xr3:uid="{9E1C408D-8A79-4C2E-AF4D-40F4D451DC76}" name="Column3238" dataDxfId="13547"/>
    <tableColumn id="3243" xr3:uid="{2BBCED92-F053-4A94-99AD-E176359F004C}" name="Column3239" dataDxfId="13546"/>
    <tableColumn id="3244" xr3:uid="{3C9BD86E-2A2E-4821-9641-7A80B7BFA395}" name="Column3240" dataDxfId="13545"/>
    <tableColumn id="3245" xr3:uid="{C19FFC7F-01F0-44F5-9D83-C63B470C21DE}" name="Column3241" dataDxfId="13544"/>
    <tableColumn id="3246" xr3:uid="{356D8CE9-C08D-438D-8E85-ECE54C09CE00}" name="Column3242" dataDxfId="13543"/>
    <tableColumn id="3247" xr3:uid="{4EAD591D-3731-4FBA-961E-08C3B549251A}" name="Column3243" dataDxfId="13542"/>
    <tableColumn id="3248" xr3:uid="{1AC99812-ADAF-4BDB-8EAA-C73B4C7DDFFC}" name="Column3244" dataDxfId="13541"/>
    <tableColumn id="3249" xr3:uid="{9F33C9C0-EFCB-4C9A-8A97-BB6DB14282F1}" name="Column3245" dataDxfId="13540"/>
    <tableColumn id="3250" xr3:uid="{AA865F55-B78B-45C4-8100-0BB5E143D95E}" name="Column3246" dataDxfId="13539"/>
    <tableColumn id="3251" xr3:uid="{9331C6EC-56DA-44F0-B343-621877317FA3}" name="Column3247" dataDxfId="13538"/>
    <tableColumn id="3252" xr3:uid="{72CCDB6B-A7F0-48FB-B098-C64FDC2219AC}" name="Column3248" dataDxfId="13537"/>
    <tableColumn id="3253" xr3:uid="{09E0BFF7-47FD-47AD-A554-93D7536FC484}" name="Column3249" dataDxfId="13536"/>
    <tableColumn id="3254" xr3:uid="{DB326505-FB9D-4FD5-9E92-47EFC6A24D32}" name="Column3250" dataDxfId="13535"/>
    <tableColumn id="3255" xr3:uid="{38BCD9C8-A7F7-4756-8D70-27E5112B9656}" name="Column3251" dataDxfId="13534"/>
    <tableColumn id="3256" xr3:uid="{5981B3D6-EDEF-4DB2-B880-432AF4840199}" name="Column3252" dataDxfId="13533"/>
    <tableColumn id="3257" xr3:uid="{39AFC3BA-8DEE-498E-BCFA-DAF685D940B7}" name="Column3253" dataDxfId="13532"/>
    <tableColumn id="3258" xr3:uid="{449261F5-BD3C-4540-B200-5656B42CE844}" name="Column3254" dataDxfId="13531"/>
    <tableColumn id="3259" xr3:uid="{20FED91F-B879-4AE6-8A7F-095A6875703E}" name="Column3255" dataDxfId="13530"/>
    <tableColumn id="3260" xr3:uid="{7DDE6D40-C829-4157-B840-F7B40F70FE39}" name="Column3256" dataDxfId="13529"/>
    <tableColumn id="3261" xr3:uid="{AF67647A-BB38-4070-8F78-C3C9139A1FAC}" name="Column3257" dataDxfId="13528"/>
    <tableColumn id="3262" xr3:uid="{FFD4A0AD-CF28-4D04-B899-559DAA47D300}" name="Column3258" dataDxfId="13527"/>
    <tableColumn id="3263" xr3:uid="{E082FCE5-FFC4-4499-B275-1A365B7C39B4}" name="Column3259" dataDxfId="13526"/>
    <tableColumn id="3264" xr3:uid="{50FA4CE5-AF47-4CAE-BB1C-48FCDB20C468}" name="Column3260" dataDxfId="13525"/>
    <tableColumn id="3265" xr3:uid="{234938BE-4D05-4AAD-A894-C9CA3A0712A8}" name="Column3261" dataDxfId="13524"/>
    <tableColumn id="3266" xr3:uid="{19D8267A-53A0-43CA-B89B-7890C43ED449}" name="Column3262" dataDxfId="13523"/>
    <tableColumn id="3267" xr3:uid="{A00D63EA-06DB-43F1-B434-03E3F7C425DB}" name="Column3263" dataDxfId="13522"/>
    <tableColumn id="3268" xr3:uid="{2152D4C1-2C18-49D0-88DF-3241558CD273}" name="Column3264" dataDxfId="13521"/>
    <tableColumn id="3269" xr3:uid="{06A71B71-63D2-4827-8835-5040A7FEC120}" name="Column3265" dataDxfId="13520"/>
    <tableColumn id="3270" xr3:uid="{567DBFBD-4708-4120-8797-29A1507E7902}" name="Column3266" dataDxfId="13519"/>
    <tableColumn id="3271" xr3:uid="{F16A493D-448D-489C-BD12-4E9ECBFB3E2C}" name="Column3267" dataDxfId="13518"/>
    <tableColumn id="3272" xr3:uid="{B56D8A54-E6E5-459B-B508-67DF07AF7464}" name="Column3268" dataDxfId="13517"/>
    <tableColumn id="3273" xr3:uid="{0A8EFF8C-1994-4A5A-AD5D-597FBC0CAA12}" name="Column3269" dataDxfId="13516"/>
    <tableColumn id="3274" xr3:uid="{8F23C03A-65DE-4B61-96D8-2FAC64318CA2}" name="Column3270" dataDxfId="13515"/>
    <tableColumn id="3275" xr3:uid="{CCC10898-1F94-48CA-948E-E97F0AA90B00}" name="Column3271" dataDxfId="13514"/>
    <tableColumn id="3276" xr3:uid="{9A7599EE-BD90-4405-B631-CA87079CAE11}" name="Column3272" dataDxfId="13513"/>
    <tableColumn id="3277" xr3:uid="{6F335CE7-4603-46F7-8EC7-300C5D9387C1}" name="Column3273" dataDxfId="13512"/>
    <tableColumn id="3278" xr3:uid="{B46131CE-77FF-4621-9F37-B88E195D6C15}" name="Column3274" dataDxfId="13511"/>
    <tableColumn id="3279" xr3:uid="{605BEC71-810F-42F1-9E38-2953764FA5B7}" name="Column3275" dataDxfId="13510"/>
    <tableColumn id="3280" xr3:uid="{9811CB9E-58F4-4345-979A-C1F0DA44AE93}" name="Column3276" dataDxfId="13509"/>
    <tableColumn id="3281" xr3:uid="{26E330A4-E9B1-4E94-BC5E-4D6E47A30B84}" name="Column3277" dataDxfId="13508"/>
    <tableColumn id="3282" xr3:uid="{9D562D17-0541-4E40-A5C4-0C13C7EFCA60}" name="Column3278" dataDxfId="13507"/>
    <tableColumn id="3283" xr3:uid="{2E3D16CB-0DDD-4A51-8B5C-3A9C80260F8B}" name="Column3279" dataDxfId="13506"/>
    <tableColumn id="3284" xr3:uid="{5A1451B8-E095-48C9-868A-9CBB2AD83469}" name="Column3280" dataDxfId="13505"/>
    <tableColumn id="3285" xr3:uid="{DDE40415-323C-44B3-B585-191FADA0A667}" name="Column3281" dataDxfId="13504"/>
    <tableColumn id="3286" xr3:uid="{1D4E2999-69A8-4DF9-9220-4359E03CE80D}" name="Column3282" dataDxfId="13503"/>
    <tableColumn id="3287" xr3:uid="{2A7EFED9-4432-4464-9A21-90E1286FEEB1}" name="Column3283" dataDxfId="13502"/>
    <tableColumn id="3288" xr3:uid="{64D9BB87-C5B2-4CDC-884C-E47E0C187430}" name="Column3284" dataDxfId="13501"/>
    <tableColumn id="3289" xr3:uid="{883EC6E5-FF45-444B-847C-3F612143AE70}" name="Column3285" dataDxfId="13500"/>
    <tableColumn id="3290" xr3:uid="{3D0F8AD8-3179-41B6-9D3B-0C73DDD115BA}" name="Column3286" dataDxfId="13499"/>
    <tableColumn id="3291" xr3:uid="{796682D9-F990-4921-9209-ECC905D5018E}" name="Column3287" dataDxfId="13498"/>
    <tableColumn id="3292" xr3:uid="{5F87D17F-0599-4B8D-982B-5BD6B6F1A20E}" name="Column3288" dataDxfId="13497"/>
    <tableColumn id="3293" xr3:uid="{C22E5590-3326-4E89-88FC-A426A8381007}" name="Column3289" dataDxfId="13496"/>
    <tableColumn id="3294" xr3:uid="{78453660-8F74-4630-A8B2-7B3A166E10A7}" name="Column3290" dataDxfId="13495"/>
    <tableColumn id="3295" xr3:uid="{DAF06995-0AB9-41E4-8ED4-51864D2B71E1}" name="Column3291" dataDxfId="13494"/>
    <tableColumn id="3296" xr3:uid="{6CB558E8-4231-426D-80D7-1B3BF89AD515}" name="Column3292" dataDxfId="13493"/>
    <tableColumn id="3297" xr3:uid="{B02A7E93-1E02-422E-BB74-10F515BA4C3C}" name="Column3293" dataDxfId="13492"/>
    <tableColumn id="3298" xr3:uid="{D0F141CB-76A5-4DAE-BCEA-04896F92396A}" name="Column3294" dataDxfId="13491"/>
    <tableColumn id="3299" xr3:uid="{239C806D-4061-4FC1-943C-7E42B4EF5BF6}" name="Column3295" dataDxfId="13490"/>
    <tableColumn id="3300" xr3:uid="{CA8933B1-AC1B-49A4-864B-11AB314C3945}" name="Column3296" dataDxfId="13489"/>
    <tableColumn id="3301" xr3:uid="{BF6A0368-7FBF-4261-AB46-2FAE7E24CD7E}" name="Column3297" dataDxfId="13488"/>
    <tableColumn id="3302" xr3:uid="{81A98B69-AF0D-42B1-9DCC-D2C4B3FD181D}" name="Column3298" dataDxfId="13487"/>
    <tableColumn id="3303" xr3:uid="{4FD5C258-B72A-4E2C-8917-ADA1E3E87D19}" name="Column3299" dataDxfId="13486"/>
    <tableColumn id="3304" xr3:uid="{0EB6E178-E764-4348-B9C4-00500FB21F15}" name="Column3300" dataDxfId="13485"/>
    <tableColumn id="3305" xr3:uid="{FB5C82DD-3E9A-4726-9DA9-E97981024A4D}" name="Column3301" dataDxfId="13484"/>
    <tableColumn id="3306" xr3:uid="{326ACBB6-D194-4BBA-8BF9-0A7C74A3AD10}" name="Column3302" dataDxfId="13483"/>
    <tableColumn id="3307" xr3:uid="{B49EE4EB-66A1-4D17-A91B-0D59B6E2C8D5}" name="Column3303" dataDxfId="13482"/>
    <tableColumn id="3308" xr3:uid="{89342FD5-7202-42F7-8C36-F1F690771FD3}" name="Column3304" dataDxfId="13481"/>
    <tableColumn id="3309" xr3:uid="{B0C17422-670A-4869-9D7C-28028FE217AD}" name="Column3305" dataDxfId="13480"/>
    <tableColumn id="3310" xr3:uid="{913740C9-8D99-41A2-A4D0-33003CFE266C}" name="Column3306" dataDxfId="13479"/>
    <tableColumn id="3311" xr3:uid="{3753192A-7631-423A-87F8-9BAF92679F07}" name="Column3307" dataDxfId="13478"/>
    <tableColumn id="3312" xr3:uid="{471F3EAC-71D3-4AB8-8F99-A2CD8C22AF4C}" name="Column3308" dataDxfId="13477"/>
    <tableColumn id="3313" xr3:uid="{EB910CA6-5306-49A9-A388-B95109E6FCE9}" name="Column3309" dataDxfId="13476"/>
    <tableColumn id="3314" xr3:uid="{A9362209-AD41-4AE8-949B-C232D0A5318F}" name="Column3310" dataDxfId="13475"/>
    <tableColumn id="3315" xr3:uid="{CB07F8C9-7C06-4FCD-A845-F6794281038D}" name="Column3311" dataDxfId="13474"/>
    <tableColumn id="3316" xr3:uid="{4709157C-9C1F-47A5-95A9-69C06DA0F55A}" name="Column3312" dataDxfId="13473"/>
    <tableColumn id="3317" xr3:uid="{2C4BBFDA-5856-4FAC-ABB1-496441E3576F}" name="Column3313" dataDxfId="13472"/>
    <tableColumn id="3318" xr3:uid="{AC77EB40-9CBB-42A3-9548-D2FE975B45AE}" name="Column3314" dataDxfId="13471"/>
    <tableColumn id="3319" xr3:uid="{6D29FF40-25F1-4201-8E18-8A80257930E7}" name="Column3315" dataDxfId="13470"/>
    <tableColumn id="3320" xr3:uid="{A86DA0FA-98E8-494F-B584-AF8FD6EE8FE6}" name="Column3316" dataDxfId="13469"/>
    <tableColumn id="3321" xr3:uid="{FE032913-E193-4251-B19B-E3BBEFF381A2}" name="Column3317" dataDxfId="13468"/>
    <tableColumn id="3322" xr3:uid="{75367237-6EC2-4FB2-96A6-7735F21B3E7F}" name="Column3318" dataDxfId="13467"/>
    <tableColumn id="3323" xr3:uid="{BB40F40A-7F2E-4C54-8844-7D6F0F5F641B}" name="Column3319" dataDxfId="13466"/>
    <tableColumn id="3324" xr3:uid="{AC9C690E-DB96-49E8-8B90-69028342D1A4}" name="Column3320" dataDxfId="13465"/>
    <tableColumn id="3325" xr3:uid="{F0A3678B-C4B3-481C-8B1A-A12FFAF77195}" name="Column3321" dataDxfId="13464"/>
    <tableColumn id="3326" xr3:uid="{611BFCC2-904F-4030-9BBD-A434412C6C65}" name="Column3322" dataDxfId="13463"/>
    <tableColumn id="3327" xr3:uid="{3CC96F83-839F-4F27-BADD-A7B1F69CF8D8}" name="Column3323" dataDxfId="13462"/>
    <tableColumn id="3328" xr3:uid="{D9E9E766-A6E9-4670-B45F-8C4089A588D4}" name="Column3324" dataDxfId="13461"/>
    <tableColumn id="3329" xr3:uid="{E838F1E0-7309-4535-A265-B97DEFA4766B}" name="Column3325" dataDxfId="13460"/>
    <tableColumn id="3330" xr3:uid="{102EC8C6-F50D-41FC-8DD8-FCF05ED4C621}" name="Column3326" dataDxfId="13459"/>
    <tableColumn id="3331" xr3:uid="{FECA4493-22DE-4C2C-A321-FA84EB43A9C4}" name="Column3327" dataDxfId="13458"/>
    <tableColumn id="3332" xr3:uid="{D03D984E-DE28-452C-ADD7-952F1219D9F4}" name="Column3328" dataDxfId="13457"/>
    <tableColumn id="3333" xr3:uid="{3EF2F255-8486-4EF8-9603-3511768BEAAE}" name="Column3329" dataDxfId="13456"/>
    <tableColumn id="3334" xr3:uid="{862CE226-90D3-4773-B0A2-14F3B33A842A}" name="Column3330" dataDxfId="13455"/>
    <tableColumn id="3335" xr3:uid="{7CB474E8-6C56-4E0F-A481-2586796A68A1}" name="Column3331" dataDxfId="13454"/>
    <tableColumn id="3336" xr3:uid="{640E480A-7471-42FE-ADCD-77752F71BAD7}" name="Column3332" dataDxfId="13453"/>
    <tableColumn id="3337" xr3:uid="{105D14EE-BB19-4F90-AFD1-B5F79F299AA3}" name="Column3333" dataDxfId="13452"/>
    <tableColumn id="3338" xr3:uid="{897DF0E8-C6B4-4B4A-A1C2-1F88163397AC}" name="Column3334" dataDxfId="13451"/>
    <tableColumn id="3339" xr3:uid="{E3E4FA38-E785-445C-8512-E11CC7AD6301}" name="Column3335" dataDxfId="13450"/>
    <tableColumn id="3340" xr3:uid="{81D40843-EF1F-4754-AD1B-90988C141979}" name="Column3336" dataDxfId="13449"/>
    <tableColumn id="3341" xr3:uid="{843FDCF5-609B-425A-8017-BDE16693049F}" name="Column3337" dataDxfId="13448"/>
    <tableColumn id="3342" xr3:uid="{329B43BE-3A3F-4B9E-B75E-DEC3FDF4C47F}" name="Column3338" dataDxfId="13447"/>
    <tableColumn id="3343" xr3:uid="{1FF7CCE3-7632-4815-BDAE-B880A82236A8}" name="Column3339" dataDxfId="13446"/>
    <tableColumn id="3344" xr3:uid="{B40EB434-3923-4AD6-B0DA-071172F5D74E}" name="Column3340" dataDxfId="13445"/>
    <tableColumn id="3345" xr3:uid="{59AF1992-1884-4E48-964B-4847125525EE}" name="Column3341" dataDxfId="13444"/>
    <tableColumn id="3346" xr3:uid="{136832DC-6A5A-4A8F-AAA9-6FC6D4ED7D1D}" name="Column3342" dataDxfId="13443"/>
    <tableColumn id="3347" xr3:uid="{7729CFA0-345E-4FD0-B68B-F84137DC041B}" name="Column3343" dataDxfId="13442"/>
    <tableColumn id="3348" xr3:uid="{564A4245-94D0-4D6C-A85E-A7D76D34B2A9}" name="Column3344" dataDxfId="13441"/>
    <tableColumn id="3349" xr3:uid="{7F48B065-99C1-4376-BFC1-3130BFFF9225}" name="Column3345" dataDxfId="13440"/>
    <tableColumn id="3350" xr3:uid="{01635F86-1C15-486D-A614-872A83606141}" name="Column3346" dataDxfId="13439"/>
    <tableColumn id="3351" xr3:uid="{537E7F5F-A882-4FA5-9D4D-01CAFD8D9BD0}" name="Column3347" dataDxfId="13438"/>
    <tableColumn id="3352" xr3:uid="{F32DE344-18C7-493F-9D4E-9DF61825CD4A}" name="Column3348" dataDxfId="13437"/>
    <tableColumn id="3353" xr3:uid="{FA90A32A-5152-465A-97C5-90D8AEE726BB}" name="Column3349" dataDxfId="13436"/>
    <tableColumn id="3354" xr3:uid="{E0720118-359A-4148-BE82-31B92662ED62}" name="Column3350" dataDxfId="13435"/>
    <tableColumn id="3355" xr3:uid="{C6512B6D-141D-4C95-BBC0-2B2783E8D6D4}" name="Column3351" dataDxfId="13434"/>
    <tableColumn id="3356" xr3:uid="{62C8AE6B-5AC9-46BC-8706-0767AFB07B40}" name="Column3352" dataDxfId="13433"/>
    <tableColumn id="3357" xr3:uid="{CD82AC8C-797C-4FDE-A169-D2E09D2B0D64}" name="Column3353" dataDxfId="13432"/>
    <tableColumn id="3358" xr3:uid="{8CA874E8-1D21-4552-A6F9-28B45750D640}" name="Column3354" dataDxfId="13431"/>
    <tableColumn id="3359" xr3:uid="{E5DB9B53-33B4-4689-B005-51BE75CC62A8}" name="Column3355" dataDxfId="13430"/>
    <tableColumn id="3360" xr3:uid="{F042178E-B3EA-40E5-9B99-E13E8E446844}" name="Column3356" dataDxfId="13429"/>
    <tableColumn id="3361" xr3:uid="{61C0803C-9AB7-4467-BA37-E0A1F6BDFABB}" name="Column3357" dataDxfId="13428"/>
    <tableColumn id="3362" xr3:uid="{71A637CA-8B35-4EFF-9CAF-52C340DBC5C9}" name="Column3358" dataDxfId="13427"/>
    <tableColumn id="3363" xr3:uid="{A029AD31-ED72-4488-800C-28E67A875D22}" name="Column3359" dataDxfId="13426"/>
    <tableColumn id="3364" xr3:uid="{27A3F045-4843-41FE-9C1C-D4C97A252FC8}" name="Column3360" dataDxfId="13425"/>
    <tableColumn id="3365" xr3:uid="{860286D8-6119-4FFE-860C-6843D1733429}" name="Column3361" dataDxfId="13424"/>
    <tableColumn id="3366" xr3:uid="{AFCD988A-72DF-426E-A128-4A899B9FD544}" name="Column3362" dataDxfId="13423"/>
    <tableColumn id="3367" xr3:uid="{698B5482-D384-4CA8-ABCC-16BB85C54CC7}" name="Column3363" dataDxfId="13422"/>
    <tableColumn id="3368" xr3:uid="{70B85904-C702-48D0-B098-EE74A0349EE5}" name="Column3364" dataDxfId="13421"/>
    <tableColumn id="3369" xr3:uid="{E9A79FC4-F51D-47CE-97DA-6B450A80C266}" name="Column3365" dataDxfId="13420"/>
    <tableColumn id="3370" xr3:uid="{0439B122-850A-4630-ABCC-AE993C9A0AAF}" name="Column3366" dataDxfId="13419"/>
    <tableColumn id="3371" xr3:uid="{873427BD-CB13-4104-8C11-7B1DD7EEA86C}" name="Column3367" dataDxfId="13418"/>
    <tableColumn id="3372" xr3:uid="{EEEB277F-976C-4645-80DE-A93865FFED65}" name="Column3368" dataDxfId="13417"/>
    <tableColumn id="3373" xr3:uid="{DC5E7704-032D-4F7A-8FCC-F89D7D308BA8}" name="Column3369" dataDxfId="13416"/>
    <tableColumn id="3374" xr3:uid="{512872DE-A2AE-4D2E-8544-7949E212134C}" name="Column3370" dataDxfId="13415"/>
    <tableColumn id="3375" xr3:uid="{6B7276AA-FA96-424E-AC9C-DF8937144C56}" name="Column3371" dataDxfId="13414"/>
    <tableColumn id="3376" xr3:uid="{68B296DF-5F75-4E83-9664-4A7DC82414AD}" name="Column3372" dataDxfId="13413"/>
    <tableColumn id="3377" xr3:uid="{D15537A3-1A31-44CC-80BA-93DE7A237D57}" name="Column3373" dataDxfId="13412"/>
    <tableColumn id="3378" xr3:uid="{D4E11A91-A363-4593-A364-ED5B8084BBB1}" name="Column3374" dataDxfId="13411"/>
    <tableColumn id="3379" xr3:uid="{DF487E3A-E52A-424F-80FD-B05D9CE7ECC9}" name="Column3375" dataDxfId="13410"/>
    <tableColumn id="3380" xr3:uid="{A6C365A2-D2F6-4992-9518-6525FA269125}" name="Column3376" dataDxfId="13409"/>
    <tableColumn id="3381" xr3:uid="{90D77913-74AA-4728-925F-7DC543179A07}" name="Column3377" dataDxfId="13408"/>
    <tableColumn id="3382" xr3:uid="{34175A35-A121-4D90-B273-D4BB49A77B50}" name="Column3378" dataDxfId="13407"/>
    <tableColumn id="3383" xr3:uid="{D744F96E-D2F7-4616-92F1-422D896A418A}" name="Column3379" dataDxfId="13406"/>
    <tableColumn id="3384" xr3:uid="{AD054153-CC43-4ED4-941C-452E0CE40AC0}" name="Column3380" dataDxfId="13405"/>
    <tableColumn id="3385" xr3:uid="{C8D3CC90-4FB2-49D0-8FF0-5909DD1015AB}" name="Column3381" dataDxfId="13404"/>
    <tableColumn id="3386" xr3:uid="{95AA6C61-C266-4CF9-9D9E-B0C1A2D4096B}" name="Column3382" dataDxfId="13403"/>
    <tableColumn id="3387" xr3:uid="{FF678A2D-F3A6-49AC-95EF-3659EB2B99CC}" name="Column3383" dataDxfId="13402"/>
    <tableColumn id="3388" xr3:uid="{CC3DEA43-47EF-4B67-B0C0-986804B54FA0}" name="Column3384" dataDxfId="13401"/>
    <tableColumn id="3389" xr3:uid="{059ABC59-2DB3-4070-AEDC-7FA20C1E6993}" name="Column3385" dataDxfId="13400"/>
    <tableColumn id="3390" xr3:uid="{1F820946-1FBC-4C3C-9980-263283974746}" name="Column3386" dataDxfId="13399"/>
    <tableColumn id="3391" xr3:uid="{254B75B4-4FF8-4C61-9119-6064C0CF6018}" name="Column3387" dataDxfId="13398"/>
    <tableColumn id="3392" xr3:uid="{C756722D-1469-4C9B-8254-74D54734DCD7}" name="Column3388" dataDxfId="13397"/>
    <tableColumn id="3393" xr3:uid="{B10DC8FB-E9BA-4293-9220-DFEEE42ADD4E}" name="Column3389" dataDxfId="13396"/>
    <tableColumn id="3394" xr3:uid="{4DB88EF7-F531-4747-BB6C-D3DBCCEA0982}" name="Column3390" dataDxfId="13395"/>
    <tableColumn id="3395" xr3:uid="{70DA1287-A123-4B65-9EB9-D64BAAFF0D39}" name="Column3391" dataDxfId="13394"/>
    <tableColumn id="3396" xr3:uid="{80A105FF-663E-40E7-B930-0C12FA65D208}" name="Column3392" dataDxfId="13393"/>
    <tableColumn id="3397" xr3:uid="{906980B8-C946-44A4-AF61-51051FD6E826}" name="Column3393" dataDxfId="13392"/>
    <tableColumn id="3398" xr3:uid="{4A905555-AE09-42CE-A49C-0483989508B7}" name="Column3394" dataDxfId="13391"/>
    <tableColumn id="3399" xr3:uid="{867A1BBA-3F41-4CEC-86EF-5D8CD67E5E67}" name="Column3395" dataDxfId="13390"/>
    <tableColumn id="3400" xr3:uid="{E311154F-CDBC-4C2E-B2B8-C8F72F9C3082}" name="Column3396" dataDxfId="13389"/>
    <tableColumn id="3401" xr3:uid="{A1CA1826-8A2A-4780-B9A6-ABC3F87AAB12}" name="Column3397" dataDxfId="13388"/>
    <tableColumn id="3402" xr3:uid="{E9A50840-6771-4D8A-89A1-812A98EF69B2}" name="Column3398" dataDxfId="13387"/>
    <tableColumn id="3403" xr3:uid="{3766FBF7-E156-433A-9CEF-5121FD845494}" name="Column3399" dataDxfId="13386"/>
    <tableColumn id="3404" xr3:uid="{AF677BFD-D81F-4ABE-B979-77116C353502}" name="Column3400" dataDxfId="13385"/>
    <tableColumn id="3405" xr3:uid="{6EF1DAC6-6556-4787-A429-F67F5098DD14}" name="Column3401" dataDxfId="13384"/>
    <tableColumn id="3406" xr3:uid="{E602FDB3-961D-4C5F-BB6E-4F7C1E9B8BDF}" name="Column3402" dataDxfId="13383"/>
    <tableColumn id="3407" xr3:uid="{A1024624-E6C9-4C71-A6D9-E52CBA3EB940}" name="Column3403" dataDxfId="13382"/>
    <tableColumn id="3408" xr3:uid="{A6BB1644-65B7-4B48-A929-1D792B2BC117}" name="Column3404" dataDxfId="13381"/>
    <tableColumn id="3409" xr3:uid="{CE48DFFB-AE61-4884-901E-4D5917823C28}" name="Column3405" dataDxfId="13380"/>
    <tableColumn id="3410" xr3:uid="{CAA8AD25-0CCA-4965-9F5F-DF4F6A482772}" name="Column3406" dataDxfId="13379"/>
    <tableColumn id="3411" xr3:uid="{1BC16051-C008-49C5-8B76-FC4F06DDD17B}" name="Column3407" dataDxfId="13378"/>
    <tableColumn id="3412" xr3:uid="{C2FA4120-2231-4952-970A-506892F031D7}" name="Column3408" dataDxfId="13377"/>
    <tableColumn id="3413" xr3:uid="{9B4CA7F5-8D30-4C2B-B1D4-0C89061DCEA9}" name="Column3409" dataDxfId="13376"/>
    <tableColumn id="3414" xr3:uid="{5D568B66-4DD5-47F2-B202-D85058E29DDC}" name="Column3410" dataDxfId="13375"/>
    <tableColumn id="3415" xr3:uid="{6888F475-0DBC-4AE1-BC7E-A46C19307227}" name="Column3411" dataDxfId="13374"/>
    <tableColumn id="3416" xr3:uid="{EEC5BE85-C9BB-4B74-9D54-F452044BF0A4}" name="Column3412" dataDxfId="13373"/>
    <tableColumn id="3417" xr3:uid="{18BCC0FC-7CB2-4649-B684-CA93A3E8A9A2}" name="Column3413" dataDxfId="13372"/>
    <tableColumn id="3418" xr3:uid="{1DF009E3-1CE9-4AFC-8212-34A49190A1E8}" name="Column3414" dataDxfId="13371"/>
    <tableColumn id="3419" xr3:uid="{B60E5D33-6707-4D4D-AB6C-B54A67603BE3}" name="Column3415" dataDxfId="13370"/>
    <tableColumn id="3420" xr3:uid="{5B285581-93E1-4564-A5BA-F3368A0738FA}" name="Column3416" dataDxfId="13369"/>
    <tableColumn id="3421" xr3:uid="{3E48A85E-C309-4504-9542-6D19889C88E8}" name="Column3417" dataDxfId="13368"/>
    <tableColumn id="3422" xr3:uid="{43F406A9-270B-4FF8-9F24-49290D880C1A}" name="Column3418" dataDxfId="13367"/>
    <tableColumn id="3423" xr3:uid="{9055A47D-8220-4E43-88C9-99EF27CED48D}" name="Column3419" dataDxfId="13366"/>
    <tableColumn id="3424" xr3:uid="{A8AEF5A6-0387-4387-912F-8E8813348855}" name="Column3420" dataDxfId="13365"/>
    <tableColumn id="3425" xr3:uid="{94DAE864-91B8-4E2D-A961-0C5621F62743}" name="Column3421" dataDxfId="13364"/>
    <tableColumn id="3426" xr3:uid="{A30D9522-6568-4859-89E9-2004D14572F8}" name="Column3422" dataDxfId="13363"/>
    <tableColumn id="3427" xr3:uid="{6D912EAB-5912-468B-8B30-3F5DD352B90E}" name="Column3423" dataDxfId="13362"/>
    <tableColumn id="3428" xr3:uid="{FCB2FDB1-AF0F-4D7D-9417-5CDE32AAFDA3}" name="Column3424" dataDxfId="13361"/>
    <tableColumn id="3429" xr3:uid="{FCF5BA58-A109-42E3-8085-BBBBAF5FDB2D}" name="Column3425" dataDxfId="13360"/>
    <tableColumn id="3430" xr3:uid="{81BE014D-1B0C-453C-9CEA-B170D4EA234F}" name="Column3426" dataDxfId="13359"/>
    <tableColumn id="3431" xr3:uid="{0E91748C-F0CB-4FD0-BD09-F11EFECF75DF}" name="Column3427" dataDxfId="13358"/>
    <tableColumn id="3432" xr3:uid="{297D8A9D-7AC6-4103-9540-43C1916F5BDF}" name="Column3428" dataDxfId="13357"/>
    <tableColumn id="3433" xr3:uid="{FBDE0E43-5FCF-423B-8895-B2D165A8B98F}" name="Column3429" dataDxfId="13356"/>
    <tableColumn id="3434" xr3:uid="{A68BD042-FC21-4520-8A60-8C1202D76366}" name="Column3430" dataDxfId="13355"/>
    <tableColumn id="3435" xr3:uid="{79031248-6FF9-4453-85D8-31C90774DE23}" name="Column3431" dataDxfId="13354"/>
    <tableColumn id="3436" xr3:uid="{531FC7E2-6C3B-4D2E-8472-7B8BBA9D470B}" name="Column3432" dataDxfId="13353"/>
    <tableColumn id="3437" xr3:uid="{5DCE4460-137F-4314-B1DF-3436BF1E98FA}" name="Column3433" dataDxfId="13352"/>
    <tableColumn id="3438" xr3:uid="{04BF02B7-77C3-44E5-A43F-C9E24EB0F2A6}" name="Column3434" dataDxfId="13351"/>
    <tableColumn id="3439" xr3:uid="{E816686F-42B2-4440-A1F8-61EBB178D4E6}" name="Column3435" dataDxfId="13350"/>
    <tableColumn id="3440" xr3:uid="{16D0EF83-5AC0-4950-9337-0D19C3039481}" name="Column3436" dataDxfId="13349"/>
    <tableColumn id="3441" xr3:uid="{6B076537-8F12-4154-97E9-19A52B5D3695}" name="Column3437" dataDxfId="13348"/>
    <tableColumn id="3442" xr3:uid="{CFA7F00A-08C5-48A4-A501-1E883DD36DEC}" name="Column3438" dataDxfId="13347"/>
    <tableColumn id="3443" xr3:uid="{7C021D60-DEA9-4DE6-80FC-60988C1A3E6B}" name="Column3439" dataDxfId="13346"/>
    <tableColumn id="3444" xr3:uid="{D92AF316-D38E-4ED0-94D5-56307CED9E6A}" name="Column3440" dataDxfId="13345"/>
    <tableColumn id="3445" xr3:uid="{176C31B6-98CA-48E1-90CB-8D173031F317}" name="Column3441" dataDxfId="13344"/>
    <tableColumn id="3446" xr3:uid="{8B6ACB6D-5477-4B93-BF60-9A58E3E99B3C}" name="Column3442" dataDxfId="13343"/>
    <tableColumn id="3447" xr3:uid="{1666297A-A055-41B0-9501-A04FF3AA5A64}" name="Column3443" dataDxfId="13342"/>
    <tableColumn id="3448" xr3:uid="{6AC1B225-F863-4206-8BD2-98ECB8CF8EF8}" name="Column3444" dataDxfId="13341"/>
    <tableColumn id="3449" xr3:uid="{7756DE68-BE62-40BC-A44F-22CAA2B3F98E}" name="Column3445" dataDxfId="13340"/>
    <tableColumn id="3450" xr3:uid="{267F0B71-BE1F-4DB1-AFCA-31C0F696C8BF}" name="Column3446" dataDxfId="13339"/>
    <tableColumn id="3451" xr3:uid="{0E1A6ED8-7410-470D-8402-F6D88FE3F48A}" name="Column3447" dataDxfId="13338"/>
    <tableColumn id="3452" xr3:uid="{E29358F4-A6F1-4457-80BB-38BBB0B2BEAD}" name="Column3448" dataDxfId="13337"/>
    <tableColumn id="3453" xr3:uid="{7DA99FF7-6415-4976-A3D0-6D1B9BE647B8}" name="Column3449" dataDxfId="13336"/>
    <tableColumn id="3454" xr3:uid="{B0225F70-E118-401C-947C-B148B942E919}" name="Column3450" dataDxfId="13335"/>
    <tableColumn id="3455" xr3:uid="{A39D4B86-010C-4B8D-9579-7A35437AC2F0}" name="Column3451" dataDxfId="13334"/>
    <tableColumn id="3456" xr3:uid="{84E8033E-2196-4B44-8FA7-70CEA8A2C6BA}" name="Column3452" dataDxfId="13333"/>
    <tableColumn id="3457" xr3:uid="{CD227B94-D511-4624-A50B-C766DD2AD016}" name="Column3453" dataDxfId="13332"/>
    <tableColumn id="3458" xr3:uid="{5B72F0BB-8720-4D7D-8934-6A99B68ECBC4}" name="Column3454" dataDxfId="13331"/>
    <tableColumn id="3459" xr3:uid="{61E45564-3EE2-43BD-9E5D-9442641648DA}" name="Column3455" dataDxfId="13330"/>
    <tableColumn id="3460" xr3:uid="{528C5760-2FFC-4AC3-96CB-9B730B420BB8}" name="Column3456" dataDxfId="13329"/>
    <tableColumn id="3461" xr3:uid="{D6B6D6A6-3AFB-48A1-9453-751EB015A67B}" name="Column3457" dataDxfId="13328"/>
    <tableColumn id="3462" xr3:uid="{A79E3DFF-F372-4946-B5CD-D21BDA6575D0}" name="Column3458" dataDxfId="13327"/>
    <tableColumn id="3463" xr3:uid="{52221C38-F1C2-41D9-B80F-C0DE5EA611C0}" name="Column3459" dataDxfId="13326"/>
    <tableColumn id="3464" xr3:uid="{19216E6A-131A-4C61-B3FE-2B99335E278F}" name="Column3460" dataDxfId="13325"/>
    <tableColumn id="3465" xr3:uid="{EAF00676-10A1-44AA-9F99-CDE2FB8DABEB}" name="Column3461" dataDxfId="13324"/>
    <tableColumn id="3466" xr3:uid="{09903288-45FB-4FB0-9824-2B8EA82D59E1}" name="Column3462" dataDxfId="13323"/>
    <tableColumn id="3467" xr3:uid="{293A6FD6-574D-40E6-8AA5-D8312432A471}" name="Column3463" dataDxfId="13322"/>
    <tableColumn id="3468" xr3:uid="{9D58115D-AE35-46E3-AEA6-7A4E389D7D47}" name="Column3464" dataDxfId="13321"/>
    <tableColumn id="3469" xr3:uid="{19F85948-2F5A-4A5A-8216-4AC57F9E714E}" name="Column3465" dataDxfId="13320"/>
    <tableColumn id="3470" xr3:uid="{F3F04C0B-EFCF-48AA-95B9-85CD5DF3D337}" name="Column3466" dataDxfId="13319"/>
    <tableColumn id="3471" xr3:uid="{DE6B2015-87EC-4815-BAAA-D566CD98A227}" name="Column3467" dataDxfId="13318"/>
    <tableColumn id="3472" xr3:uid="{28C327D0-AA36-47C9-8A90-B3BEC91EE7F5}" name="Column3468" dataDxfId="13317"/>
    <tableColumn id="3473" xr3:uid="{5FA5BB0C-B85F-42DD-B8D3-D159DB1F07E4}" name="Column3469" dataDxfId="13316"/>
    <tableColumn id="3474" xr3:uid="{C4820612-B150-4FEA-B4B0-4945433C142C}" name="Column3470" dataDxfId="13315"/>
    <tableColumn id="3475" xr3:uid="{3F07431C-2A67-419D-88F2-C359F2C3AA56}" name="Column3471" dataDxfId="13314"/>
    <tableColumn id="3476" xr3:uid="{3EEAC14F-FBC9-44E9-9FBB-89F3EFBEF0BA}" name="Column3472" dataDxfId="13313"/>
    <tableColumn id="3477" xr3:uid="{3B93FA07-7317-4317-BF60-84BE6C9273BA}" name="Column3473" dataDxfId="13312"/>
    <tableColumn id="3478" xr3:uid="{A2B04C50-8A42-46BD-B94A-B5CC1FD4B2C0}" name="Column3474" dataDxfId="13311"/>
    <tableColumn id="3479" xr3:uid="{1162B688-2400-474C-A8B9-688CFE4D4167}" name="Column3475" dataDxfId="13310"/>
    <tableColumn id="3480" xr3:uid="{1B689506-91AE-4366-A991-E14D15F2AD9C}" name="Column3476" dataDxfId="13309"/>
    <tableColumn id="3481" xr3:uid="{F17B7CE3-D9F9-447C-B4E2-62328C7C3659}" name="Column3477" dataDxfId="13308"/>
    <tableColumn id="3482" xr3:uid="{497A8BFD-F1E3-400B-9EAF-7612479C010F}" name="Column3478" dataDxfId="13307"/>
    <tableColumn id="3483" xr3:uid="{85A3CC27-0907-4BDE-AD2D-47232162833F}" name="Column3479" dataDxfId="13306"/>
    <tableColumn id="3484" xr3:uid="{BEBB3052-694B-4542-BD84-DB1452F92336}" name="Column3480" dataDxfId="13305"/>
    <tableColumn id="3485" xr3:uid="{CBC6E1FF-75BB-4F43-B208-CB6002CAC900}" name="Column3481" dataDxfId="13304"/>
    <tableColumn id="3486" xr3:uid="{8A020068-B89A-4B0E-8AAF-B2B8C5802F04}" name="Column3482" dataDxfId="13303"/>
    <tableColumn id="3487" xr3:uid="{3F53BBB6-3A2D-4B73-9882-09F74FC1A91A}" name="Column3483" dataDxfId="13302"/>
    <tableColumn id="3488" xr3:uid="{31329F84-B126-47F5-9AFD-5C5FACE8E51E}" name="Column3484" dataDxfId="13301"/>
    <tableColumn id="3489" xr3:uid="{B9F8F88B-6A69-4C24-9A7D-F85EFA6443C8}" name="Column3485" dataDxfId="13300"/>
    <tableColumn id="3490" xr3:uid="{1EA1845D-D02D-4CEA-8124-6C20FE75107C}" name="Column3486" dataDxfId="13299"/>
    <tableColumn id="3491" xr3:uid="{C712BF83-AE4C-4D8A-821E-D14D3B48788C}" name="Column3487" dataDxfId="13298"/>
    <tableColumn id="3492" xr3:uid="{2312CFF6-A851-4616-99E5-4851C04746C3}" name="Column3488" dataDxfId="13297"/>
    <tableColumn id="3493" xr3:uid="{235C942E-5A34-476B-B983-51B8CD475C42}" name="Column3489" dataDxfId="13296"/>
    <tableColumn id="3494" xr3:uid="{13F12037-37C3-4904-9AD1-635B59330107}" name="Column3490" dataDxfId="13295"/>
    <tableColumn id="3495" xr3:uid="{1DE41041-2968-4EA6-A68B-2FF12DF3ABDF}" name="Column3491" dataDxfId="13294"/>
    <tableColumn id="3496" xr3:uid="{952DF366-500C-4FE6-B916-2EB378C838BD}" name="Column3492" dataDxfId="13293"/>
    <tableColumn id="3497" xr3:uid="{EBF645E2-89AF-4B74-8433-362A5AEE9614}" name="Column3493" dataDxfId="13292"/>
    <tableColumn id="3498" xr3:uid="{BA7DFBFF-E108-4BB2-92F7-2AC68B2F5478}" name="Column3494" dataDxfId="13291"/>
    <tableColumn id="3499" xr3:uid="{1F97B49F-3FD0-4031-A0A4-CBA0F4E37467}" name="Column3495" dataDxfId="13290"/>
    <tableColumn id="3500" xr3:uid="{9AACBAA8-A977-4D51-9768-B9DDFF8CCF4A}" name="Column3496" dataDxfId="13289"/>
    <tableColumn id="3501" xr3:uid="{F0A89E5C-7349-4DBA-AB32-332CA299E8C8}" name="Column3497" dataDxfId="13288"/>
    <tableColumn id="3502" xr3:uid="{C23FECBB-D0B8-45ED-B4BB-4C99762381F3}" name="Column3498" dataDxfId="13287"/>
    <tableColumn id="3503" xr3:uid="{DEB4BAFD-5459-4A29-98B6-B1891CF3B3F1}" name="Column3499" dataDxfId="13286"/>
    <tableColumn id="3504" xr3:uid="{669F7FE0-3436-4C28-A958-5E5347FFE2FE}" name="Column3500" dataDxfId="13285"/>
    <tableColumn id="3505" xr3:uid="{712E8049-00AC-4133-BEF6-A9109D4E7ABA}" name="Column3501" dataDxfId="13284"/>
    <tableColumn id="3506" xr3:uid="{7E0E43F3-CEB1-4E09-B400-2D055A844EA3}" name="Column3502" dataDxfId="13283"/>
    <tableColumn id="3507" xr3:uid="{F97CA1EE-11F9-443D-A301-9E2EC9198D2F}" name="Column3503" dataDxfId="13282"/>
    <tableColumn id="3508" xr3:uid="{5CA66003-FC28-49C3-B25D-D082BD86C311}" name="Column3504" dataDxfId="13281"/>
    <tableColumn id="3509" xr3:uid="{89740385-E2F7-431D-A463-73B14BD1161C}" name="Column3505" dataDxfId="13280"/>
    <tableColumn id="3510" xr3:uid="{C2956D0E-6D03-4E89-85CD-9482A97A74C2}" name="Column3506" dataDxfId="13279"/>
    <tableColumn id="3511" xr3:uid="{AB482BFD-8686-459A-BC33-43B5D0ADF09F}" name="Column3507" dataDxfId="13278"/>
    <tableColumn id="3512" xr3:uid="{698596F3-082D-48ED-9708-6A5FA50E3C5C}" name="Column3508" dataDxfId="13277"/>
    <tableColumn id="3513" xr3:uid="{DFCD21AA-63B5-499F-A849-4036850F343A}" name="Column3509" dataDxfId="13276"/>
    <tableColumn id="3514" xr3:uid="{EBB7FA84-0F8B-4F15-87DF-0FE477823BAD}" name="Column3510" dataDxfId="13275"/>
    <tableColumn id="3515" xr3:uid="{0CE7F34A-3666-4383-98C0-91801B083DBF}" name="Column3511" dataDxfId="13274"/>
    <tableColumn id="3516" xr3:uid="{94BAFE3E-B10A-48CC-A247-627E66D52439}" name="Column3512" dataDxfId="13273"/>
    <tableColumn id="3517" xr3:uid="{40B85F35-19F8-4B69-95C5-A309B71484F3}" name="Column3513" dataDxfId="13272"/>
    <tableColumn id="3518" xr3:uid="{93A4F7A2-5CA8-44CF-9FF4-65C0B8561F5F}" name="Column3514" dataDxfId="13271"/>
    <tableColumn id="3519" xr3:uid="{53B84367-684C-45F3-AAA4-7A3BB3F4978C}" name="Column3515" dataDxfId="13270"/>
    <tableColumn id="3520" xr3:uid="{F2264669-020E-41C4-A80B-CF5BD3F6F7D7}" name="Column3516" dataDxfId="13269"/>
    <tableColumn id="3521" xr3:uid="{76B6F948-3FCA-417B-90D1-3AF97A982F23}" name="Column3517" dataDxfId="13268"/>
    <tableColumn id="3522" xr3:uid="{2E909F6F-9FAA-4314-845F-2DAC4F8605BA}" name="Column3518" dataDxfId="13267"/>
    <tableColumn id="3523" xr3:uid="{4F265DDA-663F-4529-919A-D7BE135F1687}" name="Column3519" dataDxfId="13266"/>
    <tableColumn id="3524" xr3:uid="{8260E6B4-E5AA-41F3-AAA2-D80C9EE72B21}" name="Column3520" dataDxfId="13265"/>
    <tableColumn id="3525" xr3:uid="{C35C1894-AE8F-4DC2-AC27-569A803D24C2}" name="Column3521" dataDxfId="13264"/>
    <tableColumn id="3526" xr3:uid="{3990F48B-9CF9-410E-B044-8569151C69F7}" name="Column3522" dataDxfId="13263"/>
    <tableColumn id="3527" xr3:uid="{61B220B4-B871-464E-8DEC-6F8CED87D274}" name="Column3523" dataDxfId="13262"/>
    <tableColumn id="3528" xr3:uid="{27D32881-D968-40CA-A0D6-09A087C07F9B}" name="Column3524" dataDxfId="13261"/>
    <tableColumn id="3529" xr3:uid="{29C5E7F9-035B-4343-9ED6-B93513A8983E}" name="Column3525" dataDxfId="13260"/>
    <tableColumn id="3530" xr3:uid="{D5832AEC-3EA3-4B75-8FA1-0118C129D301}" name="Column3526" dataDxfId="13259"/>
    <tableColumn id="3531" xr3:uid="{108246CD-7FF7-45AF-9444-800C64ED6AED}" name="Column3527" dataDxfId="13258"/>
    <tableColumn id="3532" xr3:uid="{6E4D82EE-5FD9-413D-A494-DDF9D0927962}" name="Column3528" dataDxfId="13257"/>
    <tableColumn id="3533" xr3:uid="{1F75AAF5-1FF6-4695-94A0-FA5367980E49}" name="Column3529" dataDxfId="13256"/>
    <tableColumn id="3534" xr3:uid="{E83D07D8-CEBA-46FE-869C-9D8C6645E5E9}" name="Column3530" dataDxfId="13255"/>
    <tableColumn id="3535" xr3:uid="{A447F5B5-EB97-4693-908C-06BC043DB3D7}" name="Column3531" dataDxfId="13254"/>
    <tableColumn id="3536" xr3:uid="{95153CF3-E4B6-44AA-B319-D3532F0C483B}" name="Column3532" dataDxfId="13253"/>
    <tableColumn id="3537" xr3:uid="{45207960-FE48-4035-8428-246219D6ED2B}" name="Column3533" dataDxfId="13252"/>
    <tableColumn id="3538" xr3:uid="{F1ED14E4-7493-46B7-AD8A-EEA68E7CF097}" name="Column3534" dataDxfId="13251"/>
    <tableColumn id="3539" xr3:uid="{9D3AF245-B67F-46C2-A898-119A96DEAC86}" name="Column3535" dataDxfId="13250"/>
    <tableColumn id="3540" xr3:uid="{098F5625-E325-4054-915C-79F572F335BC}" name="Column3536" dataDxfId="13249"/>
    <tableColumn id="3541" xr3:uid="{8728C170-57AF-4AA9-8152-55235A6495AE}" name="Column3537" dataDxfId="13248"/>
    <tableColumn id="3542" xr3:uid="{606208D3-07DA-4D87-8611-17D58479898A}" name="Column3538" dataDxfId="13247"/>
    <tableColumn id="3543" xr3:uid="{54551F62-9F2B-4BA7-AAD3-080E6B05109A}" name="Column3539" dataDxfId="13246"/>
    <tableColumn id="3544" xr3:uid="{35149501-A558-4F26-839E-15A8322C302C}" name="Column3540" dataDxfId="13245"/>
    <tableColumn id="3545" xr3:uid="{24927B88-52C8-41DE-8948-76C75E3F2820}" name="Column3541" dataDxfId="13244"/>
    <tableColumn id="3546" xr3:uid="{7ADA80B3-903E-4180-A506-3EAE981553E6}" name="Column3542" dataDxfId="13243"/>
    <tableColumn id="3547" xr3:uid="{22C7ADB4-2BBB-40F9-89C6-AA752B83E029}" name="Column3543" dataDxfId="13242"/>
    <tableColumn id="3548" xr3:uid="{F881CF4C-9235-49B0-B834-3093643AE394}" name="Column3544" dataDxfId="13241"/>
    <tableColumn id="3549" xr3:uid="{BC907931-F32C-458E-8582-0A86E384BDE0}" name="Column3545" dataDxfId="13240"/>
    <tableColumn id="3550" xr3:uid="{E6D79D82-86FF-4B2A-B936-603E863B88E2}" name="Column3546" dataDxfId="13239"/>
    <tableColumn id="3551" xr3:uid="{964257C7-B380-46B9-A95D-B115FB03482F}" name="Column3547" dataDxfId="13238"/>
    <tableColumn id="3552" xr3:uid="{48C28A2A-668E-4D0C-AF26-A459E9548360}" name="Column3548" dataDxfId="13237"/>
    <tableColumn id="3553" xr3:uid="{00FE715D-9A6B-46F8-95B4-A5F808B43FA4}" name="Column3549" dataDxfId="13236"/>
    <tableColumn id="3554" xr3:uid="{B8D9837D-FFDA-4D42-A48B-57BD6856CBE0}" name="Column3550" dataDxfId="13235"/>
    <tableColumn id="3555" xr3:uid="{0636FFF7-9C01-4F28-945C-BEF7C7B65489}" name="Column3551" dataDxfId="13234"/>
    <tableColumn id="3556" xr3:uid="{9FC1E3C1-EB36-4D12-B0DA-EDE21E12DF58}" name="Column3552" dataDxfId="13233"/>
    <tableColumn id="3557" xr3:uid="{60F29EE4-AEA0-4041-B301-13F2BA7137B0}" name="Column3553" dataDxfId="13232"/>
    <tableColumn id="3558" xr3:uid="{99AF656A-8AC8-4EF9-B477-07148A912884}" name="Column3554" dataDxfId="13231"/>
    <tableColumn id="3559" xr3:uid="{FA61F80F-DC62-49C3-B5E9-1AEAD94F8F83}" name="Column3555" dataDxfId="13230"/>
    <tableColumn id="3560" xr3:uid="{1ABACE63-D428-4C5A-8380-1B59100787BC}" name="Column3556" dataDxfId="13229"/>
    <tableColumn id="3561" xr3:uid="{5E85A8B5-255D-4585-8192-40FF7221BA16}" name="Column3557" dataDxfId="13228"/>
    <tableColumn id="3562" xr3:uid="{D858D86B-2284-46D6-8817-3DD63BAD79B3}" name="Column3558" dataDxfId="13227"/>
    <tableColumn id="3563" xr3:uid="{8D0B895E-B5DC-46CE-99EB-4135410FA52F}" name="Column3559" dataDxfId="13226"/>
    <tableColumn id="3564" xr3:uid="{EA558FC9-C705-41A1-AC9F-57C686802F9C}" name="Column3560" dataDxfId="13225"/>
    <tableColumn id="3565" xr3:uid="{AE92964A-AB8B-4548-A81D-FAE8651934AB}" name="Column3561" dataDxfId="13224"/>
    <tableColumn id="3566" xr3:uid="{4BF7BD70-1FE3-4A98-AD0A-00A841CDB672}" name="Column3562" dataDxfId="13223"/>
    <tableColumn id="3567" xr3:uid="{17CA856C-857C-4265-8AD2-9D9BCA581E5F}" name="Column3563" dataDxfId="13222"/>
    <tableColumn id="3568" xr3:uid="{FF70EEED-1A3F-46B4-90B5-BB16FF4309F3}" name="Column3564" dataDxfId="13221"/>
    <tableColumn id="3569" xr3:uid="{7DD81073-5EDE-4C85-B69E-D9503F6A0522}" name="Column3565" dataDxfId="13220"/>
    <tableColumn id="3570" xr3:uid="{574540C6-5BFE-4CCD-BB84-3820D065A966}" name="Column3566" dataDxfId="13219"/>
    <tableColumn id="3571" xr3:uid="{FE544B14-42CF-4917-A5CD-032623168EFD}" name="Column3567" dataDxfId="13218"/>
    <tableColumn id="3572" xr3:uid="{4E046E50-D411-40F9-B582-7A71A3CAC4C6}" name="Column3568" dataDxfId="13217"/>
    <tableColumn id="3573" xr3:uid="{EFEA278E-0F91-4BF6-A4F8-93B3DF65AF6A}" name="Column3569" dataDxfId="13216"/>
    <tableColumn id="3574" xr3:uid="{DD23DFBD-FD19-4709-9544-62429C0B4C60}" name="Column3570" dataDxfId="13215"/>
    <tableColumn id="3575" xr3:uid="{2899050B-9FAA-4D43-9D0C-7FE77E381C64}" name="Column3571" dataDxfId="13214"/>
    <tableColumn id="3576" xr3:uid="{54394664-6457-4EC3-887D-A03471D3C5A3}" name="Column3572" dataDxfId="13213"/>
    <tableColumn id="3577" xr3:uid="{1189C94A-6F62-495E-95B0-31E189036639}" name="Column3573" dataDxfId="13212"/>
    <tableColumn id="3578" xr3:uid="{C979B065-E8A5-4BF7-A455-7993BE1F0A3E}" name="Column3574" dataDxfId="13211"/>
    <tableColumn id="3579" xr3:uid="{C6251304-728A-4C07-A632-0B903979B141}" name="Column3575" dataDxfId="13210"/>
    <tableColumn id="3580" xr3:uid="{F44F49A8-147F-49C2-BB79-9B3089D61968}" name="Column3576" dataDxfId="13209"/>
    <tableColumn id="3581" xr3:uid="{F19F66BF-20DC-411B-86F1-739A5823ABEA}" name="Column3577" dataDxfId="13208"/>
    <tableColumn id="3582" xr3:uid="{B0CC4EDA-3338-4BE8-A972-8C8F0E700BF7}" name="Column3578" dataDxfId="13207"/>
    <tableColumn id="3583" xr3:uid="{F955E400-7DE6-4BE9-B593-E2A4591DA779}" name="Column3579" dataDxfId="13206"/>
    <tableColumn id="3584" xr3:uid="{4A3E63BC-FD93-43AA-A00A-B55B0F8249B1}" name="Column3580" dataDxfId="13205"/>
    <tableColumn id="3585" xr3:uid="{0282FEF0-3A62-4246-A6D5-F8CFC49DB3CF}" name="Column3581" dataDxfId="13204"/>
    <tableColumn id="3586" xr3:uid="{099C6FFD-7CFF-4C56-A122-F7FC0825A54C}" name="Column3582" dataDxfId="13203"/>
    <tableColumn id="3587" xr3:uid="{5B11740B-C03C-45EF-9F76-93767AA2381F}" name="Column3583" dataDxfId="13202"/>
    <tableColumn id="3588" xr3:uid="{96605732-CB41-4B14-9A34-5E7105B4C57F}" name="Column3584" dataDxfId="13201"/>
    <tableColumn id="3589" xr3:uid="{70142DA3-01D4-422C-8B7E-B05C94FDB854}" name="Column3585" dataDxfId="13200"/>
    <tableColumn id="3590" xr3:uid="{D0764261-EA3D-4FF2-9159-892B77024BEF}" name="Column3586" dataDxfId="13199"/>
    <tableColumn id="3591" xr3:uid="{49D3E21A-36C8-428D-8C79-ECE281E6C5B6}" name="Column3587" dataDxfId="13198"/>
    <tableColumn id="3592" xr3:uid="{88040DFB-7290-44DB-BF7E-979CA0BEDB75}" name="Column3588" dataDxfId="13197"/>
    <tableColumn id="3593" xr3:uid="{792CE3AF-44B8-459F-B27C-B44B02A838FD}" name="Column3589" dataDxfId="13196"/>
    <tableColumn id="3594" xr3:uid="{CF83A3B3-B2D1-418D-86BA-91F52C7F4DDF}" name="Column3590" dataDxfId="13195"/>
    <tableColumn id="3595" xr3:uid="{0D2A2206-3AB8-446F-B64A-2729AF9B27E1}" name="Column3591" dataDxfId="13194"/>
    <tableColumn id="3596" xr3:uid="{92688507-4827-4590-AD80-345C0F24DFEC}" name="Column3592" dataDxfId="13193"/>
    <tableColumn id="3597" xr3:uid="{1E08F129-0EAD-4468-ABBE-3F6FD9F318DE}" name="Column3593" dataDxfId="13192"/>
    <tableColumn id="3598" xr3:uid="{EAD9F10D-91F6-4520-8C4E-C864DF4B4538}" name="Column3594" dataDxfId="13191"/>
    <tableColumn id="3599" xr3:uid="{58B2D0EC-E9C3-4571-A924-79C199F348EE}" name="Column3595" dataDxfId="13190"/>
    <tableColumn id="3600" xr3:uid="{1C42CA76-619E-49A8-AA35-B38CF597BA5F}" name="Column3596" dataDxfId="13189"/>
    <tableColumn id="3601" xr3:uid="{EBD8FD59-7344-4B64-A2FC-9EF91B4578A9}" name="Column3597" dataDxfId="13188"/>
    <tableColumn id="3602" xr3:uid="{3E2FD348-A958-44CF-923E-A7C2A1CC82FA}" name="Column3598" dataDxfId="13187"/>
    <tableColumn id="3603" xr3:uid="{F782E9FF-ABA5-43F8-B02B-54A6A6DBC978}" name="Column3599" dataDxfId="13186"/>
    <tableColumn id="3604" xr3:uid="{7D3CCFFE-444F-4AD4-B75F-E462F1BEFA21}" name="Column3600" dataDxfId="13185"/>
    <tableColumn id="3605" xr3:uid="{E63632F8-7EE6-4F04-BC47-FFF7D203694C}" name="Column3601" dataDxfId="13184"/>
    <tableColumn id="3606" xr3:uid="{6B96C60B-4059-4DCF-96D1-C7B7C3D2BA9C}" name="Column3602" dataDxfId="13183"/>
    <tableColumn id="3607" xr3:uid="{32ED1D5F-0BA1-4A60-ACB0-D7A97CC2E5F2}" name="Column3603" dataDxfId="13182"/>
    <tableColumn id="3608" xr3:uid="{E6C19FE8-FD88-4469-A49F-390AC153E3BE}" name="Column3604" dataDxfId="13181"/>
    <tableColumn id="3609" xr3:uid="{8CED12A7-C039-489C-99BD-D45B1A8B37A2}" name="Column3605" dataDxfId="13180"/>
    <tableColumn id="3610" xr3:uid="{6F3493F8-F66B-4219-8118-A5E3D5A96582}" name="Column3606" dataDxfId="13179"/>
    <tableColumn id="3611" xr3:uid="{967601BC-82F2-437C-B788-D71398E3AEB2}" name="Column3607" dataDxfId="13178"/>
    <tableColumn id="3612" xr3:uid="{79020662-DB09-4719-966E-F47CAA2CE798}" name="Column3608" dataDxfId="13177"/>
    <tableColumn id="3613" xr3:uid="{14049908-5E2C-4784-BE5F-A5B070AB85DE}" name="Column3609" dataDxfId="13176"/>
    <tableColumn id="3614" xr3:uid="{512B6EDB-DDBA-4AD3-9868-7CA8EAF07C5B}" name="Column3610" dataDxfId="13175"/>
    <tableColumn id="3615" xr3:uid="{D1598409-3877-44BF-8F0C-35428A1FEF94}" name="Column3611" dataDxfId="13174"/>
    <tableColumn id="3616" xr3:uid="{BE7C0606-52D2-4855-A302-6FE4BD10EA89}" name="Column3612" dataDxfId="13173"/>
    <tableColumn id="3617" xr3:uid="{B472E394-9501-4752-B285-85EAEC220F4C}" name="Column3613" dataDxfId="13172"/>
    <tableColumn id="3618" xr3:uid="{E6CCC213-F97C-4EF9-BFAB-9D7BF68497A3}" name="Column3614" dataDxfId="13171"/>
    <tableColumn id="3619" xr3:uid="{AA626DEE-99D9-4FD4-AFFC-BBC1F9C77228}" name="Column3615" dataDxfId="13170"/>
    <tableColumn id="3620" xr3:uid="{47E32B54-4D4E-4FF3-A7E9-F519DB9FA8F2}" name="Column3616" dataDxfId="13169"/>
    <tableColumn id="3621" xr3:uid="{8D92D5BF-1289-4401-9482-2C629A186E04}" name="Column3617" dataDxfId="13168"/>
    <tableColumn id="3622" xr3:uid="{948DF17A-7BFB-482C-A83A-C65C5CAB3C8B}" name="Column3618" dataDxfId="13167"/>
    <tableColumn id="3623" xr3:uid="{C0E4B8C0-C122-47B3-ABEE-F7554E9FF9A2}" name="Column3619" dataDxfId="13166"/>
    <tableColumn id="3624" xr3:uid="{B5089DF1-07CD-44E6-ACE4-99C05FDFB999}" name="Column3620" dataDxfId="13165"/>
    <tableColumn id="3625" xr3:uid="{A165BEEB-0DCF-4939-AE85-C3B006B6A0AC}" name="Column3621" dataDxfId="13164"/>
    <tableColumn id="3626" xr3:uid="{CB5BF0CD-64C6-48B8-A3DC-E9BE85CF7DFA}" name="Column3622" dataDxfId="13163"/>
    <tableColumn id="3627" xr3:uid="{5D77CFF8-489B-435B-807F-61BFF0DBD32B}" name="Column3623" dataDxfId="13162"/>
    <tableColumn id="3628" xr3:uid="{F36D6C25-91D6-44A4-855E-8A3F77C4FD0D}" name="Column3624" dataDxfId="13161"/>
    <tableColumn id="3629" xr3:uid="{3AA70199-6486-4515-B71F-4C316859D03B}" name="Column3625" dataDxfId="13160"/>
    <tableColumn id="3630" xr3:uid="{05492F34-FE82-4532-8EDF-5938C12D6E45}" name="Column3626" dataDxfId="13159"/>
    <tableColumn id="3631" xr3:uid="{2146379C-4A06-4855-BB5E-45C8046C2C7D}" name="Column3627" dataDxfId="13158"/>
    <tableColumn id="3632" xr3:uid="{85E61A84-41AF-444A-9BF6-B6C8FC0E8334}" name="Column3628" dataDxfId="13157"/>
    <tableColumn id="3633" xr3:uid="{2F0AFAE5-E14D-44EF-8632-AA0213E85E9C}" name="Column3629" dataDxfId="13156"/>
    <tableColumn id="3634" xr3:uid="{66713886-64F5-4F6A-96FC-F4533E1C712A}" name="Column3630" dataDxfId="13155"/>
    <tableColumn id="3635" xr3:uid="{EC27F997-5804-4943-92EB-00887D688207}" name="Column3631" dataDxfId="13154"/>
    <tableColumn id="3636" xr3:uid="{442048FB-C3D9-4AC6-9F32-3D81B994B470}" name="Column3632" dataDxfId="13153"/>
    <tableColumn id="3637" xr3:uid="{0E24C8D9-021C-4D25-88E8-B3C861871C23}" name="Column3633" dataDxfId="13152"/>
    <tableColumn id="3638" xr3:uid="{9BC33BF4-F822-4A58-AA0A-85E413A17B04}" name="Column3634" dataDxfId="13151"/>
    <tableColumn id="3639" xr3:uid="{2DAC9B1A-2924-4ADA-A4E1-079021559E8F}" name="Column3635" dataDxfId="13150"/>
    <tableColumn id="3640" xr3:uid="{2D01EEDD-AD3C-4A90-AC1D-7A900256B73B}" name="Column3636" dataDxfId="13149"/>
    <tableColumn id="3641" xr3:uid="{E07E3779-CFC4-4860-9F78-6A9955587FDC}" name="Column3637" dataDxfId="13148"/>
    <tableColumn id="3642" xr3:uid="{8D0EDFF3-42DD-44F5-842B-17532E677829}" name="Column3638" dataDxfId="13147"/>
    <tableColumn id="3643" xr3:uid="{15FA4D9A-2533-4010-8EBC-266C8EFA359D}" name="Column3639" dataDxfId="13146"/>
    <tableColumn id="3644" xr3:uid="{242D0956-FC42-4200-82A7-E2D8F1B813C6}" name="Column3640" dataDxfId="13145"/>
    <tableColumn id="3645" xr3:uid="{571D3D39-C1E1-4DDE-8322-D4C6E1E8A628}" name="Column3641" dataDxfId="13144"/>
    <tableColumn id="3646" xr3:uid="{022F88C3-B6D9-4455-AEF7-23827682799E}" name="Column3642" dataDxfId="13143"/>
    <tableColumn id="3647" xr3:uid="{621F4819-DEAC-43F1-AD9D-B7D790866742}" name="Column3643" dataDxfId="13142"/>
    <tableColumn id="3648" xr3:uid="{6C97CDBD-7572-4E3B-AFDF-25A8CD46E4BD}" name="Column3644" dataDxfId="13141"/>
    <tableColumn id="3649" xr3:uid="{E77A9409-185D-4F95-8BAE-6C85978DFF73}" name="Column3645" dataDxfId="13140"/>
    <tableColumn id="3650" xr3:uid="{9F8422E5-287F-48DB-8888-0399A1057D54}" name="Column3646" dataDxfId="13139"/>
    <tableColumn id="3651" xr3:uid="{8305AB48-9C61-49CB-AF84-38B67A18F1FB}" name="Column3647" dataDxfId="13138"/>
    <tableColumn id="3652" xr3:uid="{C2117B61-BCC4-43C5-9A95-C1419E0C7E08}" name="Column3648" dataDxfId="13137"/>
    <tableColumn id="3653" xr3:uid="{1A265E2A-9C42-42C1-B6FD-4B74130F1D8F}" name="Column3649" dataDxfId="13136"/>
    <tableColumn id="3654" xr3:uid="{1EF7913F-F9A2-47C9-881D-D8BC94F190E9}" name="Column3650" dataDxfId="13135"/>
    <tableColumn id="3655" xr3:uid="{A093A56C-176B-4C67-8FE2-26D4580AD320}" name="Column3651" dataDxfId="13134"/>
    <tableColumn id="3656" xr3:uid="{CD6FD79F-F28D-41F4-B73F-B386440A4A94}" name="Column3652" dataDxfId="13133"/>
    <tableColumn id="3657" xr3:uid="{8C838919-62B6-42B9-B69D-F1CBA1E8C2F7}" name="Column3653" dataDxfId="13132"/>
    <tableColumn id="3658" xr3:uid="{0177E451-7D8E-4046-8A53-19D441876F80}" name="Column3654" dataDxfId="13131"/>
    <tableColumn id="3659" xr3:uid="{519316A0-1BD3-4A2E-BDF8-F45877AE223A}" name="Column3655" dataDxfId="13130"/>
    <tableColumn id="3660" xr3:uid="{C53E20D1-48F5-4879-A847-B0C6EA70DBED}" name="Column3656" dataDxfId="13129"/>
    <tableColumn id="3661" xr3:uid="{11327AA3-4C65-4B42-9F9D-2C4F9AD176FE}" name="Column3657" dataDxfId="13128"/>
    <tableColumn id="3662" xr3:uid="{A2AA416B-BD15-414D-9536-923A4FD1D197}" name="Column3658" dataDxfId="13127"/>
    <tableColumn id="3663" xr3:uid="{05DDD37F-6171-4578-AAA2-5B101EC2AA27}" name="Column3659" dataDxfId="13126"/>
    <tableColumn id="3664" xr3:uid="{51F7A87A-CDFC-4CEB-AF26-2D5818ECA327}" name="Column3660" dataDxfId="13125"/>
    <tableColumn id="3665" xr3:uid="{EF52D2BA-405F-43B7-BBCE-048C9A78D005}" name="Column3661" dataDxfId="13124"/>
    <tableColumn id="3666" xr3:uid="{E024671F-CCD8-40D1-83CD-4AF5AF7F247C}" name="Column3662" dataDxfId="13123"/>
    <tableColumn id="3667" xr3:uid="{91FB2B17-346A-4F84-9B7C-E4F1DFF31661}" name="Column3663" dataDxfId="13122"/>
    <tableColumn id="3668" xr3:uid="{9D6FE254-5232-4253-81E9-CA7988C2CC31}" name="Column3664" dataDxfId="13121"/>
    <tableColumn id="3669" xr3:uid="{F0E48E76-61FE-45CF-9420-803EE6AB1463}" name="Column3665" dataDxfId="13120"/>
    <tableColumn id="3670" xr3:uid="{4D4BEC13-4FA9-4B82-9413-2A4892A26226}" name="Column3666" dataDxfId="13119"/>
    <tableColumn id="3671" xr3:uid="{3C5364FA-C21D-4016-87B6-17B6DDA53356}" name="Column3667" dataDxfId="13118"/>
    <tableColumn id="3672" xr3:uid="{06BE55DE-0F34-4C95-A4EB-ABC806A2DBF2}" name="Column3668" dataDxfId="13117"/>
    <tableColumn id="3673" xr3:uid="{77E45A38-0700-4E6F-8790-4BCC12B91162}" name="Column3669" dataDxfId="13116"/>
    <tableColumn id="3674" xr3:uid="{7739B0C7-89FB-43D6-8F26-0CF270D23920}" name="Column3670" dataDxfId="13115"/>
    <tableColumn id="3675" xr3:uid="{80828BFD-3CB6-43E0-943A-0B4CD8F3DA13}" name="Column3671" dataDxfId="13114"/>
    <tableColumn id="3676" xr3:uid="{441B455B-621E-44C8-B3C9-51A43C9355D1}" name="Column3672" dataDxfId="13113"/>
    <tableColumn id="3677" xr3:uid="{4C594E24-ED1E-4C0F-A3F5-25B309E71F6F}" name="Column3673" dataDxfId="13112"/>
    <tableColumn id="3678" xr3:uid="{2FEDF1B2-57BF-4F2B-860A-6E1384546E15}" name="Column3674" dataDxfId="13111"/>
    <tableColumn id="3679" xr3:uid="{BC1E3EB5-4A43-418C-9274-FE34EFFD0539}" name="Column3675" dataDxfId="13110"/>
    <tableColumn id="3680" xr3:uid="{69ED2D9D-DC29-4018-B807-D86BDFF2374E}" name="Column3676" dataDxfId="13109"/>
    <tableColumn id="3681" xr3:uid="{2CB3CB56-9791-4A12-9127-FE26606D2A35}" name="Column3677" dataDxfId="13108"/>
    <tableColumn id="3682" xr3:uid="{681BB4E5-44D6-4EA1-8E9E-61F711710A9F}" name="Column3678" dataDxfId="13107"/>
    <tableColumn id="3683" xr3:uid="{6D98F045-5BC3-42AD-B743-2D162177EC59}" name="Column3679" dataDxfId="13106"/>
    <tableColumn id="3684" xr3:uid="{9EAD2F29-A475-4C32-A81C-FF56E23E48CC}" name="Column3680" dataDxfId="13105"/>
    <tableColumn id="3685" xr3:uid="{026D4146-2541-4873-812E-450ED60CA20A}" name="Column3681" dataDxfId="13104"/>
    <tableColumn id="3686" xr3:uid="{B5AEA50B-1DE3-4197-8E94-399C0085386E}" name="Column3682" dataDxfId="13103"/>
    <tableColumn id="3687" xr3:uid="{C2C09329-B1B2-4041-A100-C4164DF1BED9}" name="Column3683" dataDxfId="13102"/>
    <tableColumn id="3688" xr3:uid="{3D658AD7-D269-4FCF-9B6D-245CE4E48981}" name="Column3684" dataDxfId="13101"/>
    <tableColumn id="3689" xr3:uid="{594DE85F-017D-4363-AA73-5538C4B80C19}" name="Column3685" dataDxfId="13100"/>
    <tableColumn id="3690" xr3:uid="{BF470E73-4E6F-4ED2-895D-EC426C427F11}" name="Column3686" dataDxfId="13099"/>
    <tableColumn id="3691" xr3:uid="{C4EE66BC-98A6-43A7-96D6-01176F235A2D}" name="Column3687" dataDxfId="13098"/>
    <tableColumn id="3692" xr3:uid="{6D971C69-B533-4511-B090-9FDA90901094}" name="Column3688" dataDxfId="13097"/>
    <tableColumn id="3693" xr3:uid="{DC3CADF9-DC11-430D-82D2-BD86A2BEBCCC}" name="Column3689" dataDxfId="13096"/>
    <tableColumn id="3694" xr3:uid="{E14005FE-8268-4AEE-9215-282C3B982AA8}" name="Column3690" dataDxfId="13095"/>
    <tableColumn id="3695" xr3:uid="{62A65E38-C1A8-400D-8774-F8BA89001C69}" name="Column3691" dataDxfId="13094"/>
    <tableColumn id="3696" xr3:uid="{057464EF-30B7-4EE7-9F41-3E271EABF440}" name="Column3692" dataDxfId="13093"/>
    <tableColumn id="3697" xr3:uid="{910DB75F-40F2-48CF-97DB-A9EF3522A3F1}" name="Column3693" dataDxfId="13092"/>
    <tableColumn id="3698" xr3:uid="{06E388CF-9C0A-4EAE-87B9-8208860E65A8}" name="Column3694" dataDxfId="13091"/>
    <tableColumn id="3699" xr3:uid="{90272B4A-81C7-45D9-A32F-94F34ADC168C}" name="Column3695" dataDxfId="13090"/>
    <tableColumn id="3700" xr3:uid="{5298849F-6ABF-4D20-B5B5-A5770173AD27}" name="Column3696" dataDxfId="13089"/>
    <tableColumn id="3701" xr3:uid="{4BB7692F-648D-40AC-91F8-7633F36F68B3}" name="Column3697" dataDxfId="13088"/>
    <tableColumn id="3702" xr3:uid="{30CCE64A-179B-4480-8464-DCA75A94F246}" name="Column3698" dataDxfId="13087"/>
    <tableColumn id="3703" xr3:uid="{BA240529-79F4-437A-804B-C1C235EB3644}" name="Column3699" dataDxfId="13086"/>
    <tableColumn id="3704" xr3:uid="{C04D6039-7525-49A5-AC31-100839A9E125}" name="Column3700" dataDxfId="13085"/>
    <tableColumn id="3705" xr3:uid="{17D7C579-31CC-4848-AEE3-61BD267BD9B0}" name="Column3701" dataDxfId="13084"/>
    <tableColumn id="3706" xr3:uid="{16B03615-E719-40D2-909F-44237115D52A}" name="Column3702" dataDxfId="13083"/>
    <tableColumn id="3707" xr3:uid="{A40B8868-DF04-4C3C-9933-85C19E460CC0}" name="Column3703" dataDxfId="13082"/>
    <tableColumn id="3708" xr3:uid="{69A6B364-FAFE-422C-BD90-E0935CB38D76}" name="Column3704" dataDxfId="13081"/>
    <tableColumn id="3709" xr3:uid="{9E884BBB-1E63-4037-96ED-65631BC5C656}" name="Column3705" dataDxfId="13080"/>
    <tableColumn id="3710" xr3:uid="{92EBF600-4426-4459-A7C3-F459A3900492}" name="Column3706" dataDxfId="13079"/>
    <tableColumn id="3711" xr3:uid="{B752719D-6975-4C4C-B31E-7B84075B8951}" name="Column3707" dataDxfId="13078"/>
    <tableColumn id="3712" xr3:uid="{E1B33054-EC93-449E-A6F0-CAE213581031}" name="Column3708" dataDxfId="13077"/>
    <tableColumn id="3713" xr3:uid="{0B31F67A-DC74-4E14-882E-708EBB7DE9AB}" name="Column3709" dataDxfId="13076"/>
    <tableColumn id="3714" xr3:uid="{90BAADB2-3EAB-48E6-A0AE-93C27170BC8F}" name="Column3710" dataDxfId="13075"/>
    <tableColumn id="3715" xr3:uid="{76029DAC-7372-42BB-A81C-0C4544336A3F}" name="Column3711" dataDxfId="13074"/>
    <tableColumn id="3716" xr3:uid="{C08BADBF-1EA1-499C-A03E-79E32C63A101}" name="Column3712" dataDxfId="13073"/>
    <tableColumn id="3717" xr3:uid="{356D9E6C-25C6-48F3-B96C-8AB5CC7430E1}" name="Column3713" dataDxfId="13072"/>
    <tableColumn id="3718" xr3:uid="{B9F97B61-E557-48AA-A1D9-9203BB130590}" name="Column3714" dataDxfId="13071"/>
    <tableColumn id="3719" xr3:uid="{311BDB17-F96D-4ECF-A986-D9E7EBAAEE45}" name="Column3715" dataDxfId="13070"/>
    <tableColumn id="3720" xr3:uid="{36D83500-6D58-406C-ACB7-6AB9689CEA38}" name="Column3716" dataDxfId="13069"/>
    <tableColumn id="3721" xr3:uid="{27880B7F-BF14-418B-9DE3-9A5F33CA9D01}" name="Column3717" dataDxfId="13068"/>
    <tableColumn id="3722" xr3:uid="{B2EFFBEE-60EC-45F5-A836-A32027F9C352}" name="Column3718" dataDxfId="13067"/>
    <tableColumn id="3723" xr3:uid="{64DD7975-7B49-4D5D-BF8E-237324033C0A}" name="Column3719" dataDxfId="13066"/>
    <tableColumn id="3724" xr3:uid="{EBA9A1E2-08BD-4AD4-868C-3795A149D517}" name="Column3720" dataDxfId="13065"/>
    <tableColumn id="3725" xr3:uid="{2CB89B24-B75A-4D06-BD1A-FFA7DBBEE7BC}" name="Column3721" dataDxfId="13064"/>
    <tableColumn id="3726" xr3:uid="{FFF263A5-2D59-4885-9357-7E0F3E76D644}" name="Column3722" dataDxfId="13063"/>
    <tableColumn id="3727" xr3:uid="{D7E47F7A-FE99-44E0-833D-D13158151E95}" name="Column3723" dataDxfId="13062"/>
    <tableColumn id="3728" xr3:uid="{137F7DB8-6B30-45D0-951B-547D666FA7A6}" name="Column3724" dataDxfId="13061"/>
    <tableColumn id="3729" xr3:uid="{6B971251-A8F5-4019-940B-9692247E5010}" name="Column3725" dataDxfId="13060"/>
    <tableColumn id="3730" xr3:uid="{0EFB0AB2-F123-40E5-9AF5-CFD13C69AD9B}" name="Column3726" dataDxfId="13059"/>
    <tableColumn id="3731" xr3:uid="{EF9782D7-996B-4D4F-8187-16B931D76619}" name="Column3727" dataDxfId="13058"/>
    <tableColumn id="3732" xr3:uid="{BD292155-7449-47ED-A82A-F153929D1B73}" name="Column3728" dataDxfId="13057"/>
    <tableColumn id="3733" xr3:uid="{0C4AA5B7-8C62-435F-AFEB-3B844A8F5E45}" name="Column3729" dataDxfId="13056"/>
    <tableColumn id="3734" xr3:uid="{84E0DA20-9FEC-4795-AFBA-AD257E718A61}" name="Column3730" dataDxfId="13055"/>
    <tableColumn id="3735" xr3:uid="{48F34642-7A98-4FB7-8BDF-179EF5383F4C}" name="Column3731" dataDxfId="13054"/>
    <tableColumn id="3736" xr3:uid="{4227AC5B-9DE0-4DF8-863D-F05E05611913}" name="Column3732" dataDxfId="13053"/>
    <tableColumn id="3737" xr3:uid="{C53C44DA-D403-4116-92A5-56664B04C8EF}" name="Column3733" dataDxfId="13052"/>
    <tableColumn id="3738" xr3:uid="{4C7DCB56-FC5A-4EF7-A178-8E21FF1E98AF}" name="Column3734" dataDxfId="13051"/>
    <tableColumn id="3739" xr3:uid="{9FE065F3-9C8F-44D0-8D7E-C19BF093C8A1}" name="Column3735" dataDxfId="13050"/>
    <tableColumn id="3740" xr3:uid="{2ADA216B-5780-483B-8A84-948971B1DAA9}" name="Column3736" dataDxfId="13049"/>
    <tableColumn id="3741" xr3:uid="{B5A8370D-0F5F-4C74-90AE-68D6BA2FD288}" name="Column3737" dataDxfId="13048"/>
    <tableColumn id="3742" xr3:uid="{1DD84CA5-9832-40AE-B6F1-16F640CCE005}" name="Column3738" dataDxfId="13047"/>
    <tableColumn id="3743" xr3:uid="{E93F0852-91B9-410F-B0CC-8C2FAB217947}" name="Column3739" dataDxfId="13046"/>
    <tableColumn id="3744" xr3:uid="{E84A21E7-441C-4ACC-9146-EE37669B6655}" name="Column3740" dataDxfId="13045"/>
    <tableColumn id="3745" xr3:uid="{6E8D3F7A-825B-436B-933C-D88C7CD30ABF}" name="Column3741" dataDxfId="13044"/>
    <tableColumn id="3746" xr3:uid="{BCFB6DD2-D548-4896-BCFF-744A3257AFFC}" name="Column3742" dataDxfId="13043"/>
    <tableColumn id="3747" xr3:uid="{AFBF0DB1-EE66-47E8-AB31-DEECB407C3E7}" name="Column3743" dataDxfId="13042"/>
    <tableColumn id="3748" xr3:uid="{4BB72872-F1BA-45F7-9D67-10787951CBA3}" name="Column3744" dataDxfId="13041"/>
    <tableColumn id="3749" xr3:uid="{EEB41CBB-3780-4B36-83A6-FC3E2C24CE5A}" name="Column3745" dataDxfId="13040"/>
    <tableColumn id="3750" xr3:uid="{6C7B522C-A228-4066-8041-43F3FBCF75A6}" name="Column3746" dataDxfId="13039"/>
    <tableColumn id="3751" xr3:uid="{D2363151-211C-433A-9531-4B0552B8B7D5}" name="Column3747" dataDxfId="13038"/>
    <tableColumn id="3752" xr3:uid="{76BE3B24-A5CF-4162-91EA-7559C4787961}" name="Column3748" dataDxfId="13037"/>
    <tableColumn id="3753" xr3:uid="{C1C28949-5436-4078-8F85-3D2D38795302}" name="Column3749" dataDxfId="13036"/>
    <tableColumn id="3754" xr3:uid="{65D8D62A-7D4B-4F3E-A1CE-D8C4B79BBB49}" name="Column3750" dataDxfId="13035"/>
    <tableColumn id="3755" xr3:uid="{8BEC689B-4DEE-4B5F-A12E-DB2193CE3089}" name="Column3751" dataDxfId="13034"/>
    <tableColumn id="3756" xr3:uid="{720ABB22-162F-40C3-8D0C-F86454024D65}" name="Column3752" dataDxfId="13033"/>
    <tableColumn id="3757" xr3:uid="{EFC59C6E-1073-4A15-90CD-8FB506739417}" name="Column3753" dataDxfId="13032"/>
    <tableColumn id="3758" xr3:uid="{CFE87DB3-4162-4ED5-9C41-8ED0EB883B70}" name="Column3754" dataDxfId="13031"/>
    <tableColumn id="3759" xr3:uid="{7221C7A7-77A8-46EA-BAEF-7AF9CDF00551}" name="Column3755" dataDxfId="13030"/>
    <tableColumn id="3760" xr3:uid="{BED0993F-0321-4314-A095-1E5418149970}" name="Column3756" dataDxfId="13029"/>
    <tableColumn id="3761" xr3:uid="{987CD35D-47B9-435B-93DA-76F83D75FBB8}" name="Column3757" dataDxfId="13028"/>
    <tableColumn id="3762" xr3:uid="{90DC6CFA-DD5D-4383-88BD-FA3BAC2A2EFA}" name="Column3758" dataDxfId="13027"/>
    <tableColumn id="3763" xr3:uid="{8280E2C3-AE5F-414E-B167-D51676B89E5F}" name="Column3759" dataDxfId="13026"/>
    <tableColumn id="3764" xr3:uid="{4616A285-4DAE-4C65-81A5-1F95DFAF7258}" name="Column3760" dataDxfId="13025"/>
    <tableColumn id="3765" xr3:uid="{C9E56CF1-35FC-4F5E-AFA9-E87D4690F1B6}" name="Column3761" dataDxfId="13024"/>
    <tableColumn id="3766" xr3:uid="{2CC079D7-27F6-4F1F-9E85-A66E6065521B}" name="Column3762" dataDxfId="13023"/>
    <tableColumn id="3767" xr3:uid="{93E889FA-3B42-4EF4-B59F-AC77E466FB27}" name="Column3763" dataDxfId="13022"/>
    <tableColumn id="3768" xr3:uid="{AED50DBD-8DB7-4153-83FA-EC4F5374C382}" name="Column3764" dataDxfId="13021"/>
    <tableColumn id="3769" xr3:uid="{292A4C63-404D-4709-8BA5-5ABB4489AA6A}" name="Column3765" dataDxfId="13020"/>
    <tableColumn id="3770" xr3:uid="{04DF1D31-D581-41A0-A369-6BA2DE3106F2}" name="Column3766" dataDxfId="13019"/>
    <tableColumn id="3771" xr3:uid="{E14DADAB-BDF7-47EE-8B37-6F2C9A6DCC5C}" name="Column3767" dataDxfId="13018"/>
    <tableColumn id="3772" xr3:uid="{053A3F34-5162-4EF1-9477-1BF7DB9F9049}" name="Column3768" dataDxfId="13017"/>
    <tableColumn id="3773" xr3:uid="{3E7D67B7-D45F-4151-922C-2A2013FC164A}" name="Column3769" dataDxfId="13016"/>
    <tableColumn id="3774" xr3:uid="{5A5DB4DB-777C-4E85-B5CD-9465A75B8642}" name="Column3770" dataDxfId="13015"/>
    <tableColumn id="3775" xr3:uid="{A6156EC2-EFA8-4B53-B9FD-E6FA6A8A8A42}" name="Column3771" dataDxfId="13014"/>
    <tableColumn id="3776" xr3:uid="{459DA45C-8EE8-4322-B228-57E57685ADD7}" name="Column3772" dataDxfId="13013"/>
    <tableColumn id="3777" xr3:uid="{0C7F31CB-EFB6-4470-9E17-7E9951F0BB2E}" name="Column3773" dataDxfId="13012"/>
    <tableColumn id="3778" xr3:uid="{604CFDFC-DCA2-4426-9DB3-334E3767E1C1}" name="Column3774" dataDxfId="13011"/>
    <tableColumn id="3779" xr3:uid="{B7842687-3393-46C7-9047-5FACBF35D059}" name="Column3775" dataDxfId="13010"/>
    <tableColumn id="3780" xr3:uid="{173DC180-EA27-406D-8BE4-8B3C005D5610}" name="Column3776" dataDxfId="13009"/>
    <tableColumn id="3781" xr3:uid="{2DEE5E98-6808-484D-84F4-DFB1BBE7FC5A}" name="Column3777" dataDxfId="13008"/>
    <tableColumn id="3782" xr3:uid="{B24B0320-2B85-4F9B-904D-E2D36B1373FF}" name="Column3778" dataDxfId="13007"/>
    <tableColumn id="3783" xr3:uid="{1D3A5B6D-EBEF-40E4-B5BA-E7606B0B5440}" name="Column3779" dataDxfId="13006"/>
    <tableColumn id="3784" xr3:uid="{48B70D63-57CC-45B1-8C42-255FC6DCCA82}" name="Column3780" dataDxfId="13005"/>
    <tableColumn id="3785" xr3:uid="{9A9D7245-64BC-4EBF-BD78-BBEC18BCFA7E}" name="Column3781" dataDxfId="13004"/>
    <tableColumn id="3786" xr3:uid="{57CDEB0F-526A-4A71-ADA3-C26293DC22F9}" name="Column3782" dataDxfId="13003"/>
    <tableColumn id="3787" xr3:uid="{E87E7541-CC9C-4634-9CAA-D5F21BAEF680}" name="Column3783" dataDxfId="13002"/>
    <tableColumn id="3788" xr3:uid="{63FC377B-FF26-4722-9CBE-00EAA8E4A56D}" name="Column3784" dataDxfId="13001"/>
    <tableColumn id="3789" xr3:uid="{CD85A6D8-9F4F-4314-8996-855E27739BF9}" name="Column3785" dataDxfId="13000"/>
    <tableColumn id="3790" xr3:uid="{FDD518B5-123B-474C-920A-00C75DF80065}" name="Column3786" dataDxfId="12999"/>
    <tableColumn id="3791" xr3:uid="{52789555-EEAC-4D61-85BB-E9C945B0F7C9}" name="Column3787" dataDxfId="12998"/>
    <tableColumn id="3792" xr3:uid="{6181C83A-E545-400D-B9F9-FA3BB2C1F006}" name="Column3788" dataDxfId="12997"/>
    <tableColumn id="3793" xr3:uid="{F48F4D90-C22D-4D80-9F7E-7D2C405D891F}" name="Column3789" dataDxfId="12996"/>
    <tableColumn id="3794" xr3:uid="{6A0745EE-693D-40F2-B4C4-5AF1BFE23E8D}" name="Column3790" dataDxfId="12995"/>
    <tableColumn id="3795" xr3:uid="{AD994BFB-7D9C-428F-BBBD-0F0F99D7193E}" name="Column3791" dataDxfId="12994"/>
    <tableColumn id="3796" xr3:uid="{50CB9231-3FB2-45DE-B68A-AFE97B9B6068}" name="Column3792" dataDxfId="12993"/>
    <tableColumn id="3797" xr3:uid="{336BEE8A-03A1-4737-87F0-D0ADCA8689A9}" name="Column3793" dataDxfId="12992"/>
    <tableColumn id="3798" xr3:uid="{60E87BB4-8F71-4C41-8D0E-87FB706ED5B0}" name="Column3794" dataDxfId="12991"/>
    <tableColumn id="3799" xr3:uid="{2DE53C10-E91F-429D-A34F-E70833FD07EC}" name="Column3795" dataDxfId="12990"/>
    <tableColumn id="3800" xr3:uid="{D8835BBF-C76B-4FD7-802C-12FBA014B1E7}" name="Column3796" dataDxfId="12989"/>
    <tableColumn id="3801" xr3:uid="{F7BCAC62-A020-4E6A-A8E2-4104FB9EEBC0}" name="Column3797" dataDxfId="12988"/>
    <tableColumn id="3802" xr3:uid="{F0F39AFC-6EB6-4F82-A8B5-3653350F9146}" name="Column3798" dataDxfId="12987"/>
    <tableColumn id="3803" xr3:uid="{72E4CCBB-98B5-421D-ACC1-55A89F9D0646}" name="Column3799" dataDxfId="12986"/>
    <tableColumn id="3804" xr3:uid="{F4268CF6-D175-4482-8331-F208B3AECEAB}" name="Column3800" dataDxfId="12985"/>
    <tableColumn id="3805" xr3:uid="{6110A795-7DAA-4907-8721-BAAFEC38C314}" name="Column3801" dataDxfId="12984"/>
    <tableColumn id="3806" xr3:uid="{D0D9DCC2-FFCE-4B77-8EEB-3CE35F89815D}" name="Column3802" dataDxfId="12983"/>
    <tableColumn id="3807" xr3:uid="{68AFDC0C-7A83-4EEC-8E01-5D0E00E463DF}" name="Column3803" dataDxfId="12982"/>
    <tableColumn id="3808" xr3:uid="{F208E7F8-7974-43B3-8978-B3AE9945A1C5}" name="Column3804" dataDxfId="12981"/>
    <tableColumn id="3809" xr3:uid="{9DBBC1EC-CC29-417C-8C89-546F2CC2588D}" name="Column3805" dataDxfId="12980"/>
    <tableColumn id="3810" xr3:uid="{06B90315-FADC-4DE4-9B54-12E555DF64AE}" name="Column3806" dataDxfId="12979"/>
    <tableColumn id="3811" xr3:uid="{84ED8D84-B3CD-4F88-8E04-6B60AE240F24}" name="Column3807" dataDxfId="12978"/>
    <tableColumn id="3812" xr3:uid="{2C1967B2-056B-408D-8E77-98507456628C}" name="Column3808" dataDxfId="12977"/>
    <tableColumn id="3813" xr3:uid="{1BCA246B-B84D-43E3-856B-9E7BA27D1355}" name="Column3809" dataDxfId="12976"/>
    <tableColumn id="3814" xr3:uid="{034D5FEB-55C9-49AD-9BEE-134FE3F1CA42}" name="Column3810" dataDxfId="12975"/>
    <tableColumn id="3815" xr3:uid="{40613029-E1C3-4C0D-B6B3-B3DC52B7A77C}" name="Column3811" dataDxfId="12974"/>
    <tableColumn id="3816" xr3:uid="{53E9EC3A-2E94-4EF8-90B4-8A854626733C}" name="Column3812" dataDxfId="12973"/>
    <tableColumn id="3817" xr3:uid="{0CDBE914-2E66-44FF-9569-1048F6F5F691}" name="Column3813" dataDxfId="12972"/>
    <tableColumn id="3818" xr3:uid="{5CBFFA35-15DF-4CD8-9BC1-667DFC45510D}" name="Column3814" dataDxfId="12971"/>
    <tableColumn id="3819" xr3:uid="{7E7DFF1D-2D73-4E8C-A176-888011381027}" name="Column3815" dataDxfId="12970"/>
    <tableColumn id="3820" xr3:uid="{461B7D5A-FEEA-4786-822B-A4E19B8ED1D6}" name="Column3816" dataDxfId="12969"/>
    <tableColumn id="3821" xr3:uid="{D28CA4C5-742B-4DE3-9626-44713D6D888E}" name="Column3817" dataDxfId="12968"/>
    <tableColumn id="3822" xr3:uid="{DB6E10D2-9022-4F81-B4D0-D1F1BE4780B2}" name="Column3818" dataDxfId="12967"/>
    <tableColumn id="3823" xr3:uid="{ECE42DC6-47AD-49C6-B655-A10CDFCCA66C}" name="Column3819" dataDxfId="12966"/>
    <tableColumn id="3824" xr3:uid="{10ED40B1-83E9-48CB-97A2-330D8B8C67A3}" name="Column3820" dataDxfId="12965"/>
    <tableColumn id="3825" xr3:uid="{0C886A6E-C2CD-4CE2-A7E7-25613C6B3EDB}" name="Column3821" dataDxfId="12964"/>
    <tableColumn id="3826" xr3:uid="{0FB89EBA-C23E-4C3D-AB3E-96C4C1BD5405}" name="Column3822" dataDxfId="12963"/>
    <tableColumn id="3827" xr3:uid="{D19EDDD2-CFF5-45E2-ACAD-79E7D5C0CD9B}" name="Column3823" dataDxfId="12962"/>
    <tableColumn id="3828" xr3:uid="{0567EEAD-CDC9-427E-BAD3-DF0C43427BDC}" name="Column3824" dataDxfId="12961"/>
    <tableColumn id="3829" xr3:uid="{6F76C0B8-7506-4136-8E5E-C7E63D2C9D82}" name="Column3825" dataDxfId="12960"/>
    <tableColumn id="3830" xr3:uid="{9B1D42D8-C5F7-4D78-A54F-CE06E0EC669B}" name="Column3826" dataDxfId="12959"/>
    <tableColumn id="3831" xr3:uid="{6D35B189-3753-4DC8-80DC-C6EC002D4669}" name="Column3827" dataDxfId="12958"/>
    <tableColumn id="3832" xr3:uid="{193BD80D-7FBC-4761-8089-D42DE6C301BC}" name="Column3828" dataDxfId="12957"/>
    <tableColumn id="3833" xr3:uid="{9B5345E4-6E57-4732-9F05-BEAD5972B9AD}" name="Column3829" dataDxfId="12956"/>
    <tableColumn id="3834" xr3:uid="{979865D1-143C-4999-8DF4-1A7B86D9DE78}" name="Column3830" dataDxfId="12955"/>
    <tableColumn id="3835" xr3:uid="{EF4F2234-67AE-497B-92D2-06051652EC41}" name="Column3831" dataDxfId="12954"/>
    <tableColumn id="3836" xr3:uid="{8D14C32E-27BA-4ED3-8F68-F2106B11A9D1}" name="Column3832" dataDxfId="12953"/>
    <tableColumn id="3837" xr3:uid="{92DFBF72-87A3-4F45-B1E9-065D3836D928}" name="Column3833" dataDxfId="12952"/>
    <tableColumn id="3838" xr3:uid="{9D01E2DB-E785-4628-8285-42C6903020C4}" name="Column3834" dataDxfId="12951"/>
    <tableColumn id="3839" xr3:uid="{C74624A7-B8F4-4EE6-B829-3A0AB8756695}" name="Column3835" dataDxfId="12950"/>
    <tableColumn id="3840" xr3:uid="{B16790BE-2ADC-4756-A153-21125817D5ED}" name="Column3836" dataDxfId="12949"/>
    <tableColumn id="3841" xr3:uid="{6FADF58D-5469-4335-B6D8-03B06905FA39}" name="Column3837" dataDxfId="12948"/>
    <tableColumn id="3842" xr3:uid="{F1D82A11-1C40-43EF-8914-65312D32A7AF}" name="Column3838" dataDxfId="12947"/>
    <tableColumn id="3843" xr3:uid="{26DE1151-8963-4B6B-8139-6072CAACDF25}" name="Column3839" dataDxfId="12946"/>
    <tableColumn id="3844" xr3:uid="{B65C0EB6-011A-40C7-8DC4-AF4D7FD7076A}" name="Column3840" dataDxfId="12945"/>
    <tableColumn id="3845" xr3:uid="{365AECFF-9B88-42F9-ACE3-91FDD03B330B}" name="Column3841" dataDxfId="12944"/>
    <tableColumn id="3846" xr3:uid="{D94791E6-4A5B-4A9F-A85F-41F69E8B2836}" name="Column3842" dataDxfId="12943"/>
    <tableColumn id="3847" xr3:uid="{37DCFB23-823B-4101-927A-70DEA103FF3C}" name="Column3843" dataDxfId="12942"/>
    <tableColumn id="3848" xr3:uid="{09AE4DDE-1F5D-4A05-8355-37441717B429}" name="Column3844" dataDxfId="12941"/>
    <tableColumn id="3849" xr3:uid="{52E90A16-F49C-4CC8-B33C-8867434C830F}" name="Column3845" dataDxfId="12940"/>
    <tableColumn id="3850" xr3:uid="{CB151EA5-5E12-4905-86FD-1A071C207729}" name="Column3846" dataDxfId="12939"/>
    <tableColumn id="3851" xr3:uid="{A8D3D94C-1C26-4420-A7C0-047D3B1D5034}" name="Column3847" dataDxfId="12938"/>
    <tableColumn id="3852" xr3:uid="{876CA82B-C07F-4C8E-873B-0913ADBC5847}" name="Column3848" dataDxfId="12937"/>
    <tableColumn id="3853" xr3:uid="{9CC298C8-2A85-4BDA-BEC6-99D6311B8693}" name="Column3849" dataDxfId="12936"/>
    <tableColumn id="3854" xr3:uid="{545A6408-C7D5-49BB-9925-90C11D07AABC}" name="Column3850" dataDxfId="12935"/>
    <tableColumn id="3855" xr3:uid="{3FC19CC2-A048-45E0-83F0-2DDBD0EB2E46}" name="Column3851" dataDxfId="12934"/>
    <tableColumn id="3856" xr3:uid="{669B45E4-831D-4306-A15D-8F3FABAE8A08}" name="Column3852" dataDxfId="12933"/>
    <tableColumn id="3857" xr3:uid="{5052521E-5F91-411F-9905-96F68F8A18DB}" name="Column3853" dataDxfId="12932"/>
    <tableColumn id="3858" xr3:uid="{5A39E0C9-3118-487E-B1EB-98FC3DED2AC9}" name="Column3854" dataDxfId="12931"/>
    <tableColumn id="3859" xr3:uid="{CFDF5953-68A3-4973-AED7-6B228B6C7560}" name="Column3855" dataDxfId="12930"/>
    <tableColumn id="3860" xr3:uid="{781D3E3E-AB39-448F-A126-B6210460C0CB}" name="Column3856" dataDxfId="12929"/>
    <tableColumn id="3861" xr3:uid="{620E01A1-6785-41D1-BB4F-263F8932008A}" name="Column3857" dataDxfId="12928"/>
    <tableColumn id="3862" xr3:uid="{C2A45F04-2CDA-454F-BA14-74677ABE62EF}" name="Column3858" dataDxfId="12927"/>
    <tableColumn id="3863" xr3:uid="{F7795E03-EFF2-48FC-AFA4-BFD115A3D660}" name="Column3859" dataDxfId="12926"/>
    <tableColumn id="3864" xr3:uid="{51AC95F1-2206-41E0-A608-3100AAC0A6AD}" name="Column3860" dataDxfId="12925"/>
    <tableColumn id="3865" xr3:uid="{9AB2D304-8613-4659-9963-2F1A2D3A581C}" name="Column3861" dataDxfId="12924"/>
    <tableColumn id="3866" xr3:uid="{339CD381-411E-46F8-909E-574B65AE1B9E}" name="Column3862" dataDxfId="12923"/>
    <tableColumn id="3867" xr3:uid="{7DD6C292-4823-484B-A1A2-3CBE75E64B26}" name="Column3863" dataDxfId="12922"/>
    <tableColumn id="3868" xr3:uid="{5974E308-A87F-4386-9B41-6022A12572CE}" name="Column3864" dataDxfId="12921"/>
    <tableColumn id="3869" xr3:uid="{8252E023-38F7-4C05-B1D7-7F56ABF7BFF8}" name="Column3865" dataDxfId="12920"/>
    <tableColumn id="3870" xr3:uid="{8B803CE6-500A-4144-90DA-FEA2DFA35C12}" name="Column3866" dataDxfId="12919"/>
    <tableColumn id="3871" xr3:uid="{3AE9DDC6-8206-4281-A58C-9A5C05650DBB}" name="Column3867" dataDxfId="12918"/>
    <tableColumn id="3872" xr3:uid="{A6533193-55DB-4959-A6CF-11EC490A641C}" name="Column3868" dataDxfId="12917"/>
    <tableColumn id="3873" xr3:uid="{469D007D-7119-486E-BBE9-CBC31FA5C946}" name="Column3869" dataDxfId="12916"/>
    <tableColumn id="3874" xr3:uid="{805CBE0D-7B0A-4FD1-B012-87605E7E7A74}" name="Column3870" dataDxfId="12915"/>
    <tableColumn id="3875" xr3:uid="{C05B34E2-A489-446C-8E28-5D13A3A88D1B}" name="Column3871" dataDxfId="12914"/>
    <tableColumn id="3876" xr3:uid="{F9EF61E0-957F-4C0F-8EC0-4675204A3520}" name="Column3872" dataDxfId="12913"/>
    <tableColumn id="3877" xr3:uid="{098C36D8-9F27-4E9A-AF6F-CCFC98E72340}" name="Column3873" dataDxfId="12912"/>
    <tableColumn id="3878" xr3:uid="{6C475F73-22F0-4274-9D33-696E2132EC09}" name="Column3874" dataDxfId="12911"/>
    <tableColumn id="3879" xr3:uid="{F09421E1-D976-40C8-B123-751FC32E0A24}" name="Column3875" dataDxfId="12910"/>
    <tableColumn id="3880" xr3:uid="{1A4695E1-7504-47A0-BF8C-4DD8D5D409E0}" name="Column3876" dataDxfId="12909"/>
    <tableColumn id="3881" xr3:uid="{BC0C68C6-E816-425A-AAC5-CE309B48830F}" name="Column3877" dataDxfId="12908"/>
    <tableColumn id="3882" xr3:uid="{DB539A5C-53EF-47E7-B5FC-9508A2BB61F1}" name="Column3878" dataDxfId="12907"/>
    <tableColumn id="3883" xr3:uid="{266A1B72-9C3D-4CEC-BEBF-113E76140090}" name="Column3879" dataDxfId="12906"/>
    <tableColumn id="3884" xr3:uid="{A4161D9E-46FA-4B7F-8B84-7E4AD25C2AFF}" name="Column3880" dataDxfId="12905"/>
    <tableColumn id="3885" xr3:uid="{95B77279-09D0-4431-84B2-65AD600442B3}" name="Column3881" dataDxfId="12904"/>
    <tableColumn id="3886" xr3:uid="{9C0F66A2-8AAB-41AA-859C-C96E0F23BA63}" name="Column3882" dataDxfId="12903"/>
    <tableColumn id="3887" xr3:uid="{9DBB135D-15E9-4083-86B1-F2AB8F24750C}" name="Column3883" dataDxfId="12902"/>
    <tableColumn id="3888" xr3:uid="{D507B1FC-2EB2-4DAD-9D8C-0F24D9302EA2}" name="Column3884" dataDxfId="12901"/>
    <tableColumn id="3889" xr3:uid="{557E8342-4010-4285-93C7-89BEDF9C2DED}" name="Column3885" dataDxfId="12900"/>
    <tableColumn id="3890" xr3:uid="{FBA27DBC-C05D-4A47-95B3-963936E38F45}" name="Column3886" dataDxfId="12899"/>
    <tableColumn id="3891" xr3:uid="{2F9C45D2-EBCF-416C-B399-17CE19B7F1F5}" name="Column3887" dataDxfId="12898"/>
    <tableColumn id="3892" xr3:uid="{208649E8-F816-4DC0-BA93-5AE9DFA760C0}" name="Column3888" dataDxfId="12897"/>
    <tableColumn id="3893" xr3:uid="{4DBEBF28-E081-49F7-84F5-4652B4E86176}" name="Column3889" dataDxfId="12896"/>
    <tableColumn id="3894" xr3:uid="{1457E33D-9E2D-4D1F-88EC-D39C029B6B72}" name="Column3890" dataDxfId="12895"/>
    <tableColumn id="3895" xr3:uid="{BA97F0AA-C2CB-4CFC-AD67-393F1136510C}" name="Column3891" dataDxfId="12894"/>
    <tableColumn id="3896" xr3:uid="{F4A8C43F-D76C-4D49-BE9A-4B57415D9736}" name="Column3892" dataDxfId="12893"/>
    <tableColumn id="3897" xr3:uid="{3EC4687B-331D-490A-A077-4ECC7C491F10}" name="Column3893" dataDxfId="12892"/>
    <tableColumn id="3898" xr3:uid="{1A5C47CC-EB39-43C6-A225-4323AFFC34A2}" name="Column3894" dataDxfId="12891"/>
    <tableColumn id="3899" xr3:uid="{385CC776-E2E8-4DA4-81DC-16415EAF2066}" name="Column3895" dataDxfId="12890"/>
    <tableColumn id="3900" xr3:uid="{61044DE0-4E2F-404D-856A-98F3A1159734}" name="Column3896" dataDxfId="12889"/>
    <tableColumn id="3901" xr3:uid="{B1A45836-575D-45C1-B6EC-37299CF7CA42}" name="Column3897" dataDxfId="12888"/>
    <tableColumn id="3902" xr3:uid="{7866CB71-3250-4F3C-A659-727E10D530F3}" name="Column3898" dataDxfId="12887"/>
    <tableColumn id="3903" xr3:uid="{2325366A-C4CC-4D87-BC49-C295FA58CB99}" name="Column3899" dataDxfId="12886"/>
    <tableColumn id="3904" xr3:uid="{494CE3E5-2238-4305-8F24-4D1E3376BA93}" name="Column3900" dataDxfId="12885"/>
    <tableColumn id="3905" xr3:uid="{08718E72-8EE3-4515-B870-1FF73E191F5F}" name="Column3901" dataDxfId="12884"/>
    <tableColumn id="3906" xr3:uid="{B3352DA5-3607-415B-87E0-72AB0584AE59}" name="Column3902" dataDxfId="12883"/>
    <tableColumn id="3907" xr3:uid="{901C3E28-812A-4255-ABC9-C02924A191ED}" name="Column3903" dataDxfId="12882"/>
    <tableColumn id="3908" xr3:uid="{D3DE2716-D386-43C3-BDFC-61C0450DFB20}" name="Column3904" dataDxfId="12881"/>
    <tableColumn id="3909" xr3:uid="{FB0F8F67-9E8E-4C70-A19E-C94101841305}" name="Column3905" dataDxfId="12880"/>
    <tableColumn id="3910" xr3:uid="{95CB24D6-EE33-421D-B76A-7B6C6EC32396}" name="Column3906" dataDxfId="12879"/>
    <tableColumn id="3911" xr3:uid="{4ADB12D6-78B7-4A2A-A256-CEE28A223F37}" name="Column3907" dataDxfId="12878"/>
    <tableColumn id="3912" xr3:uid="{4AB4A717-CEFD-4A12-8B88-D6152CB97079}" name="Column3908" dataDxfId="12877"/>
    <tableColumn id="3913" xr3:uid="{B5C68B08-3626-43C1-9E2D-5AE091AA1E8B}" name="Column3909" dataDxfId="12876"/>
    <tableColumn id="3914" xr3:uid="{A6B4249E-1615-4485-8110-E449E1B4E4C3}" name="Column3910" dataDxfId="12875"/>
    <tableColumn id="3915" xr3:uid="{BE594D1B-B1D3-42EA-B50D-618E935D68A7}" name="Column3911" dataDxfId="12874"/>
    <tableColumn id="3916" xr3:uid="{63ABFB28-3CB0-44DD-A705-D4B59328D410}" name="Column3912" dataDxfId="12873"/>
    <tableColumn id="3917" xr3:uid="{F09DE5AD-A4BC-42E6-959C-EB5C3979971A}" name="Column3913" dataDxfId="12872"/>
    <tableColumn id="3918" xr3:uid="{21F2226A-6C50-4611-B064-DD696A0E5345}" name="Column3914" dataDxfId="12871"/>
    <tableColumn id="3919" xr3:uid="{1569290C-12AE-4248-8A31-EDCCE2BEE18E}" name="Column3915" dataDxfId="12870"/>
    <tableColumn id="3920" xr3:uid="{93FC12A1-3076-4E66-B38E-5B719DF0283A}" name="Column3916" dataDxfId="12869"/>
    <tableColumn id="3921" xr3:uid="{6396CAA3-BB69-4176-BDD8-1CECB3A92474}" name="Column3917" dataDxfId="12868"/>
    <tableColumn id="3922" xr3:uid="{3E359B6B-1BCC-4AF6-83B2-7F273728ACAD}" name="Column3918" dataDxfId="12867"/>
    <tableColumn id="3923" xr3:uid="{27C68C5C-EB1C-411A-A699-3CE6789CDD21}" name="Column3919" dataDxfId="12866"/>
    <tableColumn id="3924" xr3:uid="{277D198D-E8B9-4422-8C6F-B8580AE73A08}" name="Column3920" dataDxfId="12865"/>
    <tableColumn id="3925" xr3:uid="{5BF4CBDF-3A18-4BB7-97A3-0BB8BBC49F4C}" name="Column3921" dataDxfId="12864"/>
    <tableColumn id="3926" xr3:uid="{574E58B9-D018-416B-B7D2-2B6E291FB8B3}" name="Column3922" dataDxfId="12863"/>
    <tableColumn id="3927" xr3:uid="{6C75963E-0FF0-46CB-BC05-D09AC6255AEB}" name="Column3923" dataDxfId="12862"/>
    <tableColumn id="3928" xr3:uid="{27768DFB-3853-4ADB-957B-43826DAC0D3E}" name="Column3924" dataDxfId="12861"/>
    <tableColumn id="3929" xr3:uid="{FA02802D-5070-4521-9577-46A9A3DF13D4}" name="Column3925" dataDxfId="12860"/>
    <tableColumn id="3930" xr3:uid="{F0C03EC6-3857-4460-B009-98AC654A6E94}" name="Column3926" dataDxfId="12859"/>
    <tableColumn id="3931" xr3:uid="{EAB92272-6B06-42B5-9282-096D53D2EB22}" name="Column3927" dataDxfId="12858"/>
    <tableColumn id="3932" xr3:uid="{17471B7F-3B8B-4D50-A0D9-FC0669FED874}" name="Column3928" dataDxfId="12857"/>
    <tableColumn id="3933" xr3:uid="{5E3D3ADE-95DD-41F0-83AB-638794613BF4}" name="Column3929" dataDxfId="12856"/>
    <tableColumn id="3934" xr3:uid="{863AC953-FD70-4615-8045-A665D59C9C4C}" name="Column3930" dataDxfId="12855"/>
    <tableColumn id="3935" xr3:uid="{709F7242-0F9A-48EF-B8FB-951D7ECBACDE}" name="Column3931" dataDxfId="12854"/>
    <tableColumn id="3936" xr3:uid="{86218628-BD69-4959-BAF6-55982B1354A4}" name="Column3932" dataDxfId="12853"/>
    <tableColumn id="3937" xr3:uid="{6FB89D79-5DB7-4707-BA2E-7682DB709A51}" name="Column3933" dataDxfId="12852"/>
    <tableColumn id="3938" xr3:uid="{6E5AE464-FC24-41CA-9DB0-DB5F5F7113CC}" name="Column3934" dataDxfId="12851"/>
    <tableColumn id="3939" xr3:uid="{0B97848F-773C-4BD3-9B5F-4B2A8D8AF598}" name="Column3935" dataDxfId="12850"/>
    <tableColumn id="3940" xr3:uid="{23950C70-640D-4579-BB05-EF022427B353}" name="Column3936" dataDxfId="12849"/>
    <tableColumn id="3941" xr3:uid="{D008B3B3-CB07-4F55-A5BA-878089B63B06}" name="Column3937" dataDxfId="12848"/>
    <tableColumn id="3942" xr3:uid="{08643DDB-362F-4F56-90F2-130A258EB5FB}" name="Column3938" dataDxfId="12847"/>
    <tableColumn id="3943" xr3:uid="{1FCCD7C3-1F1E-4089-A1C0-F8998C4A20F6}" name="Column3939" dataDxfId="12846"/>
    <tableColumn id="3944" xr3:uid="{8BAC6BE2-E93A-4871-BBD2-517FAF905FAF}" name="Column3940" dataDxfId="12845"/>
    <tableColumn id="3945" xr3:uid="{4332F933-D80C-45BB-8641-ADC76FC8152C}" name="Column3941" dataDxfId="12844"/>
    <tableColumn id="3946" xr3:uid="{73AE3869-F894-43AA-BB9C-AC9A8EB7C032}" name="Column3942" dataDxfId="12843"/>
    <tableColumn id="3947" xr3:uid="{2ABA84B3-FC6C-4E10-A234-461BF69DB308}" name="Column3943" dataDxfId="12842"/>
    <tableColumn id="3948" xr3:uid="{B7E29B4F-5A2F-4F8B-BC79-67B9395E60E1}" name="Column3944" dataDxfId="12841"/>
    <tableColumn id="3949" xr3:uid="{099B3668-E861-4032-AE91-B1DB37FB48B7}" name="Column3945" dataDxfId="12840"/>
    <tableColumn id="3950" xr3:uid="{CC57E9BC-B1FD-455D-BFC6-143B98DF71E2}" name="Column3946" dataDxfId="12839"/>
    <tableColumn id="3951" xr3:uid="{29F90CC9-DF4A-44AB-A02D-24B35A7B8036}" name="Column3947" dataDxfId="12838"/>
    <tableColumn id="3952" xr3:uid="{684C9F21-1B3A-417C-8827-7947E84EAE04}" name="Column3948" dataDxfId="12837"/>
    <tableColumn id="3953" xr3:uid="{5C90DE76-32F9-426C-A888-BB98BC74731C}" name="Column3949" dataDxfId="12836"/>
    <tableColumn id="3954" xr3:uid="{D177EE34-B0F1-4AC5-8858-7DAE96DD502B}" name="Column3950" dataDxfId="12835"/>
    <tableColumn id="3955" xr3:uid="{D8B44B2B-44CE-4B88-858F-9B091C53B3E8}" name="Column3951" dataDxfId="12834"/>
    <tableColumn id="3956" xr3:uid="{59B54006-49B6-4871-B4A4-330FF3643196}" name="Column3952" dataDxfId="12833"/>
    <tableColumn id="3957" xr3:uid="{EE89B0BE-FD90-401A-AF38-D46A636F7E43}" name="Column3953" dataDxfId="12832"/>
    <tableColumn id="3958" xr3:uid="{D9B90F2E-8EF7-42F9-85D0-CBB10C146F30}" name="Column3954" dataDxfId="12831"/>
    <tableColumn id="3959" xr3:uid="{E5C284AA-39F2-4CA2-AF5B-9A0D1AFAB10B}" name="Column3955" dataDxfId="12830"/>
    <tableColumn id="3960" xr3:uid="{D6FC2453-C093-4D4D-ABD1-E8BE623CBA04}" name="Column3956" dataDxfId="12829"/>
    <tableColumn id="3961" xr3:uid="{BA932DD5-9015-4319-AEE3-2C21A2DF5519}" name="Column3957" dataDxfId="12828"/>
    <tableColumn id="3962" xr3:uid="{B6FAB3A9-097A-4C13-9F82-1A1B1F8E77E1}" name="Column3958" dataDxfId="12827"/>
    <tableColumn id="3963" xr3:uid="{7ED48FF1-A994-4907-BF6F-03B5EE10B508}" name="Column3959" dataDxfId="12826"/>
    <tableColumn id="3964" xr3:uid="{93729892-367C-450C-93EC-E92DF179DAAE}" name="Column3960" dataDxfId="12825"/>
    <tableColumn id="3965" xr3:uid="{43DD62BD-9E08-4749-875B-0261DB296F8A}" name="Column3961" dataDxfId="12824"/>
    <tableColumn id="3966" xr3:uid="{50AE2059-CC55-439B-A8BE-7CC921A59348}" name="Column3962" dataDxfId="12823"/>
    <tableColumn id="3967" xr3:uid="{9134C92D-055C-4298-8194-B4D760041877}" name="Column3963" dataDxfId="12822"/>
    <tableColumn id="3968" xr3:uid="{00DB268F-B287-416D-A473-FB07E1669866}" name="Column3964" dataDxfId="12821"/>
    <tableColumn id="3969" xr3:uid="{8552B049-67EA-472C-BA16-C927C37CC432}" name="Column3965" dataDxfId="12820"/>
    <tableColumn id="3970" xr3:uid="{3AC47E1A-2A4A-4E92-8EA7-F094981ABC8F}" name="Column3966" dataDxfId="12819"/>
    <tableColumn id="3971" xr3:uid="{3DBE2E24-A496-4AE2-A332-182702985F75}" name="Column3967" dataDxfId="12818"/>
    <tableColumn id="3972" xr3:uid="{932B49D8-8978-4A84-B6F3-D64E9BB8B564}" name="Column3968" dataDxfId="12817"/>
    <tableColumn id="3973" xr3:uid="{25523307-1FC4-4295-BA71-0EC8B768FADA}" name="Column3969" dataDxfId="12816"/>
    <tableColumn id="3974" xr3:uid="{55BBB673-72FC-4AF6-B2A3-8CA2724FF73D}" name="Column3970" dataDxfId="12815"/>
    <tableColumn id="3975" xr3:uid="{64690B6F-CAC5-4DCC-B6C3-2E2BBF7000AD}" name="Column3971" dataDxfId="12814"/>
    <tableColumn id="3976" xr3:uid="{F0F753D8-E19A-44FF-A0C3-A85E62690F2C}" name="Column3972" dataDxfId="12813"/>
    <tableColumn id="3977" xr3:uid="{25BDC17A-2E4C-41D7-A0C5-B627205CCE21}" name="Column3973" dataDxfId="12812"/>
    <tableColumn id="3978" xr3:uid="{39180D59-74C2-42B6-9D5F-A8376636A8A9}" name="Column3974" dataDxfId="12811"/>
    <tableColumn id="3979" xr3:uid="{525E7F82-61CC-4436-8B66-AD1CDA0E515A}" name="Column3975" dataDxfId="12810"/>
    <tableColumn id="3980" xr3:uid="{A20D79CD-2452-4E89-A707-324370121909}" name="Column3976" dataDxfId="12809"/>
    <tableColumn id="3981" xr3:uid="{AD78D9DD-D220-4413-A322-1F4B36E881A6}" name="Column3977" dataDxfId="12808"/>
    <tableColumn id="3982" xr3:uid="{6316DE65-827A-41B9-9280-6AA059D63801}" name="Column3978" dataDxfId="12807"/>
    <tableColumn id="3983" xr3:uid="{BBCF7CA3-C6A2-437B-8CB6-8E183F61DA16}" name="Column3979" dataDxfId="12806"/>
    <tableColumn id="3984" xr3:uid="{FC57F037-9755-424E-BCF0-6E66B581FAB3}" name="Column3980" dataDxfId="12805"/>
    <tableColumn id="3985" xr3:uid="{35C3AFDD-B825-48C1-9CAB-2825659CF1E7}" name="Column3981" dataDxfId="12804"/>
    <tableColumn id="3986" xr3:uid="{6059A96D-CAB8-4CC9-B826-FC860E7796B4}" name="Column3982" dataDxfId="12803"/>
    <tableColumn id="3987" xr3:uid="{9D96C25D-EA58-4E6C-98D4-93542E381F19}" name="Column3983" dataDxfId="12802"/>
    <tableColumn id="3988" xr3:uid="{E37BCACA-61C8-4F50-BC7D-0D4C0CEE42CB}" name="Column3984" dataDxfId="12801"/>
    <tableColumn id="3989" xr3:uid="{74BDA87B-966E-4803-AE23-5782BA8B21AE}" name="Column3985" dataDxfId="12800"/>
    <tableColumn id="3990" xr3:uid="{535AA78A-1269-47DD-9A3D-33765D8DC38A}" name="Column3986" dataDxfId="12799"/>
    <tableColumn id="3991" xr3:uid="{8003E334-722B-428B-AD95-FA1FF99DB913}" name="Column3987" dataDxfId="12798"/>
    <tableColumn id="3992" xr3:uid="{3449B31C-F2FA-4D42-9DD5-CD222F2ED6B6}" name="Column3988" dataDxfId="12797"/>
    <tableColumn id="3993" xr3:uid="{99D9EA14-EEEE-48BB-9FC9-376185E7FD3B}" name="Column3989" dataDxfId="12796"/>
    <tableColumn id="3994" xr3:uid="{F2EA62A4-CCE1-4D2A-B870-FA984F983229}" name="Column3990" dataDxfId="12795"/>
    <tableColumn id="3995" xr3:uid="{01CCDA26-CE0A-4F6F-AB3D-46C48D30D1D5}" name="Column3991" dataDxfId="12794"/>
    <tableColumn id="3996" xr3:uid="{78814F87-BCED-4C52-A94B-A6A3EAD1E6FC}" name="Column3992" dataDxfId="12793"/>
    <tableColumn id="3997" xr3:uid="{C6A6C579-351A-45E0-B0A1-13213CB859DE}" name="Column3993" dataDxfId="12792"/>
    <tableColumn id="3998" xr3:uid="{0C7A9B74-0EC8-4A34-975E-46222BF98AD9}" name="Column3994" dataDxfId="12791"/>
    <tableColumn id="3999" xr3:uid="{01067E30-4613-4D54-B21D-3DD16A1CED52}" name="Column3995" dataDxfId="12790"/>
    <tableColumn id="4000" xr3:uid="{D728CBF1-2D02-428F-B41D-BF57BE7B793E}" name="Column3996" dataDxfId="12789"/>
    <tableColumn id="4001" xr3:uid="{C1CAC382-0B2B-4D2E-B0C4-9CDBE6B21FF5}" name="Column3997" dataDxfId="12788"/>
    <tableColumn id="4002" xr3:uid="{5B9C94B4-D011-4557-9F7D-C51956EEE453}" name="Column3998" dataDxfId="12787"/>
    <tableColumn id="4003" xr3:uid="{AF7A879E-82DE-4187-AF0E-41552BAF4D26}" name="Column3999" dataDxfId="12786"/>
    <tableColumn id="4004" xr3:uid="{5B4307F1-55EF-4DBB-9240-A137C642CB1E}" name="Column4000" dataDxfId="12785"/>
    <tableColumn id="4005" xr3:uid="{13644EFE-423C-40F4-8739-A71950584230}" name="Column4001" dataDxfId="12784"/>
    <tableColumn id="4006" xr3:uid="{B6BE2741-05A6-412E-8479-D2827783B080}" name="Column4002" dataDxfId="12783"/>
    <tableColumn id="4007" xr3:uid="{0AEE2B4B-01D5-4240-9F04-F9C983455F06}" name="Column4003" dataDxfId="12782"/>
    <tableColumn id="4008" xr3:uid="{613C22F4-396D-40E8-9A09-6F71D0DCFE2A}" name="Column4004" dataDxfId="12781"/>
    <tableColumn id="4009" xr3:uid="{D5A752D9-9731-4361-8F67-2213F58ED529}" name="Column4005" dataDxfId="12780"/>
    <tableColumn id="4010" xr3:uid="{94C492B6-C5CB-42F5-BF5D-0D3C1DBE8528}" name="Column4006" dataDxfId="12779"/>
    <tableColumn id="4011" xr3:uid="{B4C0BE43-EF12-4FC6-B9C4-27604E08DC6D}" name="Column4007" dataDxfId="12778"/>
    <tableColumn id="4012" xr3:uid="{3F6ABDE9-46F5-465D-A6E4-4C5DE50C2613}" name="Column4008" dataDxfId="12777"/>
    <tableColumn id="4013" xr3:uid="{AFAC0FAD-BFAC-4F46-9C31-18F875B50348}" name="Column4009" dataDxfId="12776"/>
    <tableColumn id="4014" xr3:uid="{F91C3867-7C87-4075-9921-C5CEFCD8CBEA}" name="Column4010" dataDxfId="12775"/>
    <tableColumn id="4015" xr3:uid="{94E42BC2-AF17-4124-940A-3EC4BFE918B9}" name="Column4011" dataDxfId="12774"/>
    <tableColumn id="4016" xr3:uid="{898E5796-CDA6-47F2-B6DE-38D9228E84B1}" name="Column4012" dataDxfId="12773"/>
    <tableColumn id="4017" xr3:uid="{84A3C5DE-769E-4DC5-B929-A5B716D9BE3B}" name="Column4013" dataDxfId="12772"/>
    <tableColumn id="4018" xr3:uid="{AE63D736-B152-46C5-8A6C-C6FCA3E8792D}" name="Column4014" dataDxfId="12771"/>
    <tableColumn id="4019" xr3:uid="{7DDE694E-EFBB-49B1-A34C-61033C1BA9EC}" name="Column4015" dataDxfId="12770"/>
    <tableColumn id="4020" xr3:uid="{9E006F51-9D6C-4245-90CC-7451437FBB13}" name="Column4016" dataDxfId="12769"/>
    <tableColumn id="4021" xr3:uid="{16D66757-82D4-4FE7-A505-E0F01C64DF33}" name="Column4017" dataDxfId="12768"/>
    <tableColumn id="4022" xr3:uid="{040444BA-E15B-4A68-B1BA-182BAB933AFD}" name="Column4018" dataDxfId="12767"/>
    <tableColumn id="4023" xr3:uid="{990B2A95-62C6-47E3-BD50-9DB5C20AD81F}" name="Column4019" dataDxfId="12766"/>
    <tableColumn id="4024" xr3:uid="{DA12F840-81AD-441F-B86E-5B5D676CBE6D}" name="Column4020" dataDxfId="12765"/>
    <tableColumn id="4025" xr3:uid="{5B6E7B6D-8D77-4CCE-9E6F-780BA19BA090}" name="Column4021" dataDxfId="12764"/>
    <tableColumn id="4026" xr3:uid="{AA480FC4-E133-4127-A34F-03F486D9D717}" name="Column4022" dataDxfId="12763"/>
    <tableColumn id="4027" xr3:uid="{42CDECA2-8CF2-4201-9BDC-C823BF0C6797}" name="Column4023" dataDxfId="12762"/>
    <tableColumn id="4028" xr3:uid="{2C4629F5-DACE-4F0F-892C-87683E74A1E7}" name="Column4024" dataDxfId="12761"/>
    <tableColumn id="4029" xr3:uid="{3F5860D5-2E19-4E37-811A-46300B3BE50C}" name="Column4025" dataDxfId="12760"/>
    <tableColumn id="4030" xr3:uid="{E9B3DC3D-7D15-4EA6-BACE-5F7520CFF6BD}" name="Column4026" dataDxfId="12759"/>
    <tableColumn id="4031" xr3:uid="{C3E9F0DB-0AA4-40A1-A8B9-F567FF23C044}" name="Column4027" dataDxfId="12758"/>
    <tableColumn id="4032" xr3:uid="{2F4DDC69-4A87-4D7D-BC5D-4F2C4533B4E3}" name="Column4028" dataDxfId="12757"/>
    <tableColumn id="4033" xr3:uid="{8DE4B123-3B2E-460F-83EE-B007383D0809}" name="Column4029" dataDxfId="12756"/>
    <tableColumn id="4034" xr3:uid="{EBA829BD-B22A-4515-9ED0-D6A1FF4F0720}" name="Column4030" dataDxfId="12755"/>
    <tableColumn id="4035" xr3:uid="{13BED715-5C59-4A7D-A38B-FA31252AE756}" name="Column4031" dataDxfId="12754"/>
    <tableColumn id="4036" xr3:uid="{A932557E-8879-441C-B881-2702D2AD1B3B}" name="Column4032" dataDxfId="12753"/>
    <tableColumn id="4037" xr3:uid="{34CCEFE2-B5C0-48DD-A1EC-361CB1651100}" name="Column4033" dataDxfId="12752"/>
    <tableColumn id="4038" xr3:uid="{BE51C2CB-ABB1-4AA0-9BFF-82E2498BD490}" name="Column4034" dataDxfId="12751"/>
    <tableColumn id="4039" xr3:uid="{5256496E-C882-4488-AECE-5E4AE96462A6}" name="Column4035" dataDxfId="12750"/>
    <tableColumn id="4040" xr3:uid="{A9FCF9CC-80F5-4A25-A849-6E33685CA695}" name="Column4036" dataDxfId="12749"/>
    <tableColumn id="4041" xr3:uid="{1B01F04E-E26B-491D-A883-F66B347F5A52}" name="Column4037" dataDxfId="12748"/>
    <tableColumn id="4042" xr3:uid="{98E01B65-DAC7-4364-9926-DC64D4A497F3}" name="Column4038" dataDxfId="12747"/>
    <tableColumn id="4043" xr3:uid="{80CFE2E0-A382-4CE1-9A85-0D53EDCB1BF7}" name="Column4039" dataDxfId="12746"/>
    <tableColumn id="4044" xr3:uid="{ACA32288-47AA-4096-A851-81752F592F74}" name="Column4040" dataDxfId="12745"/>
    <tableColumn id="4045" xr3:uid="{62072E65-241F-4EE2-895F-F7CD63A74040}" name="Column4041" dataDxfId="12744"/>
    <tableColumn id="4046" xr3:uid="{694297A3-64B7-41EC-9CF1-FFFF487387C8}" name="Column4042" dataDxfId="12743"/>
    <tableColumn id="4047" xr3:uid="{4AD0D5B1-E859-4E96-91D9-62F917123115}" name="Column4043" dataDxfId="12742"/>
    <tableColumn id="4048" xr3:uid="{29ACBF40-0DF6-47D9-8A4C-434724366FE6}" name="Column4044" dataDxfId="12741"/>
    <tableColumn id="4049" xr3:uid="{9925C0B7-1D75-4E92-B911-2FA73E54B639}" name="Column4045" dataDxfId="12740"/>
    <tableColumn id="4050" xr3:uid="{376520A9-DD1C-4212-B3D8-200B08BA3A44}" name="Column4046" dataDxfId="12739"/>
    <tableColumn id="4051" xr3:uid="{119A4695-6F2F-44E6-B0AA-BE8B346AD689}" name="Column4047" dataDxfId="12738"/>
    <tableColumn id="4052" xr3:uid="{07A56D5F-B500-4FC6-AE32-B40E95E46E64}" name="Column4048" dataDxfId="12737"/>
    <tableColumn id="4053" xr3:uid="{8DB73ABF-2888-480A-8AA9-4F93A6107DA6}" name="Column4049" dataDxfId="12736"/>
    <tableColumn id="4054" xr3:uid="{519E8D53-71D1-449C-8D5D-80DB952BE2FF}" name="Column4050" dataDxfId="12735"/>
    <tableColumn id="4055" xr3:uid="{BF04C540-B536-448C-AD2F-EE618A9FF780}" name="Column4051" dataDxfId="12734"/>
    <tableColumn id="4056" xr3:uid="{D7D097D7-35FA-444F-ACA0-2C0963349AAC}" name="Column4052" dataDxfId="12733"/>
    <tableColumn id="4057" xr3:uid="{3E32EA56-9738-4903-B18A-924C28E1EA18}" name="Column4053" dataDxfId="12732"/>
    <tableColumn id="4058" xr3:uid="{FED79FDD-9D01-4C62-9DE0-EFBCCF44B12F}" name="Column4054" dataDxfId="12731"/>
    <tableColumn id="4059" xr3:uid="{D4B1E6F7-F2AC-4991-BC02-6B5CBDCFB9C1}" name="Column4055" dataDxfId="12730"/>
    <tableColumn id="4060" xr3:uid="{A54AA153-22BE-4940-90B2-A3030F4CD148}" name="Column4056" dataDxfId="12729"/>
    <tableColumn id="4061" xr3:uid="{CFBC73B2-214B-4AA1-A852-62810DD8EEA7}" name="Column4057" dataDxfId="12728"/>
    <tableColumn id="4062" xr3:uid="{0000B450-1F88-435D-BC34-11CBD7C9437D}" name="Column4058" dataDxfId="12727"/>
    <tableColumn id="4063" xr3:uid="{C6DAB5E6-44C9-4599-9BCA-F7A483066111}" name="Column4059" dataDxfId="12726"/>
    <tableColumn id="4064" xr3:uid="{B963710A-1862-43CE-B65C-51C74A4254EE}" name="Column4060" dataDxfId="12725"/>
    <tableColumn id="4065" xr3:uid="{2B88E193-C395-483E-A875-43E870B2D590}" name="Column4061" dataDxfId="12724"/>
    <tableColumn id="4066" xr3:uid="{F391A853-FD62-46EC-9664-E93D619D016C}" name="Column4062" dataDxfId="12723"/>
    <tableColumn id="4067" xr3:uid="{43DC29E8-D022-4D17-902B-1F7314F22CEB}" name="Column4063" dataDxfId="12722"/>
    <tableColumn id="4068" xr3:uid="{2A2AEE9A-B4C5-45D9-A11E-0D89B22071DB}" name="Column4064" dataDxfId="12721"/>
    <tableColumn id="4069" xr3:uid="{5E97B46C-B96E-4D12-9722-7F108B7071CF}" name="Column4065" dataDxfId="12720"/>
    <tableColumn id="4070" xr3:uid="{76B9E734-488F-452A-9EC7-FB2352A9585C}" name="Column4066" dataDxfId="12719"/>
    <tableColumn id="4071" xr3:uid="{D695D2E4-C217-4818-87EE-2AC066F5CD5E}" name="Column4067" dataDxfId="12718"/>
    <tableColumn id="4072" xr3:uid="{8D52269A-2DC6-4C31-B783-CFB26790201C}" name="Column4068" dataDxfId="12717"/>
    <tableColumn id="4073" xr3:uid="{D33910CE-3D88-4A12-918B-966B012E0589}" name="Column4069" dataDxfId="12716"/>
    <tableColumn id="4074" xr3:uid="{75AAA0B4-72EB-4331-ABDE-6DD310BE4502}" name="Column4070" dataDxfId="12715"/>
    <tableColumn id="4075" xr3:uid="{811DF993-86E7-42F4-A8BB-3EA98D665964}" name="Column4071" dataDxfId="12714"/>
    <tableColumn id="4076" xr3:uid="{7E861574-B136-403E-A1DF-0777DD362D45}" name="Column4072" dataDxfId="12713"/>
    <tableColumn id="4077" xr3:uid="{BE1E2BD2-7FDC-410D-9312-F7B1FD68D57D}" name="Column4073" dataDxfId="12712"/>
    <tableColumn id="4078" xr3:uid="{6CCDBA0B-03AA-4D5B-9C8F-5DCA1F4C0430}" name="Column4074" dataDxfId="12711"/>
    <tableColumn id="4079" xr3:uid="{D268B9D9-D6DB-46C4-959E-B4D3DEC3BECC}" name="Column4075" dataDxfId="12710"/>
    <tableColumn id="4080" xr3:uid="{DAB35E4E-03FC-4A46-8FCD-C1AACD788655}" name="Column4076" dataDxfId="12709"/>
    <tableColumn id="4081" xr3:uid="{F7805625-689D-40D8-B097-3D7E9AFEA0D6}" name="Column4077" dataDxfId="12708"/>
    <tableColumn id="4082" xr3:uid="{2A4883C4-79F3-4BAC-9882-C2023BC8820C}" name="Column4078" dataDxfId="12707"/>
    <tableColumn id="4083" xr3:uid="{4A365571-0281-47CE-A3B7-DF5CB319B494}" name="Column4079" dataDxfId="12706"/>
    <tableColumn id="4084" xr3:uid="{10615192-79BB-418C-9C4E-22B29ED6F4EA}" name="Column4080" dataDxfId="12705"/>
    <tableColumn id="4085" xr3:uid="{A0921C93-EE1F-4CEE-BEF8-916102777764}" name="Column4081" dataDxfId="12704"/>
    <tableColumn id="4086" xr3:uid="{779A2C17-2034-445C-AF7B-F2E5B565FD8C}" name="Column4082" dataDxfId="12703"/>
    <tableColumn id="4087" xr3:uid="{57C8A514-2A23-4DFA-A67F-F701E2473DF1}" name="Column4083" dataDxfId="12702"/>
    <tableColumn id="4088" xr3:uid="{097E7451-5B19-45F2-B861-55FB5EB66120}" name="Column4084" dataDxfId="12701"/>
    <tableColumn id="4089" xr3:uid="{85E8BB3C-7CDA-427E-80C8-489AC0314864}" name="Column4085" dataDxfId="12700"/>
    <tableColumn id="4090" xr3:uid="{074A248A-186E-4F92-8566-208C8ADDED74}" name="Column4086" dataDxfId="12699"/>
    <tableColumn id="4091" xr3:uid="{8C80F7BF-5146-4FA7-ACD2-FD85BE301337}" name="Column4087" dataDxfId="12698"/>
    <tableColumn id="4092" xr3:uid="{C26B2D97-85FB-4999-B6DC-F85BABB5B81F}" name="Column4088" dataDxfId="12697"/>
    <tableColumn id="4093" xr3:uid="{638CE318-A45A-42C2-B028-F8B38501100D}" name="Column4089" dataDxfId="12696"/>
    <tableColumn id="4094" xr3:uid="{F74D562C-CA42-44E5-9445-33B3C65F2F97}" name="Column4090" dataDxfId="12695"/>
    <tableColumn id="4095" xr3:uid="{CD1A95B7-CC23-4942-BBA3-7F444B0D57AA}" name="Column4091" dataDxfId="12694"/>
    <tableColumn id="4096" xr3:uid="{E872DFBE-E86A-40CA-BA2E-A740953BEB9E}" name="Column4092" dataDxfId="12693"/>
    <tableColumn id="4097" xr3:uid="{1EA3051A-811A-4065-AEF3-7E607A6EDD2E}" name="Column4093" dataDxfId="12692"/>
    <tableColumn id="4098" xr3:uid="{C36B9290-4942-4D9D-8CC9-689292E7FCDC}" name="Column4094" dataDxfId="12691"/>
    <tableColumn id="4099" xr3:uid="{826758F3-6E6C-405E-BA73-5BE3BA59A2F0}" name="Column4095" dataDxfId="12690"/>
    <tableColumn id="4100" xr3:uid="{5A186F14-66F7-48ED-ABB9-B7EAA8F92784}" name="Column4096" dataDxfId="12689"/>
    <tableColumn id="4101" xr3:uid="{D4C994A3-DE51-4BBA-84D7-37AECB141AC1}" name="Column4097" dataDxfId="12688"/>
    <tableColumn id="4102" xr3:uid="{D9BE3C00-112B-4E64-9D2D-CE3A0F257735}" name="Column4098" dataDxfId="12687"/>
    <tableColumn id="4103" xr3:uid="{CA14BDDE-FDFC-46BC-8E12-57F1AC3A117F}" name="Column4099" dataDxfId="12686"/>
    <tableColumn id="4104" xr3:uid="{FF946DAF-5FC0-4C4B-B276-82F84E398BF2}" name="Column4100" dataDxfId="12685"/>
    <tableColumn id="4105" xr3:uid="{56A93B40-124A-4BC9-829A-ACD0AE112AA2}" name="Column4101" dataDxfId="12684"/>
    <tableColumn id="4106" xr3:uid="{21F1A5BF-D30B-45A6-B4FE-196483E4E8CB}" name="Column4102" dataDxfId="12683"/>
    <tableColumn id="4107" xr3:uid="{74BF4608-C4D2-4052-AB64-48EC22706A77}" name="Column4103" dataDxfId="12682"/>
    <tableColumn id="4108" xr3:uid="{932235E4-ABA1-4139-8B4F-5DC1672F3F99}" name="Column4104" dataDxfId="12681"/>
    <tableColumn id="4109" xr3:uid="{8051DE9F-28EA-45E4-BCF6-D9CE2D31ECAE}" name="Column4105" dataDxfId="12680"/>
    <tableColumn id="4110" xr3:uid="{54578A8A-FECB-4923-8411-4972C92D7064}" name="Column4106" dataDxfId="12679"/>
    <tableColumn id="4111" xr3:uid="{FAEE0E5D-1C4C-4592-87EE-62A9A117291A}" name="Column4107" dataDxfId="12678"/>
    <tableColumn id="4112" xr3:uid="{B9263DE2-6ADA-4A2A-915B-2CFA935E3A04}" name="Column4108" dataDxfId="12677"/>
    <tableColumn id="4113" xr3:uid="{00EF8B9A-6A59-48B7-B571-907D6C5EAAF0}" name="Column4109" dataDxfId="12676"/>
    <tableColumn id="4114" xr3:uid="{E141E854-5B9C-427A-A087-8A993C5DFC27}" name="Column4110" dataDxfId="12675"/>
    <tableColumn id="4115" xr3:uid="{C5A42E59-80A3-4965-97C2-9D994C0E20C8}" name="Column4111" dataDxfId="12674"/>
    <tableColumn id="4116" xr3:uid="{005D94A6-C675-4D9B-8460-D3D148C5AA71}" name="Column4112" dataDxfId="12673"/>
    <tableColumn id="4117" xr3:uid="{FC95C128-68BE-4FFA-BEFD-BD3B87B2A900}" name="Column4113" dataDxfId="12672"/>
    <tableColumn id="4118" xr3:uid="{1C2C54AF-71DE-4D95-AF7B-5CCDAD8D5D12}" name="Column4114" dataDxfId="12671"/>
    <tableColumn id="4119" xr3:uid="{1B32CA8D-3CB6-45C6-8574-921EA4C25C68}" name="Column4115" dataDxfId="12670"/>
    <tableColumn id="4120" xr3:uid="{EAACBA4B-8066-4835-8FB5-221556B5FAB8}" name="Column4116" dataDxfId="12669"/>
    <tableColumn id="4121" xr3:uid="{A6CD5843-2A18-4481-8497-E18BD989B65A}" name="Column4117" dataDxfId="12668"/>
    <tableColumn id="4122" xr3:uid="{67949AEB-A1A3-4306-9EDA-434BE18B53AF}" name="Column4118" dataDxfId="12667"/>
    <tableColumn id="4123" xr3:uid="{C5B3824A-B089-4C55-B7A9-EA3D5B4CF428}" name="Column4119" dataDxfId="12666"/>
    <tableColumn id="4124" xr3:uid="{C17FA7B8-A117-4360-AB3B-EE8321861F1D}" name="Column4120" dataDxfId="12665"/>
    <tableColumn id="4125" xr3:uid="{5857039E-443F-4D22-839B-B8D32ECE775A}" name="Column4121" dataDxfId="12664"/>
    <tableColumn id="4126" xr3:uid="{20B76154-AC91-4A59-9A34-38E75EA080D2}" name="Column4122" dataDxfId="12663"/>
    <tableColumn id="4127" xr3:uid="{3CB550D2-68F5-4B39-A8F9-BE088DDE1B1D}" name="Column4123" dataDxfId="12662"/>
    <tableColumn id="4128" xr3:uid="{D5BC19D6-53E0-41CA-BED9-FA1BE5BE4274}" name="Column4124" dataDxfId="12661"/>
    <tableColumn id="4129" xr3:uid="{0ED086BE-97E8-4480-BBFB-A68B587F1186}" name="Column4125" dataDxfId="12660"/>
    <tableColumn id="4130" xr3:uid="{ACFDCE6A-9C63-4D46-A8CF-654481E3470D}" name="Column4126" dataDxfId="12659"/>
    <tableColumn id="4131" xr3:uid="{EA24E7C6-DA91-42EE-9E94-230A6DD3CA67}" name="Column4127" dataDxfId="12658"/>
    <tableColumn id="4132" xr3:uid="{EA0105F3-7375-488F-83C7-55C2A6292E53}" name="Column4128" dataDxfId="12657"/>
    <tableColumn id="4133" xr3:uid="{B0725F43-27A4-4D3D-AB16-2BAC5BC1C16B}" name="Column4129" dataDxfId="12656"/>
    <tableColumn id="4134" xr3:uid="{1E766414-B295-4FA0-A7EC-EFDA68060E25}" name="Column4130" dataDxfId="12655"/>
    <tableColumn id="4135" xr3:uid="{AE469BCA-9CAC-4178-91C0-87E803C35D47}" name="Column4131" dataDxfId="12654"/>
    <tableColumn id="4136" xr3:uid="{8EBA4B8B-5101-4DB9-91C7-2FF4A63E722D}" name="Column4132" dataDxfId="12653"/>
    <tableColumn id="4137" xr3:uid="{1E4FD146-3B6C-4982-8127-DA69BF8C4338}" name="Column4133" dataDxfId="12652"/>
    <tableColumn id="4138" xr3:uid="{663A9F25-58DC-49F7-949D-D0029627404D}" name="Column4134" dataDxfId="12651"/>
    <tableColumn id="4139" xr3:uid="{F4068051-D965-4676-9A7C-8E622543D448}" name="Column4135" dataDxfId="12650"/>
    <tableColumn id="4140" xr3:uid="{7F2BFA48-B5C5-4997-AEA8-75F9BFF7C0D1}" name="Column4136" dataDxfId="12649"/>
    <tableColumn id="4141" xr3:uid="{148AB0AB-2B2D-41BD-A16C-476BF2D6BA30}" name="Column4137" dataDxfId="12648"/>
    <tableColumn id="4142" xr3:uid="{3CE91B6B-3F85-4FDB-816E-2C725A7F1B25}" name="Column4138" dataDxfId="12647"/>
    <tableColumn id="4143" xr3:uid="{C541F5E7-5183-4C06-890E-5C97A808F88B}" name="Column4139" dataDxfId="12646"/>
    <tableColumn id="4144" xr3:uid="{379DD124-3A9E-4D98-80A8-B6A75C7D7275}" name="Column4140" dataDxfId="12645"/>
    <tableColumn id="4145" xr3:uid="{C355CF87-5C63-4362-A6C5-34434CAF1446}" name="Column4141" dataDxfId="12644"/>
    <tableColumn id="4146" xr3:uid="{F1F75CEE-3CE6-4984-BD96-F1308459D0F1}" name="Column4142" dataDxfId="12643"/>
    <tableColumn id="4147" xr3:uid="{32877866-24BD-4B50-9C2C-7ACDDC80444C}" name="Column4143" dataDxfId="12642"/>
    <tableColumn id="4148" xr3:uid="{FD6200B1-CA36-4D14-94EA-5F6E5AAEE08D}" name="Column4144" dataDxfId="12641"/>
    <tableColumn id="4149" xr3:uid="{94060128-7FBD-4F7D-9141-5BA92CA8CEA7}" name="Column4145" dataDxfId="12640"/>
    <tableColumn id="4150" xr3:uid="{4CB3B378-393A-4593-B57F-DA01563D649F}" name="Column4146" dataDxfId="12639"/>
    <tableColumn id="4151" xr3:uid="{3B764CB4-4F2A-4036-B4A4-543D25F4054F}" name="Column4147" dataDxfId="12638"/>
    <tableColumn id="4152" xr3:uid="{ADAE198E-FCAE-4317-8EA2-9E44DD8F5509}" name="Column4148" dataDxfId="12637"/>
    <tableColumn id="4153" xr3:uid="{2A00E216-8BC9-4104-BDE8-8BADDA6AB12B}" name="Column4149" dataDxfId="12636"/>
    <tableColumn id="4154" xr3:uid="{55E78568-C9C4-46A2-A807-F5F5B8F78EE4}" name="Column4150" dataDxfId="12635"/>
    <tableColumn id="4155" xr3:uid="{A10BF7AA-29A8-43C1-B2C3-5532846A0623}" name="Column4151" dataDxfId="12634"/>
    <tableColumn id="4156" xr3:uid="{A043848C-E6F2-4EAA-9C9E-98E2A7C6DD08}" name="Column4152" dataDxfId="12633"/>
    <tableColumn id="4157" xr3:uid="{FAE59C3A-07FD-4D36-9ED5-D73CC37D221B}" name="Column4153" dataDxfId="12632"/>
    <tableColumn id="4158" xr3:uid="{A9B126ED-23EA-4E0D-B56B-2C59AE569C28}" name="Column4154" dataDxfId="12631"/>
    <tableColumn id="4159" xr3:uid="{119BCB3F-07EB-4115-BF5F-A0E6D44881A9}" name="Column4155" dataDxfId="12630"/>
    <tableColumn id="4160" xr3:uid="{F94AFA83-3B25-4B00-BD39-72AB334523DF}" name="Column4156" dataDxfId="12629"/>
    <tableColumn id="4161" xr3:uid="{3BF29A0C-777B-4FCE-A66D-F559C50BE9A6}" name="Column4157" dataDxfId="12628"/>
    <tableColumn id="4162" xr3:uid="{900A5410-E17F-49C9-B6F8-7F87F6AFC6E2}" name="Column4158" dataDxfId="12627"/>
    <tableColumn id="4163" xr3:uid="{B1B7B5B4-ADE0-4EC5-AF4B-872770BA9EE7}" name="Column4159" dataDxfId="12626"/>
    <tableColumn id="4164" xr3:uid="{C39D9CAD-EFAE-4C91-B501-2ED17076B733}" name="Column4160" dataDxfId="12625"/>
    <tableColumn id="4165" xr3:uid="{903A9D4D-60A5-4E3B-A81F-07BDD23990F7}" name="Column4161" dataDxfId="12624"/>
    <tableColumn id="4166" xr3:uid="{85F6AE89-34DC-4044-87BD-F53F1E698E48}" name="Column4162" dataDxfId="12623"/>
    <tableColumn id="4167" xr3:uid="{6EC36D68-741A-4A2D-B288-8228E2C8C892}" name="Column4163" dataDxfId="12622"/>
    <tableColumn id="4168" xr3:uid="{E684CBBE-BCF5-4F38-9A53-8C4476A70070}" name="Column4164" dataDxfId="12621"/>
    <tableColumn id="4169" xr3:uid="{72EB5100-0F6A-4694-AE25-2C8868AC6E08}" name="Column4165" dataDxfId="12620"/>
    <tableColumn id="4170" xr3:uid="{6E4CA517-A21C-4A67-A101-226FEE44029C}" name="Column4166" dataDxfId="12619"/>
    <tableColumn id="4171" xr3:uid="{A29EA7E8-5F7E-4913-ACC5-D2B755F68A3F}" name="Column4167" dataDxfId="12618"/>
    <tableColumn id="4172" xr3:uid="{FE8EF9EF-B5A4-404F-84D6-C698B539F4A1}" name="Column4168" dataDxfId="12617"/>
    <tableColumn id="4173" xr3:uid="{49AAB683-805C-4EF0-AEE7-BD0E5DE69C94}" name="Column4169" dataDxfId="12616"/>
    <tableColumn id="4174" xr3:uid="{7D6B1CE7-EA9B-4EB7-A3DD-B7A2F5CB3B15}" name="Column4170" dataDxfId="12615"/>
    <tableColumn id="4175" xr3:uid="{1D65907C-5434-4FA3-976F-7345811221E8}" name="Column4171" dataDxfId="12614"/>
    <tableColumn id="4176" xr3:uid="{B49AE720-2C1C-4E44-B9FE-8F809E862315}" name="Column4172" dataDxfId="12613"/>
    <tableColumn id="4177" xr3:uid="{9EB19142-42A7-46A1-933A-FB867BC2F1F5}" name="Column4173" dataDxfId="12612"/>
    <tableColumn id="4178" xr3:uid="{D575A3D1-E976-4C37-BAFE-21E5A959BBD7}" name="Column4174" dataDxfId="12611"/>
    <tableColumn id="4179" xr3:uid="{7EF23F38-B190-499F-80DD-EA8A4719FFF8}" name="Column4175" dataDxfId="12610"/>
    <tableColumn id="4180" xr3:uid="{713FA78C-EAA8-4226-8933-99C3D2B10E1A}" name="Column4176" dataDxfId="12609"/>
    <tableColumn id="4181" xr3:uid="{3458ED00-EC41-4754-A997-2E5767A0A36C}" name="Column4177" dataDxfId="12608"/>
    <tableColumn id="4182" xr3:uid="{D9868E74-B674-4C62-8278-4AED49AA4BA9}" name="Column4178" dataDxfId="12607"/>
    <tableColumn id="4183" xr3:uid="{1DA35750-56EE-4114-8442-1BDE3921DCFD}" name="Column4179" dataDxfId="12606"/>
    <tableColumn id="4184" xr3:uid="{B64B3B45-D2D8-40D8-905D-CF1BAA730F49}" name="Column4180" dataDxfId="12605"/>
    <tableColumn id="4185" xr3:uid="{1A4080B2-1661-4FE5-864B-02B23AFA49BE}" name="Column4181" dataDxfId="12604"/>
    <tableColumn id="4186" xr3:uid="{CE198EEC-DE5C-47B6-B1C6-DB4AC1A2B67D}" name="Column4182" dataDxfId="12603"/>
    <tableColumn id="4187" xr3:uid="{9BDDC53A-B47E-479D-80BE-0B72A89B7044}" name="Column4183" dataDxfId="12602"/>
    <tableColumn id="4188" xr3:uid="{2BD44751-D494-4C18-9CA8-332A5416AE75}" name="Column4184" dataDxfId="12601"/>
    <tableColumn id="4189" xr3:uid="{75CD9FFD-EADD-4682-98FA-3F0803210468}" name="Column4185" dataDxfId="12600"/>
    <tableColumn id="4190" xr3:uid="{259271BD-7303-4AE2-84D7-8D57F8B1E585}" name="Column4186" dataDxfId="12599"/>
    <tableColumn id="4191" xr3:uid="{E69744F8-54BF-41A0-B1AE-1C24603198A6}" name="Column4187" dataDxfId="12598"/>
    <tableColumn id="4192" xr3:uid="{9D16286F-62EA-46D5-9E68-B6D350BB174D}" name="Column4188" dataDxfId="12597"/>
    <tableColumn id="4193" xr3:uid="{28E83C9A-31CB-4B2D-8CD5-CB38ABDAB86A}" name="Column4189" dataDxfId="12596"/>
    <tableColumn id="4194" xr3:uid="{2B5908CE-3A2D-44C0-9575-1B480930B645}" name="Column4190" dataDxfId="12595"/>
    <tableColumn id="4195" xr3:uid="{1306C19E-DDA5-4C94-ACC3-6154B3802C73}" name="Column4191" dataDxfId="12594"/>
    <tableColumn id="4196" xr3:uid="{F1DE7C43-DF1F-4CEF-A761-30BCFB56EAB6}" name="Column4192" dataDxfId="12593"/>
    <tableColumn id="4197" xr3:uid="{A9CC478E-19A8-4638-93AE-691AE48FAFD7}" name="Column4193" dataDxfId="12592"/>
    <tableColumn id="4198" xr3:uid="{A8A5301C-6C62-47F1-9085-EB050FCCAD40}" name="Column4194" dataDxfId="12591"/>
    <tableColumn id="4199" xr3:uid="{8F5DB6C0-B795-4619-ADD9-C4A0789A8053}" name="Column4195" dataDxfId="12590"/>
    <tableColumn id="4200" xr3:uid="{1C45319E-B7D9-4342-B32D-D276FFAFC019}" name="Column4196" dataDxfId="12589"/>
    <tableColumn id="4201" xr3:uid="{7DC0F7D0-CE38-4C8D-99D9-8863DAA9B5C9}" name="Column4197" dataDxfId="12588"/>
    <tableColumn id="4202" xr3:uid="{C6BDCCD6-4BA1-46F7-A8DC-B7CBEB1D3FA1}" name="Column4198" dataDxfId="12587"/>
    <tableColumn id="4203" xr3:uid="{C030941C-CC28-4947-9085-77F73D21F271}" name="Column4199" dataDxfId="12586"/>
    <tableColumn id="4204" xr3:uid="{47D95406-73D8-4E7D-94A7-54F3E1D421AD}" name="Column4200" dataDxfId="12585"/>
    <tableColumn id="4205" xr3:uid="{FD874555-DBC9-4577-BD1C-3B2E859B7911}" name="Column4201" dataDxfId="12584"/>
    <tableColumn id="4206" xr3:uid="{7AA64C6C-DDE9-4FA5-8DF4-CF16AD44C4F4}" name="Column4202" dataDxfId="12583"/>
    <tableColumn id="4207" xr3:uid="{4A99568B-80D2-4131-8DC2-B253F5C582D9}" name="Column4203" dataDxfId="12582"/>
    <tableColumn id="4208" xr3:uid="{8830DDF6-C46B-4DD9-9C9A-B15AD7EA3160}" name="Column4204" dataDxfId="12581"/>
    <tableColumn id="4209" xr3:uid="{72380F2F-B139-4AF9-AD81-0201A482989D}" name="Column4205" dataDxfId="12580"/>
    <tableColumn id="4210" xr3:uid="{0DFC5EA0-7DB9-46AA-A1BE-9220FDB38739}" name="Column4206" dataDxfId="12579"/>
    <tableColumn id="4211" xr3:uid="{3D646A55-4B2E-4D95-9C23-0FD760D89869}" name="Column4207" dataDxfId="12578"/>
    <tableColumn id="4212" xr3:uid="{5B01AF5B-BD7B-4F1D-9AF2-527B639FA1EC}" name="Column4208" dataDxfId="12577"/>
    <tableColumn id="4213" xr3:uid="{58FA326A-3288-44B6-BABA-1A8D6C266882}" name="Column4209" dataDxfId="12576"/>
    <tableColumn id="4214" xr3:uid="{6A825881-0A06-4C62-996C-F71B8BC4B179}" name="Column4210" dataDxfId="12575"/>
    <tableColumn id="4215" xr3:uid="{9C11FAC5-7453-4C6E-9FEA-E0A70C19D1BB}" name="Column4211" dataDxfId="12574"/>
    <tableColumn id="4216" xr3:uid="{5CB81210-D747-4160-BE18-61933E782C60}" name="Column4212" dataDxfId="12573"/>
    <tableColumn id="4217" xr3:uid="{D51BC2CF-7A2E-4A9C-A050-180C93482432}" name="Column4213" dataDxfId="12572"/>
    <tableColumn id="4218" xr3:uid="{DFA8C17A-2C3B-47E3-9D8F-932726F3AE4B}" name="Column4214" dataDxfId="12571"/>
    <tableColumn id="4219" xr3:uid="{740B6254-F9B9-4D10-8E2A-F81511222F13}" name="Column4215" dataDxfId="12570"/>
    <tableColumn id="4220" xr3:uid="{2D762DE7-5B36-4698-8E83-8261D6940932}" name="Column4216" dataDxfId="12569"/>
    <tableColumn id="4221" xr3:uid="{B6C90F8B-643F-4387-A35A-B53EAE505F9E}" name="Column4217" dataDxfId="12568"/>
    <tableColumn id="4222" xr3:uid="{5C5C6139-F9F3-4FF4-A4D5-39A0AEED9975}" name="Column4218" dataDxfId="12567"/>
    <tableColumn id="4223" xr3:uid="{6F433379-49E3-4091-B267-E9AC54150176}" name="Column4219" dataDxfId="12566"/>
    <tableColumn id="4224" xr3:uid="{AB9C8FEF-2649-4B95-BF8E-18201EC7F8FE}" name="Column4220" dataDxfId="12565"/>
    <tableColumn id="4225" xr3:uid="{2E02A0C9-E372-47CD-8747-B61E836038EB}" name="Column4221" dataDxfId="12564"/>
    <tableColumn id="4226" xr3:uid="{184CBC2D-F64B-464E-8021-DCB88AFCC2A5}" name="Column4222" dataDxfId="12563"/>
    <tableColumn id="4227" xr3:uid="{8696E701-5D98-43A3-B86F-19088CFA2825}" name="Column4223" dataDxfId="12562"/>
    <tableColumn id="4228" xr3:uid="{3C9053F0-9460-4435-9C2C-2E8FD18989F7}" name="Column4224" dataDxfId="12561"/>
    <tableColumn id="4229" xr3:uid="{D80A9762-2531-4D3B-A0E4-71CC25972463}" name="Column4225" dataDxfId="12560"/>
    <tableColumn id="4230" xr3:uid="{2407D72D-24E8-4F6C-AD4F-268701903DF3}" name="Column4226" dataDxfId="12559"/>
    <tableColumn id="4231" xr3:uid="{B4A903F9-EFC7-43D3-8427-C658B11FFF65}" name="Column4227" dataDxfId="12558"/>
    <tableColumn id="4232" xr3:uid="{6A159D26-5AC6-4F9D-8D35-2519EB5EF436}" name="Column4228" dataDxfId="12557"/>
    <tableColumn id="4233" xr3:uid="{3F780C3E-936A-4EA3-9B9B-2660A17781AB}" name="Column4229" dataDxfId="12556"/>
    <tableColumn id="4234" xr3:uid="{8544AD5F-C74D-4950-A29F-CAA91E1A19A2}" name="Column4230" dataDxfId="12555"/>
    <tableColumn id="4235" xr3:uid="{7AD22415-8052-40F1-986A-ABB9547AD2B6}" name="Column4231" dataDxfId="12554"/>
    <tableColumn id="4236" xr3:uid="{67D998B8-629A-407E-99E1-0C7CA711E96A}" name="Column4232" dataDxfId="12553"/>
    <tableColumn id="4237" xr3:uid="{50E10B37-1C35-45E0-B4DD-83957A29E00B}" name="Column4233" dataDxfId="12552"/>
    <tableColumn id="4238" xr3:uid="{98AF06B0-FC91-4707-AA63-8E031278AD68}" name="Column4234" dataDxfId="12551"/>
    <tableColumn id="4239" xr3:uid="{B7186ADF-4B99-4C7E-AE8A-928220291A96}" name="Column4235" dataDxfId="12550"/>
    <tableColumn id="4240" xr3:uid="{B443B31B-E4F5-4577-A66E-B88DAD82D0B6}" name="Column4236" dataDxfId="12549"/>
    <tableColumn id="4241" xr3:uid="{BB1BC094-57B3-4725-B3B4-C84D3CEF2ABB}" name="Column4237" dataDxfId="12548"/>
    <tableColumn id="4242" xr3:uid="{42FD0C27-0409-4FE1-ACC4-047640F2C637}" name="Column4238" dataDxfId="12547"/>
    <tableColumn id="4243" xr3:uid="{83F6CCC7-F20B-4D42-B33D-C53829AEF502}" name="Column4239" dataDxfId="12546"/>
    <tableColumn id="4244" xr3:uid="{0E74A60F-C436-49F5-AC95-567641645E54}" name="Column4240" dataDxfId="12545"/>
    <tableColumn id="4245" xr3:uid="{F52D1A9B-5338-41D4-A427-98FD65F2B230}" name="Column4241" dataDxfId="12544"/>
    <tableColumn id="4246" xr3:uid="{516CB237-9DF6-4748-9049-AA06E2CA1079}" name="Column4242" dataDxfId="12543"/>
    <tableColumn id="4247" xr3:uid="{16AC2780-75B8-459B-897D-9C4A1CDE9FC7}" name="Column4243" dataDxfId="12542"/>
    <tableColumn id="4248" xr3:uid="{CC956482-1BC3-46F8-9508-8C9489652DC1}" name="Column4244" dataDxfId="12541"/>
    <tableColumn id="4249" xr3:uid="{7108C48C-CAE2-4440-B1E6-C6B9778CEB64}" name="Column4245" dataDxfId="12540"/>
    <tableColumn id="4250" xr3:uid="{75244A45-460F-4F14-98DE-615B2E64B407}" name="Column4246" dataDxfId="12539"/>
    <tableColumn id="4251" xr3:uid="{166DE325-EBC0-4797-9EBA-C7AE636E1B09}" name="Column4247" dataDxfId="12538"/>
    <tableColumn id="4252" xr3:uid="{1641CE92-D146-453E-B3ED-0255DB6CC220}" name="Column4248" dataDxfId="12537"/>
    <tableColumn id="4253" xr3:uid="{2B191B74-49EA-4503-A07E-A048F7143EEE}" name="Column4249" dataDxfId="12536"/>
    <tableColumn id="4254" xr3:uid="{A32B78A8-FC22-4829-AE84-52B1637C2691}" name="Column4250" dataDxfId="12535"/>
    <tableColumn id="4255" xr3:uid="{A086D55D-82F9-450E-9CD8-764156B1B08B}" name="Column4251" dataDxfId="12534"/>
    <tableColumn id="4256" xr3:uid="{093EC7CC-D4E4-4ECA-9F3C-4CDFA01DECC6}" name="Column4252" dataDxfId="12533"/>
    <tableColumn id="4257" xr3:uid="{1EB3836A-75B8-47D8-BCB2-41C22CD7C3C9}" name="Column4253" dataDxfId="12532"/>
    <tableColumn id="4258" xr3:uid="{D10006E5-2A15-4F6A-9D86-9B4A0C3F8479}" name="Column4254" dataDxfId="12531"/>
    <tableColumn id="4259" xr3:uid="{DA09D7BB-ED3E-424B-B852-759CA322A965}" name="Column4255" dataDxfId="12530"/>
    <tableColumn id="4260" xr3:uid="{92E69C6F-0F4D-475E-9E74-16737907025E}" name="Column4256" dataDxfId="12529"/>
    <tableColumn id="4261" xr3:uid="{E0A524B8-E91C-4BE6-A5A7-1F1D4840AB76}" name="Column4257" dataDxfId="12528"/>
    <tableColumn id="4262" xr3:uid="{8C06B539-D13C-43D8-B2EF-5F2A4C418FEF}" name="Column4258" dataDxfId="12527"/>
    <tableColumn id="4263" xr3:uid="{D219EC19-F449-4261-8DFA-2D7397BD0A95}" name="Column4259" dataDxfId="12526"/>
    <tableColumn id="4264" xr3:uid="{8756AF2C-82C4-4E25-95F2-44E8F85B03CE}" name="Column4260" dataDxfId="12525"/>
    <tableColumn id="4265" xr3:uid="{D3DB573A-3818-46E7-8D18-F215CD6D2CED}" name="Column4261" dataDxfId="12524"/>
    <tableColumn id="4266" xr3:uid="{1614565E-5B1A-4F6B-9853-A5B4EC587549}" name="Column4262" dataDxfId="12523"/>
    <tableColumn id="4267" xr3:uid="{C0DE3804-4704-4CCE-A981-8F3BDD856720}" name="Column4263" dataDxfId="12522"/>
    <tableColumn id="4268" xr3:uid="{C34D74D6-EF5D-45FA-B387-F8D73B9B641D}" name="Column4264" dataDxfId="12521"/>
    <tableColumn id="4269" xr3:uid="{B8062E68-BA04-403D-8A62-F7C4064BA655}" name="Column4265" dataDxfId="12520"/>
    <tableColumn id="4270" xr3:uid="{6FD9B480-A027-4E58-8D7A-878EFF3DF69D}" name="Column4266" dataDxfId="12519"/>
    <tableColumn id="4271" xr3:uid="{23837FB5-52B1-46F7-B24C-DE9FAADBBCF4}" name="Column4267" dataDxfId="12518"/>
    <tableColumn id="4272" xr3:uid="{B8DFED24-8A25-4990-8B21-E0599C712EA5}" name="Column4268" dataDxfId="12517"/>
    <tableColumn id="4273" xr3:uid="{40139812-788D-4977-8191-1103D1E0BE38}" name="Column4269" dataDxfId="12516"/>
    <tableColumn id="4274" xr3:uid="{459B9432-884C-496C-9E71-D33BA2A045F9}" name="Column4270" dataDxfId="12515"/>
    <tableColumn id="4275" xr3:uid="{F6DBAC39-7A08-48CF-8CB2-BAFCE65D0BA4}" name="Column4271" dataDxfId="12514"/>
    <tableColumn id="4276" xr3:uid="{5661A15B-2EB2-40E5-9379-209E28DD93D4}" name="Column4272" dataDxfId="12513"/>
    <tableColumn id="4277" xr3:uid="{A08E641E-A40D-4D23-8496-53F9F6D4EE22}" name="Column4273" dataDxfId="12512"/>
    <tableColumn id="4278" xr3:uid="{EBD40B27-A118-4A60-8B60-72A3C15AFB67}" name="Column4274" dataDxfId="12511"/>
    <tableColumn id="4279" xr3:uid="{F0FC4FC4-96EB-4DC7-88AD-30D1DADC32C9}" name="Column4275" dataDxfId="12510"/>
    <tableColumn id="4280" xr3:uid="{CCBF0DE5-DC52-4C37-B62B-6281D1F75AF6}" name="Column4276" dataDxfId="12509"/>
    <tableColumn id="4281" xr3:uid="{28DE9052-ADB8-4AB3-8D1C-75304E3C60F6}" name="Column4277" dataDxfId="12508"/>
    <tableColumn id="4282" xr3:uid="{ACF0874B-1A90-4B0B-8BE2-E395D8A14A4E}" name="Column4278" dataDxfId="12507"/>
    <tableColumn id="4283" xr3:uid="{678658D8-2069-493E-9B23-A0380E55B734}" name="Column4279" dataDxfId="12506"/>
    <tableColumn id="4284" xr3:uid="{2CF7FE84-55E0-4124-A7B2-778E554CD45E}" name="Column4280" dataDxfId="12505"/>
    <tableColumn id="4285" xr3:uid="{6D87D1FE-277C-43E3-A2C5-AF9FA82644E8}" name="Column4281" dataDxfId="12504"/>
    <tableColumn id="4286" xr3:uid="{2DDECA13-E7F6-4B54-B212-958EFABC1BF8}" name="Column4282" dataDxfId="12503"/>
    <tableColumn id="4287" xr3:uid="{FF8DA01D-597A-4664-99A1-51DAEC605B80}" name="Column4283" dataDxfId="12502"/>
    <tableColumn id="4288" xr3:uid="{549470D3-74C7-4DA1-A540-1180A72E28D3}" name="Column4284" dataDxfId="12501"/>
    <tableColumn id="4289" xr3:uid="{EADD1B07-305A-41EA-B9BF-6E861D1A6770}" name="Column4285" dataDxfId="12500"/>
    <tableColumn id="4290" xr3:uid="{53BC9EDA-E2DA-4710-95B4-DD47768D7554}" name="Column4286" dataDxfId="12499"/>
    <tableColumn id="4291" xr3:uid="{D2FA61C3-9AA4-4812-B27C-A9DAFE31301E}" name="Column4287" dataDxfId="12498"/>
    <tableColumn id="4292" xr3:uid="{64C33C36-9D94-4DCC-AE4C-E288C8A39EAF}" name="Column4288" dataDxfId="12497"/>
    <tableColumn id="4293" xr3:uid="{2913D23D-0D5C-45EB-B13A-68484EF84A97}" name="Column4289" dataDxfId="12496"/>
    <tableColumn id="4294" xr3:uid="{388A30AD-C363-4511-B20B-5CD201A56DB4}" name="Column4290" dataDxfId="12495"/>
    <tableColumn id="4295" xr3:uid="{F1E0FB41-A3CA-4AAB-84D4-CF517503D199}" name="Column4291" dataDxfId="12494"/>
    <tableColumn id="4296" xr3:uid="{381ED71E-A0AB-4C83-85DE-89A4C383DFBB}" name="Column4292" dataDxfId="12493"/>
    <tableColumn id="4297" xr3:uid="{7767B00F-5B42-4C00-B9F2-CCC74DDF8778}" name="Column4293" dataDxfId="12492"/>
    <tableColumn id="4298" xr3:uid="{C27F6231-8BEF-4677-B45E-E0588889C8E0}" name="Column4294" dataDxfId="12491"/>
    <tableColumn id="4299" xr3:uid="{49BD7C99-0CE8-4A14-B508-1C0AEC715564}" name="Column4295" dataDxfId="12490"/>
    <tableColumn id="4300" xr3:uid="{D7956278-C563-4D13-9365-02C416B0EC58}" name="Column4296" dataDxfId="12489"/>
    <tableColumn id="4301" xr3:uid="{77C5F8A5-9214-48A1-AB82-262A39C0A824}" name="Column4297" dataDxfId="12488"/>
    <tableColumn id="4302" xr3:uid="{12F36A4D-ED98-47AF-A812-FCE3CBB07745}" name="Column4298" dataDxfId="12487"/>
    <tableColumn id="4303" xr3:uid="{224728F2-2C00-4EC0-A6DE-4A58547B7644}" name="Column4299" dataDxfId="12486"/>
    <tableColumn id="4304" xr3:uid="{74209913-D8D6-4ECD-9273-8DB7B1398F88}" name="Column4300" dataDxfId="12485"/>
    <tableColumn id="4305" xr3:uid="{FA0881D9-E806-4C76-8116-0AA98D4F0DA3}" name="Column4301" dataDxfId="12484"/>
    <tableColumn id="4306" xr3:uid="{35C22BE0-267F-4D06-8B5E-919EF2C44625}" name="Column4302" dataDxfId="12483"/>
    <tableColumn id="4307" xr3:uid="{4F40B147-00D6-4957-830F-E0F1615387FA}" name="Column4303" dataDxfId="12482"/>
    <tableColumn id="4308" xr3:uid="{BADCE86A-74F5-409D-BDA3-5497E31E23BF}" name="Column4304" dataDxfId="12481"/>
    <tableColumn id="4309" xr3:uid="{4F63265E-D83E-44E0-96E2-8055BE5D0716}" name="Column4305" dataDxfId="12480"/>
    <tableColumn id="4310" xr3:uid="{999E5C7C-919C-49F4-AFA6-9015A317434E}" name="Column4306" dataDxfId="12479"/>
    <tableColumn id="4311" xr3:uid="{CA637977-D3AE-471A-AAF3-4F2D1965A808}" name="Column4307" dataDxfId="12478"/>
    <tableColumn id="4312" xr3:uid="{91384B37-104D-476C-A7BF-843FCF6210A7}" name="Column4308" dataDxfId="12477"/>
    <tableColumn id="4313" xr3:uid="{91814BFF-4E34-4243-A94D-6C12388A8F85}" name="Column4309" dataDxfId="12476"/>
    <tableColumn id="4314" xr3:uid="{116C725F-3671-4152-8A9F-6369F7F5BE29}" name="Column4310" dataDxfId="12475"/>
    <tableColumn id="4315" xr3:uid="{32ED3A2F-8D9B-4666-AEC7-2329AF95C416}" name="Column4311" dataDxfId="12474"/>
    <tableColumn id="4316" xr3:uid="{AAA8BE7E-E4F4-44CE-919A-995CCEC67213}" name="Column4312" dataDxfId="12473"/>
    <tableColumn id="4317" xr3:uid="{FE7B8BAF-3A84-4B87-9CC1-7F5F9E8E4DAC}" name="Column4313" dataDxfId="12472"/>
    <tableColumn id="4318" xr3:uid="{F8C15FC0-639B-4C79-B868-98433CD67B6D}" name="Column4314" dataDxfId="12471"/>
    <tableColumn id="4319" xr3:uid="{F78F3B6C-2B91-4E27-9F7C-FE2612E090B8}" name="Column4315" dataDxfId="12470"/>
    <tableColumn id="4320" xr3:uid="{8C7E41F0-B1E6-4426-9D54-0C0A744A4F34}" name="Column4316" dataDxfId="12469"/>
    <tableColumn id="4321" xr3:uid="{D5878A6E-A9C2-45BA-BA04-9ABEE7327481}" name="Column4317" dataDxfId="12468"/>
    <tableColumn id="4322" xr3:uid="{CB1900D2-A9DF-420F-941E-0EC7933B7C96}" name="Column4318" dataDxfId="12467"/>
    <tableColumn id="4323" xr3:uid="{A27FE715-09A1-4387-9F69-7DC77BDEDB9E}" name="Column4319" dataDxfId="12466"/>
    <tableColumn id="4324" xr3:uid="{9F40AED6-1DCE-40B5-9379-1185C1C5FB33}" name="Column4320" dataDxfId="12465"/>
    <tableColumn id="4325" xr3:uid="{A3E736B1-1733-433F-8765-D0FA4C2C349F}" name="Column4321" dataDxfId="12464"/>
    <tableColumn id="4326" xr3:uid="{AE00A59E-1481-4D6F-9AFC-22039D77E30B}" name="Column4322" dataDxfId="12463"/>
    <tableColumn id="4327" xr3:uid="{8EC67D50-F295-4D67-BC47-4A2A15A9D2BF}" name="Column4323" dataDxfId="12462"/>
    <tableColumn id="4328" xr3:uid="{5EEB820D-6924-4636-9C3D-ACED8A6DEC68}" name="Column4324" dataDxfId="12461"/>
    <tableColumn id="4329" xr3:uid="{B39F0DF4-8CBE-4B7D-98FA-7E416970E37B}" name="Column4325" dataDxfId="12460"/>
    <tableColumn id="4330" xr3:uid="{BD66FB27-CC2F-4FCD-B200-24979AAAB55D}" name="Column4326" dataDxfId="12459"/>
    <tableColumn id="4331" xr3:uid="{8FF2A13C-FAC3-4B50-B655-F832F1FAA514}" name="Column4327" dataDxfId="12458"/>
    <tableColumn id="4332" xr3:uid="{495AC70C-5035-4C0A-9039-35BFAD3BAF77}" name="Column4328" dataDxfId="12457"/>
    <tableColumn id="4333" xr3:uid="{42CCF525-AD62-4BAE-B8E6-8D7EE94580AA}" name="Column4329" dataDxfId="12456"/>
    <tableColumn id="4334" xr3:uid="{995E182E-10A7-4764-9600-8F7500BA78D5}" name="Column4330" dataDxfId="12455"/>
    <tableColumn id="4335" xr3:uid="{0921E739-CDC5-4A00-9A90-248DE6386DC4}" name="Column4331" dataDxfId="12454"/>
    <tableColumn id="4336" xr3:uid="{712E960B-5086-4CFF-8902-7231E52DF02B}" name="Column4332" dataDxfId="12453"/>
    <tableColumn id="4337" xr3:uid="{78653B8D-B15F-466B-8893-2FD1A9E07C1B}" name="Column4333" dataDxfId="12452"/>
    <tableColumn id="4338" xr3:uid="{06C7707D-2EE6-484E-A814-2B9286C2039E}" name="Column4334" dataDxfId="12451"/>
    <tableColumn id="4339" xr3:uid="{D386052A-598F-45E2-9DDF-8C4FBB411F97}" name="Column4335" dataDxfId="12450"/>
    <tableColumn id="4340" xr3:uid="{20C4915B-46E4-4A84-87D0-6221701A6E17}" name="Column4336" dataDxfId="12449"/>
    <tableColumn id="4341" xr3:uid="{DB2509C2-D65B-44F1-9FE7-2F6700E0CC78}" name="Column4337" dataDxfId="12448"/>
    <tableColumn id="4342" xr3:uid="{3476E4DA-5516-4550-AA84-3796D4F269F9}" name="Column4338" dataDxfId="12447"/>
    <tableColumn id="4343" xr3:uid="{8C399F66-5C66-4F26-B17A-92442DED4093}" name="Column4339" dataDxfId="12446"/>
    <tableColumn id="4344" xr3:uid="{00684849-2B63-473E-8024-572B8BB3606F}" name="Column4340" dataDxfId="12445"/>
    <tableColumn id="4345" xr3:uid="{F8CD6CDA-D6C0-497E-AF2A-41260EBC8478}" name="Column4341" dataDxfId="12444"/>
    <tableColumn id="4346" xr3:uid="{30D8C493-C36B-4751-A72F-E96323513A64}" name="Column4342" dataDxfId="12443"/>
    <tableColumn id="4347" xr3:uid="{1A2DDBFD-B242-49B6-9305-4FCA1DD25D90}" name="Column4343" dataDxfId="12442"/>
    <tableColumn id="4348" xr3:uid="{3386504A-1F69-4028-9FC5-87F79DFDC598}" name="Column4344" dataDxfId="12441"/>
    <tableColumn id="4349" xr3:uid="{45AD3F5A-82DC-4DC9-9BE9-8AC64B2769E9}" name="Column4345" dataDxfId="12440"/>
    <tableColumn id="4350" xr3:uid="{316B85D5-5301-491A-BFAA-8D7B50A8DD34}" name="Column4346" dataDxfId="12439"/>
    <tableColumn id="4351" xr3:uid="{26A3C7C6-20F3-4986-9EDD-EFD57836BBC3}" name="Column4347" dataDxfId="12438"/>
    <tableColumn id="4352" xr3:uid="{539B0A8F-7D23-4479-B0CD-F02D078D5942}" name="Column4348" dataDxfId="12437"/>
    <tableColumn id="4353" xr3:uid="{B91D5D57-4CBF-4442-9DE7-1C23742D0144}" name="Column4349" dataDxfId="12436"/>
    <tableColumn id="4354" xr3:uid="{07755D30-40F7-4D64-9DB9-6F2393F271BA}" name="Column4350" dataDxfId="12435"/>
    <tableColumn id="4355" xr3:uid="{0092D841-6D79-4DEC-97E4-F79FE01695E0}" name="Column4351" dataDxfId="12434"/>
    <tableColumn id="4356" xr3:uid="{19732039-B2ED-4C0A-8FFA-08153C259B4B}" name="Column4352" dataDxfId="12433"/>
    <tableColumn id="4357" xr3:uid="{BCBF60B5-9974-4A5B-B3CD-99CC1E6D6A5E}" name="Column4353" dataDxfId="12432"/>
    <tableColumn id="4358" xr3:uid="{919666E8-D2DF-4560-948C-EC8A64A19A89}" name="Column4354" dataDxfId="12431"/>
    <tableColumn id="4359" xr3:uid="{8DEC72DA-55D3-4132-B3A5-C3968B46E5DC}" name="Column4355" dataDxfId="12430"/>
    <tableColumn id="4360" xr3:uid="{0636F6B2-8A87-4BF7-906C-A088D12361B0}" name="Column4356" dataDxfId="12429"/>
    <tableColumn id="4361" xr3:uid="{192B9403-17E2-4B0B-BC2E-DD9DACA4E130}" name="Column4357" dataDxfId="12428"/>
    <tableColumn id="4362" xr3:uid="{D477FDCC-105B-4011-A207-AEFDF6F4C5BC}" name="Column4358" dataDxfId="12427"/>
    <tableColumn id="4363" xr3:uid="{39B270A0-2F57-4119-A6F2-BC33E55E14B7}" name="Column4359" dataDxfId="12426"/>
    <tableColumn id="4364" xr3:uid="{3D081854-EAC2-4E52-A045-BD9FF2721A89}" name="Column4360" dataDxfId="12425"/>
    <tableColumn id="4365" xr3:uid="{5CB1DD3F-80C4-48F5-BBE2-58F55DEA6BC5}" name="Column4361" dataDxfId="12424"/>
    <tableColumn id="4366" xr3:uid="{547B6CAC-5BFA-4F1E-8805-CD526556A7F5}" name="Column4362" dataDxfId="12423"/>
    <tableColumn id="4367" xr3:uid="{AC1421C0-FB1F-44CC-8BBA-97717697FC10}" name="Column4363" dataDxfId="12422"/>
    <tableColumn id="4368" xr3:uid="{74E5CFAF-E1BE-434F-A519-3C495BF7D90C}" name="Column4364" dataDxfId="12421"/>
    <tableColumn id="4369" xr3:uid="{77E93733-DFAC-4D39-8408-C1AED55F8076}" name="Column4365" dataDxfId="12420"/>
    <tableColumn id="4370" xr3:uid="{586E6738-610E-4530-AC84-0091A06660AA}" name="Column4366" dataDxfId="12419"/>
    <tableColumn id="4371" xr3:uid="{0E54D503-B052-4A82-92CB-ACD703D337D7}" name="Column4367" dataDxfId="12418"/>
    <tableColumn id="4372" xr3:uid="{247BD5CC-0E9E-4032-AB42-980BAA9BFE0E}" name="Column4368" dataDxfId="12417"/>
    <tableColumn id="4373" xr3:uid="{DE2E4795-B056-44FA-B663-E7008E8CF596}" name="Column4369" dataDxfId="12416"/>
    <tableColumn id="4374" xr3:uid="{C6A9EC6B-EE76-4587-86F9-17AB8A6D6BE4}" name="Column4370" dataDxfId="12415"/>
    <tableColumn id="4375" xr3:uid="{61508E8B-BDD4-451A-BADC-041FB7601E91}" name="Column4371" dataDxfId="12414"/>
    <tableColumn id="4376" xr3:uid="{135A3D2B-7ABD-47D5-942D-74ED1C23BB4A}" name="Column4372" dataDxfId="12413"/>
    <tableColumn id="4377" xr3:uid="{63BCF526-BD01-45ED-A480-03306BA302F2}" name="Column4373" dataDxfId="12412"/>
    <tableColumn id="4378" xr3:uid="{C63719BE-C8DD-4A1B-B47B-DA98327B6796}" name="Column4374" dataDxfId="12411"/>
    <tableColumn id="4379" xr3:uid="{A4E01970-9CA5-412E-BAAD-0D4576A2AE11}" name="Column4375" dataDxfId="12410"/>
    <tableColumn id="4380" xr3:uid="{D8A3FEFC-927A-4026-89D3-943F2D12402C}" name="Column4376" dataDxfId="12409"/>
    <tableColumn id="4381" xr3:uid="{EDFA09C0-3D6F-4982-AFB2-D4B16CFED1ED}" name="Column4377" dataDxfId="12408"/>
    <tableColumn id="4382" xr3:uid="{2986582B-DBFC-4153-8F75-07C5A5DEDF6B}" name="Column4378" dataDxfId="12407"/>
    <tableColumn id="4383" xr3:uid="{60F33C3C-2CF2-4BE4-ABC9-3C212BC912F1}" name="Column4379" dataDxfId="12406"/>
    <tableColumn id="4384" xr3:uid="{81146369-7AB8-4FEF-8324-488D2C03E6CD}" name="Column4380" dataDxfId="12405"/>
    <tableColumn id="4385" xr3:uid="{D49970A1-5D86-4AA6-B80F-577A2128564B}" name="Column4381" dataDxfId="12404"/>
    <tableColumn id="4386" xr3:uid="{A37DEF48-E10A-4924-8F40-C297594F2020}" name="Column4382" dataDxfId="12403"/>
    <tableColumn id="4387" xr3:uid="{96357FFA-360D-450D-98B0-C56B0ABF7C6A}" name="Column4383" dataDxfId="12402"/>
    <tableColumn id="4388" xr3:uid="{10CF073E-3A1F-418E-BAA9-6D98BA33D943}" name="Column4384" dataDxfId="12401"/>
    <tableColumn id="4389" xr3:uid="{25D43E02-0827-4133-B0A5-9D861A3AC6BD}" name="Column4385" dataDxfId="12400"/>
    <tableColumn id="4390" xr3:uid="{19F9AB85-0966-443D-BD96-DCC5FF8DF721}" name="Column4386" dataDxfId="12399"/>
    <tableColumn id="4391" xr3:uid="{0A00480E-A9F2-4372-B0DF-C16DB99918DA}" name="Column4387" dataDxfId="12398"/>
    <tableColumn id="4392" xr3:uid="{97E52471-C348-4B12-A884-A2A7B2DA1F58}" name="Column4388" dataDxfId="12397"/>
    <tableColumn id="4393" xr3:uid="{9275B5B0-4F87-43A1-8F3A-68879BBA583B}" name="Column4389" dataDxfId="12396"/>
    <tableColumn id="4394" xr3:uid="{DF8FBF72-F5A3-4AC2-9AD7-293D6E466DF3}" name="Column4390" dataDxfId="12395"/>
    <tableColumn id="4395" xr3:uid="{0B481FBE-959C-422E-A32C-3E0CC46BD1CB}" name="Column4391" dataDxfId="12394"/>
    <tableColumn id="4396" xr3:uid="{EE27F1D7-2B5C-44F2-B546-FC18D4E970BA}" name="Column4392" dataDxfId="12393"/>
    <tableColumn id="4397" xr3:uid="{1356009A-2E13-459A-A1B0-BE2750639575}" name="Column4393" dataDxfId="12392"/>
    <tableColumn id="4398" xr3:uid="{6324E8D1-8A47-46E6-8A74-2D12230A89EC}" name="Column4394" dataDxfId="12391"/>
    <tableColumn id="4399" xr3:uid="{C24E2304-8CD4-4EF7-88FC-93F9FEF2D23C}" name="Column4395" dataDxfId="12390"/>
    <tableColumn id="4400" xr3:uid="{BC7B3B74-0B5C-4F5F-B1CD-D71C5219B181}" name="Column4396" dataDxfId="12389"/>
    <tableColumn id="4401" xr3:uid="{FE3DE1B9-9C42-4E65-8E6A-9095C301DFF8}" name="Column4397" dataDxfId="12388"/>
    <tableColumn id="4402" xr3:uid="{F24840BE-8099-4EF3-87D4-95C18D950760}" name="Column4398" dataDxfId="12387"/>
    <tableColumn id="4403" xr3:uid="{6A25C8DE-7E58-42AD-A189-AAD79C615626}" name="Column4399" dataDxfId="12386"/>
    <tableColumn id="4404" xr3:uid="{CD0D6B86-CB85-491B-91CB-C98AE1EE9F0E}" name="Column4400" dataDxfId="12385"/>
    <tableColumn id="4405" xr3:uid="{97FD5904-0D52-477B-9373-6FF1947B0DE3}" name="Column4401" dataDxfId="12384"/>
    <tableColumn id="4406" xr3:uid="{34317C6F-B401-4FC6-B39B-65DB9DC9BA08}" name="Column4402" dataDxfId="12383"/>
    <tableColumn id="4407" xr3:uid="{217493E3-6BBA-435B-85E8-4D7A7862E7A1}" name="Column4403" dataDxfId="12382"/>
    <tableColumn id="4408" xr3:uid="{6E92B65D-2832-4839-8C9C-C1B5C50DC960}" name="Column4404" dataDxfId="12381"/>
    <tableColumn id="4409" xr3:uid="{1D890EAF-BFF5-4647-A883-A60EF942EB05}" name="Column4405" dataDxfId="12380"/>
    <tableColumn id="4410" xr3:uid="{C4336178-80CB-414E-B7A8-980FA42C59FE}" name="Column4406" dataDxfId="12379"/>
    <tableColumn id="4411" xr3:uid="{527E3812-0BBA-4BBB-9226-D84036F4BE43}" name="Column4407" dataDxfId="12378"/>
    <tableColumn id="4412" xr3:uid="{CA6495F1-F893-4286-82C6-376BB69CC100}" name="Column4408" dataDxfId="12377"/>
    <tableColumn id="4413" xr3:uid="{008B79B2-8A0F-4FF1-B993-7DB581D48217}" name="Column4409" dataDxfId="12376"/>
    <tableColumn id="4414" xr3:uid="{2F8663DF-5458-489C-9B0B-19D336E04937}" name="Column4410" dataDxfId="12375"/>
    <tableColumn id="4415" xr3:uid="{027C6CAA-BE2C-405A-B819-E73D5205E8A3}" name="Column4411" dataDxfId="12374"/>
    <tableColumn id="4416" xr3:uid="{DB8D6623-3E5D-4B11-872E-3F6660F4874E}" name="Column4412" dataDxfId="12373"/>
    <tableColumn id="4417" xr3:uid="{E7035501-2C4F-4DCC-86FF-724FD465C97C}" name="Column4413" dataDxfId="12372"/>
    <tableColumn id="4418" xr3:uid="{7480DB40-99CA-4FF3-916E-BC050512F886}" name="Column4414" dataDxfId="12371"/>
    <tableColumn id="4419" xr3:uid="{7B586CBC-BDE5-4CB8-8923-835038457D4F}" name="Column4415" dataDxfId="12370"/>
    <tableColumn id="4420" xr3:uid="{9620D43B-7D44-4942-8E18-AAAEE61ACB9C}" name="Column4416" dataDxfId="12369"/>
    <tableColumn id="4421" xr3:uid="{0DBF9742-9C32-41FA-8F11-6CE2E1A26FD9}" name="Column4417" dataDxfId="12368"/>
    <tableColumn id="4422" xr3:uid="{E0D1B83F-D5F7-43CB-8AFF-C86EAE553CA0}" name="Column4418" dataDxfId="12367"/>
    <tableColumn id="4423" xr3:uid="{448A9285-C09A-4144-A9C8-B200C67B839D}" name="Column4419" dataDxfId="12366"/>
    <tableColumn id="4424" xr3:uid="{ED06A5B4-618B-4B28-9603-1368CFA13551}" name="Column4420" dataDxfId="12365"/>
    <tableColumn id="4425" xr3:uid="{CBD821E4-BADD-4FFB-9694-B886189C7747}" name="Column4421" dataDxfId="12364"/>
    <tableColumn id="4426" xr3:uid="{066DB407-5C9A-4342-89F7-18E3F0AEC8FC}" name="Column4422" dataDxfId="12363"/>
    <tableColumn id="4427" xr3:uid="{1AE39F7B-B7F6-4B3D-A0D8-D0929ABC344D}" name="Column4423" dataDxfId="12362"/>
    <tableColumn id="4428" xr3:uid="{56C7D623-E792-4131-910E-42729DC1B3A1}" name="Column4424" dataDxfId="12361"/>
    <tableColumn id="4429" xr3:uid="{69313475-9800-4D9D-B5F7-9E40664072D1}" name="Column4425" dataDxfId="12360"/>
    <tableColumn id="4430" xr3:uid="{AE5A72CC-8834-46C0-8EB9-86B3683ACAB2}" name="Column4426" dataDxfId="12359"/>
    <tableColumn id="4431" xr3:uid="{87A5B552-DA60-4994-823B-29DD1AAF49E5}" name="Column4427" dataDxfId="12358"/>
    <tableColumn id="4432" xr3:uid="{945AEE3A-08C8-43D1-A3FD-E9FE419E9CEA}" name="Column4428" dataDxfId="12357"/>
    <tableColumn id="4433" xr3:uid="{FE7E9243-3439-4544-9B6A-4562919DAF31}" name="Column4429" dataDxfId="12356"/>
    <tableColumn id="4434" xr3:uid="{B2A112F3-DD26-4773-BCD1-53768EEDFDE1}" name="Column4430" dataDxfId="12355"/>
    <tableColumn id="4435" xr3:uid="{6DAA81B7-C674-4232-9476-6B0940A84629}" name="Column4431" dataDxfId="12354"/>
    <tableColumn id="4436" xr3:uid="{16A2389A-9C7F-483F-9504-E16169C79652}" name="Column4432" dataDxfId="12353"/>
    <tableColumn id="4437" xr3:uid="{9F62924E-4133-4AEA-946C-77CC52CFAA0D}" name="Column4433" dataDxfId="12352"/>
    <tableColumn id="4438" xr3:uid="{08E842FC-6FAB-4B66-8A9C-4579A02B37E3}" name="Column4434" dataDxfId="12351"/>
    <tableColumn id="4439" xr3:uid="{510C7F38-8E95-4CE2-9B1E-AF78B5A5B615}" name="Column4435" dataDxfId="12350"/>
    <tableColumn id="4440" xr3:uid="{ED4E4610-8E0A-4E85-8745-9D442B2D8F39}" name="Column4436" dataDxfId="12349"/>
    <tableColumn id="4441" xr3:uid="{678E6A76-F810-4C4E-A6CE-EC529E7B90A4}" name="Column4437" dataDxfId="12348"/>
    <tableColumn id="4442" xr3:uid="{F288B83A-3BCE-4B50-818B-C2D08C097BEE}" name="Column4438" dataDxfId="12347"/>
    <tableColumn id="4443" xr3:uid="{9749CC15-9CF9-440E-A18C-4CB8BF73CF85}" name="Column4439" dataDxfId="12346"/>
    <tableColumn id="4444" xr3:uid="{87AE17AA-1FBF-4FBA-A387-CD93693BB373}" name="Column4440" dataDxfId="12345"/>
    <tableColumn id="4445" xr3:uid="{2252750A-765A-4CB6-93A7-DBEF2A0F1272}" name="Column4441" dataDxfId="12344"/>
    <tableColumn id="4446" xr3:uid="{1A752748-8EB7-4AB0-AA85-0BB0C3C5B5E9}" name="Column4442" dataDxfId="12343"/>
    <tableColumn id="4447" xr3:uid="{CBF949E6-D455-410F-B885-1B9630DD04AA}" name="Column4443" dataDxfId="12342"/>
    <tableColumn id="4448" xr3:uid="{B1D8657A-C740-49B4-82B6-61962E65FDF5}" name="Column4444" dataDxfId="12341"/>
    <tableColumn id="4449" xr3:uid="{14100758-635E-4644-8CC0-38D2620427BD}" name="Column4445" dataDxfId="12340"/>
    <tableColumn id="4450" xr3:uid="{16FDD398-3759-4D7D-8EC5-412DAC4F3B57}" name="Column4446" dataDxfId="12339"/>
    <tableColumn id="4451" xr3:uid="{C9AFC778-E727-4107-9D74-0E2D4586B15C}" name="Column4447" dataDxfId="12338"/>
    <tableColumn id="4452" xr3:uid="{3915D19B-EC1C-472E-BFF1-91421BB88841}" name="Column4448" dataDxfId="12337"/>
    <tableColumn id="4453" xr3:uid="{758A98EA-A399-4410-948B-64B204942EB6}" name="Column4449" dataDxfId="12336"/>
    <tableColumn id="4454" xr3:uid="{5F5773A0-F67A-41AF-8C4A-ACBB4AF43919}" name="Column4450" dataDxfId="12335"/>
    <tableColumn id="4455" xr3:uid="{546392EE-89FB-42C7-9E93-F02B590088D1}" name="Column4451" dataDxfId="12334"/>
    <tableColumn id="4456" xr3:uid="{FAD1CF64-1CA1-42F9-87D6-96C802ACBBA9}" name="Column4452" dataDxfId="12333"/>
    <tableColumn id="4457" xr3:uid="{4CF1CBE8-00B7-4012-86C7-5F956A76F452}" name="Column4453" dataDxfId="12332"/>
    <tableColumn id="4458" xr3:uid="{822E0290-EDA8-4FDE-BB14-7B790C8ACB11}" name="Column4454" dataDxfId="12331"/>
    <tableColumn id="4459" xr3:uid="{C895AE79-DEBC-4F11-ACA3-1073992B640E}" name="Column4455" dataDxfId="12330"/>
    <tableColumn id="4460" xr3:uid="{21B6B059-3492-4FE5-BAE3-677B058A84A6}" name="Column4456" dataDxfId="12329"/>
    <tableColumn id="4461" xr3:uid="{1BCE4538-640E-4E64-9E0F-75E3BF433E3E}" name="Column4457" dataDxfId="12328"/>
    <tableColumn id="4462" xr3:uid="{9678404D-B9AD-44D2-8528-D1D27D3C7CEC}" name="Column4458" dataDxfId="12327"/>
    <tableColumn id="4463" xr3:uid="{EDFE5486-B6BC-4FC0-8658-2BE99804410B}" name="Column4459" dataDxfId="12326"/>
    <tableColumn id="4464" xr3:uid="{A9F87BEB-1BA7-44E1-806E-FE59ECF0FA9A}" name="Column4460" dataDxfId="12325"/>
    <tableColumn id="4465" xr3:uid="{D84BA59D-DBCF-4F71-B96B-DA408D4E9002}" name="Column4461" dataDxfId="12324"/>
    <tableColumn id="4466" xr3:uid="{575E1C3D-3089-46FA-9625-5BCC524B3E02}" name="Column4462" dataDxfId="12323"/>
    <tableColumn id="4467" xr3:uid="{321BDC85-029E-4632-AD75-875E72A7101A}" name="Column4463" dataDxfId="12322"/>
    <tableColumn id="4468" xr3:uid="{8DB9CB88-0D49-49C0-B26D-71968F92FA9E}" name="Column4464" dataDxfId="12321"/>
    <tableColumn id="4469" xr3:uid="{705BEC42-9881-45C7-8307-B79F39BAFEA0}" name="Column4465" dataDxfId="12320"/>
    <tableColumn id="4470" xr3:uid="{DCFEE404-7322-4A33-BC48-05D19C1E42E8}" name="Column4466" dataDxfId="12319"/>
    <tableColumn id="4471" xr3:uid="{A326B262-C928-4D70-A996-9DA4DCDF6A8C}" name="Column4467" dataDxfId="12318"/>
    <tableColumn id="4472" xr3:uid="{B67479EF-7E44-4234-B15A-0B4E43FD529D}" name="Column4468" dataDxfId="12317"/>
    <tableColumn id="4473" xr3:uid="{5FB923B1-DDB4-4E7D-B624-1087B296793B}" name="Column4469" dataDxfId="12316"/>
    <tableColumn id="4474" xr3:uid="{1097FEF8-C68D-49D5-AF1E-BAB261BEB8B1}" name="Column4470" dataDxfId="12315"/>
    <tableColumn id="4475" xr3:uid="{168785FE-6141-4187-AE26-68E5CBC704C7}" name="Column4471" dataDxfId="12314"/>
    <tableColumn id="4476" xr3:uid="{969CDB7A-4FB3-48F5-B522-974A0B095D68}" name="Column4472" dataDxfId="12313"/>
    <tableColumn id="4477" xr3:uid="{8194EEF0-BDF7-490E-A1D3-3A99F64E583E}" name="Column4473" dataDxfId="12312"/>
    <tableColumn id="4478" xr3:uid="{2E510CDD-8AF9-4DE2-B359-9F28AEF359C9}" name="Column4474" dataDxfId="12311"/>
    <tableColumn id="4479" xr3:uid="{83541BCC-CCCF-4E52-8E78-A7B5835DD592}" name="Column4475" dataDxfId="12310"/>
    <tableColumn id="4480" xr3:uid="{C56F2332-9D43-4789-9697-D42BE9E8459A}" name="Column4476" dataDxfId="12309"/>
    <tableColumn id="4481" xr3:uid="{4422CD73-A7F9-4663-844E-FB26C8051030}" name="Column4477" dataDxfId="12308"/>
    <tableColumn id="4482" xr3:uid="{8D09437D-1AF2-4661-893C-2F469C7821DF}" name="Column4478" dataDxfId="12307"/>
    <tableColumn id="4483" xr3:uid="{220D9BE7-7ECF-445C-B769-4DD904EA9A32}" name="Column4479" dataDxfId="12306"/>
    <tableColumn id="4484" xr3:uid="{555449E2-44AD-41F4-9931-3F3DE9681034}" name="Column4480" dataDxfId="12305"/>
    <tableColumn id="4485" xr3:uid="{EA257BC5-0419-47AE-BEE5-D192B5FF54DC}" name="Column4481" dataDxfId="12304"/>
    <tableColumn id="4486" xr3:uid="{4A900187-92F7-4E66-851B-EB610A23F384}" name="Column4482" dataDxfId="12303"/>
    <tableColumn id="4487" xr3:uid="{8B2E68C9-3C4B-4B9B-A033-D174D7C2CA2A}" name="Column4483" dataDxfId="12302"/>
    <tableColumn id="4488" xr3:uid="{CAF74887-892A-4E5B-B8D4-D9CF479957A4}" name="Column4484" dataDxfId="12301"/>
    <tableColumn id="4489" xr3:uid="{EA2FCF47-BB38-40EC-A3D8-3C7CF9A6E714}" name="Column4485" dataDxfId="12300"/>
    <tableColumn id="4490" xr3:uid="{BE563ACB-75CC-40B9-8295-BB62270F6847}" name="Column4486" dataDxfId="12299"/>
    <tableColumn id="4491" xr3:uid="{14F227A3-84DB-4E78-978C-E8C3A156B3E4}" name="Column4487" dataDxfId="12298"/>
    <tableColumn id="4492" xr3:uid="{055AFC8D-5CBE-43DA-AD18-748C066716C2}" name="Column4488" dataDxfId="12297"/>
    <tableColumn id="4493" xr3:uid="{3C82AA92-69CF-4C1F-939D-63F32753E857}" name="Column4489" dataDxfId="12296"/>
    <tableColumn id="4494" xr3:uid="{08475997-B9A5-439A-8444-B7C614DDC3EF}" name="Column4490" dataDxfId="12295"/>
    <tableColumn id="4495" xr3:uid="{1153EEB3-4143-4A3A-8AC2-7F8BDAB8AF41}" name="Column4491" dataDxfId="12294"/>
    <tableColumn id="4496" xr3:uid="{FA874FC8-E09A-4589-B6A3-18D75DBC6B51}" name="Column4492" dataDxfId="12293"/>
    <tableColumn id="4497" xr3:uid="{547F8E6C-4261-4C55-B772-7AC83876BC67}" name="Column4493" dataDxfId="12292"/>
    <tableColumn id="4498" xr3:uid="{8EEE13FB-FF6D-4566-A4E1-C4F0F6B4A0BE}" name="Column4494" dataDxfId="12291"/>
    <tableColumn id="4499" xr3:uid="{03AB3472-A68E-4131-8D92-B5FCF7BFDCC9}" name="Column4495" dataDxfId="12290"/>
    <tableColumn id="4500" xr3:uid="{2EAA552A-ADBD-4FD4-8B15-0595A2A0654D}" name="Column4496" dataDxfId="12289"/>
    <tableColumn id="4501" xr3:uid="{50636E11-E9D2-407D-945F-9FC34A845E56}" name="Column4497" dataDxfId="12288"/>
    <tableColumn id="4502" xr3:uid="{644BBA43-2AAF-48A4-ACAA-81F2150589FD}" name="Column4498" dataDxfId="12287"/>
    <tableColumn id="4503" xr3:uid="{8816E622-A780-48BE-9F38-DCD1C6267EA5}" name="Column4499" dataDxfId="12286"/>
    <tableColumn id="4504" xr3:uid="{195792FA-EB49-4239-ADDA-28B7B1C889E7}" name="Column4500" dataDxfId="12285"/>
    <tableColumn id="4505" xr3:uid="{A82CA9F1-5BFB-4A9B-BFD2-7F079935441F}" name="Column4501" dataDxfId="12284"/>
    <tableColumn id="4506" xr3:uid="{66D9770E-D8EB-4B6E-AD02-897C9532C49C}" name="Column4502" dataDxfId="12283"/>
    <tableColumn id="4507" xr3:uid="{FFDFB7EE-3B55-496E-BC9E-0A5D82884895}" name="Column4503" dataDxfId="12282"/>
    <tableColumn id="4508" xr3:uid="{6452555F-31CF-41D8-BC37-160825BA7310}" name="Column4504" dataDxfId="12281"/>
    <tableColumn id="4509" xr3:uid="{C928914F-A0B0-4CA2-91BB-9FFDBF72AB53}" name="Column4505" dataDxfId="12280"/>
    <tableColumn id="4510" xr3:uid="{93FFC8F3-1DB6-4C10-AE01-DA91B1A15108}" name="Column4506" dataDxfId="12279"/>
    <tableColumn id="4511" xr3:uid="{7FB36ACF-150F-4B3B-AC46-87A2BE95AB3E}" name="Column4507" dataDxfId="12278"/>
    <tableColumn id="4512" xr3:uid="{E52A33F4-37E1-41AA-8DD4-48788B1BD6DF}" name="Column4508" dataDxfId="12277"/>
    <tableColumn id="4513" xr3:uid="{43FC3CFB-B773-42C4-88B8-AEE1620F9024}" name="Column4509" dataDxfId="12276"/>
    <tableColumn id="4514" xr3:uid="{A17DEDFC-B42A-4BF7-95A9-4D677EC77F38}" name="Column4510" dataDxfId="12275"/>
    <tableColumn id="4515" xr3:uid="{DE4975B7-1F20-493B-9E1D-94AB37221EBA}" name="Column4511" dataDxfId="12274"/>
    <tableColumn id="4516" xr3:uid="{7DC54A94-43D6-459C-B757-FFB68CEA0015}" name="Column4512" dataDxfId="12273"/>
    <tableColumn id="4517" xr3:uid="{CB0CD832-E7E2-44CE-B4E7-E5F805498E9E}" name="Column4513" dataDxfId="12272"/>
    <tableColumn id="4518" xr3:uid="{1E2EA21A-66F8-4AE4-A743-5453FAF33631}" name="Column4514" dataDxfId="12271"/>
    <tableColumn id="4519" xr3:uid="{201DEABF-387A-4005-BF19-937CE7296A14}" name="Column4515" dataDxfId="12270"/>
    <tableColumn id="4520" xr3:uid="{FED170E6-1269-4F3F-A6F6-BA58A28DF8C2}" name="Column4516" dataDxfId="12269"/>
    <tableColumn id="4521" xr3:uid="{57460910-5D42-44C7-B86E-7269C7FF3B91}" name="Column4517" dataDxfId="12268"/>
    <tableColumn id="4522" xr3:uid="{5DD048B2-2FE7-4637-BDAB-EDC5960AA9F9}" name="Column4518" dataDxfId="12267"/>
    <tableColumn id="4523" xr3:uid="{C3FB1DF6-86E5-4ED6-9AD7-84BE00719982}" name="Column4519" dataDxfId="12266"/>
    <tableColumn id="4524" xr3:uid="{CB53E94A-5D0C-4C0D-8E96-104B35EBE135}" name="Column4520" dataDxfId="12265"/>
    <tableColumn id="4525" xr3:uid="{BA82181A-D126-4AF9-A1CA-6EB7E0371C3D}" name="Column4521" dataDxfId="12264"/>
    <tableColumn id="4526" xr3:uid="{9D79A5E8-4BC6-423A-8BDF-7DBB0A02FA79}" name="Column4522" dataDxfId="12263"/>
    <tableColumn id="4527" xr3:uid="{91576392-C98F-498B-88D9-B760B63F9736}" name="Column4523" dataDxfId="12262"/>
    <tableColumn id="4528" xr3:uid="{21217AD3-FA24-406B-8C61-E4A2057B6D88}" name="Column4524" dataDxfId="12261"/>
    <tableColumn id="4529" xr3:uid="{C176B6AB-895C-4EA7-9182-BED8C9FC1662}" name="Column4525" dataDxfId="12260"/>
    <tableColumn id="4530" xr3:uid="{573EB047-81F0-4CFE-9846-A5CBBEB13275}" name="Column4526" dataDxfId="12259"/>
    <tableColumn id="4531" xr3:uid="{24447E2D-EBDD-4AD2-A377-E326BF9D7E2D}" name="Column4527" dataDxfId="12258"/>
    <tableColumn id="4532" xr3:uid="{7534BE32-FB08-4E10-B879-21B8B8A52ADE}" name="Column4528" dataDxfId="12257"/>
    <tableColumn id="4533" xr3:uid="{BF6FFEDF-6258-48B0-AF13-3CDE6B2D555B}" name="Column4529" dataDxfId="12256"/>
    <tableColumn id="4534" xr3:uid="{660CA9AB-5777-4663-8DC9-E2BB93FC254F}" name="Column4530" dataDxfId="12255"/>
    <tableColumn id="4535" xr3:uid="{3131A05C-042B-4021-B2CC-A5A8AC1767D8}" name="Column4531" dataDxfId="12254"/>
    <tableColumn id="4536" xr3:uid="{FE5A99B2-DC36-474C-8726-62911230BB6D}" name="Column4532" dataDxfId="12253"/>
    <tableColumn id="4537" xr3:uid="{48E5C11F-3C3B-44F8-A499-3BEE69668AF2}" name="Column4533" dataDxfId="12252"/>
    <tableColumn id="4538" xr3:uid="{B65066B0-4E34-4D51-870D-49FCA5CD929D}" name="Column4534" dataDxfId="12251"/>
    <tableColumn id="4539" xr3:uid="{E6DD49D6-D39E-4FEE-AB4B-37CDE94A28AA}" name="Column4535" dataDxfId="12250"/>
    <tableColumn id="4540" xr3:uid="{44918085-0D0C-40B2-A7F7-6E08ABC4508F}" name="Column4536" dataDxfId="12249"/>
    <tableColumn id="4541" xr3:uid="{C400EF0C-53C0-4E94-9B86-12E55CAE8EAA}" name="Column4537" dataDxfId="12248"/>
    <tableColumn id="4542" xr3:uid="{BDF69263-5EFE-4B80-B777-53F5BB134990}" name="Column4538" dataDxfId="12247"/>
    <tableColumn id="4543" xr3:uid="{7C2AE357-5297-4671-A209-CF8C726A3916}" name="Column4539" dataDxfId="12246"/>
    <tableColumn id="4544" xr3:uid="{1D47C531-7899-4EF2-A8F7-AA805B6A2860}" name="Column4540" dataDxfId="12245"/>
    <tableColumn id="4545" xr3:uid="{9C5D3F32-118A-45FB-8B77-F2A58404A219}" name="Column4541" dataDxfId="12244"/>
    <tableColumn id="4546" xr3:uid="{B08AB82D-84DF-4129-8E95-0A6129835DAC}" name="Column4542" dataDxfId="12243"/>
    <tableColumn id="4547" xr3:uid="{B32A9B00-76AC-4D99-B0D8-6D4D70EC5AD5}" name="Column4543" dataDxfId="12242"/>
    <tableColumn id="4548" xr3:uid="{04E63F7C-12E3-48A7-96E2-BBCB5D535E7B}" name="Column4544" dataDxfId="12241"/>
    <tableColumn id="4549" xr3:uid="{4E8CDEB9-87F2-4AC5-970B-C3AE3E8F2B21}" name="Column4545" dataDxfId="12240"/>
    <tableColumn id="4550" xr3:uid="{7D9FDA51-3CF2-45F9-8502-E8E3CF77E0F4}" name="Column4546" dataDxfId="12239"/>
    <tableColumn id="4551" xr3:uid="{F8783214-4E8D-4825-A346-9E19F1D6670E}" name="Column4547" dataDxfId="12238"/>
    <tableColumn id="4552" xr3:uid="{8FF57D6D-B0DB-4CA1-BF90-5C335B840B0A}" name="Column4548" dataDxfId="12237"/>
    <tableColumn id="4553" xr3:uid="{C66C2EB6-E2F8-4268-8219-CBC8F69FB33C}" name="Column4549" dataDxfId="12236"/>
    <tableColumn id="4554" xr3:uid="{602D5FA6-F7E3-4C95-9B65-71B40B77829B}" name="Column4550" dataDxfId="12235"/>
    <tableColumn id="4555" xr3:uid="{1219F5E8-70BC-4930-BFDD-8988877257BC}" name="Column4551" dataDxfId="12234"/>
    <tableColumn id="4556" xr3:uid="{ED2E66E6-1FC4-4B9F-8929-0B7BF3D1AC6B}" name="Column4552" dataDxfId="12233"/>
    <tableColumn id="4557" xr3:uid="{90214A3B-7288-4963-BB5D-4E70220E4975}" name="Column4553" dataDxfId="12232"/>
    <tableColumn id="4558" xr3:uid="{64DA4526-EFB6-48BD-AED2-D5B75CA71889}" name="Column4554" dataDxfId="12231"/>
    <tableColumn id="4559" xr3:uid="{CFAFA07F-C5E0-48C5-865F-B4B4EA5B3270}" name="Column4555" dataDxfId="12230"/>
    <tableColumn id="4560" xr3:uid="{85F0ECA2-A329-4354-ABB6-C08B42478E57}" name="Column4556" dataDxfId="12229"/>
    <tableColumn id="4561" xr3:uid="{DE3E5AAC-064F-4B4D-9C8B-402BB464118F}" name="Column4557" dataDxfId="12228"/>
    <tableColumn id="4562" xr3:uid="{D7480053-30C7-4A4F-B5F5-75FF25A8B460}" name="Column4558" dataDxfId="12227"/>
    <tableColumn id="4563" xr3:uid="{A2DDFCB7-45D6-4350-8B74-7CDE3B44ACB0}" name="Column4559" dataDxfId="12226"/>
    <tableColumn id="4564" xr3:uid="{897836A4-9AB8-46B0-9165-B3D89ACBBAF2}" name="Column4560" dataDxfId="12225"/>
    <tableColumn id="4565" xr3:uid="{B9D08DCD-C92D-4D1D-AA07-6BC110DBE854}" name="Column4561" dataDxfId="12224"/>
    <tableColumn id="4566" xr3:uid="{4C16FF2E-FD13-4D41-B7AE-C012A21DB135}" name="Column4562" dataDxfId="12223"/>
    <tableColumn id="4567" xr3:uid="{EBBA1A8F-5573-4D60-BF34-4BD83BE1AA6A}" name="Column4563" dataDxfId="12222"/>
    <tableColumn id="4568" xr3:uid="{D0FB357C-7443-42E7-A29D-0D2CE6EF1955}" name="Column4564" dataDxfId="12221"/>
    <tableColumn id="4569" xr3:uid="{F6602F5C-F003-4E56-A30F-5B5AAA31E08C}" name="Column4565" dataDxfId="12220"/>
    <tableColumn id="4570" xr3:uid="{077A37E7-BCDF-4E78-9AD9-B60BB26AD6B9}" name="Column4566" dataDxfId="12219"/>
    <tableColumn id="4571" xr3:uid="{55D23A2F-849F-4117-9F6F-4AB0C155BE2D}" name="Column4567" dataDxfId="12218"/>
    <tableColumn id="4572" xr3:uid="{3EF89BDF-074B-4AC3-9D16-AE1933EED932}" name="Column4568" dataDxfId="12217"/>
    <tableColumn id="4573" xr3:uid="{96A5B7BE-93D1-4B43-9AD0-17EA75FD50FA}" name="Column4569" dataDxfId="12216"/>
    <tableColumn id="4574" xr3:uid="{F7DAABE1-03EA-4DBA-8F55-FDB646684EED}" name="Column4570" dataDxfId="12215"/>
    <tableColumn id="4575" xr3:uid="{FA6DA17D-0292-4C37-8CE2-0F670C7D71ED}" name="Column4571" dataDxfId="12214"/>
    <tableColumn id="4576" xr3:uid="{F28C98B1-288A-4D22-8701-E2A36588C11C}" name="Column4572" dataDxfId="12213"/>
    <tableColumn id="4577" xr3:uid="{2FB324CF-13D7-46A4-8282-16CCEC9761B9}" name="Column4573" dataDxfId="12212"/>
    <tableColumn id="4578" xr3:uid="{86DD4A34-2AC2-4A2C-BDBC-A3222E0D8EC3}" name="Column4574" dataDxfId="12211"/>
    <tableColumn id="4579" xr3:uid="{4CDDBE72-ACC9-4530-A007-DA3BECABC1D6}" name="Column4575" dataDxfId="12210"/>
    <tableColumn id="4580" xr3:uid="{4F6653A7-4857-428A-A31D-3380EB674662}" name="Column4576" dataDxfId="12209"/>
    <tableColumn id="4581" xr3:uid="{C56FACAE-7697-41E1-AFB3-7A409050F4D6}" name="Column4577" dataDxfId="12208"/>
    <tableColumn id="4582" xr3:uid="{745A817B-CA1B-4D7D-9C52-D36FBCF90735}" name="Column4578" dataDxfId="12207"/>
    <tableColumn id="4583" xr3:uid="{EDBC8159-B1F6-41D9-8DEC-E3026226FC76}" name="Column4579" dataDxfId="12206"/>
    <tableColumn id="4584" xr3:uid="{18E7316B-015A-4F38-B735-240CC59EED33}" name="Column4580" dataDxfId="12205"/>
    <tableColumn id="4585" xr3:uid="{8FB3AE71-4C83-4815-8F98-B1FB3FC4EF84}" name="Column4581" dataDxfId="12204"/>
    <tableColumn id="4586" xr3:uid="{D6C63461-82D5-4BCD-AC02-07D2BE2DB3B8}" name="Column4582" dataDxfId="12203"/>
    <tableColumn id="4587" xr3:uid="{714D3DFA-CB5A-4CEC-942C-D883FBD247BD}" name="Column4583" dataDxfId="12202"/>
    <tableColumn id="4588" xr3:uid="{98C0393C-54C2-4995-9689-54B05BCAA88D}" name="Column4584" dataDxfId="12201"/>
    <tableColumn id="4589" xr3:uid="{36F48170-4953-4A75-A1F5-8CD3E92DCE9F}" name="Column4585" dataDxfId="12200"/>
    <tableColumn id="4590" xr3:uid="{71B125C6-D0CD-442F-B985-CF7117314FF3}" name="Column4586" dataDxfId="12199"/>
    <tableColumn id="4591" xr3:uid="{CDF1D2CC-7BE0-44FF-9640-883D7FABE4E2}" name="Column4587" dataDxfId="12198"/>
    <tableColumn id="4592" xr3:uid="{B5FAEE93-F253-46AF-AA57-6833F8F2BFFD}" name="Column4588" dataDxfId="12197"/>
    <tableColumn id="4593" xr3:uid="{BC45669B-082D-4DEA-A7F5-9186CB1E6598}" name="Column4589" dataDxfId="12196"/>
    <tableColumn id="4594" xr3:uid="{1E5069F9-666C-450F-B586-B31708D6D04E}" name="Column4590" dataDxfId="12195"/>
    <tableColumn id="4595" xr3:uid="{A44E972A-53F1-4DDA-B1F3-5010C7BE6B75}" name="Column4591" dataDxfId="12194"/>
    <tableColumn id="4596" xr3:uid="{9B048247-7858-43C1-8DEE-85A47AA819C6}" name="Column4592" dataDxfId="12193"/>
    <tableColumn id="4597" xr3:uid="{958CA514-94F4-4FFE-B402-36B79960C66F}" name="Column4593" dataDxfId="12192"/>
    <tableColumn id="4598" xr3:uid="{BF74D760-BE3E-4FDB-AEA4-2311F14A5B78}" name="Column4594" dataDxfId="12191"/>
    <tableColumn id="4599" xr3:uid="{29E8CEBA-C1D1-47B2-BB1F-5F77DA674D76}" name="Column4595" dataDxfId="12190"/>
    <tableColumn id="4600" xr3:uid="{0B8842CA-6A28-4C63-AF4B-364940597FBF}" name="Column4596" dataDxfId="12189"/>
    <tableColumn id="4601" xr3:uid="{7FFAAA04-AB7B-41EB-BB38-B010C81630C2}" name="Column4597" dataDxfId="12188"/>
    <tableColumn id="4602" xr3:uid="{E11F3D89-7A26-43BF-895D-126A879A4E2D}" name="Column4598" dataDxfId="12187"/>
    <tableColumn id="4603" xr3:uid="{61B3501E-2B87-4EDA-8BB2-2A57417B7680}" name="Column4599" dataDxfId="12186"/>
    <tableColumn id="4604" xr3:uid="{0D64D1C1-A34A-4AF9-8AD2-BC1CC13339AF}" name="Column4600" dataDxfId="12185"/>
    <tableColumn id="4605" xr3:uid="{74CFC6A0-4EFC-4CD0-8B35-FF532A4F9E9F}" name="Column4601" dataDxfId="12184"/>
    <tableColumn id="4606" xr3:uid="{1649BFD4-33A6-450E-81CA-5AB17B22556F}" name="Column4602" dataDxfId="12183"/>
    <tableColumn id="4607" xr3:uid="{78F5B4CF-12CF-443D-B677-1626E6E61F9B}" name="Column4603" dataDxfId="12182"/>
    <tableColumn id="4608" xr3:uid="{A680FFAB-3907-4E17-8877-9DD78EB31D52}" name="Column4604" dataDxfId="12181"/>
    <tableColumn id="4609" xr3:uid="{7948DA73-FB9A-4224-9AE3-B650B252F946}" name="Column4605" dataDxfId="12180"/>
    <tableColumn id="4610" xr3:uid="{8B9C7311-86A0-4659-8C36-C4F7F8AE2D8F}" name="Column4606" dataDxfId="12179"/>
    <tableColumn id="4611" xr3:uid="{55D724E2-7452-4A84-B123-D4BE512781F0}" name="Column4607" dataDxfId="12178"/>
    <tableColumn id="4612" xr3:uid="{DBDE6FFE-F61F-425C-9832-00505ACC0613}" name="Column4608" dataDxfId="12177"/>
    <tableColumn id="4613" xr3:uid="{2A97C07B-F133-40DC-9C10-1D618E74E0CC}" name="Column4609" dataDxfId="12176"/>
    <tableColumn id="4614" xr3:uid="{B6DA43BD-7916-49B2-85D1-114CA7B1D37E}" name="Column4610" dataDxfId="12175"/>
    <tableColumn id="4615" xr3:uid="{04C3496D-495A-4B8A-9A4C-03573BDC7619}" name="Column4611" dataDxfId="12174"/>
    <tableColumn id="4616" xr3:uid="{55257EC4-6312-4695-9D61-C088349661A9}" name="Column4612" dataDxfId="12173"/>
    <tableColumn id="4617" xr3:uid="{E34F0F5E-FDC9-47EF-842F-D1E7E5553916}" name="Column4613" dataDxfId="12172"/>
    <tableColumn id="4618" xr3:uid="{1BAEB7B4-9B86-4AFC-BEC1-9601D9565B0D}" name="Column4614" dataDxfId="12171"/>
    <tableColumn id="4619" xr3:uid="{5EB24484-C572-4FC7-8BC1-F04923465EA8}" name="Column4615" dataDxfId="12170"/>
    <tableColumn id="4620" xr3:uid="{6415C6A8-9188-472B-836D-4B5AF6060655}" name="Column4616" dataDxfId="12169"/>
    <tableColumn id="4621" xr3:uid="{01EABC54-E288-4166-A8E2-6DDC5A53B1F2}" name="Column4617" dataDxfId="12168"/>
    <tableColumn id="4622" xr3:uid="{122309B7-FF2D-4E8A-A7A1-03DADDBD9114}" name="Column4618" dataDxfId="12167"/>
    <tableColumn id="4623" xr3:uid="{1AD59EE5-2B09-4841-901F-ED97FE532590}" name="Column4619" dataDxfId="12166"/>
    <tableColumn id="4624" xr3:uid="{67E519D8-ACDB-4DDF-9430-05119DC20864}" name="Column4620" dataDxfId="12165"/>
    <tableColumn id="4625" xr3:uid="{F389F6DB-11D4-433D-8C63-479B4A558979}" name="Column4621" dataDxfId="12164"/>
    <tableColumn id="4626" xr3:uid="{F53F2703-A4ED-40AA-8466-B8766F84315F}" name="Column4622" dataDxfId="12163"/>
    <tableColumn id="4627" xr3:uid="{005AF8AD-D939-4983-ABF7-420355E24E9D}" name="Column4623" dataDxfId="12162"/>
    <tableColumn id="4628" xr3:uid="{FE968C6F-7241-473E-85A1-924925513AFE}" name="Column4624" dataDxfId="12161"/>
    <tableColumn id="4629" xr3:uid="{02AC6C58-40EB-4A25-BBE2-19E161ECE9AE}" name="Column4625" dataDxfId="12160"/>
    <tableColumn id="4630" xr3:uid="{34156038-032E-4423-82B7-5901B9C12802}" name="Column4626" dataDxfId="12159"/>
    <tableColumn id="4631" xr3:uid="{6A9539BC-5314-4C19-8712-145CE21CAF4C}" name="Column4627" dataDxfId="12158"/>
    <tableColumn id="4632" xr3:uid="{6DA00404-B674-4250-BAA4-EE519A7CF826}" name="Column4628" dataDxfId="12157"/>
    <tableColumn id="4633" xr3:uid="{46716AE9-2511-496E-B006-3DCCD45A73F4}" name="Column4629" dataDxfId="12156"/>
    <tableColumn id="4634" xr3:uid="{C8B9D15D-296B-4782-9250-8445360C1BD2}" name="Column4630" dataDxfId="12155"/>
    <tableColumn id="4635" xr3:uid="{A1923ABC-0C2A-42CF-8886-FF0F2FC0CF4A}" name="Column4631" dataDxfId="12154"/>
    <tableColumn id="4636" xr3:uid="{6C17005A-52A3-4BAF-B73C-1D61DF574610}" name="Column4632" dataDxfId="12153"/>
    <tableColumn id="4637" xr3:uid="{66980AD1-BE02-4752-AEBC-1C6F738E8C0F}" name="Column4633" dataDxfId="12152"/>
    <tableColumn id="4638" xr3:uid="{6ACE5CCD-CF72-480C-AB65-2398FD15731C}" name="Column4634" dataDxfId="12151"/>
    <tableColumn id="4639" xr3:uid="{D2ABA69F-2CBC-45E5-BB85-40441B7E2F85}" name="Column4635" dataDxfId="12150"/>
    <tableColumn id="4640" xr3:uid="{4077222E-C735-41D3-A305-CBBD61ACB1AA}" name="Column4636" dataDxfId="12149"/>
    <tableColumn id="4641" xr3:uid="{E9B9C0AC-1C2E-4D3F-A6C6-28125C2F40DA}" name="Column4637" dataDxfId="12148"/>
    <tableColumn id="4642" xr3:uid="{64CEE60F-7E6D-4F8A-825C-4B123BED1C97}" name="Column4638" dataDxfId="12147"/>
    <tableColumn id="4643" xr3:uid="{6D03DAC0-6A8C-435B-8C88-0FC30B5E823C}" name="Column4639" dataDxfId="12146"/>
    <tableColumn id="4644" xr3:uid="{36370003-4485-46BF-BDE6-2384C00A710F}" name="Column4640" dataDxfId="12145"/>
    <tableColumn id="4645" xr3:uid="{5ED29DA6-E9B9-40F7-90A6-817C3351B007}" name="Column4641" dataDxfId="12144"/>
    <tableColumn id="4646" xr3:uid="{6E338C1C-A98C-4F5F-BF2D-6C950472E8B2}" name="Column4642" dataDxfId="12143"/>
    <tableColumn id="4647" xr3:uid="{45A845BB-6B9E-46A2-B9C6-E95E6FB994BA}" name="Column4643" dataDxfId="12142"/>
    <tableColumn id="4648" xr3:uid="{A597C51C-8CCC-4964-B1A3-B3617488B1D4}" name="Column4644" dataDxfId="12141"/>
    <tableColumn id="4649" xr3:uid="{0A57C906-A30E-405A-A141-7B1EA09F36FE}" name="Column4645" dataDxfId="12140"/>
    <tableColumn id="4650" xr3:uid="{E86FCED3-B66D-4FAF-876F-636CD52865F0}" name="Column4646" dataDxfId="12139"/>
    <tableColumn id="4651" xr3:uid="{AD1F439C-472C-4145-AAAE-9C3591A62DA2}" name="Column4647" dataDxfId="12138"/>
    <tableColumn id="4652" xr3:uid="{46D70F88-EED5-4841-AF00-C7A0EA207251}" name="Column4648" dataDxfId="12137"/>
    <tableColumn id="4653" xr3:uid="{700B57AF-3B26-4B22-B4B8-A486488AB8E5}" name="Column4649" dataDxfId="12136"/>
    <tableColumn id="4654" xr3:uid="{4ED85392-4B90-4040-9978-FD339F9055D0}" name="Column4650" dataDxfId="12135"/>
    <tableColumn id="4655" xr3:uid="{B49CE0D8-F5E5-440B-BA2B-7D374D5EE90C}" name="Column4651" dataDxfId="12134"/>
    <tableColumn id="4656" xr3:uid="{3932F154-9236-4603-8E02-434309A7ADE7}" name="Column4652" dataDxfId="12133"/>
    <tableColumn id="4657" xr3:uid="{9FA696BC-2318-4BE0-9524-06DAB2092D1C}" name="Column4653" dataDxfId="12132"/>
    <tableColumn id="4658" xr3:uid="{3043DBA0-3DFC-4F9A-B9E5-67ECA5E270D6}" name="Column4654" dataDxfId="12131"/>
    <tableColumn id="4659" xr3:uid="{82B3E762-3720-413B-A0DE-21CE72F926BA}" name="Column4655" dataDxfId="12130"/>
    <tableColumn id="4660" xr3:uid="{4EFFD5E0-F11B-48AD-9143-F27B5E1E1932}" name="Column4656" dataDxfId="12129"/>
    <tableColumn id="4661" xr3:uid="{6E9006D9-FF3D-4324-96C0-1E40CF4A33EA}" name="Column4657" dataDxfId="12128"/>
    <tableColumn id="4662" xr3:uid="{EEC3C707-9004-402E-88E6-AB5D50376757}" name="Column4658" dataDxfId="12127"/>
    <tableColumn id="4663" xr3:uid="{9242913D-743C-408B-A123-A57DAAF96C29}" name="Column4659" dataDxfId="12126"/>
    <tableColumn id="4664" xr3:uid="{C00D0107-AAAB-4147-9D42-0D86291E4500}" name="Column4660" dataDxfId="12125"/>
    <tableColumn id="4665" xr3:uid="{B3E5773E-AF75-4B91-9A60-5806CB7322BF}" name="Column4661" dataDxfId="12124"/>
    <tableColumn id="4666" xr3:uid="{A5487ACE-2EA1-4531-BDB4-A03ED83E06E3}" name="Column4662" dataDxfId="12123"/>
    <tableColumn id="4667" xr3:uid="{9EC52563-A904-49AE-8ABC-3F16FE958F86}" name="Column4663" dataDxfId="12122"/>
    <tableColumn id="4668" xr3:uid="{5D8217B6-2C11-476A-869A-D9429EB88E11}" name="Column4664" dataDxfId="12121"/>
    <tableColumn id="4669" xr3:uid="{DD8B25DF-B3D2-4C79-816A-42BDFA65A691}" name="Column4665" dataDxfId="12120"/>
    <tableColumn id="4670" xr3:uid="{360C01D7-C4EB-4286-B9B6-59C5F420B411}" name="Column4666" dataDxfId="12119"/>
    <tableColumn id="4671" xr3:uid="{F048000A-5B63-44D9-AA72-3A1367D6EDB9}" name="Column4667" dataDxfId="12118"/>
    <tableColumn id="4672" xr3:uid="{9B170AB2-48A4-46C0-BE00-DE843B71ACAD}" name="Column4668" dataDxfId="12117"/>
    <tableColumn id="4673" xr3:uid="{172E7595-4511-41D6-AB74-F52D3769DA84}" name="Column4669" dataDxfId="12116"/>
    <tableColumn id="4674" xr3:uid="{1B1C402E-1CF5-4867-8C1A-E5FF8E36A6C6}" name="Column4670" dataDxfId="12115"/>
    <tableColumn id="4675" xr3:uid="{3D2F8CA3-09AB-4051-BF87-DC91F7573CBF}" name="Column4671" dataDxfId="12114"/>
    <tableColumn id="4676" xr3:uid="{1BC84437-FA2C-42CD-8A65-5D396C1A4DDC}" name="Column4672" dataDxfId="12113"/>
    <tableColumn id="4677" xr3:uid="{22F73B4A-4CCD-4A04-82D2-DAA57EDAE904}" name="Column4673" dataDxfId="12112"/>
    <tableColumn id="4678" xr3:uid="{C8EF96C8-E038-4072-9917-091EF76582C0}" name="Column4674" dataDxfId="12111"/>
    <tableColumn id="4679" xr3:uid="{8DA4CBE5-534A-47B0-8486-2890595C7B0F}" name="Column4675" dataDxfId="12110"/>
    <tableColumn id="4680" xr3:uid="{7B61DDCC-39BE-4C1E-AFBB-CA5E5DEDF18B}" name="Column4676" dataDxfId="12109"/>
    <tableColumn id="4681" xr3:uid="{085A7D5C-BDDF-4079-8BFA-DDC422C20AEE}" name="Column4677" dataDxfId="12108"/>
    <tableColumn id="4682" xr3:uid="{82E8EE40-2B14-4D05-974E-D6A6077B0101}" name="Column4678" dataDxfId="12107"/>
    <tableColumn id="4683" xr3:uid="{C81E3770-1B7D-4E65-89C0-F0282C2B0F2A}" name="Column4679" dataDxfId="12106"/>
    <tableColumn id="4684" xr3:uid="{90001F54-C24C-4EC2-89F4-72D80394F109}" name="Column4680" dataDxfId="12105"/>
    <tableColumn id="4685" xr3:uid="{DE99C45A-D5FA-4141-93CD-54974B41654C}" name="Column4681" dataDxfId="12104"/>
    <tableColumn id="4686" xr3:uid="{40862E0F-71E2-4203-A1E0-A92D4550565B}" name="Column4682" dataDxfId="12103"/>
    <tableColumn id="4687" xr3:uid="{B49E7D08-FE76-49B5-B59F-2F50D8F8B35D}" name="Column4683" dataDxfId="12102"/>
    <tableColumn id="4688" xr3:uid="{2A6DD717-8F6B-4469-99D2-293BE3292BFB}" name="Column4684" dataDxfId="12101"/>
    <tableColumn id="4689" xr3:uid="{131B6A06-5183-4D80-8CA6-836DBE40EF0C}" name="Column4685" dataDxfId="12100"/>
    <tableColumn id="4690" xr3:uid="{66B6118F-117F-4117-BF90-984A60B0C747}" name="Column4686" dataDxfId="12099"/>
    <tableColumn id="4691" xr3:uid="{E88211D9-6F59-44DD-874D-2E1A50815C72}" name="Column4687" dataDxfId="12098"/>
    <tableColumn id="4692" xr3:uid="{3ABF33EF-7432-4F31-9ABA-1C7179705526}" name="Column4688" dataDxfId="12097"/>
    <tableColumn id="4693" xr3:uid="{5CF596DF-DFF0-445E-86B6-3F88614B1838}" name="Column4689" dataDxfId="12096"/>
    <tableColumn id="4694" xr3:uid="{8E3F3799-88CF-44AC-B2B5-5781C5C0A9F9}" name="Column4690" dataDxfId="12095"/>
    <tableColumn id="4695" xr3:uid="{C1326A4B-F3B6-483D-AE92-98CB1BDF904A}" name="Column4691" dataDxfId="12094"/>
    <tableColumn id="4696" xr3:uid="{ACAA7FBE-F8CD-416D-818B-C7EF38A3990D}" name="Column4692" dataDxfId="12093"/>
    <tableColumn id="4697" xr3:uid="{2864D155-BFF0-4525-81E5-7C3A3FA0FEF9}" name="Column4693" dataDxfId="12092"/>
    <tableColumn id="4698" xr3:uid="{9FA74283-E563-4AA4-B97C-3CD076DA9ABA}" name="Column4694" dataDxfId="12091"/>
    <tableColumn id="4699" xr3:uid="{7FBB25D8-97AB-4198-B811-CA9C9D9A6B30}" name="Column4695" dataDxfId="12090"/>
    <tableColumn id="4700" xr3:uid="{3588A5B4-4B8A-4E28-A525-097D6DAF1AE5}" name="Column4696" dataDxfId="12089"/>
    <tableColumn id="4701" xr3:uid="{489B877A-0F1A-46E4-A794-2D8E54EDF033}" name="Column4697" dataDxfId="12088"/>
    <tableColumn id="4702" xr3:uid="{492E4CB9-00AF-4F55-886D-7BF1E083A9B9}" name="Column4698" dataDxfId="12087"/>
    <tableColumn id="4703" xr3:uid="{8E27798B-CC12-4229-BC23-303DB62C9061}" name="Column4699" dataDxfId="12086"/>
    <tableColumn id="4704" xr3:uid="{5F56DBB9-5657-4ACF-9C0C-EE678E1731AF}" name="Column4700" dataDxfId="12085"/>
    <tableColumn id="4705" xr3:uid="{25227F4E-AE30-49E3-BA7A-3D26BB6203D8}" name="Column4701" dataDxfId="12084"/>
    <tableColumn id="4706" xr3:uid="{2CB409C0-F06B-4783-B699-38CE88ABE96B}" name="Column4702" dataDxfId="12083"/>
    <tableColumn id="4707" xr3:uid="{B882580C-A2DA-4FFC-8077-5121691A7E4C}" name="Column4703" dataDxfId="12082"/>
    <tableColumn id="4708" xr3:uid="{1489DF43-53EB-41BD-9216-82B258C08B50}" name="Column4704" dataDxfId="12081"/>
    <tableColumn id="4709" xr3:uid="{9FCED651-BFA0-4B9D-854E-A9F7480DF3C2}" name="Column4705" dataDxfId="12080"/>
    <tableColumn id="4710" xr3:uid="{4986FC33-6272-432A-9F15-17CD3ED78BB7}" name="Column4706" dataDxfId="12079"/>
    <tableColumn id="4711" xr3:uid="{42E831B1-B97F-42CB-A872-47F9226C14D7}" name="Column4707" dataDxfId="12078"/>
    <tableColumn id="4712" xr3:uid="{5773B8B7-92DF-42CE-A31E-A3214ED6722D}" name="Column4708" dataDxfId="12077"/>
    <tableColumn id="4713" xr3:uid="{32E47215-10D0-483F-BB7F-8E0B4C8EDE45}" name="Column4709" dataDxfId="12076"/>
    <tableColumn id="4714" xr3:uid="{8577A2EA-8055-4CC8-A2FA-C5C8B2D4968B}" name="Column4710" dataDxfId="12075"/>
    <tableColumn id="4715" xr3:uid="{605F4545-64BC-43EB-8247-5D1DD962BA55}" name="Column4711" dataDxfId="12074"/>
    <tableColumn id="4716" xr3:uid="{35FDE915-C226-4A07-88F2-C23F9BD7FAC6}" name="Column4712" dataDxfId="12073"/>
    <tableColumn id="4717" xr3:uid="{8B421FAD-F770-4163-858D-239AE4259808}" name="Column4713" dataDxfId="12072"/>
    <tableColumn id="4718" xr3:uid="{D967365D-D2EB-4308-9280-EB32F73F1905}" name="Column4714" dataDxfId="12071"/>
    <tableColumn id="4719" xr3:uid="{C968A222-90BF-44EB-8EB7-93B6BA7DE1EA}" name="Column4715" dataDxfId="12070"/>
    <tableColumn id="4720" xr3:uid="{5B3C84C4-469A-4E80-A8AE-BDF320D0D9E9}" name="Column4716" dataDxfId="12069"/>
    <tableColumn id="4721" xr3:uid="{2B85E244-7D1C-4AFD-8DEA-68D2A0FDE437}" name="Column4717" dataDxfId="12068"/>
    <tableColumn id="4722" xr3:uid="{E526CE04-A80D-47D7-AF50-33D7089D0D27}" name="Column4718" dataDxfId="12067"/>
    <tableColumn id="4723" xr3:uid="{6C4DD4BE-1633-4C69-9EFE-2D6D6684EB4B}" name="Column4719" dataDxfId="12066"/>
    <tableColumn id="4724" xr3:uid="{86D7B6A2-6194-4F6C-8A4C-332835623E0E}" name="Column4720" dataDxfId="12065"/>
    <tableColumn id="4725" xr3:uid="{9589CBCC-7F94-47B1-99CD-FCD4D49A6849}" name="Column4721" dataDxfId="12064"/>
    <tableColumn id="4726" xr3:uid="{BFD16097-7AB3-4B3B-BA9F-7BCE203CFC55}" name="Column4722" dataDxfId="12063"/>
    <tableColumn id="4727" xr3:uid="{B0B90C3F-58C7-465E-BD76-CD6153884F50}" name="Column4723" dataDxfId="12062"/>
    <tableColumn id="4728" xr3:uid="{2B4938C4-99A7-4615-A86F-9664E6CBC9EB}" name="Column4724" dataDxfId="12061"/>
    <tableColumn id="4729" xr3:uid="{E2BFFAF3-0158-43DA-9F9B-43F8C0989868}" name="Column4725" dataDxfId="12060"/>
    <tableColumn id="4730" xr3:uid="{F844CEFC-203B-4004-9E56-43AA3AB026F4}" name="Column4726" dataDxfId="12059"/>
    <tableColumn id="4731" xr3:uid="{FD6E7751-E728-4C69-AC70-8DB6F2C7BB62}" name="Column4727" dataDxfId="12058"/>
    <tableColumn id="4732" xr3:uid="{73B9981C-0EA8-48F5-8229-CAF15F7EFF0A}" name="Column4728" dataDxfId="12057"/>
    <tableColumn id="4733" xr3:uid="{214FF169-D67E-418E-847D-E6BCAE31D6B8}" name="Column4729" dataDxfId="12056"/>
    <tableColumn id="4734" xr3:uid="{A06E2C97-706A-495D-9CF1-7F5D76D63C7E}" name="Column4730" dataDxfId="12055"/>
    <tableColumn id="4735" xr3:uid="{46254B5A-4190-4598-B4A4-37F72A93B038}" name="Column4731" dataDxfId="12054"/>
    <tableColumn id="4736" xr3:uid="{0DAD317B-9209-4177-A213-79B47A210945}" name="Column4732" dataDxfId="12053"/>
    <tableColumn id="4737" xr3:uid="{42B0D571-BCD3-4319-B8BF-50A6629DD1AD}" name="Column4733" dataDxfId="12052"/>
    <tableColumn id="4738" xr3:uid="{C10873D1-B9B7-429E-852D-ED3C3B10D695}" name="Column4734" dataDxfId="12051"/>
    <tableColumn id="4739" xr3:uid="{25267345-8632-4B46-8BF7-94DE91DE19DA}" name="Column4735" dataDxfId="12050"/>
    <tableColumn id="4740" xr3:uid="{589B52D5-97A6-4A10-835E-86AED25487A4}" name="Column4736" dataDxfId="12049"/>
    <tableColumn id="4741" xr3:uid="{011DD5FD-217C-4429-958B-8C444026643E}" name="Column4737" dataDxfId="12048"/>
    <tableColumn id="4742" xr3:uid="{EE5611D9-176D-4717-9F37-BEF0E8E55767}" name="Column4738" dataDxfId="12047"/>
    <tableColumn id="4743" xr3:uid="{E32F0A92-DE2E-43F8-8603-FB2F3C1B3EF5}" name="Column4739" dataDxfId="12046"/>
    <tableColumn id="4744" xr3:uid="{72FC122D-E19D-45EB-AE88-865A9C03A4BF}" name="Column4740" dataDxfId="12045"/>
    <tableColumn id="4745" xr3:uid="{7D89636C-F090-449A-97CA-04D328D8F791}" name="Column4741" dataDxfId="12044"/>
    <tableColumn id="4746" xr3:uid="{5294547F-AEE0-4A16-8590-562FCAF3FD28}" name="Column4742" dataDxfId="12043"/>
    <tableColumn id="4747" xr3:uid="{674954F8-3E8E-4DB3-A99E-D87394B2331C}" name="Column4743" dataDxfId="12042"/>
    <tableColumn id="4748" xr3:uid="{7D65C9BE-2520-44CA-ABB3-92C46A57D8D8}" name="Column4744" dataDxfId="12041"/>
    <tableColumn id="4749" xr3:uid="{F9230BBD-8A6B-4DA2-9381-8778F025BF63}" name="Column4745" dataDxfId="12040"/>
    <tableColumn id="4750" xr3:uid="{BA8848CC-D96A-44D1-87D9-E883C7C36844}" name="Column4746" dataDxfId="12039"/>
    <tableColumn id="4751" xr3:uid="{7386C141-1411-4233-801F-C7CD06BB5140}" name="Column4747" dataDxfId="12038"/>
    <tableColumn id="4752" xr3:uid="{A810B519-1386-432A-8275-446CDE74D9A5}" name="Column4748" dataDxfId="12037"/>
    <tableColumn id="4753" xr3:uid="{ADCD9FFB-7B75-4446-A85E-F9721CBA2DC2}" name="Column4749" dataDxfId="12036"/>
    <tableColumn id="4754" xr3:uid="{CCCBD500-63BE-48CA-AA36-747DE58F77AB}" name="Column4750" dataDxfId="12035"/>
    <tableColumn id="4755" xr3:uid="{A7221F77-F560-43ED-926F-D4751819EA39}" name="Column4751" dataDxfId="12034"/>
    <tableColumn id="4756" xr3:uid="{FC83819E-4431-444E-AB7C-CE4476F7BBF3}" name="Column4752" dataDxfId="12033"/>
    <tableColumn id="4757" xr3:uid="{5CBFF4FB-685F-46D3-9E85-003F5B99AD94}" name="Column4753" dataDxfId="12032"/>
    <tableColumn id="4758" xr3:uid="{184C2664-8E6F-43C0-B0A2-E0B2790E05FE}" name="Column4754" dataDxfId="12031"/>
    <tableColumn id="4759" xr3:uid="{623067A8-FAD7-4B87-A554-E8B0B0F973E7}" name="Column4755" dataDxfId="12030"/>
    <tableColumn id="4760" xr3:uid="{3D81CDD9-754B-45FB-8283-D829E916E5AB}" name="Column4756" dataDxfId="12029"/>
    <tableColumn id="4761" xr3:uid="{96224C39-BAC4-4739-93C2-7C55AB1E4B44}" name="Column4757" dataDxfId="12028"/>
    <tableColumn id="4762" xr3:uid="{F29CDD5F-1F20-4A5A-8FE5-D4ADC12E38B6}" name="Column4758" dataDxfId="12027"/>
    <tableColumn id="4763" xr3:uid="{06672098-D241-430A-8555-754AF3E857BE}" name="Column4759" dataDxfId="12026"/>
    <tableColumn id="4764" xr3:uid="{57F3960F-BF6B-4108-A3F0-6E54BBC06602}" name="Column4760" dataDxfId="12025"/>
    <tableColumn id="4765" xr3:uid="{1C26BA5E-CDF7-49A3-95C6-A5FCCD273418}" name="Column4761" dataDxfId="12024"/>
    <tableColumn id="4766" xr3:uid="{CEDE78B3-518D-4C07-9F30-B54B81D7B9AB}" name="Column4762" dataDxfId="12023"/>
    <tableColumn id="4767" xr3:uid="{DBA62729-228F-4B42-9E5E-8C11EAAED64C}" name="Column4763" dataDxfId="12022"/>
    <tableColumn id="4768" xr3:uid="{87A6B815-3D12-43BD-9264-C17C7CDA1967}" name="Column4764" dataDxfId="12021"/>
    <tableColumn id="4769" xr3:uid="{D4EBD614-D188-4AA1-82D2-7CD89C69E8C1}" name="Column4765" dataDxfId="12020"/>
    <tableColumn id="4770" xr3:uid="{FF2042FE-2B08-4BDD-851A-3DE0ED4E9F5A}" name="Column4766" dataDxfId="12019"/>
    <tableColumn id="4771" xr3:uid="{34E7DC0F-6FBA-4C07-B56D-AE8E2E8C3AB7}" name="Column4767" dataDxfId="12018"/>
    <tableColumn id="4772" xr3:uid="{98611DE5-EE17-4CD6-8780-3CE827DDBE26}" name="Column4768" dataDxfId="12017"/>
    <tableColumn id="4773" xr3:uid="{3FF297DD-C8A8-4272-B564-42EF9176C98F}" name="Column4769" dataDxfId="12016"/>
    <tableColumn id="4774" xr3:uid="{DD01D571-163E-4C51-B4E5-5CE36CD23F47}" name="Column4770" dataDxfId="12015"/>
    <tableColumn id="4775" xr3:uid="{4BF1C9B1-5A41-41B4-96BA-A6E9F1534A5D}" name="Column4771" dataDxfId="12014"/>
    <tableColumn id="4776" xr3:uid="{C2B87063-0915-41AC-96FA-7325C61CE1A5}" name="Column4772" dataDxfId="12013"/>
    <tableColumn id="4777" xr3:uid="{03D8E966-5959-4E39-AC2B-BEB48CD0480C}" name="Column4773" dataDxfId="12012"/>
    <tableColumn id="4778" xr3:uid="{9D469263-0DE9-4BFC-BC98-9C896F7C1B12}" name="Column4774" dataDxfId="12011"/>
    <tableColumn id="4779" xr3:uid="{246434DF-BCB1-4002-B0AD-A32D2E4568A7}" name="Column4775" dataDxfId="12010"/>
    <tableColumn id="4780" xr3:uid="{8A5A2A65-D131-441F-B047-168A9A6235B9}" name="Column4776" dataDxfId="12009"/>
    <tableColumn id="4781" xr3:uid="{AA14F67E-23A1-41DA-9DEE-CD3D00365D40}" name="Column4777" dataDxfId="12008"/>
    <tableColumn id="4782" xr3:uid="{DF0D3EB0-A585-4198-95DF-9C3D5B6D59D0}" name="Column4778" dataDxfId="12007"/>
    <tableColumn id="4783" xr3:uid="{933AD066-6AAE-4D14-B3F3-20E9C3270FEA}" name="Column4779" dataDxfId="12006"/>
    <tableColumn id="4784" xr3:uid="{4C477C53-72DF-40C4-8D49-7A1538403344}" name="Column4780" dataDxfId="12005"/>
    <tableColumn id="4785" xr3:uid="{64186098-0D73-4080-8EE8-5C5FF7842B53}" name="Column4781" dataDxfId="12004"/>
    <tableColumn id="4786" xr3:uid="{9E6FC555-2164-4DF3-914C-9E62452B7FCC}" name="Column4782" dataDxfId="12003"/>
    <tableColumn id="4787" xr3:uid="{C3AF2534-ECB9-4647-BA83-FFD5C88BB18A}" name="Column4783" dataDxfId="12002"/>
    <tableColumn id="4788" xr3:uid="{7952D220-ECB4-4D06-BD99-76FA0B5F8BA2}" name="Column4784" dataDxfId="12001"/>
    <tableColumn id="4789" xr3:uid="{B1AD9A7F-2E8A-4602-85E0-2735EEC384BD}" name="Column4785" dataDxfId="12000"/>
    <tableColumn id="4790" xr3:uid="{BF97D72F-A8CA-4E96-87AC-AD20A9469EED}" name="Column4786" dataDxfId="11999"/>
    <tableColumn id="4791" xr3:uid="{58C44601-CCAE-4FF4-8E4A-7A0FB578D20D}" name="Column4787" dataDxfId="11998"/>
    <tableColumn id="4792" xr3:uid="{296B2C0D-FCBA-4F94-A045-75B50C1D4070}" name="Column4788" dataDxfId="11997"/>
    <tableColumn id="4793" xr3:uid="{12FC2845-A50F-44CB-9569-0C81CBBB24D3}" name="Column4789" dataDxfId="11996"/>
    <tableColumn id="4794" xr3:uid="{A1F5CC08-C9DA-4F1F-A459-E82DEA817774}" name="Column4790" dataDxfId="11995"/>
    <tableColumn id="4795" xr3:uid="{ECB7ABF5-9E6B-4B76-962D-AFA47CC972B2}" name="Column4791" dataDxfId="11994"/>
    <tableColumn id="4796" xr3:uid="{268D819A-4165-41EA-981A-85F0D49B9A85}" name="Column4792" dataDxfId="11993"/>
    <tableColumn id="4797" xr3:uid="{A77D19C3-D230-4FD0-89F2-A6E1CAF66C96}" name="Column4793" dataDxfId="11992"/>
    <tableColumn id="4798" xr3:uid="{65C6F900-0582-471C-BA26-AC5B2B267C16}" name="Column4794" dataDxfId="11991"/>
    <tableColumn id="4799" xr3:uid="{FF28BF5E-1AA7-4DD7-80A5-0BE4FF40AA05}" name="Column4795" dataDxfId="11990"/>
    <tableColumn id="4800" xr3:uid="{79987EF9-B3C1-4E6E-A834-8ACA3AA550C6}" name="Column4796" dataDxfId="11989"/>
    <tableColumn id="4801" xr3:uid="{EA4EDF8B-374A-449E-9067-0118A01B20CE}" name="Column4797" dataDxfId="11988"/>
    <tableColumn id="4802" xr3:uid="{8C94810A-7C60-4D73-A38F-51D80428A0AF}" name="Column4798" dataDxfId="11987"/>
    <tableColumn id="4803" xr3:uid="{57846209-F2E7-4B6E-BC52-D9402AA87062}" name="Column4799" dataDxfId="11986"/>
    <tableColumn id="4804" xr3:uid="{BD75069A-F3E9-4699-9F7A-EA7B6BC65D72}" name="Column4800" dataDxfId="11985"/>
    <tableColumn id="4805" xr3:uid="{60669AF1-6047-44D0-9708-D0DBBB2F1D87}" name="Column4801" dataDxfId="11984"/>
    <tableColumn id="4806" xr3:uid="{D7B2D667-E92C-44A5-B4B8-71D756794D48}" name="Column4802" dataDxfId="11983"/>
    <tableColumn id="4807" xr3:uid="{525EFFEE-7902-4E67-8BCA-572E7C0F0CA7}" name="Column4803" dataDxfId="11982"/>
    <tableColumn id="4808" xr3:uid="{47795F2B-C388-4044-921A-4A3638984768}" name="Column4804" dataDxfId="11981"/>
    <tableColumn id="4809" xr3:uid="{9E3E46E4-BF33-497A-AD9F-CED193911E8B}" name="Column4805" dataDxfId="11980"/>
    <tableColumn id="4810" xr3:uid="{F474672B-ACB7-46E4-962D-371C394BCDC7}" name="Column4806" dataDxfId="11979"/>
    <tableColumn id="4811" xr3:uid="{F444EAEB-AE3E-4F30-92E7-7A4157FBE9E7}" name="Column4807" dataDxfId="11978"/>
    <tableColumn id="4812" xr3:uid="{29D4B890-B9B6-4BF5-BD98-3D3EA4495A03}" name="Column4808" dataDxfId="11977"/>
    <tableColumn id="4813" xr3:uid="{EE02151B-8E00-4FD7-B68F-A65FFA0A9348}" name="Column4809" dataDxfId="11976"/>
    <tableColumn id="4814" xr3:uid="{B872B0A8-E832-4DE0-A987-243F5D80D8E7}" name="Column4810" dataDxfId="11975"/>
    <tableColumn id="4815" xr3:uid="{9219F3FD-14F7-4C35-913C-5BC6D8915FBA}" name="Column4811" dataDxfId="11974"/>
    <tableColumn id="4816" xr3:uid="{F51D5BFD-F861-4910-9506-6F3DB714A773}" name="Column4812" dataDxfId="11973"/>
    <tableColumn id="4817" xr3:uid="{E4C5969C-564A-4D20-A8EA-998F7D5D0C9D}" name="Column4813" dataDxfId="11972"/>
    <tableColumn id="4818" xr3:uid="{07E1D69E-A3D1-4B6D-A98F-9EE06387DF27}" name="Column4814" dataDxfId="11971"/>
    <tableColumn id="4819" xr3:uid="{7D441051-663D-413F-B357-0092BABC9028}" name="Column4815" dataDxfId="11970"/>
    <tableColumn id="4820" xr3:uid="{BC1E980B-5539-4B54-9805-7EFEA36C238B}" name="Column4816" dataDxfId="11969"/>
    <tableColumn id="4821" xr3:uid="{169B3878-7C8F-42DB-8ECB-4A3BAE0390AD}" name="Column4817" dataDxfId="11968"/>
    <tableColumn id="4822" xr3:uid="{672D86B1-3C0B-4BC6-9AF0-BE812D94C68F}" name="Column4818" dataDxfId="11967"/>
    <tableColumn id="4823" xr3:uid="{8D9B2CBC-AE41-4B9A-A3F7-5F00794A1FD3}" name="Column4819" dataDxfId="11966"/>
    <tableColumn id="4824" xr3:uid="{319CFBAE-381D-4F04-BDC1-96C2ED90390F}" name="Column4820" dataDxfId="11965"/>
    <tableColumn id="4825" xr3:uid="{139B5BC6-5B6C-4071-A868-32E8FFF43213}" name="Column4821" dataDxfId="11964"/>
    <tableColumn id="4826" xr3:uid="{FE16DB6D-366A-453F-9501-800233248F9D}" name="Column4822" dataDxfId="11963"/>
    <tableColumn id="4827" xr3:uid="{F23889AB-0BDE-4448-BB59-09A38D61CD0C}" name="Column4823" dataDxfId="11962"/>
    <tableColumn id="4828" xr3:uid="{E4498009-D59B-48F4-BDB6-1DA6438A8271}" name="Column4824" dataDxfId="11961"/>
    <tableColumn id="4829" xr3:uid="{27051E45-056D-4A97-8A02-523A43B04027}" name="Column4825" dataDxfId="11960"/>
    <tableColumn id="4830" xr3:uid="{AA670570-E99A-4A98-B282-060D8FC46114}" name="Column4826" dataDxfId="11959"/>
    <tableColumn id="4831" xr3:uid="{1FC47FCA-A328-4B77-A21F-9B0D1140B053}" name="Column4827" dataDxfId="11958"/>
    <tableColumn id="4832" xr3:uid="{59A23769-C7BF-43FF-952B-55DCC89F95B4}" name="Column4828" dataDxfId="11957"/>
    <tableColumn id="4833" xr3:uid="{BA094DA2-74DF-43B5-AD3D-DE93112B0C03}" name="Column4829" dataDxfId="11956"/>
    <tableColumn id="4834" xr3:uid="{5C9F5527-EFCC-4D2C-836F-B95D9E269939}" name="Column4830" dataDxfId="11955"/>
    <tableColumn id="4835" xr3:uid="{0BF9FFBC-C14A-4026-B31D-9277A809B4F8}" name="Column4831" dataDxfId="11954"/>
    <tableColumn id="4836" xr3:uid="{E30FC6C4-89A0-4397-A833-B8187A4E96D9}" name="Column4832" dataDxfId="11953"/>
    <tableColumn id="4837" xr3:uid="{1A9EBDF8-21F4-4506-A22C-DF434510BB6C}" name="Column4833" dataDxfId="11952"/>
    <tableColumn id="4838" xr3:uid="{F1192B49-F652-4BCE-975B-BB5406BDD972}" name="Column4834" dataDxfId="11951"/>
    <tableColumn id="4839" xr3:uid="{5DE68C71-C68D-4EDF-B254-587E5B87EC03}" name="Column4835" dataDxfId="11950"/>
    <tableColumn id="4840" xr3:uid="{69A38111-D424-4525-849B-967B6E26025C}" name="Column4836" dataDxfId="11949"/>
    <tableColumn id="4841" xr3:uid="{A913D8FF-CF7E-44D9-BCC8-12ED3004834B}" name="Column4837" dataDxfId="11948"/>
    <tableColumn id="4842" xr3:uid="{7DD6A0D9-2578-4ED1-91A5-B8FF69370102}" name="Column4838" dataDxfId="11947"/>
    <tableColumn id="4843" xr3:uid="{2811BEE1-E750-46AE-B141-C5F656ABCBB8}" name="Column4839" dataDxfId="11946"/>
    <tableColumn id="4844" xr3:uid="{1B2A1610-A7A5-4378-9335-677EF43E3667}" name="Column4840" dataDxfId="11945"/>
    <tableColumn id="4845" xr3:uid="{DBC7CC40-FC4B-477F-ACB3-C395ACD9A8F9}" name="Column4841" dataDxfId="11944"/>
    <tableColumn id="4846" xr3:uid="{26BDF0B7-483B-4B89-8EB1-E94223E62D73}" name="Column4842" dataDxfId="11943"/>
    <tableColumn id="4847" xr3:uid="{5018E00F-AD97-4A2F-9450-CC99A323F636}" name="Column4843" dataDxfId="11942"/>
    <tableColumn id="4848" xr3:uid="{6EA140A7-17B1-4D3A-87F5-E88118E1D581}" name="Column4844" dataDxfId="11941"/>
    <tableColumn id="4849" xr3:uid="{07F8C9C5-9A0F-45D0-963D-31ABADC4C45E}" name="Column4845" dataDxfId="11940"/>
    <tableColumn id="4850" xr3:uid="{23D2902E-2A0D-4313-82C3-A8341F0FFB5A}" name="Column4846" dataDxfId="11939"/>
    <tableColumn id="4851" xr3:uid="{591FF360-7CD2-432E-98B4-2927F10267EB}" name="Column4847" dataDxfId="11938"/>
    <tableColumn id="4852" xr3:uid="{196A28FF-5633-4250-A041-465303EC5F42}" name="Column4848" dataDxfId="11937"/>
    <tableColumn id="4853" xr3:uid="{AFC43FE5-2994-4185-8EB6-FF683CC07C84}" name="Column4849" dataDxfId="11936"/>
    <tableColumn id="4854" xr3:uid="{3F242D18-3234-4659-A781-790E6DD971FD}" name="Column4850" dataDxfId="11935"/>
    <tableColumn id="4855" xr3:uid="{7D86BB11-A2F0-4225-B096-C685A8404BB0}" name="Column4851" dataDxfId="11934"/>
    <tableColumn id="4856" xr3:uid="{BC48F7F3-F65B-4FD7-AB48-3750B66BC46C}" name="Column4852" dataDxfId="11933"/>
    <tableColumn id="4857" xr3:uid="{0DCE61F5-121A-425F-9788-4D7ADF9BC0E8}" name="Column4853" dataDxfId="11932"/>
    <tableColumn id="4858" xr3:uid="{EF5DA650-95B6-49DC-A116-1141EF3EF960}" name="Column4854" dataDxfId="11931"/>
    <tableColumn id="4859" xr3:uid="{796ECBF2-AE19-4E13-9954-DF027F3B2DA4}" name="Column4855" dataDxfId="11930"/>
    <tableColumn id="4860" xr3:uid="{086624CA-AC19-40C2-8C41-D42A0EF4914B}" name="Column4856" dataDxfId="11929"/>
    <tableColumn id="4861" xr3:uid="{4CBE4028-CC93-445C-807C-33FA50F136DD}" name="Column4857" dataDxfId="11928"/>
    <tableColumn id="4862" xr3:uid="{34A3570C-0579-4617-9FC8-8F86E7423270}" name="Column4858" dataDxfId="11927"/>
    <tableColumn id="4863" xr3:uid="{96D81BA1-DB6C-4B27-BF18-A6BB7FA0444B}" name="Column4859" dataDxfId="11926"/>
    <tableColumn id="4864" xr3:uid="{E38AD615-CD62-4419-BAA1-02512CA55388}" name="Column4860" dataDxfId="11925"/>
    <tableColumn id="4865" xr3:uid="{2035223E-4F09-4BE9-A7A2-8FE02D431F1E}" name="Column4861" dataDxfId="11924"/>
    <tableColumn id="4866" xr3:uid="{27E952F9-E6F2-49E5-B720-0E116E32A555}" name="Column4862" dataDxfId="11923"/>
    <tableColumn id="4867" xr3:uid="{55E39B2C-A8D0-429C-8321-53EB3AAC71F3}" name="Column4863" dataDxfId="11922"/>
    <tableColumn id="4868" xr3:uid="{08F61451-3238-4DF0-8060-9B33C850AA15}" name="Column4864" dataDxfId="11921"/>
    <tableColumn id="4869" xr3:uid="{E0F1603D-6025-43FD-B4BF-684933E3D768}" name="Column4865" dataDxfId="11920"/>
    <tableColumn id="4870" xr3:uid="{C9FEDEB4-683E-46F6-81EA-D72DAB6CC96B}" name="Column4866" dataDxfId="11919"/>
    <tableColumn id="4871" xr3:uid="{B12B0328-8E37-4AC3-92DF-3F250CC02981}" name="Column4867" dataDxfId="11918"/>
    <tableColumn id="4872" xr3:uid="{EB29DA0F-2A4F-472A-97A0-32FA5292527C}" name="Column4868" dataDxfId="11917"/>
    <tableColumn id="4873" xr3:uid="{41341FBC-F31B-4D60-AFA4-4EC89F22221C}" name="Column4869" dataDxfId="11916"/>
    <tableColumn id="4874" xr3:uid="{4D426615-E17A-43D3-ABD2-D6B2C50846BA}" name="Column4870" dataDxfId="11915"/>
    <tableColumn id="4875" xr3:uid="{5779214F-2B04-4CB9-BEE2-6959151DF60C}" name="Column4871" dataDxfId="11914"/>
    <tableColumn id="4876" xr3:uid="{BF9ACDC9-4D3B-4F5E-8B53-41F10F49D909}" name="Column4872" dataDxfId="11913"/>
    <tableColumn id="4877" xr3:uid="{0C9ADDA6-15C7-4BC8-ABE0-30911074FE43}" name="Column4873" dataDxfId="11912"/>
    <tableColumn id="4878" xr3:uid="{B03D6C09-E357-47B8-9FC9-B7D00CCD87FC}" name="Column4874" dataDxfId="11911"/>
    <tableColumn id="4879" xr3:uid="{777B1730-5C5A-4092-88D5-D8ACE65B6EEA}" name="Column4875" dataDxfId="11910"/>
    <tableColumn id="4880" xr3:uid="{DEE59429-2CC4-4F55-A53E-AD18475C2A88}" name="Column4876" dataDxfId="11909"/>
    <tableColumn id="4881" xr3:uid="{824EB56B-1B80-410A-A6D3-A24C8EF6C055}" name="Column4877" dataDxfId="11908"/>
    <tableColumn id="4882" xr3:uid="{816F8EBB-AB34-45AB-8B94-C014B7BE716C}" name="Column4878" dataDxfId="11907"/>
    <tableColumn id="4883" xr3:uid="{DB76E53D-23E5-4B0C-933E-4DA86E1015D3}" name="Column4879" dataDxfId="11906"/>
    <tableColumn id="4884" xr3:uid="{447FAB2E-A47C-4488-9771-3B8B5144CB52}" name="Column4880" dataDxfId="11905"/>
    <tableColumn id="4885" xr3:uid="{497A8F80-D910-4EBC-A6C2-D3FC66F0EEFF}" name="Column4881" dataDxfId="11904"/>
    <tableColumn id="4886" xr3:uid="{7B3B8C1D-3991-4B12-8F27-E60AA64C2071}" name="Column4882" dataDxfId="11903"/>
    <tableColumn id="4887" xr3:uid="{144A6FBC-685D-4B31-AF29-800FD7DB6750}" name="Column4883" dataDxfId="11902"/>
    <tableColumn id="4888" xr3:uid="{89ECE6CD-B208-41DA-AFE5-B465A80FA010}" name="Column4884" dataDxfId="11901"/>
    <tableColumn id="4889" xr3:uid="{9E2BAD71-6163-4AC7-B7A8-7DEDEF35DFFD}" name="Column4885" dataDxfId="11900"/>
    <tableColumn id="4890" xr3:uid="{D9D0C7E7-8E64-4DD3-AD3D-679E33A3E6C5}" name="Column4886" dataDxfId="11899"/>
    <tableColumn id="4891" xr3:uid="{54122A87-B43B-4629-9643-4EF839922622}" name="Column4887" dataDxfId="11898"/>
    <tableColumn id="4892" xr3:uid="{B5259AFB-11E6-436A-988B-D902B0F93553}" name="Column4888" dataDxfId="11897"/>
    <tableColumn id="4893" xr3:uid="{CD7DFB9E-A782-48A5-BC28-0F09A5373559}" name="Column4889" dataDxfId="11896"/>
    <tableColumn id="4894" xr3:uid="{8807EE03-55AF-4C0D-A009-B50BF014DDC6}" name="Column4890" dataDxfId="11895"/>
    <tableColumn id="4895" xr3:uid="{775F7DE6-6092-4367-85ED-FC59CEF4EF5C}" name="Column4891" dataDxfId="11894"/>
    <tableColumn id="4896" xr3:uid="{68A65275-3704-4FE7-AD80-E91F7157F372}" name="Column4892" dataDxfId="11893"/>
    <tableColumn id="4897" xr3:uid="{B25F6864-4F22-49D8-B3D7-DC6C9EC224F4}" name="Column4893" dataDxfId="11892"/>
    <tableColumn id="4898" xr3:uid="{FDB31774-093A-4645-A7EF-10903EA54B7C}" name="Column4894" dataDxfId="11891"/>
    <tableColumn id="4899" xr3:uid="{E8EFBC99-7C13-455B-B2EF-8CA921B7A6E2}" name="Column4895" dataDxfId="11890"/>
    <tableColumn id="4900" xr3:uid="{CE237782-8D5F-4ABD-9F25-CBAD8A4BC757}" name="Column4896" dataDxfId="11889"/>
    <tableColumn id="4901" xr3:uid="{44BBD7D4-3B1C-4784-B57A-F9BF250F146E}" name="Column4897" dataDxfId="11888"/>
    <tableColumn id="4902" xr3:uid="{AE581AF6-1870-4BD4-9216-2D23A170252C}" name="Column4898" dataDxfId="11887"/>
    <tableColumn id="4903" xr3:uid="{AB41B5F7-2459-48CB-812A-A089DB5CA574}" name="Column4899" dataDxfId="11886"/>
    <tableColumn id="4904" xr3:uid="{5CEA63A7-CAC2-47CB-A916-0835688914F4}" name="Column4900" dataDxfId="11885"/>
    <tableColumn id="4905" xr3:uid="{BD4D5EBF-39FC-4E90-9827-55D8D5F29753}" name="Column4901" dataDxfId="11884"/>
    <tableColumn id="4906" xr3:uid="{57435C4C-0D05-4C1A-90D0-A5289254128D}" name="Column4902" dataDxfId="11883"/>
    <tableColumn id="4907" xr3:uid="{2F09142C-B05F-448B-9CAF-C36F2442764C}" name="Column4903" dataDxfId="11882"/>
    <tableColumn id="4908" xr3:uid="{A0148FA4-49DB-4F8E-BB96-54543FF66E64}" name="Column4904" dataDxfId="11881"/>
    <tableColumn id="4909" xr3:uid="{230CD1E6-7CE2-420D-A678-91A04969A91A}" name="Column4905" dataDxfId="11880"/>
    <tableColumn id="4910" xr3:uid="{F61FD861-E45E-492E-B919-D665D2E12674}" name="Column4906" dataDxfId="11879"/>
    <tableColumn id="4911" xr3:uid="{FE949881-A67C-4122-802D-DCB4526A90DD}" name="Column4907" dataDxfId="11878"/>
    <tableColumn id="4912" xr3:uid="{6A76BCA4-3B36-42AA-A43C-254FBB71A8BE}" name="Column4908" dataDxfId="11877"/>
    <tableColumn id="4913" xr3:uid="{B1F9F673-5463-4843-9300-ADFCC84270AA}" name="Column4909" dataDxfId="11876"/>
    <tableColumn id="4914" xr3:uid="{FF180B11-42BF-429F-9E8D-5DECE3E6E876}" name="Column4910" dataDxfId="11875"/>
    <tableColumn id="4915" xr3:uid="{45D6E197-6F68-4B15-9E94-4C5DEB90A9A2}" name="Column4911" dataDxfId="11874"/>
    <tableColumn id="4916" xr3:uid="{6ABCA7B7-C32A-40D0-B549-4A7F76D55B80}" name="Column4912" dataDxfId="11873"/>
    <tableColumn id="4917" xr3:uid="{50FB3E6B-0225-40D1-A471-4B88005AB73C}" name="Column4913" dataDxfId="11872"/>
    <tableColumn id="4918" xr3:uid="{13CBF89D-3559-4503-9D57-74774A61EF5D}" name="Column4914" dataDxfId="11871"/>
    <tableColumn id="4919" xr3:uid="{F3D289BD-DD78-40DC-B165-EF7454961C99}" name="Column4915" dataDxfId="11870"/>
    <tableColumn id="4920" xr3:uid="{D22E2122-A231-402D-8581-DBC6AE81B720}" name="Column4916" dataDxfId="11869"/>
    <tableColumn id="4921" xr3:uid="{3E61965B-1699-4A3E-80EF-2F1F50A670D8}" name="Column4917" dataDxfId="11868"/>
    <tableColumn id="4922" xr3:uid="{158B2718-5465-45D1-83C8-A2946986D67B}" name="Column4918" dataDxfId="11867"/>
    <tableColumn id="4923" xr3:uid="{E7879A93-9E14-4FD6-9A2D-1982D3001215}" name="Column4919" dataDxfId="11866"/>
    <tableColumn id="4924" xr3:uid="{06C8D621-B4DE-4635-A010-81F4071EAAE5}" name="Column4920" dataDxfId="11865"/>
    <tableColumn id="4925" xr3:uid="{0DD22A37-226C-4C73-935F-E877C98DC284}" name="Column4921" dataDxfId="11864"/>
    <tableColumn id="4926" xr3:uid="{C1756C5A-2233-4CB7-BC63-E0AD76B2D224}" name="Column4922" dataDxfId="11863"/>
    <tableColumn id="4927" xr3:uid="{F8C4E917-4430-4381-B28F-C54F8CAEA81A}" name="Column4923" dataDxfId="11862"/>
    <tableColumn id="4928" xr3:uid="{2D47EC32-034D-4243-AE53-B0451D5F0330}" name="Column4924" dataDxfId="11861"/>
    <tableColumn id="4929" xr3:uid="{72E48A5F-8296-4CAC-AC6A-04A1DDD73A5C}" name="Column4925" dataDxfId="11860"/>
    <tableColumn id="4930" xr3:uid="{4E0D6BB5-5BD0-4B9C-B514-A43D29EB7020}" name="Column4926" dataDxfId="11859"/>
    <tableColumn id="4931" xr3:uid="{7385B59D-4E27-49FB-9046-18672E46A4C6}" name="Column4927" dataDxfId="11858"/>
    <tableColumn id="4932" xr3:uid="{05671504-59A9-4CAD-B043-AD1B32AB5BBE}" name="Column4928" dataDxfId="11857"/>
    <tableColumn id="4933" xr3:uid="{C474131D-652C-4108-8BA0-10E1CE7C3FB7}" name="Column4929" dataDxfId="11856"/>
    <tableColumn id="4934" xr3:uid="{E93CFED8-AD10-4699-A5A0-52C30A6C4032}" name="Column4930" dataDxfId="11855"/>
    <tableColumn id="4935" xr3:uid="{3B27AB3B-8C10-4638-B0A4-427F5640CB6F}" name="Column4931" dataDxfId="11854"/>
    <tableColumn id="4936" xr3:uid="{117B1C2A-277A-4685-A1F6-8C6AFF8022E9}" name="Column4932" dataDxfId="11853"/>
    <tableColumn id="4937" xr3:uid="{95C52175-603A-4F9A-81B0-67F2B9DF8614}" name="Column4933" dataDxfId="11852"/>
    <tableColumn id="4938" xr3:uid="{51E08AEE-E608-44F4-A52F-8FF1EBFC082F}" name="Column4934" dataDxfId="11851"/>
    <tableColumn id="4939" xr3:uid="{24284B88-B468-400F-866A-C62CF9A55257}" name="Column4935" dataDxfId="11850"/>
    <tableColumn id="4940" xr3:uid="{D68A6DF1-67ED-4032-A930-A06069F0A0EF}" name="Column4936" dataDxfId="11849"/>
    <tableColumn id="4941" xr3:uid="{81564D4E-F523-48C3-B3C1-367B16845F9A}" name="Column4937" dataDxfId="11848"/>
    <tableColumn id="4942" xr3:uid="{69F523CF-EEA6-4F8B-9F98-D5C6F747FAB5}" name="Column4938" dataDxfId="11847"/>
    <tableColumn id="4943" xr3:uid="{54AABA90-A47E-4F2A-BDEC-CB22E4BEF73D}" name="Column4939" dataDxfId="11846"/>
    <tableColumn id="4944" xr3:uid="{0099B907-9B30-4AFE-9A33-E026D99E601E}" name="Column4940" dataDxfId="11845"/>
    <tableColumn id="4945" xr3:uid="{EFBE51B3-E8F9-4E59-828B-166654BEBB91}" name="Column4941" dataDxfId="11844"/>
    <tableColumn id="4946" xr3:uid="{CA9CCA6A-FC85-4848-A3B6-12938C11EFAB}" name="Column4942" dataDxfId="11843"/>
    <tableColumn id="4947" xr3:uid="{BDBE653B-CFF9-4C3B-9080-0AC7EF73BDD2}" name="Column4943" dataDxfId="11842"/>
    <tableColumn id="4948" xr3:uid="{EC036C1D-93D3-42FD-B310-365006F3CF5F}" name="Column4944" dataDxfId="11841"/>
    <tableColumn id="4949" xr3:uid="{567A904C-C716-436C-88D9-27DA265873C5}" name="Column4945" dataDxfId="11840"/>
    <tableColumn id="4950" xr3:uid="{7C98ED2E-3E4B-4026-A385-14F218A671D7}" name="Column4946" dataDxfId="11839"/>
    <tableColumn id="4951" xr3:uid="{3A0403F3-B971-4D21-914E-A3B04E1831B4}" name="Column4947" dataDxfId="11838"/>
    <tableColumn id="4952" xr3:uid="{E43E7575-0C9A-42AC-A2EA-810C4A03EA86}" name="Column4948" dataDxfId="11837"/>
    <tableColumn id="4953" xr3:uid="{EB12B51B-CAE7-4E10-8ABB-01F2E9807F74}" name="Column4949" dataDxfId="11836"/>
    <tableColumn id="4954" xr3:uid="{D08FA4B0-1EFC-426E-9F38-C236226A441D}" name="Column4950" dataDxfId="11835"/>
    <tableColumn id="4955" xr3:uid="{CAD0244C-15F8-4B17-A275-8A26E1D2E4C8}" name="Column4951" dataDxfId="11834"/>
    <tableColumn id="4956" xr3:uid="{6FB4B079-B4E1-4E52-A0FE-C7223CB8E36E}" name="Column4952" dataDxfId="11833"/>
    <tableColumn id="4957" xr3:uid="{E569B7EA-A631-4404-9017-EF81D61F7F91}" name="Column4953" dataDxfId="11832"/>
    <tableColumn id="4958" xr3:uid="{5FBCB4DE-F36F-41CC-9235-D8C39C09D02D}" name="Column4954" dataDxfId="11831"/>
    <tableColumn id="4959" xr3:uid="{29CA0FF1-DAB8-4AE9-AE40-2504B3951759}" name="Column4955" dataDxfId="11830"/>
    <tableColumn id="4960" xr3:uid="{E1AF7E09-5D98-42A3-BAE3-F9143F7C6353}" name="Column4956" dataDxfId="11829"/>
    <tableColumn id="4961" xr3:uid="{D04B1DC0-0A8C-4C40-A321-30D62CEF7F82}" name="Column4957" dataDxfId="11828"/>
    <tableColumn id="4962" xr3:uid="{CADAE831-757F-4759-9F6B-553C60D36E16}" name="Column4958" dataDxfId="11827"/>
    <tableColumn id="4963" xr3:uid="{6E53B26B-6B46-41D5-82D9-7BE395CD37DC}" name="Column4959" dataDxfId="11826"/>
    <tableColumn id="4964" xr3:uid="{54737614-85E4-4585-8C9D-8FA3BFC3E5C0}" name="Column4960" dataDxfId="11825"/>
    <tableColumn id="4965" xr3:uid="{53E5DDF4-872B-4E5F-B90C-CD177DD5BA57}" name="Column4961" dataDxfId="11824"/>
    <tableColumn id="4966" xr3:uid="{527872A7-8A61-413C-891A-34D154832F49}" name="Column4962" dataDxfId="11823"/>
    <tableColumn id="4967" xr3:uid="{135075D7-5FB4-4C72-8E05-EDC40389B764}" name="Column4963" dataDxfId="11822"/>
    <tableColumn id="4968" xr3:uid="{94E8ACD6-652D-4255-984D-F965EE1EA6F8}" name="Column4964" dataDxfId="11821"/>
    <tableColumn id="4969" xr3:uid="{74B85544-8068-46C4-B459-EACE0B163C85}" name="Column4965" dataDxfId="11820"/>
    <tableColumn id="4970" xr3:uid="{D79566BC-59FE-417A-8310-5745FA4E8B40}" name="Column4966" dataDxfId="11819"/>
    <tableColumn id="4971" xr3:uid="{17F0FC35-DE33-401A-B247-76DA3FA3728B}" name="Column4967" dataDxfId="11818"/>
    <tableColumn id="4972" xr3:uid="{BEF28FED-8E69-4F97-A3C0-75CEF09C660D}" name="Column4968" dataDxfId="11817"/>
    <tableColumn id="4973" xr3:uid="{2C506043-34EF-4B61-BECF-27372BAA4BCE}" name="Column4969" dataDxfId="11816"/>
    <tableColumn id="4974" xr3:uid="{628AD80B-C7CA-43A4-8CA8-D630DDAF8786}" name="Column4970" dataDxfId="11815"/>
    <tableColumn id="4975" xr3:uid="{53C59772-29DD-49E4-8818-87D054641722}" name="Column4971" dataDxfId="11814"/>
    <tableColumn id="4976" xr3:uid="{48C73461-2556-4179-8644-BE1ED6008795}" name="Column4972" dataDxfId="11813"/>
    <tableColumn id="4977" xr3:uid="{D3871DCD-D849-48F5-98AF-7126A3151ABC}" name="Column4973" dataDxfId="11812"/>
    <tableColumn id="4978" xr3:uid="{F421ECA3-379E-44E3-BDCC-99C6B8A208CE}" name="Column4974" dataDxfId="11811"/>
    <tableColumn id="4979" xr3:uid="{39F2C68D-3B06-4810-A1E4-092A1D24EF19}" name="Column4975" dataDxfId="11810"/>
    <tableColumn id="4980" xr3:uid="{D7211628-834E-4DC3-AFC5-072FE4C2D348}" name="Column4976" dataDxfId="11809"/>
    <tableColumn id="4981" xr3:uid="{61D6FB94-CBEA-4E87-8E4C-F96A2C201FCB}" name="Column4977" dataDxfId="11808"/>
    <tableColumn id="4982" xr3:uid="{F5D5E785-276F-40BB-8976-B7A871438852}" name="Column4978" dataDxfId="11807"/>
    <tableColumn id="4983" xr3:uid="{E32E45DD-6763-4A02-99E9-300D681CF161}" name="Column4979" dataDxfId="11806"/>
    <tableColumn id="4984" xr3:uid="{55C952B7-D19F-4587-B6F0-7FBD9369E7DA}" name="Column4980" dataDxfId="11805"/>
    <tableColumn id="4985" xr3:uid="{F0211CCD-1120-4C6B-ACDF-81E663EF24D0}" name="Column4981" dataDxfId="11804"/>
    <tableColumn id="4986" xr3:uid="{1F623368-5EDA-40D2-BAA9-1166A2DB52BF}" name="Column4982" dataDxfId="11803"/>
    <tableColumn id="4987" xr3:uid="{52A4CD37-B26B-4502-A240-C5AE1DC550BD}" name="Column4983" dataDxfId="11802"/>
    <tableColumn id="4988" xr3:uid="{8C486457-5BF2-4EC2-A643-030232BD1A3F}" name="Column4984" dataDxfId="11801"/>
    <tableColumn id="4989" xr3:uid="{3A2F1C94-CA1C-4397-91A9-66257BA3CCA9}" name="Column4985" dataDxfId="11800"/>
    <tableColumn id="4990" xr3:uid="{B2C571DB-6965-4449-8078-4D56FA846844}" name="Column4986" dataDxfId="11799"/>
    <tableColumn id="4991" xr3:uid="{EDAF7B82-D0F4-4E9B-8AC3-A42BEC972E6C}" name="Column4987" dataDxfId="11798"/>
    <tableColumn id="4992" xr3:uid="{AD9ACCFD-D105-40D4-8AF6-139526BC8A00}" name="Column4988" dataDxfId="11797"/>
    <tableColumn id="4993" xr3:uid="{12892628-C9D3-4789-8D24-0829D4B1CCCC}" name="Column4989" dataDxfId="11796"/>
    <tableColumn id="4994" xr3:uid="{BCDF5BE6-AEF4-4EFF-8F86-B3BF51BF4614}" name="Column4990" dataDxfId="11795"/>
    <tableColumn id="4995" xr3:uid="{783E08D2-454B-4049-B531-C38A56861147}" name="Column4991" dataDxfId="11794"/>
    <tableColumn id="4996" xr3:uid="{A0D5B071-4D18-4B2E-A77D-7CA42EC1614F}" name="Column4992" dataDxfId="11793"/>
    <tableColumn id="4997" xr3:uid="{B0D5C425-3B22-403D-BA66-5032BDA3B4A8}" name="Column4993" dataDxfId="11792"/>
    <tableColumn id="4998" xr3:uid="{7E93535C-82D0-4202-A38F-3C9640C7BDE7}" name="Column4994" dataDxfId="11791"/>
    <tableColumn id="4999" xr3:uid="{97F08D5F-DF83-4593-B915-34CCA62F30B1}" name="Column4995" dataDxfId="11790"/>
    <tableColumn id="5000" xr3:uid="{DE68C835-9618-4620-A573-35F9B6B0F603}" name="Column4996" dataDxfId="11789"/>
    <tableColumn id="5001" xr3:uid="{BF256E8F-40FE-4C8B-970E-D67F1331316B}" name="Column4997" dataDxfId="11788"/>
    <tableColumn id="5002" xr3:uid="{6711547A-EED3-4785-B822-14FE4EC57F86}" name="Column4998" dataDxfId="11787"/>
    <tableColumn id="5003" xr3:uid="{2F399882-F88B-497C-BBDA-6D8F5E960617}" name="Column4999" dataDxfId="11786"/>
    <tableColumn id="5004" xr3:uid="{9378067B-6712-4D7C-A839-C5D53384A050}" name="Column5000" dataDxfId="11785"/>
    <tableColumn id="5005" xr3:uid="{46023C8D-A938-42FA-89CC-9B97FE4E9E1A}" name="Column5001" dataDxfId="11784"/>
    <tableColumn id="5006" xr3:uid="{FCAA476D-68DB-4CD1-B3D3-E6FB884A8E72}" name="Column5002" dataDxfId="11783"/>
    <tableColumn id="5007" xr3:uid="{98203A00-9CEE-4FA3-9363-CC3EF8AA84EF}" name="Column5003" dataDxfId="11782"/>
    <tableColumn id="5008" xr3:uid="{E184A4C7-1D95-458F-8135-F9895BAC298C}" name="Column5004" dataDxfId="11781"/>
    <tableColumn id="5009" xr3:uid="{47220095-7E46-4FA5-ACCB-D26E31DA1FD4}" name="Column5005" dataDxfId="11780"/>
    <tableColumn id="5010" xr3:uid="{C6B27742-13BD-4034-A566-F7A519592949}" name="Column5006" dataDxfId="11779"/>
    <tableColumn id="5011" xr3:uid="{39BDC26C-4846-4FA3-B56B-FBD7F21BECB3}" name="Column5007" dataDxfId="11778"/>
    <tableColumn id="5012" xr3:uid="{28651DE5-35CA-42A0-9E2E-F18CCCFE9A66}" name="Column5008" dataDxfId="11777"/>
    <tableColumn id="5013" xr3:uid="{C7BE348D-A1B6-4AE6-AF2B-E55F06F9D94E}" name="Column5009" dataDxfId="11776"/>
    <tableColumn id="5014" xr3:uid="{A5634334-4A50-4145-9312-6569889FBA07}" name="Column5010" dataDxfId="11775"/>
    <tableColumn id="5015" xr3:uid="{681BC7F5-A010-49D7-97A3-AE51AE21AD7A}" name="Column5011" dataDxfId="11774"/>
    <tableColumn id="5016" xr3:uid="{427EA1DB-EBB6-4CD3-8611-B32E76B5F6D4}" name="Column5012" dataDxfId="11773"/>
    <tableColumn id="5017" xr3:uid="{0C1DF844-860E-40DF-A002-CF95DA7DC673}" name="Column5013" dataDxfId="11772"/>
    <tableColumn id="5018" xr3:uid="{B133BD9E-B9A5-4DB9-AB68-864B6AA238CD}" name="Column5014" dataDxfId="11771"/>
    <tableColumn id="5019" xr3:uid="{541B06EC-6E88-4B38-8DFD-E056E46A702C}" name="Column5015" dataDxfId="11770"/>
    <tableColumn id="5020" xr3:uid="{26C32DD8-FEC4-4961-BB62-F3E443C6AD3B}" name="Column5016" dataDxfId="11769"/>
    <tableColumn id="5021" xr3:uid="{1B2F385F-C913-4F0B-B3D4-AE5D5598ED84}" name="Column5017" dataDxfId="11768"/>
    <tableColumn id="5022" xr3:uid="{2BA65BF7-4962-4DCF-B2E2-6CB828E82028}" name="Column5018" dataDxfId="11767"/>
    <tableColumn id="5023" xr3:uid="{B4482C34-2CBC-43B3-9CB1-31C8713123B2}" name="Column5019" dataDxfId="11766"/>
    <tableColumn id="5024" xr3:uid="{14972F44-7830-495D-B105-9CDEFBBF0DB4}" name="Column5020" dataDxfId="11765"/>
    <tableColumn id="5025" xr3:uid="{7E905C2B-80F0-467A-AE0A-F09239E040E4}" name="Column5021" dataDxfId="11764"/>
    <tableColumn id="5026" xr3:uid="{566A9310-C5F9-4227-A91F-AFC157DF6E0B}" name="Column5022" dataDxfId="11763"/>
    <tableColumn id="5027" xr3:uid="{C87B7AD2-1FE6-42FD-BF1F-7BEC76BBB1A0}" name="Column5023" dataDxfId="11762"/>
    <tableColumn id="5028" xr3:uid="{1407B961-4DFE-4748-A9C9-603A950570F4}" name="Column5024" dataDxfId="11761"/>
    <tableColumn id="5029" xr3:uid="{80C40851-6D62-44CE-8C5B-429BF65B53EE}" name="Column5025" dataDxfId="11760"/>
    <tableColumn id="5030" xr3:uid="{C989D26A-C925-4B5A-9CB7-B9A2AB3C75DE}" name="Column5026" dataDxfId="11759"/>
    <tableColumn id="5031" xr3:uid="{956BC74A-EB88-48EF-838D-B1023E477AFE}" name="Column5027" dataDxfId="11758"/>
    <tableColumn id="5032" xr3:uid="{01B333F2-82AE-46EB-9C9F-35F71D2A1EF3}" name="Column5028" dataDxfId="11757"/>
    <tableColumn id="5033" xr3:uid="{6F5ECDE1-D7C7-4A38-93B1-409C46F76193}" name="Column5029" dataDxfId="11756"/>
    <tableColumn id="5034" xr3:uid="{DD6BB0DA-C6E6-41A6-82D7-898F6BD7F245}" name="Column5030" dataDxfId="11755"/>
    <tableColumn id="5035" xr3:uid="{07E93067-308C-46D6-B7ED-920A4C593414}" name="Column5031" dataDxfId="11754"/>
    <tableColumn id="5036" xr3:uid="{7788B133-07CE-46C5-8460-3DFDC220F808}" name="Column5032" dataDxfId="11753"/>
    <tableColumn id="5037" xr3:uid="{A0C6C380-8B6D-41D4-87DE-3E0F7D8E0E85}" name="Column5033" dataDxfId="11752"/>
    <tableColumn id="5038" xr3:uid="{2C3C6D2F-857F-4F25-84D4-874C7543512D}" name="Column5034" dataDxfId="11751"/>
    <tableColumn id="5039" xr3:uid="{C103C490-AE43-4B06-8999-0D78ABB1CD98}" name="Column5035" dataDxfId="11750"/>
    <tableColumn id="5040" xr3:uid="{6B06C060-46DB-4B05-84A3-AEEA48C15BE4}" name="Column5036" dataDxfId="11749"/>
    <tableColumn id="5041" xr3:uid="{D2BAECBF-0C9A-4026-A157-788C50D4B6D0}" name="Column5037" dataDxfId="11748"/>
    <tableColumn id="5042" xr3:uid="{C941C7DF-CB92-4B83-94A5-712890010050}" name="Column5038" dataDxfId="11747"/>
    <tableColumn id="5043" xr3:uid="{C44FACD8-3F62-4DA3-B330-A3779BDEDAA2}" name="Column5039" dataDxfId="11746"/>
    <tableColumn id="5044" xr3:uid="{76E9D9DE-6FAF-45B5-890D-A5FFBA612DDF}" name="Column5040" dataDxfId="11745"/>
    <tableColumn id="5045" xr3:uid="{74E13CB9-D7E6-4016-91DA-24C337A9C3C0}" name="Column5041" dataDxfId="11744"/>
    <tableColumn id="5046" xr3:uid="{5E772043-E5A2-447C-A456-89222EEFF7C7}" name="Column5042" dataDxfId="11743"/>
    <tableColumn id="5047" xr3:uid="{1E599D2E-515A-413F-9506-33E5A5AD29A7}" name="Column5043" dataDxfId="11742"/>
    <tableColumn id="5048" xr3:uid="{B9C35AB7-BA5F-448D-A85D-E1CCBBCEC921}" name="Column5044" dataDxfId="11741"/>
    <tableColumn id="5049" xr3:uid="{7B10E724-F5CA-43B3-B2D3-E87655D97A4F}" name="Column5045" dataDxfId="11740"/>
    <tableColumn id="5050" xr3:uid="{78F30DFD-56CA-471D-B10F-DCA46846F862}" name="Column5046" dataDxfId="11739"/>
    <tableColumn id="5051" xr3:uid="{4CA5B13F-B7D0-4091-A0D4-24A15D4D8ECA}" name="Column5047" dataDxfId="11738"/>
    <tableColumn id="5052" xr3:uid="{FBEA93CA-8914-4F81-A6A6-7147B5FE3036}" name="Column5048" dataDxfId="11737"/>
    <tableColumn id="5053" xr3:uid="{4040B2D3-1412-43E2-B014-1653195D2592}" name="Column5049" dataDxfId="11736"/>
    <tableColumn id="5054" xr3:uid="{D31E5412-BE76-4200-AAF9-ED242B2DD912}" name="Column5050" dataDxfId="11735"/>
    <tableColumn id="5055" xr3:uid="{69273F11-6465-4FBC-83A3-6ED657A50606}" name="Column5051" dataDxfId="11734"/>
    <tableColumn id="5056" xr3:uid="{0078F922-8E02-45A5-AA75-1B40492DC263}" name="Column5052" dataDxfId="11733"/>
    <tableColumn id="5057" xr3:uid="{8AE2491F-70E2-460D-8210-CF3E19D6A5CF}" name="Column5053" dataDxfId="11732"/>
    <tableColumn id="5058" xr3:uid="{41AF8EC2-AFAD-409A-AFF0-0818D64C801C}" name="Column5054" dataDxfId="11731"/>
    <tableColumn id="5059" xr3:uid="{9D217DC3-8AAD-44E2-A4B3-D953DFEFCD39}" name="Column5055" dataDxfId="11730"/>
    <tableColumn id="5060" xr3:uid="{4FC2DD64-FEA0-4DA5-89C0-112C389C3B62}" name="Column5056" dataDxfId="11729"/>
    <tableColumn id="5061" xr3:uid="{9B7DB604-F9FF-4C27-BC2F-BBB3DCC50F5E}" name="Column5057" dataDxfId="11728"/>
    <tableColumn id="5062" xr3:uid="{70E54338-B4DF-4231-8E42-D02F0AD3E3A5}" name="Column5058" dataDxfId="11727"/>
    <tableColumn id="5063" xr3:uid="{1C93D35B-BC85-4BA1-AA51-4DF9D1596852}" name="Column5059" dataDxfId="11726"/>
    <tableColumn id="5064" xr3:uid="{8CC34BA4-DE57-4913-B2D4-5F492D0F3B10}" name="Column5060" dataDxfId="11725"/>
    <tableColumn id="5065" xr3:uid="{59E38C47-7133-4054-B72E-2A27EFB7F4FA}" name="Column5061" dataDxfId="11724"/>
    <tableColumn id="5066" xr3:uid="{485EED8E-595E-4AFC-B39B-31E7556D5FD5}" name="Column5062" dataDxfId="11723"/>
    <tableColumn id="5067" xr3:uid="{D758A3AE-8654-42B9-9A7A-47171C96EA7A}" name="Column5063" dataDxfId="11722"/>
    <tableColumn id="5068" xr3:uid="{2642CBEA-C31E-48EC-94D7-6DF1E99B6F26}" name="Column5064" dataDxfId="11721"/>
    <tableColumn id="5069" xr3:uid="{C0342863-D924-4B6A-BC90-590F5469D0AA}" name="Column5065" dataDxfId="11720"/>
    <tableColumn id="5070" xr3:uid="{188C162F-C5C6-4F5C-804F-DB7FCE6531DB}" name="Column5066" dataDxfId="11719"/>
    <tableColumn id="5071" xr3:uid="{F83DAC40-70E9-4B6B-B124-6636C05EF066}" name="Column5067" dataDxfId="11718"/>
    <tableColumn id="5072" xr3:uid="{72C5EE20-C824-4D97-A3E9-AD9BDF6ABFE3}" name="Column5068" dataDxfId="11717"/>
    <tableColumn id="5073" xr3:uid="{6A702C87-A47E-4F44-BAFA-D02E1299910B}" name="Column5069" dataDxfId="11716"/>
    <tableColumn id="5074" xr3:uid="{0EBC5C1A-FEA8-444C-AD2D-EFDB821CD30C}" name="Column5070" dataDxfId="11715"/>
    <tableColumn id="5075" xr3:uid="{5961F595-7B8B-40AF-A91F-DB7E1E5DE4E5}" name="Column5071" dataDxfId="11714"/>
    <tableColumn id="5076" xr3:uid="{2E49766E-A84E-422D-8573-67A2CE02E2DC}" name="Column5072" dataDxfId="11713"/>
    <tableColumn id="5077" xr3:uid="{2519F93F-2F67-4A21-AFFF-5242BAB72B88}" name="Column5073" dataDxfId="11712"/>
    <tableColumn id="5078" xr3:uid="{C45F03BA-D656-4901-AC28-148849920692}" name="Column5074" dataDxfId="11711"/>
    <tableColumn id="5079" xr3:uid="{234BFFEE-C45F-4A82-8CB2-7DE2C024ED9A}" name="Column5075" dataDxfId="11710"/>
    <tableColumn id="5080" xr3:uid="{BFDAA671-0C8F-410D-8D06-03512CB9CD99}" name="Column5076" dataDxfId="11709"/>
    <tableColumn id="5081" xr3:uid="{93EF4B2D-7043-4951-A171-2B8725AD367F}" name="Column5077" dataDxfId="11708"/>
    <tableColumn id="5082" xr3:uid="{8FEFCFC5-02C3-4882-BEB5-2351EDED1AD1}" name="Column5078" dataDxfId="11707"/>
    <tableColumn id="5083" xr3:uid="{CA32398F-78E5-4087-8230-19A57BA733DA}" name="Column5079" dataDxfId="11706"/>
    <tableColumn id="5084" xr3:uid="{D5ED9CBD-1DAD-49DC-9CB9-C5A6143FF67E}" name="Column5080" dataDxfId="11705"/>
    <tableColumn id="5085" xr3:uid="{BEA488F1-1A63-4638-87FA-E2ED17A58503}" name="Column5081" dataDxfId="11704"/>
    <tableColumn id="5086" xr3:uid="{106C9E38-FA36-4A97-A6DA-2F19F403CB05}" name="Column5082" dataDxfId="11703"/>
    <tableColumn id="5087" xr3:uid="{94224621-8C50-484D-8BBB-BE6357ED8792}" name="Column5083" dataDxfId="11702"/>
    <tableColumn id="5088" xr3:uid="{E56D9997-4709-4877-A1E2-B341E31A8454}" name="Column5084" dataDxfId="11701"/>
    <tableColumn id="5089" xr3:uid="{44E2974F-6E5D-4D5F-BD33-32F6781EA13E}" name="Column5085" dataDxfId="11700"/>
    <tableColumn id="5090" xr3:uid="{75B5FF04-658D-4E56-9B2E-F2AC3C02BEF3}" name="Column5086" dataDxfId="11699"/>
    <tableColumn id="5091" xr3:uid="{F41AB29A-D97F-487D-8E1F-B649AED1BE71}" name="Column5087" dataDxfId="11698"/>
    <tableColumn id="5092" xr3:uid="{1F5A4D9F-83F5-4C3F-806E-092BA95E0003}" name="Column5088" dataDxfId="11697"/>
    <tableColumn id="5093" xr3:uid="{B7DE655E-C2C5-4586-8513-A6DD1D670655}" name="Column5089" dataDxfId="11696"/>
    <tableColumn id="5094" xr3:uid="{82B092E7-F8AF-48FE-BC6F-3EFAA7F31256}" name="Column5090" dataDxfId="11695"/>
    <tableColumn id="5095" xr3:uid="{716F0062-CAAF-484E-A59E-3DFEB6BECBCA}" name="Column5091" dataDxfId="11694"/>
    <tableColumn id="5096" xr3:uid="{77769262-7B4E-4089-987E-0C1ECBD4C8E5}" name="Column5092" dataDxfId="11693"/>
    <tableColumn id="5097" xr3:uid="{15D0F0AA-D83A-4EF4-88AD-8282D0C867CA}" name="Column5093" dataDxfId="11692"/>
    <tableColumn id="5098" xr3:uid="{0C0E4BFA-0CBC-47D7-B018-AFABA737DB3D}" name="Column5094" dataDxfId="11691"/>
    <tableColumn id="5099" xr3:uid="{BF2831E2-95A5-417F-A06D-F01CA9CC9382}" name="Column5095" dataDxfId="11690"/>
    <tableColumn id="5100" xr3:uid="{C85A830F-4C61-4AF1-9047-99FF63491267}" name="Column5096" dataDxfId="11689"/>
    <tableColumn id="5101" xr3:uid="{C0322139-21BA-41F2-83C4-B55ADB0E0DB8}" name="Column5097" dataDxfId="11688"/>
    <tableColumn id="5102" xr3:uid="{0D658497-24DE-4B7F-9386-FD517877E40D}" name="Column5098" dataDxfId="11687"/>
    <tableColumn id="5103" xr3:uid="{D10AD6AB-9EA4-4989-833A-9BD51F7D9907}" name="Column5099" dataDxfId="11686"/>
    <tableColumn id="5104" xr3:uid="{D8DE59FE-18E5-49E8-A8E0-C7DF3E45711B}" name="Column5100" dataDxfId="11685"/>
    <tableColumn id="5105" xr3:uid="{A357B3B0-10EB-433E-B28A-D650430459C9}" name="Column5101" dataDxfId="11684"/>
    <tableColumn id="5106" xr3:uid="{745C14EE-43FC-4238-9447-169999CC93B7}" name="Column5102" dataDxfId="11683"/>
    <tableColumn id="5107" xr3:uid="{B93C3911-413F-4CA8-919D-0FB3267583CB}" name="Column5103" dataDxfId="11682"/>
    <tableColumn id="5108" xr3:uid="{E98A0B68-56DE-4912-8930-9DE16C760AEF}" name="Column5104" dataDxfId="11681"/>
    <tableColumn id="5109" xr3:uid="{8D2DCAC0-8006-463E-970E-3D12A4897DCD}" name="Column5105" dataDxfId="11680"/>
    <tableColumn id="5110" xr3:uid="{0BC6C29F-8757-4FA7-9B96-94AA73B43327}" name="Column5106" dataDxfId="11679"/>
    <tableColumn id="5111" xr3:uid="{94FB1DAE-9B02-415E-BCF5-426D9EC15058}" name="Column5107" dataDxfId="11678"/>
    <tableColumn id="5112" xr3:uid="{4657F54F-110D-40D3-8C68-CB862627AB27}" name="Column5108" dataDxfId="11677"/>
    <tableColumn id="5113" xr3:uid="{2B428401-46B2-4ACA-A79F-00E83971873B}" name="Column5109" dataDxfId="11676"/>
    <tableColumn id="5114" xr3:uid="{3C7DC11D-59F9-4686-BF3E-FEBDDB1191C5}" name="Column5110" dataDxfId="11675"/>
    <tableColumn id="5115" xr3:uid="{E7F82817-A2E3-4D14-B9BE-AABB09E97491}" name="Column5111" dataDxfId="11674"/>
    <tableColumn id="5116" xr3:uid="{EEA2EF48-6784-4359-9B7D-B6DDB5D116CF}" name="Column5112" dataDxfId="11673"/>
    <tableColumn id="5117" xr3:uid="{E64B4F40-4F43-4810-8410-D5C6CE6BC6C9}" name="Column5113" dataDxfId="11672"/>
    <tableColumn id="5118" xr3:uid="{24921EFC-4F35-444F-A9A9-07C3A7FBE344}" name="Column5114" dataDxfId="11671"/>
    <tableColumn id="5119" xr3:uid="{C2911337-911B-45A9-8D30-2D778E9ED1FF}" name="Column5115" dataDxfId="11670"/>
    <tableColumn id="5120" xr3:uid="{3BCBD3C0-9340-4E03-9B70-76B39E166F96}" name="Column5116" dataDxfId="11669"/>
    <tableColumn id="5121" xr3:uid="{70FC6C41-FB87-43EB-8727-1D5E9E721000}" name="Column5117" dataDxfId="11668"/>
    <tableColumn id="5122" xr3:uid="{F869B376-A338-4822-9301-D2C9421A5F7B}" name="Column5118" dataDxfId="11667"/>
    <tableColumn id="5123" xr3:uid="{E975816B-E432-4E3C-87A2-B61517BCE895}" name="Column5119" dataDxfId="11666"/>
    <tableColumn id="5124" xr3:uid="{239D3AD3-C039-4A78-8983-0DABA42C71F4}" name="Column5120" dataDxfId="11665"/>
    <tableColumn id="5125" xr3:uid="{94F91EA3-B154-4846-9BA7-4624229ED652}" name="Column5121" dataDxfId="11664"/>
    <tableColumn id="5126" xr3:uid="{7272CA3D-DED3-469A-A5F9-B399DA8CA5A9}" name="Column5122" dataDxfId="11663"/>
    <tableColumn id="5127" xr3:uid="{280AD41C-E1E0-4B6C-A757-3B140F7F8D67}" name="Column5123" dataDxfId="11662"/>
    <tableColumn id="5128" xr3:uid="{6CF97772-364B-43C5-A207-EEEB8BEA8002}" name="Column5124" dataDxfId="11661"/>
    <tableColumn id="5129" xr3:uid="{AA25D649-3DC0-4754-819F-F8119983D7A8}" name="Column5125" dataDxfId="11660"/>
    <tableColumn id="5130" xr3:uid="{E2A5CEC7-D0C6-4BFA-8223-85156E0C54F0}" name="Column5126" dataDxfId="11659"/>
    <tableColumn id="5131" xr3:uid="{81F86FF8-3E0C-466F-AFF7-F682B2A556B6}" name="Column5127" dataDxfId="11658"/>
    <tableColumn id="5132" xr3:uid="{6E190D87-CCF4-4836-B50D-775F46242E2F}" name="Column5128" dataDxfId="11657"/>
    <tableColumn id="5133" xr3:uid="{C013F781-EF99-4B69-9C0F-7F16386FA338}" name="Column5129" dataDxfId="11656"/>
    <tableColumn id="5134" xr3:uid="{A5EDFD80-0FA3-4588-BE4A-0BD02F24587F}" name="Column5130" dataDxfId="11655"/>
    <tableColumn id="5135" xr3:uid="{BEC5B047-5CEE-4DD4-A758-A5A8AD35A921}" name="Column5131" dataDxfId="11654"/>
    <tableColumn id="5136" xr3:uid="{B657E2E4-7B20-46F4-B33D-7BE9D0F166D7}" name="Column5132" dataDxfId="11653"/>
    <tableColumn id="5137" xr3:uid="{A6F69FBC-8959-418D-9EF2-18814D44B4DC}" name="Column5133" dataDxfId="11652"/>
    <tableColumn id="5138" xr3:uid="{43FB22E8-C8E5-4750-853F-21BA9F7A0508}" name="Column5134" dataDxfId="11651"/>
    <tableColumn id="5139" xr3:uid="{C33CC4EA-9F4D-4F13-A24B-5C49A122EF95}" name="Column5135" dataDxfId="11650"/>
    <tableColumn id="5140" xr3:uid="{3CC945C8-C774-4344-97EF-34B7D2EA40D4}" name="Column5136" dataDxfId="11649"/>
    <tableColumn id="5141" xr3:uid="{C2F12AFC-699A-4967-8A36-0DDD7708606D}" name="Column5137" dataDxfId="11648"/>
    <tableColumn id="5142" xr3:uid="{8354D579-95A8-4469-BE29-1D8793EC74EC}" name="Column5138" dataDxfId="11647"/>
    <tableColumn id="5143" xr3:uid="{A5523B96-8782-4D9D-B02F-64AABBB1D175}" name="Column5139" dataDxfId="11646"/>
    <tableColumn id="5144" xr3:uid="{54631C1C-3F5F-4B48-A3EF-DAD05532BE20}" name="Column5140" dataDxfId="11645"/>
    <tableColumn id="5145" xr3:uid="{0B9EA3F1-1A46-4D7F-89F7-E899C3111755}" name="Column5141" dataDxfId="11644"/>
    <tableColumn id="5146" xr3:uid="{2D914DD8-473C-4212-ACD7-E7E37CBD1413}" name="Column5142" dataDxfId="11643"/>
    <tableColumn id="5147" xr3:uid="{F1CF55E9-6C50-465F-A9D4-5DEA9CA0A253}" name="Column5143" dataDxfId="11642"/>
    <tableColumn id="5148" xr3:uid="{CF9D0818-CEC2-4133-AF81-CC619251091D}" name="Column5144" dataDxfId="11641"/>
    <tableColumn id="5149" xr3:uid="{A12F0F27-E507-4BE4-A763-AF4A71449174}" name="Column5145" dataDxfId="11640"/>
    <tableColumn id="5150" xr3:uid="{E988B172-D476-4D9D-8068-5B0DBFE39E4F}" name="Column5146" dataDxfId="11639"/>
    <tableColumn id="5151" xr3:uid="{B73D4677-C3AC-408F-A0A2-B0DF11E06A46}" name="Column5147" dataDxfId="11638"/>
    <tableColumn id="5152" xr3:uid="{EF3A7307-A21B-40DD-B424-6ABF11CD1604}" name="Column5148" dataDxfId="11637"/>
    <tableColumn id="5153" xr3:uid="{1336841A-4AAC-4E27-AB6D-C55C0CFCC08B}" name="Column5149" dataDxfId="11636"/>
    <tableColumn id="5154" xr3:uid="{E501254E-EC9D-4642-8B51-E53379490324}" name="Column5150" dataDxfId="11635"/>
    <tableColumn id="5155" xr3:uid="{53D0E3AC-DEDA-468C-B867-94836378BA27}" name="Column5151" dataDxfId="11634"/>
    <tableColumn id="5156" xr3:uid="{7D5A062F-B78D-43D1-A3DB-8951874BBE2A}" name="Column5152" dataDxfId="11633"/>
    <tableColumn id="5157" xr3:uid="{99B7D3C1-DB27-4E01-B3DA-00333F4A701F}" name="Column5153" dataDxfId="11632"/>
    <tableColumn id="5158" xr3:uid="{8C977D8C-29BF-412B-9D8E-9A643B4C55E7}" name="Column5154" dataDxfId="11631"/>
    <tableColumn id="5159" xr3:uid="{B105DA4D-8201-4E93-87A4-E40558375AC7}" name="Column5155" dataDxfId="11630"/>
    <tableColumn id="5160" xr3:uid="{CA308287-5B89-43D6-BAB2-6A52C33948C5}" name="Column5156" dataDxfId="11629"/>
    <tableColumn id="5161" xr3:uid="{5901E85C-04ED-4CA7-ADB1-AA5B7E83E5A6}" name="Column5157" dataDxfId="11628"/>
    <tableColumn id="5162" xr3:uid="{4D02BAE3-D8C4-4CAF-828A-29DD88C43A3D}" name="Column5158" dataDxfId="11627"/>
    <tableColumn id="5163" xr3:uid="{16DC9778-35CA-41B3-9255-70E890C87121}" name="Column5159" dataDxfId="11626"/>
    <tableColumn id="5164" xr3:uid="{42B54BBB-853B-4515-912F-05CCD43B0C8C}" name="Column5160" dataDxfId="11625"/>
    <tableColumn id="5165" xr3:uid="{4A616AEC-52D8-450E-A256-DBBD1D0D027C}" name="Column5161" dataDxfId="11624"/>
    <tableColumn id="5166" xr3:uid="{6512BA32-3EF0-477A-982E-79FC9D9AA661}" name="Column5162" dataDxfId="11623"/>
    <tableColumn id="5167" xr3:uid="{2A58806A-7052-45F3-9015-2D892BAD0060}" name="Column5163" dataDxfId="11622"/>
    <tableColumn id="5168" xr3:uid="{C6B2AA7B-BBBF-4027-9E07-86E12BB3C26E}" name="Column5164" dataDxfId="11621"/>
    <tableColumn id="5169" xr3:uid="{FF4C6B97-642A-4113-8A0C-45FE0E55E4CE}" name="Column5165" dataDxfId="11620"/>
    <tableColumn id="5170" xr3:uid="{BC365B95-0143-48CB-9DCD-BB50D280B70E}" name="Column5166" dataDxfId="11619"/>
    <tableColumn id="5171" xr3:uid="{7893B981-3170-4A38-9DC2-70DFE0E38137}" name="Column5167" dataDxfId="11618"/>
    <tableColumn id="5172" xr3:uid="{4C02EB22-652B-43DD-ABCA-5A171D125D54}" name="Column5168" dataDxfId="11617"/>
    <tableColumn id="5173" xr3:uid="{479383B1-069A-4FE1-8A8C-0C9692C7CEAB}" name="Column5169" dataDxfId="11616"/>
    <tableColumn id="5174" xr3:uid="{F3E7F1E6-2232-4369-8313-9FF2A8B228EA}" name="Column5170" dataDxfId="11615"/>
    <tableColumn id="5175" xr3:uid="{EE10E33C-CD00-439A-A7E1-78AA65D235F8}" name="Column5171" dataDxfId="11614"/>
    <tableColumn id="5176" xr3:uid="{20A47A77-9F79-4317-801A-A74C9900FE4B}" name="Column5172" dataDxfId="11613"/>
    <tableColumn id="5177" xr3:uid="{F4A5B9E5-FB28-46A2-A614-E694960DCC63}" name="Column5173" dataDxfId="11612"/>
    <tableColumn id="5178" xr3:uid="{DEF139E0-B553-4BC9-A8B1-AFDBFAA7D555}" name="Column5174" dataDxfId="11611"/>
    <tableColumn id="5179" xr3:uid="{D86F3BFF-C0F8-4B3D-8E35-90D321C48D60}" name="Column5175" dataDxfId="11610"/>
    <tableColumn id="5180" xr3:uid="{A9CBBC22-F16C-4DD2-AAC1-5DFCD9C87E6C}" name="Column5176" dataDxfId="11609"/>
    <tableColumn id="5181" xr3:uid="{D8B82596-3670-486B-83EC-1C44919D5B74}" name="Column5177" dataDxfId="11608"/>
    <tableColumn id="5182" xr3:uid="{14BAAF91-2886-4BD4-82D9-A61BA7A745ED}" name="Column5178" dataDxfId="11607"/>
    <tableColumn id="5183" xr3:uid="{9DD19A58-8CD9-4015-AE43-98EB30B31AE1}" name="Column5179" dataDxfId="11606"/>
    <tableColumn id="5184" xr3:uid="{111D9E57-8782-4CEC-AA3A-39E656BACBAE}" name="Column5180" dataDxfId="11605"/>
    <tableColumn id="5185" xr3:uid="{10475A74-D23B-4DE4-A6D4-6107C9708337}" name="Column5181" dataDxfId="11604"/>
    <tableColumn id="5186" xr3:uid="{6342B382-FCFF-440F-BC57-397BD30C43F7}" name="Column5182" dataDxfId="11603"/>
    <tableColumn id="5187" xr3:uid="{05EF6037-937E-421D-B4D4-B0D9C9C1D6F2}" name="Column5183" dataDxfId="11602"/>
    <tableColumn id="5188" xr3:uid="{AE362CD1-25A3-44E7-8CBB-E994AA2184B3}" name="Column5184" dataDxfId="11601"/>
    <tableColumn id="5189" xr3:uid="{BFE87D2A-FA1F-4856-9501-063254E1991D}" name="Column5185" dataDxfId="11600"/>
    <tableColumn id="5190" xr3:uid="{AEA1A8E2-D0F0-41DA-B7E1-16779DCCF12C}" name="Column5186" dataDxfId="11599"/>
    <tableColumn id="5191" xr3:uid="{0437197C-B5A0-4578-83B9-8FF970C33745}" name="Column5187" dataDxfId="11598"/>
    <tableColumn id="5192" xr3:uid="{0A045BCA-41DA-4D2E-8371-B66D47982772}" name="Column5188" dataDxfId="11597"/>
    <tableColumn id="5193" xr3:uid="{A9D9FC46-33FD-49C9-9812-B68F9D91103F}" name="Column5189" dataDxfId="11596"/>
    <tableColumn id="5194" xr3:uid="{9A5149A3-00D0-473B-A9CE-9E39FE1468D1}" name="Column5190" dataDxfId="11595"/>
    <tableColumn id="5195" xr3:uid="{7DBCD1D2-F581-4022-A7F0-87C5095F19F4}" name="Column5191" dataDxfId="11594"/>
    <tableColumn id="5196" xr3:uid="{96973FFC-3EF5-42CD-A5DB-2D213BD52F42}" name="Column5192" dataDxfId="11593"/>
    <tableColumn id="5197" xr3:uid="{75A225FA-B5F5-41FC-975D-10213893CF93}" name="Column5193" dataDxfId="11592"/>
    <tableColumn id="5198" xr3:uid="{B10BED63-A6B4-49C2-B203-67BDD1BDC3BE}" name="Column5194" dataDxfId="11591"/>
    <tableColumn id="5199" xr3:uid="{5D9A92F5-904F-428E-BA4F-E905728F1071}" name="Column5195" dataDxfId="11590"/>
    <tableColumn id="5200" xr3:uid="{A3907FA8-DDB5-4260-87FB-6FD10971AD2F}" name="Column5196" dataDxfId="11589"/>
    <tableColumn id="5201" xr3:uid="{74CBBD1C-FA90-49E0-80E5-5942F6359562}" name="Column5197" dataDxfId="11588"/>
    <tableColumn id="5202" xr3:uid="{AACFE521-E829-4DE8-A82D-329AC6B4CEA4}" name="Column5198" dataDxfId="11587"/>
    <tableColumn id="5203" xr3:uid="{16347D13-7B5D-4437-B66D-4A02E8E64018}" name="Column5199" dataDxfId="11586"/>
    <tableColumn id="5204" xr3:uid="{6324F115-6445-4C2A-9E99-1D015F40FC53}" name="Column5200" dataDxfId="11585"/>
    <tableColumn id="5205" xr3:uid="{20DD4C5A-4217-4FEB-8B3B-A04A8FBFBDCF}" name="Column5201" dataDxfId="11584"/>
    <tableColumn id="5206" xr3:uid="{21C642F2-9348-4E7C-BFB3-A1514B171F89}" name="Column5202" dataDxfId="11583"/>
    <tableColumn id="5207" xr3:uid="{C7B787DC-895F-40DB-B8F0-D84B132381E7}" name="Column5203" dataDxfId="11582"/>
    <tableColumn id="5208" xr3:uid="{404E2685-AD6D-49F8-B793-6DEF5ED3FBBF}" name="Column5204" dataDxfId="11581"/>
    <tableColumn id="5209" xr3:uid="{D70FFF09-AE89-4080-869C-895463D40C5F}" name="Column5205" dataDxfId="11580"/>
    <tableColumn id="5210" xr3:uid="{6B94C7F3-865C-4B07-BB5A-196B72BC3694}" name="Column5206" dataDxfId="11579"/>
    <tableColumn id="5211" xr3:uid="{8B088064-32A2-41F6-8938-EE03728DBB28}" name="Column5207" dataDxfId="11578"/>
    <tableColumn id="5212" xr3:uid="{3576B892-B034-4D16-9612-B7B69D5C62AD}" name="Column5208" dataDxfId="11577"/>
    <tableColumn id="5213" xr3:uid="{C15142B8-08A2-429D-96C6-F7C99C980BFC}" name="Column5209" dataDxfId="11576"/>
    <tableColumn id="5214" xr3:uid="{BDEC6145-C177-4070-881C-990DAE60D31B}" name="Column5210" dataDxfId="11575"/>
    <tableColumn id="5215" xr3:uid="{D23D5006-D4AA-405A-92EC-DB0C485F99CB}" name="Column5211" dataDxfId="11574"/>
    <tableColumn id="5216" xr3:uid="{AE5F4FC1-612D-4919-B7B2-58F167E1BCF3}" name="Column5212" dataDxfId="11573"/>
    <tableColumn id="5217" xr3:uid="{6E57B5FA-DF79-453B-B898-BE40C33CF004}" name="Column5213" dataDxfId="11572"/>
    <tableColumn id="5218" xr3:uid="{7273AEBD-0CB0-4EEF-A79A-41F444ABB4E9}" name="Column5214" dataDxfId="11571"/>
    <tableColumn id="5219" xr3:uid="{7E1E3A35-B600-4895-89E5-B760F1CFFF38}" name="Column5215" dataDxfId="11570"/>
    <tableColumn id="5220" xr3:uid="{8522ABD2-5A2A-436F-B2BD-AC7612AD0A37}" name="Column5216" dataDxfId="11569"/>
    <tableColumn id="5221" xr3:uid="{51B05035-BC47-4A6D-A293-6F50A9D469F6}" name="Column5217" dataDxfId="11568"/>
    <tableColumn id="5222" xr3:uid="{BF2DC8BD-DECB-4DF4-8777-830603F9BDF9}" name="Column5218" dataDxfId="11567"/>
    <tableColumn id="5223" xr3:uid="{CCD2BE4F-0AF9-41B2-B3B1-76C703DDEF60}" name="Column5219" dataDxfId="11566"/>
    <tableColumn id="5224" xr3:uid="{D3E55029-FADD-4ED5-B095-AD69DFA05587}" name="Column5220" dataDxfId="11565"/>
    <tableColumn id="5225" xr3:uid="{7A18C848-3CB7-4526-8001-3D0C0350678C}" name="Column5221" dataDxfId="11564"/>
    <tableColumn id="5226" xr3:uid="{D6C54A77-7AC7-43D3-AFC8-5377A78AA273}" name="Column5222" dataDxfId="11563"/>
    <tableColumn id="5227" xr3:uid="{32A25145-95E1-4668-8637-C6B575ADFA1E}" name="Column5223" dataDxfId="11562"/>
    <tableColumn id="5228" xr3:uid="{6749C80B-2C5C-4E22-9E55-D7CBDE3FC75F}" name="Column5224" dataDxfId="11561"/>
    <tableColumn id="5229" xr3:uid="{F034BE19-8421-438D-B1B1-924F4F8EFBBF}" name="Column5225" dataDxfId="11560"/>
    <tableColumn id="5230" xr3:uid="{8661DBA2-B7DB-4C3B-9BCF-F340CDF53E80}" name="Column5226" dataDxfId="11559"/>
    <tableColumn id="5231" xr3:uid="{CAF1EDCF-0540-476F-B16F-47719C68A5A5}" name="Column5227" dataDxfId="11558"/>
    <tableColumn id="5232" xr3:uid="{29557FAE-90CD-4A55-BCD6-EBDD1AFF7790}" name="Column5228" dataDxfId="11557"/>
    <tableColumn id="5233" xr3:uid="{BBE8A6A2-5495-4734-9C34-31ED197867C8}" name="Column5229" dataDxfId="11556"/>
    <tableColumn id="5234" xr3:uid="{D9F96FB4-CCB0-4B29-88C0-553D8FCA902E}" name="Column5230" dataDxfId="11555"/>
    <tableColumn id="5235" xr3:uid="{89ED62CF-012F-4595-A2DE-A6EA7ECBE43A}" name="Column5231" dataDxfId="11554"/>
    <tableColumn id="5236" xr3:uid="{ED04A26C-55F6-4C8C-AE60-7C2E6EF6D591}" name="Column5232" dataDxfId="11553"/>
    <tableColumn id="5237" xr3:uid="{E6D9CD07-EA6C-4E9F-878C-0ED1C6EFA5D2}" name="Column5233" dataDxfId="11552"/>
    <tableColumn id="5238" xr3:uid="{A178E1A9-AE50-4305-8FDB-BBB38180D8D9}" name="Column5234" dataDxfId="11551"/>
    <tableColumn id="5239" xr3:uid="{389A0FEE-C9CD-44D2-9337-DD1EC5679D46}" name="Column5235" dataDxfId="11550"/>
    <tableColumn id="5240" xr3:uid="{16C13A83-6F30-4891-9FEE-D45A166B45E4}" name="Column5236" dataDxfId="11549"/>
    <tableColumn id="5241" xr3:uid="{2463CC38-DE58-4F3B-929C-10CAF681B685}" name="Column5237" dataDxfId="11548"/>
    <tableColumn id="5242" xr3:uid="{32BFB946-E23D-4BBE-BBC4-C0BAEE91F138}" name="Column5238" dataDxfId="11547"/>
    <tableColumn id="5243" xr3:uid="{A29FC3D0-742F-46A6-9DF3-667CD90F8FF9}" name="Column5239" dataDxfId="11546"/>
    <tableColumn id="5244" xr3:uid="{FC91FF13-03D7-4B6C-8CDA-9B0B9684516E}" name="Column5240" dataDxfId="11545"/>
    <tableColumn id="5245" xr3:uid="{9D57E325-600D-4025-BE9C-E1B6683B8F56}" name="Column5241" dataDxfId="11544"/>
    <tableColumn id="5246" xr3:uid="{37609527-671D-455E-8E2E-5AE00EBCE200}" name="Column5242" dataDxfId="11543"/>
    <tableColumn id="5247" xr3:uid="{E6254B98-1660-4638-959E-4004878C66C7}" name="Column5243" dataDxfId="11542"/>
    <tableColumn id="5248" xr3:uid="{37D3CC18-050A-485D-9D3D-27989ACC8927}" name="Column5244" dataDxfId="11541"/>
    <tableColumn id="5249" xr3:uid="{1935A808-9337-432B-80DD-9A8CCD3799F7}" name="Column5245" dataDxfId="11540"/>
    <tableColumn id="5250" xr3:uid="{22303362-29B6-4533-9A9D-E34E7E689E3A}" name="Column5246" dataDxfId="11539"/>
    <tableColumn id="5251" xr3:uid="{799D8258-B9AA-479C-8878-DAABF8C73E21}" name="Column5247" dataDxfId="11538"/>
    <tableColumn id="5252" xr3:uid="{F13309E1-43EB-4600-AFEA-D06FFFE84EBA}" name="Column5248" dataDxfId="11537"/>
    <tableColumn id="5253" xr3:uid="{A4B941BB-7B4A-430B-89BA-F4FFFFB57BBF}" name="Column5249" dataDxfId="11536"/>
    <tableColumn id="5254" xr3:uid="{A9FED3C8-A2F6-475C-B260-0B565591B864}" name="Column5250" dataDxfId="11535"/>
    <tableColumn id="5255" xr3:uid="{0ECE7178-D4B7-488A-82F6-0D7D33B9D423}" name="Column5251" dataDxfId="11534"/>
    <tableColumn id="5256" xr3:uid="{22DFE073-5FBC-4ACB-A65C-B5DAD6CC92E9}" name="Column5252" dataDxfId="11533"/>
    <tableColumn id="5257" xr3:uid="{42E8860D-568E-432F-BF82-D713A6E706E1}" name="Column5253" dataDxfId="11532"/>
    <tableColumn id="5258" xr3:uid="{9F4DAAFE-B226-44EB-8378-A6C160D0C23E}" name="Column5254" dataDxfId="11531"/>
    <tableColumn id="5259" xr3:uid="{6E51AA91-9666-47E2-9EDF-879E5AC20E34}" name="Column5255" dataDxfId="11530"/>
    <tableColumn id="5260" xr3:uid="{6E46C0B7-B020-49C9-8E02-6BCB5FECDABB}" name="Column5256" dataDxfId="11529"/>
    <tableColumn id="5261" xr3:uid="{0B78984B-9B94-4DA3-BA4E-A61DA037E662}" name="Column5257" dataDxfId="11528"/>
    <tableColumn id="5262" xr3:uid="{C685AD5A-8F99-4F66-BC6D-2167EE3D20FE}" name="Column5258" dataDxfId="11527"/>
    <tableColumn id="5263" xr3:uid="{CDDD591A-49D5-427B-9208-BBCC80C2EEC8}" name="Column5259" dataDxfId="11526"/>
    <tableColumn id="5264" xr3:uid="{64765492-A6CB-4305-A264-D131A67B92E2}" name="Column5260" dataDxfId="11525"/>
    <tableColumn id="5265" xr3:uid="{68F6AF61-BE91-4FE4-A83D-098A76597058}" name="Column5261" dataDxfId="11524"/>
    <tableColumn id="5266" xr3:uid="{B0B9672D-5BA6-4D52-8213-3AA5263E12C7}" name="Column5262" dataDxfId="11523"/>
    <tableColumn id="5267" xr3:uid="{5007C4BF-BFF6-4770-8D84-66BFFBCF2FC7}" name="Column5263" dataDxfId="11522"/>
    <tableColumn id="5268" xr3:uid="{7C7AAB42-1225-4B5F-8B2C-3EC648E593BE}" name="Column5264" dataDxfId="11521"/>
    <tableColumn id="5269" xr3:uid="{C746BB1D-CD3B-45B6-9B53-4E99A086803A}" name="Column5265" dataDxfId="11520"/>
    <tableColumn id="5270" xr3:uid="{B998BE1A-04E1-4470-A45D-80010993823A}" name="Column5266" dataDxfId="11519"/>
    <tableColumn id="5271" xr3:uid="{1512C536-8E7B-4D6D-87DF-75362C1BDDE8}" name="Column5267" dataDxfId="11518"/>
    <tableColumn id="5272" xr3:uid="{DF5D1C19-461B-48B2-9549-558DCD14F079}" name="Column5268" dataDxfId="11517"/>
    <tableColumn id="5273" xr3:uid="{A4FCC4E2-D7DF-41EF-BB89-04558874C805}" name="Column5269" dataDxfId="11516"/>
    <tableColumn id="5274" xr3:uid="{264C3BC0-A9FF-4B1C-8A77-52F37C3C8C44}" name="Column5270" dataDxfId="11515"/>
    <tableColumn id="5275" xr3:uid="{AA23DB7D-B3C8-4D73-8FA2-58C8877442E8}" name="Column5271" dataDxfId="11514"/>
    <tableColumn id="5276" xr3:uid="{6F00DA0C-5748-4547-BBF3-AC3AC7CC7B35}" name="Column5272" dataDxfId="11513"/>
    <tableColumn id="5277" xr3:uid="{A559C6DD-BA03-42F3-B8D2-0E3DFA378C9B}" name="Column5273" dataDxfId="11512"/>
    <tableColumn id="5278" xr3:uid="{68E8384E-3E38-4F63-9A4E-220EF373966A}" name="Column5274" dataDxfId="11511"/>
    <tableColumn id="5279" xr3:uid="{1C2D9C57-3229-4858-806C-D774074C5E5B}" name="Column5275" dataDxfId="11510"/>
    <tableColumn id="5280" xr3:uid="{6C95060C-C42F-4C71-BE63-A22801F6857A}" name="Column5276" dataDxfId="11509"/>
    <tableColumn id="5281" xr3:uid="{69412C81-FE38-4889-A014-B237BAB20C64}" name="Column5277" dataDxfId="11508"/>
    <tableColumn id="5282" xr3:uid="{08AF7DC3-9F67-47EE-BDEF-D97911A6367C}" name="Column5278" dataDxfId="11507"/>
    <tableColumn id="5283" xr3:uid="{3620D80A-031D-41EA-9B0D-450E7565F282}" name="Column5279" dataDxfId="11506"/>
    <tableColumn id="5284" xr3:uid="{0189E68F-2539-4314-BEA0-CCF1360954B0}" name="Column5280" dataDxfId="11505"/>
    <tableColumn id="5285" xr3:uid="{47950E1B-1755-4A6C-A08B-CB90ED2E940E}" name="Column5281" dataDxfId="11504"/>
    <tableColumn id="5286" xr3:uid="{250E008C-8E69-496E-AD6E-FF3F9C6F39D9}" name="Column5282" dataDxfId="11503"/>
    <tableColumn id="5287" xr3:uid="{39EAF45F-C130-4000-ACCB-8145DF59BC3E}" name="Column5283" dataDxfId="11502"/>
    <tableColumn id="5288" xr3:uid="{16446AD7-32DB-4B1F-BAA3-8E045E92782D}" name="Column5284" dataDxfId="11501"/>
    <tableColumn id="5289" xr3:uid="{965E98B0-C4A4-4C3E-B33A-608264CAD0CF}" name="Column5285" dataDxfId="11500"/>
    <tableColumn id="5290" xr3:uid="{7D917495-D5F6-45F6-B8EF-20D9D34B3325}" name="Column5286" dataDxfId="11499"/>
    <tableColumn id="5291" xr3:uid="{E256DE65-DC1B-4621-9B1F-7E011FCADE13}" name="Column5287" dataDxfId="11498"/>
    <tableColumn id="5292" xr3:uid="{7854B3F4-20AE-4BC8-A7BD-DFB60807D588}" name="Column5288" dataDxfId="11497"/>
    <tableColumn id="5293" xr3:uid="{67A3851C-165A-47CC-B6D8-AB732FE6E4AE}" name="Column5289" dataDxfId="11496"/>
    <tableColumn id="5294" xr3:uid="{78E066EF-8FB2-4CDA-8240-31E89A54CC1F}" name="Column5290" dataDxfId="11495"/>
    <tableColumn id="5295" xr3:uid="{8D50CCBE-23D3-4BE9-AF39-E03D4907C389}" name="Column5291" dataDxfId="11494"/>
    <tableColumn id="5296" xr3:uid="{3D8CA686-AC2B-4EFC-A6A2-259F33256191}" name="Column5292" dataDxfId="11493"/>
    <tableColumn id="5297" xr3:uid="{A2B80B95-6CC4-4680-AD58-1F3C46A4236D}" name="Column5293" dataDxfId="11492"/>
    <tableColumn id="5298" xr3:uid="{2C84FF35-7390-4EB4-A8A3-B5950F41FAD6}" name="Column5294" dataDxfId="11491"/>
    <tableColumn id="5299" xr3:uid="{B4E16AA7-2786-484F-A126-9E3571DCB95F}" name="Column5295" dataDxfId="11490"/>
    <tableColumn id="5300" xr3:uid="{D82C86C0-CD09-4A19-BC67-DF3107A4D941}" name="Column5296" dataDxfId="11489"/>
    <tableColumn id="5301" xr3:uid="{615887CD-249D-4306-A72E-232A9BFB9736}" name="Column5297" dataDxfId="11488"/>
    <tableColumn id="5302" xr3:uid="{D814B1B8-5129-4B1D-9F14-D4307A67FE2D}" name="Column5298" dataDxfId="11487"/>
    <tableColumn id="5303" xr3:uid="{B7E0EA39-2DA5-4B6C-905E-6C1556C23B5C}" name="Column5299" dataDxfId="11486"/>
    <tableColumn id="5304" xr3:uid="{4C820488-03D0-47CF-9EA6-C518F0CF2687}" name="Column5300" dataDxfId="11485"/>
    <tableColumn id="5305" xr3:uid="{5247CEFA-EDCD-4E61-B8B9-75BB5F7AF63F}" name="Column5301" dataDxfId="11484"/>
    <tableColumn id="5306" xr3:uid="{54B66842-F7E8-4899-B3D5-C8A831BCE090}" name="Column5302" dataDxfId="11483"/>
    <tableColumn id="5307" xr3:uid="{5FC92E48-DF3A-48E3-B31A-DDBB4E63843D}" name="Column5303" dataDxfId="11482"/>
    <tableColumn id="5308" xr3:uid="{6ABA1FCC-3805-499C-90F7-107F48179B2C}" name="Column5304" dataDxfId="11481"/>
    <tableColumn id="5309" xr3:uid="{AA677E30-3F14-4853-B94F-2F6EB14AE971}" name="Column5305" dataDxfId="11480"/>
    <tableColumn id="5310" xr3:uid="{B86E5AC7-1EDF-4752-9236-9B82395070C0}" name="Column5306" dataDxfId="11479"/>
    <tableColumn id="5311" xr3:uid="{C20771D1-EED5-4A46-B649-2E6D33A77763}" name="Column5307" dataDxfId="11478"/>
    <tableColumn id="5312" xr3:uid="{42FEA51D-28BC-4270-B0A4-11E142B3550F}" name="Column5308" dataDxfId="11477"/>
    <tableColumn id="5313" xr3:uid="{77BA01C8-6CE3-412E-B51B-4852362A3C86}" name="Column5309" dataDxfId="11476"/>
    <tableColumn id="5314" xr3:uid="{3EE3A8B6-E219-41B5-AEF7-BD8CCCA13BB8}" name="Column5310" dataDxfId="11475"/>
    <tableColumn id="5315" xr3:uid="{F106E9EC-96DB-45C2-8EFD-CD921089393A}" name="Column5311" dataDxfId="11474"/>
    <tableColumn id="5316" xr3:uid="{D70543A6-A377-4E73-9CC4-4F8893B8458A}" name="Column5312" dataDxfId="11473"/>
    <tableColumn id="5317" xr3:uid="{079A2D9C-7B64-425F-9EE7-9FAD1158D1FA}" name="Column5313" dataDxfId="11472"/>
    <tableColumn id="5318" xr3:uid="{684A8053-7BD3-4687-BD94-1CD4CDF68B20}" name="Column5314" dataDxfId="11471"/>
    <tableColumn id="5319" xr3:uid="{B71D2C7F-E2CA-4A6F-BD66-F8883F37103E}" name="Column5315" dataDxfId="11470"/>
    <tableColumn id="5320" xr3:uid="{598743E7-06C7-4658-B1DD-62AF9FE30008}" name="Column5316" dataDxfId="11469"/>
    <tableColumn id="5321" xr3:uid="{ABD2D4F9-368A-4E23-827E-871373EE4F88}" name="Column5317" dataDxfId="11468"/>
    <tableColumn id="5322" xr3:uid="{0935F91B-8DB7-4AAC-B9DB-A733BD2F40AD}" name="Column5318" dataDxfId="11467"/>
    <tableColumn id="5323" xr3:uid="{5FB76F23-C576-4A8E-BBD2-B1E7803BB765}" name="Column5319" dataDxfId="11466"/>
    <tableColumn id="5324" xr3:uid="{564ACAC6-DC37-4C3C-8E25-C9BFFE92E19C}" name="Column5320" dataDxfId="11465"/>
    <tableColumn id="5325" xr3:uid="{CB4F2B5C-A88B-4988-9A7E-5DADF9646593}" name="Column5321" dataDxfId="11464"/>
    <tableColumn id="5326" xr3:uid="{BBA52D5C-A054-4132-9B5C-05DEA94F3A4D}" name="Column5322" dataDxfId="11463"/>
    <tableColumn id="5327" xr3:uid="{BDF90AF0-DBA8-4955-8C8F-416532A4E601}" name="Column5323" dataDxfId="11462"/>
    <tableColumn id="5328" xr3:uid="{BA6FFE92-F465-47CE-A602-4D78680F67CC}" name="Column5324" dataDxfId="11461"/>
    <tableColumn id="5329" xr3:uid="{8B11B568-D498-43B8-9981-B6B8BC34983B}" name="Column5325" dataDxfId="11460"/>
    <tableColumn id="5330" xr3:uid="{5A1C80F4-0428-485C-974A-E51285B21451}" name="Column5326" dataDxfId="11459"/>
    <tableColumn id="5331" xr3:uid="{B181D128-6C4B-4B78-9DDA-4D8ED2AFFDF8}" name="Column5327" dataDxfId="11458"/>
    <tableColumn id="5332" xr3:uid="{136AD72A-998E-4085-AF32-965E85D11AFE}" name="Column5328" dataDxfId="11457"/>
    <tableColumn id="5333" xr3:uid="{1A30395D-46A4-4222-BB5A-0435B2084638}" name="Column5329" dataDxfId="11456"/>
    <tableColumn id="5334" xr3:uid="{FD965465-C554-4FC6-8207-E3AEEF4F6488}" name="Column5330" dataDxfId="11455"/>
    <tableColumn id="5335" xr3:uid="{F5744B94-2805-437E-B402-96EA93F4EADA}" name="Column5331" dataDxfId="11454"/>
    <tableColumn id="5336" xr3:uid="{51D4F58F-6455-41C8-991F-EE9F11FF1DD1}" name="Column5332" dataDxfId="11453"/>
    <tableColumn id="5337" xr3:uid="{D2CD324E-EE55-4343-9C21-BACE444D7563}" name="Column5333" dataDxfId="11452"/>
    <tableColumn id="5338" xr3:uid="{D8CCEF40-5A81-451D-9394-6B16A3F75C56}" name="Column5334" dataDxfId="11451"/>
    <tableColumn id="5339" xr3:uid="{332E8486-78F0-4189-AA6A-5AA9A7F02344}" name="Column5335" dataDxfId="11450"/>
    <tableColumn id="5340" xr3:uid="{4985F0D1-37E7-41CF-BD96-B370DD51D797}" name="Column5336" dataDxfId="11449"/>
    <tableColumn id="5341" xr3:uid="{01A3D63C-EB9A-4614-838E-7CBF9F671A34}" name="Column5337" dataDxfId="11448"/>
    <tableColumn id="5342" xr3:uid="{012E00CE-52B4-4698-B0BA-EE81607D0B3C}" name="Column5338" dataDxfId="11447"/>
    <tableColumn id="5343" xr3:uid="{0592593D-8A8E-4C27-A3CB-1FB07BB311FF}" name="Column5339" dataDxfId="11446"/>
    <tableColumn id="5344" xr3:uid="{804856E1-8397-4CD0-803A-02465448F92E}" name="Column5340" dataDxfId="11445"/>
    <tableColumn id="5345" xr3:uid="{FB94402A-7F3A-456C-9F3F-74BE43ED3EB4}" name="Column5341" dataDxfId="11444"/>
    <tableColumn id="5346" xr3:uid="{62CDA10F-14CF-436B-BA1B-444341C1F069}" name="Column5342" dataDxfId="11443"/>
    <tableColumn id="5347" xr3:uid="{93D0DD7B-177D-449B-BAF6-BA828317BE52}" name="Column5343" dataDxfId="11442"/>
    <tableColumn id="5348" xr3:uid="{6E750DE9-E3E4-4B48-BDFD-86D684DE87B4}" name="Column5344" dataDxfId="11441"/>
    <tableColumn id="5349" xr3:uid="{41324683-700B-45CB-8BE4-F2993C27EDC9}" name="Column5345" dataDxfId="11440"/>
    <tableColumn id="5350" xr3:uid="{D42C298F-8D6B-4FE0-81DD-0A9A19DE4277}" name="Column5346" dataDxfId="11439"/>
    <tableColumn id="5351" xr3:uid="{1C528131-6CCE-4583-B93F-3DA83113235B}" name="Column5347" dataDxfId="11438"/>
    <tableColumn id="5352" xr3:uid="{224A5C62-C721-4FEE-AEA0-32BF71552D1A}" name="Column5348" dataDxfId="11437"/>
    <tableColumn id="5353" xr3:uid="{481A5F79-2B68-40A9-AF0A-1BDF76CC6D93}" name="Column5349" dataDxfId="11436"/>
    <tableColumn id="5354" xr3:uid="{B1F04CD5-4091-42C9-A9EB-783EDB174483}" name="Column5350" dataDxfId="11435"/>
    <tableColumn id="5355" xr3:uid="{CF525171-98F1-4037-BE39-0150564400FC}" name="Column5351" dataDxfId="11434"/>
    <tableColumn id="5356" xr3:uid="{2C409A0E-DE04-463E-B0D4-253B2282600C}" name="Column5352" dataDxfId="11433"/>
    <tableColumn id="5357" xr3:uid="{E44B2E16-B032-49A3-925B-7FAE35A70640}" name="Column5353" dataDxfId="11432"/>
    <tableColumn id="5358" xr3:uid="{37F97E6A-C0A4-432C-836A-064C4CB5A67C}" name="Column5354" dataDxfId="11431"/>
    <tableColumn id="5359" xr3:uid="{26D5739E-0933-4BFC-BCBC-6F22BFA25E68}" name="Column5355" dataDxfId="11430"/>
    <tableColumn id="5360" xr3:uid="{32DA2E88-0EBB-4755-951B-B4ADB7947573}" name="Column5356" dataDxfId="11429"/>
    <tableColumn id="5361" xr3:uid="{E1885169-8010-4CFD-A585-5A761EE4913F}" name="Column5357" dataDxfId="11428"/>
    <tableColumn id="5362" xr3:uid="{DA95F875-EB48-4737-A808-A6042D80898F}" name="Column5358" dataDxfId="11427"/>
    <tableColumn id="5363" xr3:uid="{82286A1B-820D-4F80-A761-F3F0BF9B396B}" name="Column5359" dataDxfId="11426"/>
    <tableColumn id="5364" xr3:uid="{AE3D06CC-ED7D-469B-B38D-22A7A6D6A455}" name="Column5360" dataDxfId="11425"/>
    <tableColumn id="5365" xr3:uid="{253626AE-1B97-419B-B457-84286C45E25C}" name="Column5361" dataDxfId="11424"/>
    <tableColumn id="5366" xr3:uid="{B229BBBB-F6E2-4E87-BF14-7A91627BC546}" name="Column5362" dataDxfId="11423"/>
    <tableColumn id="5367" xr3:uid="{00265B96-CB4B-40D6-802B-803C10213707}" name="Column5363" dataDxfId="11422"/>
    <tableColumn id="5368" xr3:uid="{ED3B7C2D-0951-4EBB-A90A-6D6DA4BFFDDD}" name="Column5364" dataDxfId="11421"/>
    <tableColumn id="5369" xr3:uid="{B2BFB7B1-E4D7-4E08-9DE6-159D77E1611D}" name="Column5365" dataDxfId="11420"/>
    <tableColumn id="5370" xr3:uid="{1DD2FB92-7FDA-460F-BA03-B0EC60094B9F}" name="Column5366" dataDxfId="11419"/>
    <tableColumn id="5371" xr3:uid="{E0021963-7CFF-48A9-B705-95C802D319B7}" name="Column5367" dataDxfId="11418"/>
    <tableColumn id="5372" xr3:uid="{E9D37836-A063-4652-A95F-EE5DA7D6439E}" name="Column5368" dataDxfId="11417"/>
    <tableColumn id="5373" xr3:uid="{3BDE7C44-97F3-454C-A941-4E90D01737E8}" name="Column5369" dataDxfId="11416"/>
    <tableColumn id="5374" xr3:uid="{98ACE290-E5F0-464A-83BA-7E76E902618C}" name="Column5370" dataDxfId="11415"/>
    <tableColumn id="5375" xr3:uid="{AF40C59E-C2BF-4374-8C38-85A2C26F9DA2}" name="Column5371" dataDxfId="11414"/>
    <tableColumn id="5376" xr3:uid="{0CC382CC-0F33-4CEF-BBA7-B879ED4C69FA}" name="Column5372" dataDxfId="11413"/>
    <tableColumn id="5377" xr3:uid="{1E55648B-7B4F-4762-A647-83A36143F34F}" name="Column5373" dataDxfId="11412"/>
    <tableColumn id="5378" xr3:uid="{62725B73-7F5F-4C02-BB36-1E6D07B232F4}" name="Column5374" dataDxfId="11411"/>
    <tableColumn id="5379" xr3:uid="{9C29C55D-1308-4C51-8B18-A8513AC1E25B}" name="Column5375" dataDxfId="11410"/>
    <tableColumn id="5380" xr3:uid="{C9C47A63-8963-4F6B-9FA1-D8C6B3BD8877}" name="Column5376" dataDxfId="11409"/>
    <tableColumn id="5381" xr3:uid="{508875DF-9057-4876-85F4-AC0715AB9463}" name="Column5377" dataDxfId="11408"/>
    <tableColumn id="5382" xr3:uid="{C640B624-68A0-4FF1-8003-EFBEFE8722DA}" name="Column5378" dataDxfId="11407"/>
    <tableColumn id="5383" xr3:uid="{6C3B4FBD-337B-4131-B46A-3FB466BD6E07}" name="Column5379" dataDxfId="11406"/>
    <tableColumn id="5384" xr3:uid="{91545BB4-02C2-42DE-92A1-20B4077D2C83}" name="Column5380" dataDxfId="11405"/>
    <tableColumn id="5385" xr3:uid="{07D358DB-2E05-4F73-A321-39CD70348885}" name="Column5381" dataDxfId="11404"/>
    <tableColumn id="5386" xr3:uid="{AB54B72B-A427-476E-AC7D-8A9FC6C475C4}" name="Column5382" dataDxfId="11403"/>
    <tableColumn id="5387" xr3:uid="{A9A99AF5-7C83-4F42-957D-E102FCD73FB9}" name="Column5383" dataDxfId="11402"/>
    <tableColumn id="5388" xr3:uid="{BCD39C68-5191-447A-A257-CE54DA07D64B}" name="Column5384" dataDxfId="11401"/>
    <tableColumn id="5389" xr3:uid="{73D3A652-729B-49FE-8EC4-2F822398A261}" name="Column5385" dataDxfId="11400"/>
    <tableColumn id="5390" xr3:uid="{4558EF79-289E-487B-86E8-C89DB6566ABD}" name="Column5386" dataDxfId="11399"/>
    <tableColumn id="5391" xr3:uid="{82251C15-7634-46DB-9008-1DE0F484D09F}" name="Column5387" dataDxfId="11398"/>
    <tableColumn id="5392" xr3:uid="{26C2D3F5-0FCA-4F7F-9FD9-2E9D5BAFD0CA}" name="Column5388" dataDxfId="11397"/>
    <tableColumn id="5393" xr3:uid="{8874794B-BB17-40D9-BCA7-9E11597999A5}" name="Column5389" dataDxfId="11396"/>
    <tableColumn id="5394" xr3:uid="{CA009600-069E-41AA-ACB3-792436C828E9}" name="Column5390" dataDxfId="11395"/>
    <tableColumn id="5395" xr3:uid="{CAF8B1F1-65AC-4A24-8B75-92B0CD7BE89A}" name="Column5391" dataDxfId="11394"/>
    <tableColumn id="5396" xr3:uid="{E6A47ADE-752E-488E-BA8A-8B2ECE94622E}" name="Column5392" dataDxfId="11393"/>
    <tableColumn id="5397" xr3:uid="{65754694-C446-41DA-AAC4-25E419D40EDD}" name="Column5393" dataDxfId="11392"/>
    <tableColumn id="5398" xr3:uid="{6D71A8AE-2848-44B3-AF72-5D533AB1144A}" name="Column5394" dataDxfId="11391"/>
    <tableColumn id="5399" xr3:uid="{112CF834-476F-4868-BA9F-225A023FE044}" name="Column5395" dataDxfId="11390"/>
    <tableColumn id="5400" xr3:uid="{A55EF18D-06BF-43EF-82A1-F2549E01C258}" name="Column5396" dataDxfId="11389"/>
    <tableColumn id="5401" xr3:uid="{E456C4AE-EF43-406B-81D3-8ED477F143D1}" name="Column5397" dataDxfId="11388"/>
    <tableColumn id="5402" xr3:uid="{EBA25203-6824-4A06-84CB-D0400C778B24}" name="Column5398" dataDxfId="11387"/>
    <tableColumn id="5403" xr3:uid="{8C354644-9061-4E5E-8889-4E651380920F}" name="Column5399" dataDxfId="11386"/>
    <tableColumn id="5404" xr3:uid="{38D314F2-D05F-4A0D-AF2E-3ED9F6B00858}" name="Column5400" dataDxfId="11385"/>
    <tableColumn id="5405" xr3:uid="{0BDC59AE-CD8E-458A-9B12-D3C5755FB81F}" name="Column5401" dataDxfId="11384"/>
    <tableColumn id="5406" xr3:uid="{A4A80E53-369C-4DB0-8F35-3AE3C336E4E0}" name="Column5402" dataDxfId="11383"/>
    <tableColumn id="5407" xr3:uid="{6BF23280-AD1F-4D99-976B-E210A6F1E615}" name="Column5403" dataDxfId="11382"/>
    <tableColumn id="5408" xr3:uid="{88AC1292-240E-48F1-A5E9-FE0DF25D78E6}" name="Column5404" dataDxfId="11381"/>
    <tableColumn id="5409" xr3:uid="{ACF874E3-BCF3-4B0A-93DD-309CCCDCC935}" name="Column5405" dataDxfId="11380"/>
    <tableColumn id="5410" xr3:uid="{FF427091-EE48-40B8-8607-5FE1B9E08797}" name="Column5406" dataDxfId="11379"/>
    <tableColumn id="5411" xr3:uid="{E36201AC-CCD5-43E1-97D4-7F74E81F66FF}" name="Column5407" dataDxfId="11378"/>
    <tableColumn id="5412" xr3:uid="{DF94D8AE-70A9-483E-912E-FD1E98C7DC10}" name="Column5408" dataDxfId="11377"/>
    <tableColumn id="5413" xr3:uid="{8470D3B2-9D16-4D34-A6A0-BEAB1CDDAFC1}" name="Column5409" dataDxfId="11376"/>
    <tableColumn id="5414" xr3:uid="{48DF13F3-5144-40A6-9153-4A50E4154D6C}" name="Column5410" dataDxfId="11375"/>
    <tableColumn id="5415" xr3:uid="{773DA170-117B-41B5-BD7E-86CC94662AE5}" name="Column5411" dataDxfId="11374"/>
    <tableColumn id="5416" xr3:uid="{4550436A-50F2-473F-9583-577112712B88}" name="Column5412" dataDxfId="11373"/>
    <tableColumn id="5417" xr3:uid="{E19A23E3-5713-4ACE-9473-EC63E9108B5A}" name="Column5413" dataDxfId="11372"/>
    <tableColumn id="5418" xr3:uid="{E3CD59A4-4E4B-4400-9024-D8EA347269DB}" name="Column5414" dataDxfId="11371"/>
    <tableColumn id="5419" xr3:uid="{2ABE37FA-4B50-4921-B3C1-12399CD4DA76}" name="Column5415" dataDxfId="11370"/>
    <tableColumn id="5420" xr3:uid="{3BDDDF58-EAAA-4CEA-A9C4-4603A8386EC1}" name="Column5416" dataDxfId="11369"/>
    <tableColumn id="5421" xr3:uid="{CC242D58-102E-44CE-B7C0-48D9A46D290A}" name="Column5417" dataDxfId="11368"/>
    <tableColumn id="5422" xr3:uid="{D0D4BCBB-EF7B-431D-988D-64C640ADC1BB}" name="Column5418" dataDxfId="11367"/>
    <tableColumn id="5423" xr3:uid="{4D373D64-64B9-468A-9DF8-8B2540381436}" name="Column5419" dataDxfId="11366"/>
    <tableColumn id="5424" xr3:uid="{5A13DC77-BA30-48DA-BC43-72967FB79A90}" name="Column5420" dataDxfId="11365"/>
    <tableColumn id="5425" xr3:uid="{CA02334E-90CE-4D52-B99F-BECCE58D3055}" name="Column5421" dataDxfId="11364"/>
    <tableColumn id="5426" xr3:uid="{43E6359D-954A-4FAB-A272-73D7462F097D}" name="Column5422" dataDxfId="11363"/>
    <tableColumn id="5427" xr3:uid="{84B74E00-D375-46A3-A36C-C63523E7AC59}" name="Column5423" dataDxfId="11362"/>
    <tableColumn id="5428" xr3:uid="{4B3A32F3-833E-46FC-B11B-2AD4AE299D2E}" name="Column5424" dataDxfId="11361"/>
    <tableColumn id="5429" xr3:uid="{70B6EB30-F449-45AF-95C5-DBAB029D7400}" name="Column5425" dataDxfId="11360"/>
    <tableColumn id="5430" xr3:uid="{23C8C2DB-C8D6-4BC8-94FF-8C734458BCCE}" name="Column5426" dataDxfId="11359"/>
    <tableColumn id="5431" xr3:uid="{357276EC-8636-4FF9-AF72-38EA96317F1F}" name="Column5427" dataDxfId="11358"/>
    <tableColumn id="5432" xr3:uid="{946EEFC1-7818-4266-B91F-316D3107FA6D}" name="Column5428" dataDxfId="11357"/>
    <tableColumn id="5433" xr3:uid="{DA9C164D-D326-40E6-812D-8739C4F99834}" name="Column5429" dataDxfId="11356"/>
    <tableColumn id="5434" xr3:uid="{EC795A25-1034-440B-AA4E-C3D9B61B0C13}" name="Column5430" dataDxfId="11355"/>
    <tableColumn id="5435" xr3:uid="{1AAB72A4-38EB-4AFE-97A8-B97F19F8D6F5}" name="Column5431" dataDxfId="11354"/>
    <tableColumn id="5436" xr3:uid="{0F7E1CCD-15AF-449D-9B09-624E7E44DC50}" name="Column5432" dataDxfId="11353"/>
    <tableColumn id="5437" xr3:uid="{6D474505-5203-4108-884F-43A25273D9B2}" name="Column5433" dataDxfId="11352"/>
    <tableColumn id="5438" xr3:uid="{DDA4AC3D-E507-4F46-8CCB-AE85B7FB5B74}" name="Column5434" dataDxfId="11351"/>
    <tableColumn id="5439" xr3:uid="{8D64C83F-BD6B-4479-B640-0675A9F4B0CD}" name="Column5435" dataDxfId="11350"/>
    <tableColumn id="5440" xr3:uid="{5A9BD3BE-1E5C-4D2B-BB32-C20FB39C27BB}" name="Column5436" dataDxfId="11349"/>
    <tableColumn id="5441" xr3:uid="{8363EFD4-8032-4D2F-99BC-9ECDD365C276}" name="Column5437" dataDxfId="11348"/>
    <tableColumn id="5442" xr3:uid="{DF44249D-6AF1-498B-8F18-92866E158EDE}" name="Column5438" dataDxfId="11347"/>
    <tableColumn id="5443" xr3:uid="{2C2C8AB6-E0AB-43AF-8558-E9BC04475DE2}" name="Column5439" dataDxfId="11346"/>
    <tableColumn id="5444" xr3:uid="{9C862C15-3F3D-4662-A55A-61A1E2ACBBC6}" name="Column5440" dataDxfId="11345"/>
    <tableColumn id="5445" xr3:uid="{4953FAA6-3E61-423D-B7D8-70A0528D3108}" name="Column5441" dataDxfId="11344"/>
    <tableColumn id="5446" xr3:uid="{106E4E32-59DB-404D-8DE1-111107BB42DD}" name="Column5442" dataDxfId="11343"/>
    <tableColumn id="5447" xr3:uid="{D329DE54-2E3A-4E6B-A42A-EA491C774F43}" name="Column5443" dataDxfId="11342"/>
    <tableColumn id="5448" xr3:uid="{F4A6A194-B3DA-4AB1-A606-B0C29A066810}" name="Column5444" dataDxfId="11341"/>
    <tableColumn id="5449" xr3:uid="{3776BD3F-3B9C-4829-888C-BC9C7BF5E0D1}" name="Column5445" dataDxfId="11340"/>
    <tableColumn id="5450" xr3:uid="{966A9D9F-0D2B-40A1-BC80-8B7EAD708A65}" name="Column5446" dataDxfId="11339"/>
    <tableColumn id="5451" xr3:uid="{E71183B3-F870-4F3A-99F4-D36994915F08}" name="Column5447" dataDxfId="11338"/>
    <tableColumn id="5452" xr3:uid="{2FB50BB7-C90B-46A1-8FFA-5E815C8FA989}" name="Column5448" dataDxfId="11337"/>
    <tableColumn id="5453" xr3:uid="{16AC84B1-8123-4A43-871B-F51A03066793}" name="Column5449" dataDxfId="11336"/>
    <tableColumn id="5454" xr3:uid="{FA09D5A0-3AB2-484A-828C-39DE78D802AE}" name="Column5450" dataDxfId="11335"/>
    <tableColumn id="5455" xr3:uid="{0107E0B8-2437-4DF6-84D5-ECEE6CB96F61}" name="Column5451" dataDxfId="11334"/>
    <tableColumn id="5456" xr3:uid="{ABFAE7DC-6960-4F00-85CB-BF013D18D516}" name="Column5452" dataDxfId="11333"/>
    <tableColumn id="5457" xr3:uid="{88A5D7E6-8F12-4B4E-81C1-DAC2D9F72666}" name="Column5453" dataDxfId="11332"/>
    <tableColumn id="5458" xr3:uid="{E94A24EF-FC0D-4335-B558-A940C204CD06}" name="Column5454" dataDxfId="11331"/>
    <tableColumn id="5459" xr3:uid="{E0374270-E37D-4B5D-8709-40F63879D775}" name="Column5455" dataDxfId="11330"/>
    <tableColumn id="5460" xr3:uid="{B4EA6E9A-8B2D-4441-A41F-C6AA5882DED1}" name="Column5456" dataDxfId="11329"/>
    <tableColumn id="5461" xr3:uid="{31B18822-90D5-4832-8B09-795F2DEED385}" name="Column5457" dataDxfId="11328"/>
    <tableColumn id="5462" xr3:uid="{23A9BA5D-CD24-43E2-984C-71D76444EDA4}" name="Column5458" dataDxfId="11327"/>
    <tableColumn id="5463" xr3:uid="{9668E59F-A388-4F61-9F1C-28DB1BE21218}" name="Column5459" dataDxfId="11326"/>
    <tableColumn id="5464" xr3:uid="{209C5D6C-AC68-4BF9-861F-E7B7C5A38A98}" name="Column5460" dataDxfId="11325"/>
    <tableColumn id="5465" xr3:uid="{006E2633-6AB1-45E1-9BFE-173603A018FE}" name="Column5461" dataDxfId="11324"/>
    <tableColumn id="5466" xr3:uid="{8CC04590-AD79-437D-B3E5-C6B9C9DFF411}" name="Column5462" dataDxfId="11323"/>
    <tableColumn id="5467" xr3:uid="{054B5DDB-31F0-40BC-A65B-963FECA2CB0D}" name="Column5463" dataDxfId="11322"/>
    <tableColumn id="5468" xr3:uid="{085D7B86-65BA-415A-89B6-9D90B306ABE5}" name="Column5464" dataDxfId="11321"/>
    <tableColumn id="5469" xr3:uid="{450DF84D-5634-4575-B1F6-AD48C7C50053}" name="Column5465" dataDxfId="11320"/>
    <tableColumn id="5470" xr3:uid="{4E27E81E-BCDB-49F2-8D0E-E183461CD56F}" name="Column5466" dataDxfId="11319"/>
    <tableColumn id="5471" xr3:uid="{B0AE76F9-D734-420A-9396-E8B79A39428B}" name="Column5467" dataDxfId="11318"/>
    <tableColumn id="5472" xr3:uid="{F2D09330-9CD6-4F2A-8677-AB5C0EE21EB9}" name="Column5468" dataDxfId="11317"/>
    <tableColumn id="5473" xr3:uid="{6FF77A01-1BD2-442F-B38D-4525AF54EF33}" name="Column5469" dataDxfId="11316"/>
    <tableColumn id="5474" xr3:uid="{524C22BF-2419-48E1-88D6-E1566EDF1283}" name="Column5470" dataDxfId="11315"/>
    <tableColumn id="5475" xr3:uid="{1E7BC079-F38E-4AFF-99C8-71E3F0B95DD5}" name="Column5471" dataDxfId="11314"/>
    <tableColumn id="5476" xr3:uid="{7A8FF62A-86E0-4901-B3D0-2B20F8898039}" name="Column5472" dataDxfId="11313"/>
    <tableColumn id="5477" xr3:uid="{B05E143B-EB0E-49E3-B3B1-5C377E9FFEDA}" name="Column5473" dataDxfId="11312"/>
    <tableColumn id="5478" xr3:uid="{53845F0A-8F47-4EAA-BA6B-451784E0B469}" name="Column5474" dataDxfId="11311"/>
    <tableColumn id="5479" xr3:uid="{8E37760D-8D32-42AE-B888-232F81BBFEE5}" name="Column5475" dataDxfId="11310"/>
    <tableColumn id="5480" xr3:uid="{99723F54-2D79-48A1-9444-AD9E575BD9FA}" name="Column5476" dataDxfId="11309"/>
    <tableColumn id="5481" xr3:uid="{6B6A0718-797C-40F4-8AF1-C3EC946EBECF}" name="Column5477" dataDxfId="11308"/>
    <tableColumn id="5482" xr3:uid="{BA8750BB-395E-4971-849C-07A5E3F3C7B7}" name="Column5478" dataDxfId="11307"/>
    <tableColumn id="5483" xr3:uid="{6B107466-E981-4866-9876-8364CC7FBF7E}" name="Column5479" dataDxfId="11306"/>
    <tableColumn id="5484" xr3:uid="{70B00986-3EA4-4DED-8F04-1B528F230255}" name="Column5480" dataDxfId="11305"/>
    <tableColumn id="5485" xr3:uid="{DAA81A97-43DA-4004-9FCF-E1FE7476796C}" name="Column5481" dataDxfId="11304"/>
    <tableColumn id="5486" xr3:uid="{94C1A312-7045-4E33-B211-546AC23B34FD}" name="Column5482" dataDxfId="11303"/>
    <tableColumn id="5487" xr3:uid="{F1777EB2-8128-46A0-8666-BCD2EC0FE473}" name="Column5483" dataDxfId="11302"/>
    <tableColumn id="5488" xr3:uid="{E0965CB6-C50E-416D-BE08-E601EC5B0AD4}" name="Column5484" dataDxfId="11301"/>
    <tableColumn id="5489" xr3:uid="{59D1DB63-72BA-4E68-A95E-0808FF3B22FD}" name="Column5485" dataDxfId="11300"/>
    <tableColumn id="5490" xr3:uid="{CBAF22BE-6B36-4825-A13E-0F5CADF9AA9A}" name="Column5486" dataDxfId="11299"/>
    <tableColumn id="5491" xr3:uid="{60E59EB7-E531-41D8-B710-C98B021B41AF}" name="Column5487" dataDxfId="11298"/>
    <tableColumn id="5492" xr3:uid="{8FF5AC7F-C2F8-465C-81A6-05F19AF1A091}" name="Column5488" dataDxfId="11297"/>
    <tableColumn id="5493" xr3:uid="{B44D30B6-62E1-46F6-AE0B-17BCB873CB7B}" name="Column5489" dataDxfId="11296"/>
    <tableColumn id="5494" xr3:uid="{75DE7E8C-9339-4AAB-869E-3D310B19B79E}" name="Column5490" dataDxfId="11295"/>
    <tableColumn id="5495" xr3:uid="{5F9BDCB1-CBE9-4216-A91D-CDEE57623013}" name="Column5491" dataDxfId="11294"/>
    <tableColumn id="5496" xr3:uid="{9840893C-EF50-4A43-AB85-C1E7CE10DF03}" name="Column5492" dataDxfId="11293"/>
    <tableColumn id="5497" xr3:uid="{294B81C1-2882-4006-B596-44E8EEC40431}" name="Column5493" dataDxfId="11292"/>
    <tableColumn id="5498" xr3:uid="{FA5DA6B0-548F-4FDC-B9B6-3464E8315C24}" name="Column5494" dataDxfId="11291"/>
    <tableColumn id="5499" xr3:uid="{D660DA64-9F10-48CB-9E0F-516D7C11A74D}" name="Column5495" dataDxfId="11290"/>
    <tableColumn id="5500" xr3:uid="{8AFA36C1-47E5-4716-A3A6-4F15CECA38BA}" name="Column5496" dataDxfId="11289"/>
    <tableColumn id="5501" xr3:uid="{A7039F6C-F096-41EF-92A9-B8B8580F4A93}" name="Column5497" dataDxfId="11288"/>
    <tableColumn id="5502" xr3:uid="{F58942D8-919E-4EA8-98ED-A92A0A3A3BA3}" name="Column5498" dataDxfId="11287"/>
    <tableColumn id="5503" xr3:uid="{38FB63D6-B053-4EFD-AAE2-10A6553838EF}" name="Column5499" dataDxfId="11286"/>
    <tableColumn id="5504" xr3:uid="{5F288D6D-4EE5-4332-A689-BE7A6636E075}" name="Column5500" dataDxfId="11285"/>
    <tableColumn id="5505" xr3:uid="{59BD6C9D-4A45-4624-B8D7-183B5EAA9298}" name="Column5501" dataDxfId="11284"/>
    <tableColumn id="5506" xr3:uid="{7941FBCE-1034-4E8E-8318-A504C6E39BD5}" name="Column5502" dataDxfId="11283"/>
    <tableColumn id="5507" xr3:uid="{57F47465-852A-4ABE-9FBE-EBAEBFFEF976}" name="Column5503" dataDxfId="11282"/>
    <tableColumn id="5508" xr3:uid="{05E8F279-4870-449E-89A8-3009566AF876}" name="Column5504" dataDxfId="11281"/>
    <tableColumn id="5509" xr3:uid="{42F267EB-8B89-47E2-ADF4-EA5B437C2E05}" name="Column5505" dataDxfId="11280"/>
    <tableColumn id="5510" xr3:uid="{23231E6F-AC14-424C-8265-A054BB88473D}" name="Column5506" dataDxfId="11279"/>
    <tableColumn id="5511" xr3:uid="{E5D51C34-0D25-435C-9855-89D5AEBBF238}" name="Column5507" dataDxfId="11278"/>
    <tableColumn id="5512" xr3:uid="{C042DCF1-548D-4359-A4C3-CBC1E6299D17}" name="Column5508" dataDxfId="11277"/>
    <tableColumn id="5513" xr3:uid="{4259811B-D925-44AC-B3FE-ED6CA5B4EEA3}" name="Column5509" dataDxfId="11276"/>
    <tableColumn id="5514" xr3:uid="{9B789B93-1C83-4BFE-80CC-FA117799A89A}" name="Column5510" dataDxfId="11275"/>
    <tableColumn id="5515" xr3:uid="{DEA574D6-BB1D-4D06-8BB7-96843CEEAA8D}" name="Column5511" dataDxfId="11274"/>
    <tableColumn id="5516" xr3:uid="{ADCD1E46-A3A4-404C-A5F4-9E5412452486}" name="Column5512" dataDxfId="11273"/>
    <tableColumn id="5517" xr3:uid="{8ED070D3-67BB-42D7-A5EE-CC51A9044A9B}" name="Column5513" dataDxfId="11272"/>
    <tableColumn id="5518" xr3:uid="{98186FDF-72A0-49A1-B6C1-184C8C88344E}" name="Column5514" dataDxfId="11271"/>
    <tableColumn id="5519" xr3:uid="{0FEEC519-651A-497F-B8DC-2D14087198F4}" name="Column5515" dataDxfId="11270"/>
    <tableColumn id="5520" xr3:uid="{023B43F6-86F9-4BA0-A6EF-2CBDC0DBC10C}" name="Column5516" dataDxfId="11269"/>
    <tableColumn id="5521" xr3:uid="{F8AE65AD-4013-4C67-BB18-5B9F7FD7A19A}" name="Column5517" dataDxfId="11268"/>
    <tableColumn id="5522" xr3:uid="{D2F9183C-4255-467E-83A3-78201C6297E3}" name="Column5518" dataDxfId="11267"/>
    <tableColumn id="5523" xr3:uid="{9D4D0F1C-DAD3-4978-95B9-4394DBF72E27}" name="Column5519" dataDxfId="11266"/>
    <tableColumn id="5524" xr3:uid="{DC6E0B7B-8D08-4345-88A5-9B3DA6F14F5B}" name="Column5520" dataDxfId="11265"/>
    <tableColumn id="5525" xr3:uid="{6700D22D-5790-4C2D-9538-BFD381BE5086}" name="Column5521" dataDxfId="11264"/>
    <tableColumn id="5526" xr3:uid="{30E99F7E-BFE6-4D94-BC0F-30D81B10F1B9}" name="Column5522" dataDxfId="11263"/>
    <tableColumn id="5527" xr3:uid="{4067C883-B4C6-4616-AF0B-10178D7A2D24}" name="Column5523" dataDxfId="11262"/>
    <tableColumn id="5528" xr3:uid="{00318E93-BC74-4D32-82FF-248B60A72530}" name="Column5524" dataDxfId="11261"/>
    <tableColumn id="5529" xr3:uid="{6DD6859C-E868-461C-9EAC-316F75007D79}" name="Column5525" dataDxfId="11260"/>
    <tableColumn id="5530" xr3:uid="{85F28AAE-3C31-410E-AD1E-7DD6A805E9A2}" name="Column5526" dataDxfId="11259"/>
    <tableColumn id="5531" xr3:uid="{134427A6-D26A-4255-AFB4-71E8F4D587C8}" name="Column5527" dataDxfId="11258"/>
    <tableColumn id="5532" xr3:uid="{CBBCF32C-F514-4F6D-AF70-66DBA556B1DF}" name="Column5528" dataDxfId="11257"/>
    <tableColumn id="5533" xr3:uid="{2BEE384D-1A51-41A6-8C1C-6CC08C938F0E}" name="Column5529" dataDxfId="11256"/>
    <tableColumn id="5534" xr3:uid="{B71287C4-CCAD-4C30-9DF9-C9B644C78455}" name="Column5530" dataDxfId="11255"/>
    <tableColumn id="5535" xr3:uid="{8265542B-F24D-42DF-86F7-19845222C4A4}" name="Column5531" dataDxfId="11254"/>
    <tableColumn id="5536" xr3:uid="{46D755D8-5720-4E93-8519-F70EF4689DC1}" name="Column5532" dataDxfId="11253"/>
    <tableColumn id="5537" xr3:uid="{28259FC5-8DCB-4B26-91DD-897A6421D00E}" name="Column5533" dataDxfId="11252"/>
    <tableColumn id="5538" xr3:uid="{E3FE2DDD-985F-46D3-99F8-E709DF54238B}" name="Column5534" dataDxfId="11251"/>
    <tableColumn id="5539" xr3:uid="{B1F744F3-51CF-483F-8912-468DD51F4545}" name="Column5535" dataDxfId="11250"/>
    <tableColumn id="5540" xr3:uid="{5B6F27F1-0B94-451A-9BF1-920A76EB4298}" name="Column5536" dataDxfId="11249"/>
    <tableColumn id="5541" xr3:uid="{3C3CFEBA-2D23-40A8-90D0-E6135E49337C}" name="Column5537" dataDxfId="11248"/>
    <tableColumn id="5542" xr3:uid="{D0A32FDF-62D1-4CB8-9419-FBBC78C69B17}" name="Column5538" dataDxfId="11247"/>
    <tableColumn id="5543" xr3:uid="{A1DB69D9-D151-49C5-B558-04F80C2652E9}" name="Column5539" dataDxfId="11246"/>
    <tableColumn id="5544" xr3:uid="{8D4E4D1C-620F-4FF1-AA73-378DAAD0BB11}" name="Column5540" dataDxfId="11245"/>
    <tableColumn id="5545" xr3:uid="{5EAEEE18-2B64-4813-AA78-C34970BA5F5E}" name="Column5541" dataDxfId="11244"/>
    <tableColumn id="5546" xr3:uid="{7B115E6A-BB27-45A9-AB73-6CA23A9CE2A3}" name="Column5542" dataDxfId="11243"/>
    <tableColumn id="5547" xr3:uid="{81C6BA9F-71E6-4EC6-8448-8E992B7B1D87}" name="Column5543" dataDxfId="11242"/>
    <tableColumn id="5548" xr3:uid="{0AD72810-D15C-4726-B24B-7F1FDEC1B13E}" name="Column5544" dataDxfId="11241"/>
    <tableColumn id="5549" xr3:uid="{4E7351B6-B6CE-473A-9858-FF41EF976B47}" name="Column5545" dataDxfId="11240"/>
    <tableColumn id="5550" xr3:uid="{03F4847C-19C4-45A6-AD07-E3BF632B403C}" name="Column5546" dataDxfId="11239"/>
    <tableColumn id="5551" xr3:uid="{099E8329-E852-45AB-96D9-B10FB66A71AF}" name="Column5547" dataDxfId="11238"/>
    <tableColumn id="5552" xr3:uid="{CA36AE6A-73F5-4F4D-8E0B-2FCE5A6CAA4E}" name="Column5548" dataDxfId="11237"/>
    <tableColumn id="5553" xr3:uid="{347041B1-B967-4432-9499-F1099C59E368}" name="Column5549" dataDxfId="11236"/>
    <tableColumn id="5554" xr3:uid="{0E776C92-A6F7-48B2-AC16-C644CB9D47E2}" name="Column5550" dataDxfId="11235"/>
    <tableColumn id="5555" xr3:uid="{6E5FDEED-3B15-486B-88F8-886C19D87418}" name="Column5551" dataDxfId="11234"/>
    <tableColumn id="5556" xr3:uid="{C52557ED-CC0F-41E6-AAE6-F7C9335A646B}" name="Column5552" dataDxfId="11233"/>
    <tableColumn id="5557" xr3:uid="{2378B1EA-F7A4-4EE5-8050-FEC2FA67778C}" name="Column5553" dataDxfId="11232"/>
    <tableColumn id="5558" xr3:uid="{362D5F42-95EC-419A-A0E4-97CB5D0FB555}" name="Column5554" dataDxfId="11231"/>
    <tableColumn id="5559" xr3:uid="{26D1DE40-3A0D-4C7E-94C6-86D0B3A460F2}" name="Column5555" dataDxfId="11230"/>
    <tableColumn id="5560" xr3:uid="{EEB749E1-CC93-43BC-985A-A274DE4EEDE5}" name="Column5556" dataDxfId="11229"/>
    <tableColumn id="5561" xr3:uid="{EBA0E0EC-D143-409A-8CC5-798C90580A04}" name="Column5557" dataDxfId="11228"/>
    <tableColumn id="5562" xr3:uid="{1025597B-7987-4B64-8714-C13AC772A8BC}" name="Column5558" dataDxfId="11227"/>
    <tableColumn id="5563" xr3:uid="{FC8DBD93-36B8-4453-990E-F67100845062}" name="Column5559" dataDxfId="11226"/>
    <tableColumn id="5564" xr3:uid="{51882EC9-8728-4786-AE19-77600A243A1E}" name="Column5560" dataDxfId="11225"/>
    <tableColumn id="5565" xr3:uid="{E8C806E4-DA4E-44B8-8880-46986FB18A5C}" name="Column5561" dataDxfId="11224"/>
    <tableColumn id="5566" xr3:uid="{1689EAB6-A8D6-4072-BFCC-ACE7AE621FA0}" name="Column5562" dataDxfId="11223"/>
    <tableColumn id="5567" xr3:uid="{F1DDFF98-C5D5-4F10-91AB-D4B43FAAB35E}" name="Column5563" dataDxfId="11222"/>
    <tableColumn id="5568" xr3:uid="{432EECBD-C563-4E76-9E2D-05BD434B047A}" name="Column5564" dataDxfId="11221"/>
    <tableColumn id="5569" xr3:uid="{500C7891-0ECC-4963-B6F3-80E0F8B80FF5}" name="Column5565" dataDxfId="11220"/>
    <tableColumn id="5570" xr3:uid="{9E330F6C-D247-418E-B0F6-977511477273}" name="Column5566" dataDxfId="11219"/>
    <tableColumn id="5571" xr3:uid="{B3F4C675-DB60-487E-9F4F-C293FB52FCF3}" name="Column5567" dataDxfId="11218"/>
    <tableColumn id="5572" xr3:uid="{6E9332B9-C93C-451F-86CB-6AA2802B9F7D}" name="Column5568" dataDxfId="11217"/>
    <tableColumn id="5573" xr3:uid="{54C8E433-F13A-4F72-97B9-492E7694839C}" name="Column5569" dataDxfId="11216"/>
    <tableColumn id="5574" xr3:uid="{E1EDD397-1CAE-410B-9A26-39AD674D888D}" name="Column5570" dataDxfId="11215"/>
    <tableColumn id="5575" xr3:uid="{9ED27090-C726-4BB2-831A-D194A12BAD80}" name="Column5571" dataDxfId="11214"/>
    <tableColumn id="5576" xr3:uid="{5FD396F2-8B03-4124-859D-01BD0687DE18}" name="Column5572" dataDxfId="11213"/>
    <tableColumn id="5577" xr3:uid="{0F065FA6-33CD-45F5-A0B2-439E35E28306}" name="Column5573" dataDxfId="11212"/>
    <tableColumn id="5578" xr3:uid="{36266877-6A3B-48FF-B70D-97F001D32285}" name="Column5574" dataDxfId="11211"/>
    <tableColumn id="5579" xr3:uid="{30574D7E-6734-4F50-A898-4581285BB5C8}" name="Column5575" dataDxfId="11210"/>
    <tableColumn id="5580" xr3:uid="{85DA5A77-58F0-468E-B55F-5583B605B3C1}" name="Column5576" dataDxfId="11209"/>
    <tableColumn id="5581" xr3:uid="{5A297392-3995-484B-8A8C-E74FD0D8FF30}" name="Column5577" dataDxfId="11208"/>
    <tableColumn id="5582" xr3:uid="{C94D86D0-8972-4DB1-9DF1-FDB0B5273AFE}" name="Column5578" dataDxfId="11207"/>
    <tableColumn id="5583" xr3:uid="{C6FBEB52-1335-4459-B32E-E9946C69802E}" name="Column5579" dataDxfId="11206"/>
    <tableColumn id="5584" xr3:uid="{6C95F869-CD42-4287-AA71-0B465BF2F718}" name="Column5580" dataDxfId="11205"/>
    <tableColumn id="5585" xr3:uid="{E68D8328-AE20-48FB-8117-FECE2EA5C7F0}" name="Column5581" dataDxfId="11204"/>
    <tableColumn id="5586" xr3:uid="{21FFFB05-F43F-4523-970E-6D4EC48DD5F7}" name="Column5582" dataDxfId="11203"/>
    <tableColumn id="5587" xr3:uid="{AC52F844-CF66-43E7-9E55-81E6589B8792}" name="Column5583" dataDxfId="11202"/>
    <tableColumn id="5588" xr3:uid="{6D83DA28-692B-4B97-8991-B5E80CE74242}" name="Column5584" dataDxfId="11201"/>
    <tableColumn id="5589" xr3:uid="{2E87FF78-FBA9-459C-92F9-776745B18A97}" name="Column5585" dataDxfId="11200"/>
    <tableColumn id="5590" xr3:uid="{0CB7C4F9-12DC-48F8-8ED0-21A57E22B996}" name="Column5586" dataDxfId="11199"/>
    <tableColumn id="5591" xr3:uid="{D1E98064-F288-4FCA-947F-47AF3A3FF6A3}" name="Column5587" dataDxfId="11198"/>
    <tableColumn id="5592" xr3:uid="{D31D123E-8C23-4778-931F-99E58735F9D9}" name="Column5588" dataDxfId="11197"/>
    <tableColumn id="5593" xr3:uid="{4EBA62B9-161E-4870-B1AE-C39080962A96}" name="Column5589" dataDxfId="11196"/>
    <tableColumn id="5594" xr3:uid="{7A109233-F2D3-4F27-92B5-E31A06BC0F44}" name="Column5590" dataDxfId="11195"/>
    <tableColumn id="5595" xr3:uid="{BFFC6E38-C5E9-4FD4-894B-3370DCDB41C5}" name="Column5591" dataDxfId="11194"/>
    <tableColumn id="5596" xr3:uid="{9C757D78-28C0-4673-9399-199F39E4863F}" name="Column5592" dataDxfId="11193"/>
    <tableColumn id="5597" xr3:uid="{CE3ED4B1-9260-4255-BBCD-68ABD16B5BA9}" name="Column5593" dataDxfId="11192"/>
    <tableColumn id="5598" xr3:uid="{B440F8FF-E8BC-4C01-B222-AF3483D6C9A9}" name="Column5594" dataDxfId="11191"/>
    <tableColumn id="5599" xr3:uid="{CEF6F637-459B-4AA4-9FE3-C064784EB6EC}" name="Column5595" dataDxfId="11190"/>
    <tableColumn id="5600" xr3:uid="{C81724F0-807E-4724-86E8-AE784D9FC129}" name="Column5596" dataDxfId="11189"/>
    <tableColumn id="5601" xr3:uid="{296AAFFF-F6EA-4240-9F41-9F89AE4E382A}" name="Column5597" dataDxfId="11188"/>
    <tableColumn id="5602" xr3:uid="{5ACFB074-5F8C-433B-9E16-1350D993A098}" name="Column5598" dataDxfId="11187"/>
    <tableColumn id="5603" xr3:uid="{5E66A6CA-A654-4A85-A3A4-14DB5D5A82D3}" name="Column5599" dataDxfId="11186"/>
    <tableColumn id="5604" xr3:uid="{F10FD372-8050-49DD-A6A0-CB67B6D5242E}" name="Column5600" dataDxfId="11185"/>
    <tableColumn id="5605" xr3:uid="{01CDAA30-4B37-4C14-8C03-B32971E9D6B0}" name="Column5601" dataDxfId="11184"/>
    <tableColumn id="5606" xr3:uid="{C0E8A381-16EC-488C-BD31-9162E15A2F01}" name="Column5602" dataDxfId="11183"/>
    <tableColumn id="5607" xr3:uid="{7C2E9813-F1A7-4580-AFA8-3746428BD538}" name="Column5603" dataDxfId="11182"/>
    <tableColumn id="5608" xr3:uid="{5C0139A3-F091-465E-ABCF-578EE94D0102}" name="Column5604" dataDxfId="11181"/>
    <tableColumn id="5609" xr3:uid="{C4CE96C7-5FA8-42F7-A1FF-D1146C16D95C}" name="Column5605" dataDxfId="11180"/>
    <tableColumn id="5610" xr3:uid="{C7616F2A-949A-47F6-B360-77A348416244}" name="Column5606" dataDxfId="11179"/>
    <tableColumn id="5611" xr3:uid="{DA1C8212-274C-4ED1-8DAE-185848C08BB0}" name="Column5607" dataDxfId="11178"/>
    <tableColumn id="5612" xr3:uid="{FA1E58E8-9463-441E-89E7-49F859244336}" name="Column5608" dataDxfId="11177"/>
    <tableColumn id="5613" xr3:uid="{2D067A17-78CE-492A-8F64-2DB762788476}" name="Column5609" dataDxfId="11176"/>
    <tableColumn id="5614" xr3:uid="{4B514B10-559D-4580-98C1-80CFD2A53F05}" name="Column5610" dataDxfId="11175"/>
    <tableColumn id="5615" xr3:uid="{11A5B240-14ED-4899-A65C-F892612D97EC}" name="Column5611" dataDxfId="11174"/>
    <tableColumn id="5616" xr3:uid="{267D7845-DB91-41EC-BBC1-C0D55A2F55C3}" name="Column5612" dataDxfId="11173"/>
    <tableColumn id="5617" xr3:uid="{6796C64C-C20B-4605-8459-7B275FC13613}" name="Column5613" dataDxfId="11172"/>
    <tableColumn id="5618" xr3:uid="{D23C5374-2E00-4186-9B83-69758D09F918}" name="Column5614" dataDxfId="11171"/>
    <tableColumn id="5619" xr3:uid="{2E8422B3-389B-4ECE-8949-C6A4DA5B59E5}" name="Column5615" dataDxfId="11170"/>
    <tableColumn id="5620" xr3:uid="{8A5C4217-35AB-4422-8572-788557C1B239}" name="Column5616" dataDxfId="11169"/>
    <tableColumn id="5621" xr3:uid="{C6FE5701-229A-4C57-A06C-133865D4B934}" name="Column5617" dataDxfId="11168"/>
    <tableColumn id="5622" xr3:uid="{87CC4DB1-EE4C-4352-AD2F-5FE2C8482008}" name="Column5618" dataDxfId="11167"/>
    <tableColumn id="5623" xr3:uid="{8107985F-21C9-4AC6-978D-7EA475305BB4}" name="Column5619" dataDxfId="11166"/>
    <tableColumn id="5624" xr3:uid="{DA292831-9131-4CA5-8DF4-9D305676F86E}" name="Column5620" dataDxfId="11165"/>
    <tableColumn id="5625" xr3:uid="{1AF53EB6-6527-4BA5-8427-3FDD15973350}" name="Column5621" dataDxfId="11164"/>
    <tableColumn id="5626" xr3:uid="{64385A5A-4D06-4601-87D7-B698BE9E79A6}" name="Column5622" dataDxfId="11163"/>
    <tableColumn id="5627" xr3:uid="{864165FC-CAF0-4F53-978C-8B294830C595}" name="Column5623" dataDxfId="11162"/>
    <tableColumn id="5628" xr3:uid="{768BC518-7397-4F5A-BBD4-8898380799B4}" name="Column5624" dataDxfId="11161"/>
    <tableColumn id="5629" xr3:uid="{1904FF00-361C-4383-B9E1-B752F5BE3AE1}" name="Column5625" dataDxfId="11160"/>
    <tableColumn id="5630" xr3:uid="{CF785908-BBE4-4844-AFF6-E6F3B67271C7}" name="Column5626" dataDxfId="11159"/>
    <tableColumn id="5631" xr3:uid="{0A37589B-9C72-47D8-BE6D-54343C4861C9}" name="Column5627" dataDxfId="11158"/>
    <tableColumn id="5632" xr3:uid="{57C11AAC-9499-4CDB-8A7B-C8B3821B49EB}" name="Column5628" dataDxfId="11157"/>
    <tableColumn id="5633" xr3:uid="{10C999BF-B4C1-4647-838A-C30C719F8A89}" name="Column5629" dataDxfId="11156"/>
    <tableColumn id="5634" xr3:uid="{40993D5B-87B9-403E-9D77-8A7E451B668E}" name="Column5630" dataDxfId="11155"/>
    <tableColumn id="5635" xr3:uid="{D741FA41-8233-456F-AA49-7B639A4321EF}" name="Column5631" dataDxfId="11154"/>
    <tableColumn id="5636" xr3:uid="{4FC91B0A-5582-4F5F-9246-1DD6FF3E9D03}" name="Column5632" dataDxfId="11153"/>
    <tableColumn id="5637" xr3:uid="{98F44876-7F7D-4068-834E-DB4F148E826B}" name="Column5633" dataDxfId="11152"/>
    <tableColumn id="5638" xr3:uid="{3F9D2536-6200-4999-83C1-1D9557A6F228}" name="Column5634" dataDxfId="11151"/>
    <tableColumn id="5639" xr3:uid="{CBC4514B-2CFF-4B2F-8342-80FB5ABBD347}" name="Column5635" dataDxfId="11150"/>
    <tableColumn id="5640" xr3:uid="{CB255ABD-A331-4E3C-9DC4-0A76685D9059}" name="Column5636" dataDxfId="11149"/>
    <tableColumn id="5641" xr3:uid="{B1DFF5C6-00F1-429C-8B27-D4A28FCC2180}" name="Column5637" dataDxfId="11148"/>
    <tableColumn id="5642" xr3:uid="{63ED18AE-D9ED-4574-A2BD-9871FDD8EA0B}" name="Column5638" dataDxfId="11147"/>
    <tableColumn id="5643" xr3:uid="{2F892B63-ED49-46E4-BBE9-30EEFA0AB327}" name="Column5639" dataDxfId="11146"/>
    <tableColumn id="5644" xr3:uid="{37B61EE4-4B06-4C56-B1CD-3C18ACC70D66}" name="Column5640" dataDxfId="11145"/>
    <tableColumn id="5645" xr3:uid="{3C60CDD0-EA51-4279-AFCB-ADC75F9DAFCE}" name="Column5641" dataDxfId="11144"/>
    <tableColumn id="5646" xr3:uid="{39055238-4639-4A77-838B-F8FBA7D196AB}" name="Column5642" dataDxfId="11143"/>
    <tableColumn id="5647" xr3:uid="{8AD099E8-0D01-4B72-AAAA-1A53ACF0D883}" name="Column5643" dataDxfId="11142"/>
    <tableColumn id="5648" xr3:uid="{2F6E2671-CBEC-4502-B44A-0D4EE50032A1}" name="Column5644" dataDxfId="11141"/>
    <tableColumn id="5649" xr3:uid="{EBF9AAEE-613D-46CD-BE1C-D5831F8EBBB1}" name="Column5645" dataDxfId="11140"/>
    <tableColumn id="5650" xr3:uid="{A937ED1B-395A-4482-B731-590EBFED5652}" name="Column5646" dataDxfId="11139"/>
    <tableColumn id="5651" xr3:uid="{A6218686-9FAF-46E0-85CA-2E6B6A1A8DFB}" name="Column5647" dataDxfId="11138"/>
    <tableColumn id="5652" xr3:uid="{2BD3CD7E-88A2-4CE0-BC44-00EA8B9C1B0C}" name="Column5648" dataDxfId="11137"/>
    <tableColumn id="5653" xr3:uid="{4B3F48D6-E53A-4E3A-93BB-0044A9F210AA}" name="Column5649" dataDxfId="11136"/>
    <tableColumn id="5654" xr3:uid="{15AE1330-3312-4B30-8564-1CDAE74C6D1D}" name="Column5650" dataDxfId="11135"/>
    <tableColumn id="5655" xr3:uid="{D61388FD-E51E-457F-8216-66A7CEC86FA8}" name="Column5651" dataDxfId="11134"/>
    <tableColumn id="5656" xr3:uid="{096B5F88-2645-4822-8B24-41735339DC85}" name="Column5652" dataDxfId="11133"/>
    <tableColumn id="5657" xr3:uid="{ADFD0897-0E84-4082-B400-8422D2F82475}" name="Column5653" dataDxfId="11132"/>
    <tableColumn id="5658" xr3:uid="{97253939-9E14-4173-9D1D-059381A44DB6}" name="Column5654" dataDxfId="11131"/>
    <tableColumn id="5659" xr3:uid="{E858AD38-9C65-469D-9624-1DD60260B6E4}" name="Column5655" dataDxfId="11130"/>
    <tableColumn id="5660" xr3:uid="{23C32AD2-D33C-4535-AAB1-26052906B63A}" name="Column5656" dataDxfId="11129"/>
    <tableColumn id="5661" xr3:uid="{B37449D4-08F3-4676-A344-0C3D48D779F2}" name="Column5657" dataDxfId="11128"/>
    <tableColumn id="5662" xr3:uid="{F4CE8569-A295-4368-B940-37E69CEEBFE8}" name="Column5658" dataDxfId="11127"/>
    <tableColumn id="5663" xr3:uid="{C37CD47A-C254-4129-8127-909DAFA36E4C}" name="Column5659" dataDxfId="11126"/>
    <tableColumn id="5664" xr3:uid="{131F15FE-4DA8-4D32-8F35-71463EF62442}" name="Column5660" dataDxfId="11125"/>
    <tableColumn id="5665" xr3:uid="{4F46779C-E9B9-4DAE-B581-AD57EB64EECD}" name="Column5661" dataDxfId="11124"/>
    <tableColumn id="5666" xr3:uid="{1AFBCBC0-9C78-407C-9F41-1E0446FF60A6}" name="Column5662" dataDxfId="11123"/>
    <tableColumn id="5667" xr3:uid="{59F3B504-AD0A-40B3-8603-8E088B72DAE5}" name="Column5663" dataDxfId="11122"/>
    <tableColumn id="5668" xr3:uid="{312C3D78-F5BB-4A86-B26D-B65E665A5AAA}" name="Column5664" dataDxfId="11121"/>
    <tableColumn id="5669" xr3:uid="{A7C469ED-F961-401F-A490-CDC38E1FBD82}" name="Column5665" dataDxfId="11120"/>
    <tableColumn id="5670" xr3:uid="{9849741D-1844-4B7E-976F-842B279945CD}" name="Column5666" dataDxfId="11119"/>
    <tableColumn id="5671" xr3:uid="{2CF26A7C-0AF8-45AC-A5C0-AC3181C26829}" name="Column5667" dataDxfId="11118"/>
    <tableColumn id="5672" xr3:uid="{2162C5FD-2E83-4375-8790-47C92FC22BC1}" name="Column5668" dataDxfId="11117"/>
    <tableColumn id="5673" xr3:uid="{7717F232-409B-4DCC-9E86-C32B6A4B28FE}" name="Column5669" dataDxfId="11116"/>
    <tableColumn id="5674" xr3:uid="{8800A54D-2B7B-46AC-921E-D8B29AE55201}" name="Column5670" dataDxfId="11115"/>
    <tableColumn id="5675" xr3:uid="{AA80D327-D72A-4F34-B329-0E32E9BA87CF}" name="Column5671" dataDxfId="11114"/>
    <tableColumn id="5676" xr3:uid="{7FB67087-BCFC-4238-A7DB-23D4D6CD6683}" name="Column5672" dataDxfId="11113"/>
    <tableColumn id="5677" xr3:uid="{BBD40C7D-FB35-46F5-A85E-A96543720376}" name="Column5673" dataDxfId="11112"/>
    <tableColumn id="5678" xr3:uid="{7A6B895E-5E7D-420F-BAFF-55AFA18D28F6}" name="Column5674" dataDxfId="11111"/>
    <tableColumn id="5679" xr3:uid="{D9E4C766-98B4-4EA2-A5A3-4041B50FD0A2}" name="Column5675" dataDxfId="11110"/>
    <tableColumn id="5680" xr3:uid="{D0C2ED8D-F942-4920-BF7B-8FDEE60C8840}" name="Column5676" dataDxfId="11109"/>
    <tableColumn id="5681" xr3:uid="{BCE3A2D8-D85E-4AA6-900A-563DD1F6C5F7}" name="Column5677" dataDxfId="11108"/>
    <tableColumn id="5682" xr3:uid="{41D8F4F1-8FAF-45A7-959D-073164593115}" name="Column5678" dataDxfId="11107"/>
    <tableColumn id="5683" xr3:uid="{6B248056-2A01-450F-A8D7-557D6EDD08C4}" name="Column5679" dataDxfId="11106"/>
    <tableColumn id="5684" xr3:uid="{CEC1BB8B-31B6-4115-A830-5444DCE1A875}" name="Column5680" dataDxfId="11105"/>
    <tableColumn id="5685" xr3:uid="{289E18AE-8A1A-4625-ABB8-8C9A3D0BB358}" name="Column5681" dataDxfId="11104"/>
    <tableColumn id="5686" xr3:uid="{F5C7ACB5-5F6D-4771-A8FF-26E4CF50D13E}" name="Column5682" dataDxfId="11103"/>
    <tableColumn id="5687" xr3:uid="{5CB34E8C-95D4-4AD0-AAEE-D22F576F76F4}" name="Column5683" dataDxfId="11102"/>
    <tableColumn id="5688" xr3:uid="{B47ECB91-1920-4CB7-9DDC-2CAEA09156FB}" name="Column5684" dataDxfId="11101"/>
    <tableColumn id="5689" xr3:uid="{948EEC3C-8DDE-40A6-A9D5-14EEBD543375}" name="Column5685" dataDxfId="11100"/>
    <tableColumn id="5690" xr3:uid="{F32DC798-35F8-4893-8976-52CA88557056}" name="Column5686" dataDxfId="11099"/>
    <tableColumn id="5691" xr3:uid="{AEA61055-EF43-46BE-8CBE-88CC4594748F}" name="Column5687" dataDxfId="11098"/>
    <tableColumn id="5692" xr3:uid="{3D2BFBDB-6A77-4CBD-AFE7-887E7EB1B254}" name="Column5688" dataDxfId="11097"/>
    <tableColumn id="5693" xr3:uid="{2775622E-34C9-4A3F-837B-78FEB03B534A}" name="Column5689" dataDxfId="11096"/>
    <tableColumn id="5694" xr3:uid="{FF76DAD0-59BC-4922-8188-E721AB50A9AA}" name="Column5690" dataDxfId="11095"/>
    <tableColumn id="5695" xr3:uid="{D5506B7D-A7ED-46A6-9788-C4721DA87D43}" name="Column5691" dataDxfId="11094"/>
    <tableColumn id="5696" xr3:uid="{63575ADD-FB65-4759-B628-D4AD52FE37C3}" name="Column5692" dataDxfId="11093"/>
    <tableColumn id="5697" xr3:uid="{F75B4704-B6B0-4111-94A8-301F056038F4}" name="Column5693" dataDxfId="11092"/>
    <tableColumn id="5698" xr3:uid="{D54E6478-EE97-49D3-BBD1-D7AC987EFD91}" name="Column5694" dataDxfId="11091"/>
    <tableColumn id="5699" xr3:uid="{5B49EA5E-850D-44AB-BFA3-0262727CE326}" name="Column5695" dataDxfId="11090"/>
    <tableColumn id="5700" xr3:uid="{48A14DD1-D5A8-4206-BE66-F4C77214DCAA}" name="Column5696" dataDxfId="11089"/>
    <tableColumn id="5701" xr3:uid="{E63ECB83-5096-4721-B5D3-043DF0EEFF59}" name="Column5697" dataDxfId="11088"/>
    <tableColumn id="5702" xr3:uid="{625724D9-6F43-4D4D-AC9F-337FCF458064}" name="Column5698" dataDxfId="11087"/>
    <tableColumn id="5703" xr3:uid="{51DCBB4F-266E-4727-8EF5-F9EC91E7CB42}" name="Column5699" dataDxfId="11086"/>
    <tableColumn id="5704" xr3:uid="{95A5F70D-DE6D-44DA-87D7-86FE56D24F31}" name="Column5700" dataDxfId="11085"/>
    <tableColumn id="5705" xr3:uid="{D9AF50DA-D2F8-44A6-B82A-48D48CD2A9ED}" name="Column5701" dataDxfId="11084"/>
    <tableColumn id="5706" xr3:uid="{19686E5D-AACB-4CEA-8AE0-EB3E9DBD92FC}" name="Column5702" dataDxfId="11083"/>
    <tableColumn id="5707" xr3:uid="{2A983385-60FF-4E57-AB8C-CCBBBCA1B183}" name="Column5703" dataDxfId="11082"/>
    <tableColumn id="5708" xr3:uid="{2C0BE79B-C017-4752-B984-07F15BEFE9A1}" name="Column5704" dataDxfId="11081"/>
    <tableColumn id="5709" xr3:uid="{A659CA7A-B0AF-4D0F-85CA-0C01E5C57A37}" name="Column5705" dataDxfId="11080"/>
    <tableColumn id="5710" xr3:uid="{7A430364-BE58-4E2F-BD99-15E9A337A1DC}" name="Column5706" dataDxfId="11079"/>
    <tableColumn id="5711" xr3:uid="{390C40CD-437C-4C7C-9F07-7CD9D2AC8D5C}" name="Column5707" dataDxfId="11078"/>
    <tableColumn id="5712" xr3:uid="{71F215A1-8789-4765-A5E0-F44F9E9422E0}" name="Column5708" dataDxfId="11077"/>
    <tableColumn id="5713" xr3:uid="{FD6854C1-396C-461C-90F2-09A9096980E9}" name="Column5709" dataDxfId="11076"/>
    <tableColumn id="5714" xr3:uid="{7340F64F-44F0-4374-9F46-5D0690760A0A}" name="Column5710" dataDxfId="11075"/>
    <tableColumn id="5715" xr3:uid="{85B97418-4E9D-4A2B-9D16-064DD13C96D2}" name="Column5711" dataDxfId="11074"/>
    <tableColumn id="5716" xr3:uid="{225305DC-9E4B-4A0C-9649-B9F6AB09473E}" name="Column5712" dataDxfId="11073"/>
    <tableColumn id="5717" xr3:uid="{478E4A7A-D8D5-45B2-B563-5CED3405E0AF}" name="Column5713" dataDxfId="11072"/>
    <tableColumn id="5718" xr3:uid="{7B916C77-D7F0-47EB-AB20-ECDFD7C8FB70}" name="Column5714" dataDxfId="11071"/>
    <tableColumn id="5719" xr3:uid="{CC03FFBB-5902-44DB-920C-2F9E255CC847}" name="Column5715" dataDxfId="11070"/>
    <tableColumn id="5720" xr3:uid="{39A9C5C6-26AD-4DC7-979B-25412960848F}" name="Column5716" dataDxfId="11069"/>
    <tableColumn id="5721" xr3:uid="{7E31F65B-45A1-44D2-A90C-DC71D3DBF463}" name="Column5717" dataDxfId="11068"/>
    <tableColumn id="5722" xr3:uid="{CC697716-C71F-40BB-97D4-22A5B17EE32F}" name="Column5718" dataDxfId="11067"/>
    <tableColumn id="5723" xr3:uid="{DA70E45F-1A9F-41AA-8A9C-60692CD629C1}" name="Column5719" dataDxfId="11066"/>
    <tableColumn id="5724" xr3:uid="{DFC9B857-EA16-4455-82F1-15568F9E126E}" name="Column5720" dataDxfId="11065"/>
    <tableColumn id="5725" xr3:uid="{876C54D0-7863-4151-BA91-AEAF9E350D14}" name="Column5721" dataDxfId="11064"/>
    <tableColumn id="5726" xr3:uid="{7ACC7D71-D1EA-46A4-8CE2-71899E300D34}" name="Column5722" dataDxfId="11063"/>
    <tableColumn id="5727" xr3:uid="{97BE47DA-A0D1-4E50-BBAF-57E936AF8EF9}" name="Column5723" dataDxfId="11062"/>
    <tableColumn id="5728" xr3:uid="{120BBB76-88C3-4288-8419-581866FD691B}" name="Column5724" dataDxfId="11061"/>
    <tableColumn id="5729" xr3:uid="{67D0E02F-E6B5-4D3B-9B8D-9BD4AA79DF80}" name="Column5725" dataDxfId="11060"/>
    <tableColumn id="5730" xr3:uid="{28D1846E-34DE-4189-AC60-29D55FAA4B1E}" name="Column5726" dataDxfId="11059"/>
    <tableColumn id="5731" xr3:uid="{C40A5D7B-9715-4061-9834-23DF43C31745}" name="Column5727" dataDxfId="11058"/>
    <tableColumn id="5732" xr3:uid="{2611BC1D-9472-42CF-B949-B5143693C23C}" name="Column5728" dataDxfId="11057"/>
    <tableColumn id="5733" xr3:uid="{717F21C0-2934-42FD-A03D-0579C281F49B}" name="Column5729" dataDxfId="11056"/>
    <tableColumn id="5734" xr3:uid="{8BB1151D-20CE-4579-BD19-C26E17A06ED0}" name="Column5730" dataDxfId="11055"/>
    <tableColumn id="5735" xr3:uid="{2753283F-8047-49AC-8A4D-F5494D9899CC}" name="Column5731" dataDxfId="11054"/>
    <tableColumn id="5736" xr3:uid="{D66CF033-5D07-40F3-9039-8D60CA0008ED}" name="Column5732" dataDxfId="11053"/>
    <tableColumn id="5737" xr3:uid="{B365B0AB-2B2D-4102-8244-E69E59FA11DC}" name="Column5733" dataDxfId="11052"/>
    <tableColumn id="5738" xr3:uid="{BAD5B960-709E-496F-B691-5194C1291180}" name="Column5734" dataDxfId="11051"/>
    <tableColumn id="5739" xr3:uid="{97620856-A831-454A-8831-8C02356CCBAD}" name="Column5735" dataDxfId="11050"/>
    <tableColumn id="5740" xr3:uid="{0BFC3975-BCB6-4A63-9CAA-CDE70B26AFEE}" name="Column5736" dataDxfId="11049"/>
    <tableColumn id="5741" xr3:uid="{A2F21993-6403-4512-8A21-7BB60A44DBF7}" name="Column5737" dataDxfId="11048"/>
    <tableColumn id="5742" xr3:uid="{42AF6E68-E96D-413D-A32F-F90221B8EE2D}" name="Column5738" dataDxfId="11047"/>
    <tableColumn id="5743" xr3:uid="{3C9F55E0-383B-428D-AD33-1B95D6A98E7B}" name="Column5739" dataDxfId="11046"/>
    <tableColumn id="5744" xr3:uid="{F9536A59-B83A-4400-B0E0-EAEDEB196E27}" name="Column5740" dataDxfId="11045"/>
    <tableColumn id="5745" xr3:uid="{755F59B1-A103-45D5-82B5-E61CB48888BE}" name="Column5741" dataDxfId="11044"/>
    <tableColumn id="5746" xr3:uid="{C6716BA6-4D7E-41CA-BA1A-9ADDC6A3EDA2}" name="Column5742" dataDxfId="11043"/>
    <tableColumn id="5747" xr3:uid="{C4AE6951-9163-4278-A956-B22A391F6A5E}" name="Column5743" dataDxfId="11042"/>
    <tableColumn id="5748" xr3:uid="{3592FF1A-9DE3-47B6-AEA6-D1926B6A3315}" name="Column5744" dataDxfId="11041"/>
    <tableColumn id="5749" xr3:uid="{EC6195FA-C355-4661-8814-89E7B9423E61}" name="Column5745" dataDxfId="11040"/>
    <tableColumn id="5750" xr3:uid="{59E4B3C3-5329-4773-9C9F-CEC4E05A9AA3}" name="Column5746" dataDxfId="11039"/>
    <tableColumn id="5751" xr3:uid="{EC74E35B-6FB2-4796-BD2A-BFDD710C0928}" name="Column5747" dataDxfId="11038"/>
    <tableColumn id="5752" xr3:uid="{3AB9973A-FFCC-434E-887B-77533EEE9E24}" name="Column5748" dataDxfId="11037"/>
    <tableColumn id="5753" xr3:uid="{034D68DC-E6B4-441A-837C-09F19C6EED0F}" name="Column5749" dataDxfId="11036"/>
    <tableColumn id="5754" xr3:uid="{92819971-286E-4D8E-B848-C678E79A49B9}" name="Column5750" dataDxfId="11035"/>
    <tableColumn id="5755" xr3:uid="{303889D8-DDF5-428B-8CB6-6CEDC0A6076A}" name="Column5751" dataDxfId="11034"/>
    <tableColumn id="5756" xr3:uid="{EC7F0A3D-1EAD-4C5C-ACA8-C6F4F4D72EF8}" name="Column5752" dataDxfId="11033"/>
    <tableColumn id="5757" xr3:uid="{53C6FADD-8D9F-4628-B23E-502D9BDBE477}" name="Column5753" dataDxfId="11032"/>
    <tableColumn id="5758" xr3:uid="{2D2F181C-D57F-4293-A382-BD2A09EFB2A8}" name="Column5754" dataDxfId="11031"/>
    <tableColumn id="5759" xr3:uid="{E558CDA4-48CA-477E-BF58-FDB03A806574}" name="Column5755" dataDxfId="11030"/>
    <tableColumn id="5760" xr3:uid="{1334655E-72DF-4D42-96B8-A478C8FB8991}" name="Column5756" dataDxfId="11029"/>
    <tableColumn id="5761" xr3:uid="{CEE1A333-44CE-46D9-830E-E44F77E8FB7A}" name="Column5757" dataDxfId="11028"/>
    <tableColumn id="5762" xr3:uid="{8FCAE05E-6681-411C-ADB1-71777BCA486E}" name="Column5758" dataDxfId="11027"/>
    <tableColumn id="5763" xr3:uid="{A780B64D-5858-48B1-84BA-9AB7E17BB007}" name="Column5759" dataDxfId="11026"/>
    <tableColumn id="5764" xr3:uid="{73A0E2BD-C760-4FD3-972C-5692B9C247B5}" name="Column5760" dataDxfId="11025"/>
    <tableColumn id="5765" xr3:uid="{C90AFE3D-0DD9-46A8-B96B-F0744E8B7BA0}" name="Column5761" dataDxfId="11024"/>
    <tableColumn id="5766" xr3:uid="{4ED3A419-D2C8-429B-AE4B-AF303C8E7BAB}" name="Column5762" dataDxfId="11023"/>
    <tableColumn id="5767" xr3:uid="{DB222849-8D7F-461F-83FE-7D64EBC2DEC3}" name="Column5763" dataDxfId="11022"/>
    <tableColumn id="5768" xr3:uid="{D822B8DD-F4C4-43DB-9881-D8628804A55D}" name="Column5764" dataDxfId="11021"/>
    <tableColumn id="5769" xr3:uid="{98055F11-537E-4974-876C-BEC990A48786}" name="Column5765" dataDxfId="11020"/>
    <tableColumn id="5770" xr3:uid="{05ED4371-B9D4-4B83-9EFB-3FF6A2734A1A}" name="Column5766" dataDxfId="11019"/>
    <tableColumn id="5771" xr3:uid="{7221F9DB-0C8D-4A0A-90DF-86CC974B7CE2}" name="Column5767" dataDxfId="11018"/>
    <tableColumn id="5772" xr3:uid="{BC2F62AE-E302-4AC2-9E2F-640998E9E193}" name="Column5768" dataDxfId="11017"/>
    <tableColumn id="5773" xr3:uid="{C3B7FD10-3572-475D-925C-6D8469B48FCB}" name="Column5769" dataDxfId="11016"/>
    <tableColumn id="5774" xr3:uid="{A3860819-5CBD-4338-86B0-31FB64FE0F8A}" name="Column5770" dataDxfId="11015"/>
    <tableColumn id="5775" xr3:uid="{3ED0552C-29F4-4262-83EB-24525D057322}" name="Column5771" dataDxfId="11014"/>
    <tableColumn id="5776" xr3:uid="{6498E3DF-44E4-43A2-AF9C-42EBC34496C1}" name="Column5772" dataDxfId="11013"/>
    <tableColumn id="5777" xr3:uid="{1615B3F3-CD02-4C99-81E8-39A3341900C9}" name="Column5773" dataDxfId="11012"/>
    <tableColumn id="5778" xr3:uid="{76A808B2-C08E-4E72-BF3A-6FDFE88379F0}" name="Column5774" dataDxfId="11011"/>
    <tableColumn id="5779" xr3:uid="{7832ED27-0F58-401C-93F7-0C7E3D5B76D1}" name="Column5775" dataDxfId="11010"/>
    <tableColumn id="5780" xr3:uid="{1E89DDAE-340C-457A-BE79-F6A2E530589E}" name="Column5776" dataDxfId="11009"/>
    <tableColumn id="5781" xr3:uid="{AE2BFA2F-18CE-44C7-A63A-C5CF0EBC6F79}" name="Column5777" dataDxfId="11008"/>
    <tableColumn id="5782" xr3:uid="{6A7E4E1A-8C77-4812-BB7F-376AF22C48EA}" name="Column5778" dataDxfId="11007"/>
    <tableColumn id="5783" xr3:uid="{D1F0F5B6-5A0C-4475-A319-55860430B7FD}" name="Column5779" dataDxfId="11006"/>
    <tableColumn id="5784" xr3:uid="{F44373B0-B558-4135-B5E8-13CC2D42FD82}" name="Column5780" dataDxfId="11005"/>
    <tableColumn id="5785" xr3:uid="{2B0A8C7B-631E-4B2C-9A0A-97795CACE126}" name="Column5781" dataDxfId="11004"/>
    <tableColumn id="5786" xr3:uid="{42E6D779-0CD8-4E5C-95BB-9277AD709E84}" name="Column5782" dataDxfId="11003"/>
    <tableColumn id="5787" xr3:uid="{D209E7C9-34DB-4C95-8DD2-4892CB565239}" name="Column5783" dataDxfId="11002"/>
    <tableColumn id="5788" xr3:uid="{5903400F-35FD-4DAE-B223-476F60F323FD}" name="Column5784" dataDxfId="11001"/>
    <tableColumn id="5789" xr3:uid="{D881D3FF-E38C-4FA8-8005-7595D8713BA8}" name="Column5785" dataDxfId="11000"/>
    <tableColumn id="5790" xr3:uid="{C3A89FD1-94BD-4662-90AC-1BE029F0913C}" name="Column5786" dataDxfId="10999"/>
    <tableColumn id="5791" xr3:uid="{9616B02A-E35F-44BB-A446-9D7E6EA0921D}" name="Column5787" dataDxfId="10998"/>
    <tableColumn id="5792" xr3:uid="{5916D63F-48C3-40BE-B5DB-3B0D4A0B7FB8}" name="Column5788" dataDxfId="10997"/>
    <tableColumn id="5793" xr3:uid="{4A0C186F-4745-442B-8314-77663E5996D7}" name="Column5789" dataDxfId="10996"/>
    <tableColumn id="5794" xr3:uid="{14A1CB5C-822D-4FD3-B012-D90AD4E5DBE1}" name="Column5790" dataDxfId="10995"/>
    <tableColumn id="5795" xr3:uid="{6BF29EDB-1426-4EB6-9819-993510EC6682}" name="Column5791" dataDxfId="10994"/>
    <tableColumn id="5796" xr3:uid="{5B19BFB8-D1BB-4A66-B054-E6F110610CF3}" name="Column5792" dataDxfId="10993"/>
    <tableColumn id="5797" xr3:uid="{84C649AB-2AD8-4448-A262-5FA7D6BDB12D}" name="Column5793" dataDxfId="10992"/>
    <tableColumn id="5798" xr3:uid="{4DB014BF-F3B4-4255-AE20-9EBF3F03553F}" name="Column5794" dataDxfId="10991"/>
    <tableColumn id="5799" xr3:uid="{67BFFDB4-7020-4309-93E1-13186B9DF5D1}" name="Column5795" dataDxfId="10990"/>
    <tableColumn id="5800" xr3:uid="{BCAFF453-F517-4F7D-A584-20B01E4C3ABE}" name="Column5796" dataDxfId="10989"/>
    <tableColumn id="5801" xr3:uid="{8A7DDF04-648D-4BAD-AE10-5A37A7135805}" name="Column5797" dataDxfId="10988"/>
    <tableColumn id="5802" xr3:uid="{CA49DFCC-10CB-4D7E-9BDB-5BBFBC253B2D}" name="Column5798" dataDxfId="10987"/>
    <tableColumn id="5803" xr3:uid="{E66E46E2-39E3-48A2-AB0D-92B5B40E4336}" name="Column5799" dataDxfId="10986"/>
    <tableColumn id="5804" xr3:uid="{ED65134D-6B75-44AA-B69F-F827C2E61116}" name="Column5800" dataDxfId="10985"/>
    <tableColumn id="5805" xr3:uid="{DC3E1175-FFE9-4A0E-AB00-40BE5984FE46}" name="Column5801" dataDxfId="10984"/>
    <tableColumn id="5806" xr3:uid="{348D5725-95D9-4B12-967C-6D37220BC198}" name="Column5802" dataDxfId="10983"/>
    <tableColumn id="5807" xr3:uid="{6F905D51-8E75-41ED-9BF4-C83FBDA013EC}" name="Column5803" dataDxfId="10982"/>
    <tableColumn id="5808" xr3:uid="{C51255C0-D59C-44A7-8740-89C1C762873E}" name="Column5804" dataDxfId="10981"/>
    <tableColumn id="5809" xr3:uid="{9DD6FF21-EDCB-439B-8B5F-B545680404A3}" name="Column5805" dataDxfId="10980"/>
    <tableColumn id="5810" xr3:uid="{5144356B-9D2F-403C-843C-681D34C43620}" name="Column5806" dataDxfId="10979"/>
    <tableColumn id="5811" xr3:uid="{19F7ED57-3065-4630-A688-4DE693A3490B}" name="Column5807" dataDxfId="10978"/>
    <tableColumn id="5812" xr3:uid="{9BA6D057-4FD5-476A-B12B-71AD780F06DD}" name="Column5808" dataDxfId="10977"/>
    <tableColumn id="5813" xr3:uid="{F1F50FA2-9938-4C50-A844-004F63C3CC8C}" name="Column5809" dataDxfId="10976"/>
    <tableColumn id="5814" xr3:uid="{AE78EF07-7ADF-4302-BD52-CC6FF3B3B4D9}" name="Column5810" dataDxfId="10975"/>
    <tableColumn id="5815" xr3:uid="{7AD5AA59-5B8D-44E4-8268-038EE8ADBD11}" name="Column5811" dataDxfId="10974"/>
    <tableColumn id="5816" xr3:uid="{0062E819-CBB7-47B5-B161-BDAD5FC3288A}" name="Column5812" dataDxfId="10973"/>
    <tableColumn id="5817" xr3:uid="{6C52FDD1-E000-4286-9D39-7E584B8ECA94}" name="Column5813" dataDxfId="10972"/>
    <tableColumn id="5818" xr3:uid="{DC78AAE4-3FD3-44F1-B049-432001B111DB}" name="Column5814" dataDxfId="10971"/>
    <tableColumn id="5819" xr3:uid="{7CD599DB-F352-4636-BA9F-AF81DD6948E2}" name="Column5815" dataDxfId="10970"/>
    <tableColumn id="5820" xr3:uid="{17184D9A-F294-4535-B721-869A8D33164D}" name="Column5816" dataDxfId="10969"/>
    <tableColumn id="5821" xr3:uid="{7A36F730-38D2-4DFC-8817-4D52F43FE4E9}" name="Column5817" dataDxfId="10968"/>
    <tableColumn id="5822" xr3:uid="{D6699E69-05C6-4853-A286-72C5B6F8F763}" name="Column5818" dataDxfId="10967"/>
    <tableColumn id="5823" xr3:uid="{FBA2C09F-F7A1-43BF-B0DA-3C912BD5A33C}" name="Column5819" dataDxfId="10966"/>
    <tableColumn id="5824" xr3:uid="{7381F240-69D8-4BD9-BCB0-B1227BEE7BFD}" name="Column5820" dataDxfId="10965"/>
    <tableColumn id="5825" xr3:uid="{F0DDB676-0327-411D-8CA3-342817C6448B}" name="Column5821" dataDxfId="10964"/>
    <tableColumn id="5826" xr3:uid="{88A025BD-E9A8-413D-8278-EC67A9C6CCF2}" name="Column5822" dataDxfId="10963"/>
    <tableColumn id="5827" xr3:uid="{C3D98ACF-7C84-43CF-B94E-46ACC0AA6E97}" name="Column5823" dataDxfId="10962"/>
    <tableColumn id="5828" xr3:uid="{376D48E3-F88A-4AC4-A180-5E3969125DDB}" name="Column5824" dataDxfId="10961"/>
    <tableColumn id="5829" xr3:uid="{EC7593CD-36B0-4DC8-9272-94F3A520BF5F}" name="Column5825" dataDxfId="10960"/>
    <tableColumn id="5830" xr3:uid="{19348EC0-736F-4E66-9852-03238A154090}" name="Column5826" dataDxfId="10959"/>
    <tableColumn id="5831" xr3:uid="{63ACED8A-BD77-4FB6-AC89-219A363BA092}" name="Column5827" dataDxfId="10958"/>
    <tableColumn id="5832" xr3:uid="{1E3BDD96-8A6D-4405-9D13-2130635EFCE4}" name="Column5828" dataDxfId="10957"/>
    <tableColumn id="5833" xr3:uid="{36BA6F85-3383-4528-9414-BA2AEDD089B9}" name="Column5829" dataDxfId="10956"/>
    <tableColumn id="5834" xr3:uid="{FDBBAB3E-E466-499A-AFFE-D365B2584996}" name="Column5830" dataDxfId="10955"/>
    <tableColumn id="5835" xr3:uid="{7FCF7F53-7D1C-4DDB-BFCA-794F90E2D149}" name="Column5831" dataDxfId="10954"/>
    <tableColumn id="5836" xr3:uid="{08C1112F-D1FE-473B-80E8-3F910B6EBEE2}" name="Column5832" dataDxfId="10953"/>
    <tableColumn id="5837" xr3:uid="{844B1B45-0991-4778-8B7F-04F53C89D0F9}" name="Column5833" dataDxfId="10952"/>
    <tableColumn id="5838" xr3:uid="{E74D7147-7A7D-4F32-A9C3-1F426FB53DD1}" name="Column5834" dataDxfId="10951"/>
    <tableColumn id="5839" xr3:uid="{953B164A-6965-4EFC-BCD0-C742131A60E8}" name="Column5835" dataDxfId="10950"/>
    <tableColumn id="5840" xr3:uid="{96890ED7-B0AC-4219-B779-0A5DC131ED76}" name="Column5836" dataDxfId="10949"/>
    <tableColumn id="5841" xr3:uid="{D5DDCDC0-F377-491C-BE53-938B406E636B}" name="Column5837" dataDxfId="10948"/>
    <tableColumn id="5842" xr3:uid="{538EAC7F-7DCC-41C8-9C3E-F82553EDC7E0}" name="Column5838" dataDxfId="10947"/>
    <tableColumn id="5843" xr3:uid="{327F789D-34C7-4B42-83CA-23E09847FB78}" name="Column5839" dataDxfId="10946"/>
    <tableColumn id="5844" xr3:uid="{428B4780-A8DB-4765-9D21-100FD62A1472}" name="Column5840" dataDxfId="10945"/>
    <tableColumn id="5845" xr3:uid="{855F63A5-1AA9-45CB-A016-2C53FCE6B6BC}" name="Column5841" dataDxfId="10944"/>
    <tableColumn id="5846" xr3:uid="{A6F16468-C7C4-44BD-9AC9-3A9A69B3F378}" name="Column5842" dataDxfId="10943"/>
    <tableColumn id="5847" xr3:uid="{DD7F65BB-D194-4B2D-B180-DC12EEB9D021}" name="Column5843" dataDxfId="10942"/>
    <tableColumn id="5848" xr3:uid="{D2991C01-AF09-4B67-9123-F44DA6EAAD39}" name="Column5844" dataDxfId="10941"/>
    <tableColumn id="5849" xr3:uid="{2F64C314-C5E0-4B7A-85C1-4F5A203186D4}" name="Column5845" dataDxfId="10940"/>
    <tableColumn id="5850" xr3:uid="{C2BDB3B8-8C80-487B-AC6F-538F117C8892}" name="Column5846" dataDxfId="10939"/>
    <tableColumn id="5851" xr3:uid="{86DCF72B-62E0-45CF-A4A7-6786E59EB36D}" name="Column5847" dataDxfId="10938"/>
    <tableColumn id="5852" xr3:uid="{B31E1087-3A0D-4E0B-9E66-821EFB848CB4}" name="Column5848" dataDxfId="10937"/>
    <tableColumn id="5853" xr3:uid="{2706C9C7-4EB0-4A5D-8A38-1C0B05A2EBAC}" name="Column5849" dataDxfId="10936"/>
    <tableColumn id="5854" xr3:uid="{144FD748-4114-4F44-9F74-F88D54FC3114}" name="Column5850" dataDxfId="10935"/>
    <tableColumn id="5855" xr3:uid="{078667DF-6398-46D2-8614-0278CD3549D6}" name="Column5851" dataDxfId="10934"/>
    <tableColumn id="5856" xr3:uid="{654078AF-1835-4EC8-B924-16E7B5E1C89A}" name="Column5852" dataDxfId="10933"/>
    <tableColumn id="5857" xr3:uid="{9E49F93D-80A3-4FBC-8735-D047B3AE5742}" name="Column5853" dataDxfId="10932"/>
    <tableColumn id="5858" xr3:uid="{FD66EA1A-077B-4841-B84F-C904A1DF4F6E}" name="Column5854" dataDxfId="10931"/>
    <tableColumn id="5859" xr3:uid="{4B33B584-13D2-4CC1-9641-ACBFD646218B}" name="Column5855" dataDxfId="10930"/>
    <tableColumn id="5860" xr3:uid="{0C89ADDE-096C-4757-9582-17A4B07382BC}" name="Column5856" dataDxfId="10929"/>
    <tableColumn id="5861" xr3:uid="{1F22DB97-DA90-47A6-8354-28D3277FAB27}" name="Column5857" dataDxfId="10928"/>
    <tableColumn id="5862" xr3:uid="{D637C2DC-C1B2-44A8-94DB-1F1CEC93B406}" name="Column5858" dataDxfId="10927"/>
    <tableColumn id="5863" xr3:uid="{C1436EB2-DDE0-4948-9DB1-44B1F75D089C}" name="Column5859" dataDxfId="10926"/>
    <tableColumn id="5864" xr3:uid="{B5762633-BA94-40C8-85BE-49C7884739A1}" name="Column5860" dataDxfId="10925"/>
    <tableColumn id="5865" xr3:uid="{FF2B13A5-A6A1-4258-A248-0B12CC3EC103}" name="Column5861" dataDxfId="10924"/>
    <tableColumn id="5866" xr3:uid="{373E34F5-3DB0-4113-AE61-21D77E1CF995}" name="Column5862" dataDxfId="10923"/>
    <tableColumn id="5867" xr3:uid="{23A224D9-6D67-4764-80B5-A352BA088614}" name="Column5863" dataDxfId="10922"/>
    <tableColumn id="5868" xr3:uid="{59C4CEEC-492F-4EF0-A998-95AF9471912E}" name="Column5864" dataDxfId="10921"/>
    <tableColumn id="5869" xr3:uid="{CAF67D73-F54E-4013-AB00-6192D72A4F63}" name="Column5865" dataDxfId="10920"/>
    <tableColumn id="5870" xr3:uid="{3E3E719D-1E7F-4D5E-B978-49BC8CC4D1EE}" name="Column5866" dataDxfId="10919"/>
    <tableColumn id="5871" xr3:uid="{016BF295-D976-4A37-ABDD-FCE5ECE59F2F}" name="Column5867" dataDxfId="10918"/>
    <tableColumn id="5872" xr3:uid="{2A322A75-BF27-44E7-AD5A-90BA5B1B53C8}" name="Column5868" dataDxfId="10917"/>
    <tableColumn id="5873" xr3:uid="{4FCE98E3-62AD-4300-AFE3-16F9D17503B6}" name="Column5869" dataDxfId="10916"/>
    <tableColumn id="5874" xr3:uid="{CADD1F26-CB42-4642-A1EA-5F600A28D4CF}" name="Column5870" dataDxfId="10915"/>
    <tableColumn id="5875" xr3:uid="{1991D524-9368-4460-A692-A5BC23ED7628}" name="Column5871" dataDxfId="10914"/>
    <tableColumn id="5876" xr3:uid="{8BE40DA6-BA31-4B57-BF08-92D9BB60F834}" name="Column5872" dataDxfId="10913"/>
    <tableColumn id="5877" xr3:uid="{71F8E1CF-7BA9-4459-93FA-BC54A00E94C9}" name="Column5873" dataDxfId="10912"/>
    <tableColumn id="5878" xr3:uid="{78A07D0B-7B21-4D1E-A524-0424A02E80A8}" name="Column5874" dataDxfId="10911"/>
    <tableColumn id="5879" xr3:uid="{481871CA-6963-4E23-8A55-E840A8690BC6}" name="Column5875" dataDxfId="10910"/>
    <tableColumn id="5880" xr3:uid="{59A87AA4-A4BC-4885-87F3-EC645DDC4E76}" name="Column5876" dataDxfId="10909"/>
    <tableColumn id="5881" xr3:uid="{46A5A1AE-F54B-43B9-AC1F-448781E64164}" name="Column5877" dataDxfId="10908"/>
    <tableColumn id="5882" xr3:uid="{C93C5530-2BF8-4CCA-8E6E-24B7615E8FC5}" name="Column5878" dataDxfId="10907"/>
    <tableColumn id="5883" xr3:uid="{4DF6D603-DE4C-40A5-952C-8058E2960B16}" name="Column5879" dataDxfId="10906"/>
    <tableColumn id="5884" xr3:uid="{9AF6CD57-E72D-4CB1-8932-E23087E3461C}" name="Column5880" dataDxfId="10905"/>
    <tableColumn id="5885" xr3:uid="{E4FF3297-074B-45BC-A89F-9F6DDDCFC0D9}" name="Column5881" dataDxfId="10904"/>
    <tableColumn id="5886" xr3:uid="{DCBB3B2C-235D-44DC-BB06-7AAA9A1EC29B}" name="Column5882" dataDxfId="10903"/>
    <tableColumn id="5887" xr3:uid="{9CE2B2A8-2623-4981-9FD8-8F32F01DD91F}" name="Column5883" dataDxfId="10902"/>
    <tableColumn id="5888" xr3:uid="{11377066-66D7-4BEE-92D7-A22127A9FB74}" name="Column5884" dataDxfId="10901"/>
    <tableColumn id="5889" xr3:uid="{ED49B6BE-3121-410B-AB8D-8C6A11A4760F}" name="Column5885" dataDxfId="10900"/>
    <tableColumn id="5890" xr3:uid="{AEA42C67-9566-44F8-9831-491F10614668}" name="Column5886" dataDxfId="10899"/>
    <tableColumn id="5891" xr3:uid="{C577F96D-DB04-4ABA-8080-410A7224E719}" name="Column5887" dataDxfId="10898"/>
    <tableColumn id="5892" xr3:uid="{3BD1BF20-1F32-48E5-AFBB-9692DE38E4A8}" name="Column5888" dataDxfId="10897"/>
    <tableColumn id="5893" xr3:uid="{23841EC6-8336-4D2F-A580-60A26396E81D}" name="Column5889" dataDxfId="10896"/>
    <tableColumn id="5894" xr3:uid="{7D13D7D9-C5D2-4208-BBCB-12C9083EBFE1}" name="Column5890" dataDxfId="10895"/>
    <tableColumn id="5895" xr3:uid="{37A28B59-D3B9-455E-8098-FD68C2A994AE}" name="Column5891" dataDxfId="10894"/>
    <tableColumn id="5896" xr3:uid="{66D359FC-C09E-4923-A00D-5900E8B150F7}" name="Column5892" dataDxfId="10893"/>
    <tableColumn id="5897" xr3:uid="{466C057F-CE36-4EED-9968-AF455E49637E}" name="Column5893" dataDxfId="10892"/>
    <tableColumn id="5898" xr3:uid="{CE313ECE-68DF-43F8-8F6C-3315BCD1A814}" name="Column5894" dataDxfId="10891"/>
    <tableColumn id="5899" xr3:uid="{4D778516-70CB-4EAB-B6F4-98B5E3348905}" name="Column5895" dataDxfId="10890"/>
    <tableColumn id="5900" xr3:uid="{AB667B91-984F-4782-84DC-2BAE28871D77}" name="Column5896" dataDxfId="10889"/>
    <tableColumn id="5901" xr3:uid="{D48B11F4-413F-4DF9-8005-593EA2BADC7E}" name="Column5897" dataDxfId="10888"/>
    <tableColumn id="5902" xr3:uid="{F22654FE-3F83-4809-BDC5-5A7EE287CA91}" name="Column5898" dataDxfId="10887"/>
    <tableColumn id="5903" xr3:uid="{BEADFFD7-D5A0-4947-AD3D-297C2777A3D5}" name="Column5899" dataDxfId="10886"/>
    <tableColumn id="5904" xr3:uid="{D0EE6F09-C08F-41AA-99CD-7445E0817734}" name="Column5900" dataDxfId="10885"/>
    <tableColumn id="5905" xr3:uid="{EAB054F1-3E5D-4ACB-97FD-AC21A073A39C}" name="Column5901" dataDxfId="10884"/>
    <tableColumn id="5906" xr3:uid="{5AB7B29D-356A-44DA-93AE-9925DD798B16}" name="Column5902" dataDxfId="10883"/>
    <tableColumn id="5907" xr3:uid="{AE9FDE90-CCEB-4990-945D-71937DBCD69B}" name="Column5903" dataDxfId="10882"/>
    <tableColumn id="5908" xr3:uid="{3443A130-276C-4592-920F-3435DB6467BA}" name="Column5904" dataDxfId="10881"/>
    <tableColumn id="5909" xr3:uid="{2904FD04-8476-4DC2-A144-5FEC89B19EFE}" name="Column5905" dataDxfId="10880"/>
    <tableColumn id="5910" xr3:uid="{22EAB60B-4959-4F2D-A75C-7C472AC394AF}" name="Column5906" dataDxfId="10879"/>
    <tableColumn id="5911" xr3:uid="{F2A96D27-112B-4404-990D-1C0573A56147}" name="Column5907" dataDxfId="10878"/>
    <tableColumn id="5912" xr3:uid="{84C3D114-2AC7-45BF-AFAE-AEFF14D5CE68}" name="Column5908" dataDxfId="10877"/>
    <tableColumn id="5913" xr3:uid="{60EF80F0-78B1-4F0B-B4F4-7B56FE0C4FD9}" name="Column5909" dataDxfId="10876"/>
    <tableColumn id="5914" xr3:uid="{788EA82B-29A9-4CD8-BD40-D1CE95F47509}" name="Column5910" dataDxfId="10875"/>
    <tableColumn id="5915" xr3:uid="{CC0CCC0E-B4C1-4AE9-9715-31037A5ED487}" name="Column5911" dataDxfId="10874"/>
    <tableColumn id="5916" xr3:uid="{B51620BE-408B-4067-916E-AB39D58E438F}" name="Column5912" dataDxfId="10873"/>
    <tableColumn id="5917" xr3:uid="{B5D105A9-9CF7-44DC-B690-4101B1FB10DC}" name="Column5913" dataDxfId="10872"/>
    <tableColumn id="5918" xr3:uid="{68567284-E0B9-4A38-B67C-ABB3DEC4D19C}" name="Column5914" dataDxfId="10871"/>
    <tableColumn id="5919" xr3:uid="{37853B81-E2E7-4DA8-AC05-AC12124D3CFD}" name="Column5915" dataDxfId="10870"/>
    <tableColumn id="5920" xr3:uid="{13C0CFD2-3807-44B4-9761-AFCC1125AAB0}" name="Column5916" dataDxfId="10869"/>
    <tableColumn id="5921" xr3:uid="{47AB559B-5799-44D1-ACB4-62A0807688BE}" name="Column5917" dataDxfId="10868"/>
    <tableColumn id="5922" xr3:uid="{8B27BE55-AEE3-40F8-8696-DCC6C4DE64A5}" name="Column5918" dataDxfId="10867"/>
    <tableColumn id="5923" xr3:uid="{E8B16139-51FA-4E4D-9AE2-EEDFFE8B7208}" name="Column5919" dataDxfId="10866"/>
    <tableColumn id="5924" xr3:uid="{412F2F98-8FC6-460E-94AC-91F275CDEC6E}" name="Column5920" dataDxfId="10865"/>
    <tableColumn id="5925" xr3:uid="{FC7789E6-28DD-4B6A-9DD8-5B3500D6368F}" name="Column5921" dataDxfId="10864"/>
    <tableColumn id="5926" xr3:uid="{B055C6C9-80B7-44E1-8C2D-3E0597FB5ADF}" name="Column5922" dataDxfId="10863"/>
    <tableColumn id="5927" xr3:uid="{6BD93BA7-E4A3-4007-AC0A-E29A291D2EB2}" name="Column5923" dataDxfId="10862"/>
    <tableColumn id="5928" xr3:uid="{E7E230D0-AD05-4790-87E4-09E83508C55F}" name="Column5924" dataDxfId="10861"/>
    <tableColumn id="5929" xr3:uid="{7870AB29-BCCD-490F-870B-AB271FA2072E}" name="Column5925" dataDxfId="10860"/>
    <tableColumn id="5930" xr3:uid="{1C21359B-17A3-4475-B90F-0BDC34DA1EC0}" name="Column5926" dataDxfId="10859"/>
    <tableColumn id="5931" xr3:uid="{94F74B03-04B1-4968-93BE-CE9C2CD244DF}" name="Column5927" dataDxfId="10858"/>
    <tableColumn id="5932" xr3:uid="{FFBBE122-429E-48C6-8776-C9586A4C47B7}" name="Column5928" dataDxfId="10857"/>
    <tableColumn id="5933" xr3:uid="{298A61A5-9B6B-4F3D-8423-C1786ED0903D}" name="Column5929" dataDxfId="10856"/>
    <tableColumn id="5934" xr3:uid="{D9B99D42-72B5-40D3-A600-46952781B5CA}" name="Column5930" dataDxfId="10855"/>
    <tableColumn id="5935" xr3:uid="{7FB47DE2-AC7A-4D84-B057-9E1C0E0CA341}" name="Column5931" dataDxfId="10854"/>
    <tableColumn id="5936" xr3:uid="{51539BC9-0B96-4FDE-8543-DDE336AE2138}" name="Column5932" dataDxfId="10853"/>
    <tableColumn id="5937" xr3:uid="{F83068F6-B464-4C1B-8CC3-7BF300762E20}" name="Column5933" dataDxfId="10852"/>
    <tableColumn id="5938" xr3:uid="{D90F7E88-F25B-4DC1-822E-1EC9366DB87A}" name="Column5934" dataDxfId="10851"/>
    <tableColumn id="5939" xr3:uid="{AC7AEC3A-9FC8-4FA3-9264-FD7930EDE9EA}" name="Column5935" dataDxfId="10850"/>
    <tableColumn id="5940" xr3:uid="{740D19B9-263F-4900-A456-32AC7B617D0A}" name="Column5936" dataDxfId="10849"/>
    <tableColumn id="5941" xr3:uid="{6A5204DD-5C89-4F8B-825B-3A9AC209DB39}" name="Column5937" dataDxfId="10848"/>
    <tableColumn id="5942" xr3:uid="{F54D9B0A-91E2-40C2-A76A-3B05C70E6081}" name="Column5938" dataDxfId="10847"/>
    <tableColumn id="5943" xr3:uid="{9931CEF0-A71B-4E7B-9488-D73A5C708BC5}" name="Column5939" dataDxfId="10846"/>
    <tableColumn id="5944" xr3:uid="{955A28B9-ACC2-4A4D-BCC4-BE45F1E23533}" name="Column5940" dataDxfId="10845"/>
    <tableColumn id="5945" xr3:uid="{C055BC28-3C84-48C9-9C67-A1C37BCA7B02}" name="Column5941" dataDxfId="10844"/>
    <tableColumn id="5946" xr3:uid="{0349B630-FF07-49A9-9806-E16C0B3292AA}" name="Column5942" dataDxfId="10843"/>
    <tableColumn id="5947" xr3:uid="{C073EC6D-8096-4F64-9029-12D21B873638}" name="Column5943" dataDxfId="10842"/>
    <tableColumn id="5948" xr3:uid="{C08FA1B7-8551-46C9-B984-7F8FB3F4BC90}" name="Column5944" dataDxfId="10841"/>
    <tableColumn id="5949" xr3:uid="{502CC540-53FC-4D2E-8ADD-A0D1150BA6EB}" name="Column5945" dataDxfId="10840"/>
    <tableColumn id="5950" xr3:uid="{D3220CCC-7CAF-4BCD-AC7F-B7FF704090D9}" name="Column5946" dataDxfId="10839"/>
    <tableColumn id="5951" xr3:uid="{83E76A1F-96CF-4400-819F-EF5763CA1DA3}" name="Column5947" dataDxfId="10838"/>
    <tableColumn id="5952" xr3:uid="{7A1AE31E-4275-40A7-B01A-4847E8AEA362}" name="Column5948" dataDxfId="10837"/>
    <tableColumn id="5953" xr3:uid="{BD807643-0B8A-4030-85C1-7024778C6313}" name="Column5949" dataDxfId="10836"/>
    <tableColumn id="5954" xr3:uid="{33F7071F-7935-4BC3-BAD3-EDCAA32390BC}" name="Column5950" dataDxfId="10835"/>
    <tableColumn id="5955" xr3:uid="{BE90AC6D-45EE-4C6D-9B05-7B832534CC03}" name="Column5951" dataDxfId="10834"/>
    <tableColumn id="5956" xr3:uid="{B7F80CB5-3B03-401B-B5C9-AD58DCEE16DA}" name="Column5952" dataDxfId="10833"/>
    <tableColumn id="5957" xr3:uid="{FDBFF5D5-67D4-46FA-9FB6-9E280B788046}" name="Column5953" dataDxfId="10832"/>
    <tableColumn id="5958" xr3:uid="{474401ED-92BA-4403-82DC-48D20D709DDC}" name="Column5954" dataDxfId="10831"/>
    <tableColumn id="5959" xr3:uid="{939E8409-D0DA-4023-B434-17D52A8AFBB6}" name="Column5955" dataDxfId="10830"/>
    <tableColumn id="5960" xr3:uid="{14D7EDC9-407A-4BF8-A76D-D7DE42EA592F}" name="Column5956" dataDxfId="10829"/>
    <tableColumn id="5961" xr3:uid="{4C24D078-A4FA-4108-9474-0367A6A1294A}" name="Column5957" dataDxfId="10828"/>
    <tableColumn id="5962" xr3:uid="{B1D399C2-0D19-4A8F-960B-AA3EC9E6BE01}" name="Column5958" dataDxfId="10827"/>
    <tableColumn id="5963" xr3:uid="{B5B7D35B-A652-4751-9429-097B0DE76766}" name="Column5959" dataDxfId="10826"/>
    <tableColumn id="5964" xr3:uid="{E25CBE02-73C8-42B7-B8E3-2647D8ECC79D}" name="Column5960" dataDxfId="10825"/>
    <tableColumn id="5965" xr3:uid="{58DB72C3-53F4-4CAC-87CD-6B9FE7D00C1A}" name="Column5961" dataDxfId="10824"/>
    <tableColumn id="5966" xr3:uid="{CBEED5EA-0A9E-4764-B7EF-BBAF5BCA8613}" name="Column5962" dataDxfId="10823"/>
    <tableColumn id="5967" xr3:uid="{CA4CDCD0-CB4A-4DF5-9CB9-98908A6FED26}" name="Column5963" dataDxfId="10822"/>
    <tableColumn id="5968" xr3:uid="{D3901DE0-5502-423C-BB36-1BB38C9EF50A}" name="Column5964" dataDxfId="10821"/>
    <tableColumn id="5969" xr3:uid="{AC12DB84-C9D4-483E-99F7-6F61BCA56913}" name="Column5965" dataDxfId="10820"/>
    <tableColumn id="5970" xr3:uid="{3A0F4D99-0975-4F3D-BBF5-73DBDB5E4333}" name="Column5966" dataDxfId="10819"/>
    <tableColumn id="5971" xr3:uid="{63898420-6C37-4874-8767-426EAAACF255}" name="Column5967" dataDxfId="10818"/>
    <tableColumn id="5972" xr3:uid="{75BFD325-ABBF-44EC-A1B9-A15922B685A4}" name="Column5968" dataDxfId="10817"/>
    <tableColumn id="5973" xr3:uid="{69AC7165-C477-4916-A57A-73D7F55C0E8D}" name="Column5969" dataDxfId="10816"/>
    <tableColumn id="5974" xr3:uid="{6245B588-E0D5-4F45-AE2B-21034194482F}" name="Column5970" dataDxfId="10815"/>
    <tableColumn id="5975" xr3:uid="{FB8A35EE-02EA-4249-A553-79E5C722E671}" name="Column5971" dataDxfId="10814"/>
    <tableColumn id="5976" xr3:uid="{A10FF8C9-F9FC-4BD5-BC62-0E0F4AF7E8CE}" name="Column5972" dataDxfId="10813"/>
    <tableColumn id="5977" xr3:uid="{6C33FCA3-B8C0-4569-9968-819084075CC6}" name="Column5973" dataDxfId="10812"/>
    <tableColumn id="5978" xr3:uid="{3FFE51BC-85E3-4EC4-8DFA-678CCE6E6378}" name="Column5974" dataDxfId="10811"/>
    <tableColumn id="5979" xr3:uid="{4C5FDD35-3410-477E-BA6C-AD09376673C1}" name="Column5975" dataDxfId="10810"/>
    <tableColumn id="5980" xr3:uid="{BDE8C48F-C765-49B8-BE69-85D7CEFBB4C4}" name="Column5976" dataDxfId="10809"/>
    <tableColumn id="5981" xr3:uid="{050C1C0C-D955-4714-9BAB-ADD72D96D295}" name="Column5977" dataDxfId="10808"/>
    <tableColumn id="5982" xr3:uid="{B62A63A4-3A24-4A99-9F9E-F31F12333214}" name="Column5978" dataDxfId="10807"/>
    <tableColumn id="5983" xr3:uid="{21EF1223-D462-49B8-96E6-0E03208937E1}" name="Column5979" dataDxfId="10806"/>
    <tableColumn id="5984" xr3:uid="{E5EDD36F-46F3-47E0-B809-42038B4120F3}" name="Column5980" dataDxfId="10805"/>
    <tableColumn id="5985" xr3:uid="{11FD8648-6F9D-43D8-9564-3CFFAAB9AFA5}" name="Column5981" dataDxfId="10804"/>
    <tableColumn id="5986" xr3:uid="{CCEAD20A-AD6B-4414-80A1-A8F9F8E88727}" name="Column5982" dataDxfId="10803"/>
    <tableColumn id="5987" xr3:uid="{8D51DF08-E522-47FB-89A6-C5F2BCEE6B37}" name="Column5983" dataDxfId="10802"/>
    <tableColumn id="5988" xr3:uid="{1C6399D3-68C4-4FBF-8FE0-9639D1349F8C}" name="Column5984" dataDxfId="10801"/>
    <tableColumn id="5989" xr3:uid="{BD88214F-A8CE-4EB3-B71D-4CD3FD7C5C07}" name="Column5985" dataDxfId="10800"/>
    <tableColumn id="5990" xr3:uid="{A27E8B31-0CEE-454B-A4ED-D13809A166A5}" name="Column5986" dataDxfId="10799"/>
    <tableColumn id="5991" xr3:uid="{97EB13E3-0CAE-43C0-B782-C73CC3F1170B}" name="Column5987" dataDxfId="10798"/>
    <tableColumn id="5992" xr3:uid="{CDE08387-3198-4C1D-AA66-096310DD486D}" name="Column5988" dataDxfId="10797"/>
    <tableColumn id="5993" xr3:uid="{BEE6B982-B69F-435C-A582-BEA67EA26FE2}" name="Column5989" dataDxfId="10796"/>
    <tableColumn id="5994" xr3:uid="{B89CB2D2-DB8A-4513-8850-390B9EB4687C}" name="Column5990" dataDxfId="10795"/>
    <tableColumn id="5995" xr3:uid="{2DE3D89E-82FE-49C8-95CE-7FAB692A64F1}" name="Column5991" dataDxfId="10794"/>
    <tableColumn id="5996" xr3:uid="{7C20B644-EBE1-4835-BA95-4ED7B6779D24}" name="Column5992" dataDxfId="10793"/>
    <tableColumn id="5997" xr3:uid="{DF0B9EB8-1359-4FA7-A83E-8CAEF9A3A829}" name="Column5993" dataDxfId="10792"/>
    <tableColumn id="5998" xr3:uid="{1353CDB9-D48F-4D55-AB99-32193C78EFB7}" name="Column5994" dataDxfId="10791"/>
    <tableColumn id="5999" xr3:uid="{AB27629A-1B47-4D6C-8DF0-F086CAEE6C5C}" name="Column5995" dataDxfId="10790"/>
    <tableColumn id="6000" xr3:uid="{8C9A768D-275A-4C22-BBE5-B37D4C56EC43}" name="Column5996" dataDxfId="10789"/>
    <tableColumn id="6001" xr3:uid="{5CCE4DFD-F88B-4F43-BC30-EF9974A74B0E}" name="Column5997" dataDxfId="10788"/>
    <tableColumn id="6002" xr3:uid="{1C23A80F-059E-4AA4-8F07-FE3A14075933}" name="Column5998" dataDxfId="10787"/>
    <tableColumn id="6003" xr3:uid="{C1EA22B2-CDDE-4433-87B2-2A5BEDCE0C65}" name="Column5999" dataDxfId="10786"/>
    <tableColumn id="6004" xr3:uid="{8FBFB1D2-802F-4434-A74B-7636EC96D1E0}" name="Column6000" dataDxfId="10785"/>
    <tableColumn id="6005" xr3:uid="{184DAF2B-9FF4-4036-9479-60242F2552CD}" name="Column6001" dataDxfId="10784"/>
    <tableColumn id="6006" xr3:uid="{CFAFD07A-C572-4B06-A11B-1A23661FF039}" name="Column6002" dataDxfId="10783"/>
    <tableColumn id="6007" xr3:uid="{7F274422-15D4-48E6-BB23-E8F46CEC4EA6}" name="Column6003" dataDxfId="10782"/>
    <tableColumn id="6008" xr3:uid="{7E2DE921-4442-4952-9D8A-CACF65CBE61A}" name="Column6004" dataDxfId="10781"/>
    <tableColumn id="6009" xr3:uid="{2C23D47F-4E85-474A-B934-95C47B74F3C4}" name="Column6005" dataDxfId="10780"/>
    <tableColumn id="6010" xr3:uid="{20F2BA2F-51EF-44DF-9341-CB6DFE891270}" name="Column6006" dataDxfId="10779"/>
    <tableColumn id="6011" xr3:uid="{0A65FF96-2DE5-4722-8F0B-5B8976BDFECB}" name="Column6007" dataDxfId="10778"/>
    <tableColumn id="6012" xr3:uid="{29D2FCE7-CA2B-49D3-96C7-8A8E025E6565}" name="Column6008" dataDxfId="10777"/>
    <tableColumn id="6013" xr3:uid="{2DBD0D39-4634-4198-839C-34C700AE97E7}" name="Column6009" dataDxfId="10776"/>
    <tableColumn id="6014" xr3:uid="{F2A8E482-B745-4F9F-AD98-1D1DEF94987E}" name="Column6010" dataDxfId="10775"/>
    <tableColumn id="6015" xr3:uid="{7F027EAA-AAB6-478E-A15C-5227A7C9A5EB}" name="Column6011" dataDxfId="10774"/>
    <tableColumn id="6016" xr3:uid="{320F795C-0D1C-4D19-82AE-77320A386BE4}" name="Column6012" dataDxfId="10773"/>
    <tableColumn id="6017" xr3:uid="{36AA7DC9-11A3-4A41-9433-F46433208B5B}" name="Column6013" dataDxfId="10772"/>
    <tableColumn id="6018" xr3:uid="{C0C10AA4-0436-45F4-B184-29FCC615A059}" name="Column6014" dataDxfId="10771"/>
    <tableColumn id="6019" xr3:uid="{5B763A06-7366-4297-8650-BB05AE76A6EE}" name="Column6015" dataDxfId="10770"/>
    <tableColumn id="6020" xr3:uid="{38A81348-FDC6-43D8-9CC7-D8F0710788AC}" name="Column6016" dataDxfId="10769"/>
    <tableColumn id="6021" xr3:uid="{3DFB7B29-60A8-4283-AB15-3CABE0E1998B}" name="Column6017" dataDxfId="10768"/>
    <tableColumn id="6022" xr3:uid="{5BF322F8-0378-402F-B626-D4AAE5B7E8EE}" name="Column6018" dataDxfId="10767"/>
    <tableColumn id="6023" xr3:uid="{029EC7A7-9205-4DCD-8E44-4CCAEFB2EB63}" name="Column6019" dataDxfId="10766"/>
    <tableColumn id="6024" xr3:uid="{7EF404F8-2722-4313-B14F-1ADF81A87D5C}" name="Column6020" dataDxfId="10765"/>
    <tableColumn id="6025" xr3:uid="{2C486A8A-0F0C-4B37-AB95-1BF36929A079}" name="Column6021" dataDxfId="10764"/>
    <tableColumn id="6026" xr3:uid="{249BF21D-7699-490B-98D0-93F21B909151}" name="Column6022" dataDxfId="10763"/>
    <tableColumn id="6027" xr3:uid="{8AFDA6FA-7B03-4496-B9AA-9EE531F94FD5}" name="Column6023" dataDxfId="10762"/>
    <tableColumn id="6028" xr3:uid="{369A3AEC-2535-4B52-AF65-2BF424605486}" name="Column6024" dataDxfId="10761"/>
    <tableColumn id="6029" xr3:uid="{090D7BBF-EE02-42E6-9F56-BB189D75CCC4}" name="Column6025" dataDxfId="10760"/>
    <tableColumn id="6030" xr3:uid="{9317B21D-E956-4CE8-A314-AAB8AD0F1A00}" name="Column6026" dataDxfId="10759"/>
    <tableColumn id="6031" xr3:uid="{6D1F2E25-358E-4D37-89D4-F90D3AF0C5DD}" name="Column6027" dataDxfId="10758"/>
    <tableColumn id="6032" xr3:uid="{7B3EAF84-4377-467A-A606-16BA190CC4CC}" name="Column6028" dataDxfId="10757"/>
    <tableColumn id="6033" xr3:uid="{6A86D126-6792-487C-AACA-A75147AE31B6}" name="Column6029" dataDxfId="10756"/>
    <tableColumn id="6034" xr3:uid="{E3E28CD9-A0EB-453F-AEBD-A0E161A14484}" name="Column6030" dataDxfId="10755"/>
    <tableColumn id="6035" xr3:uid="{011360CC-C582-4469-A31B-89AA12B6E647}" name="Column6031" dataDxfId="10754"/>
    <tableColumn id="6036" xr3:uid="{F03D11DE-24B0-4289-92B3-B2B9FB62F045}" name="Column6032" dataDxfId="10753"/>
    <tableColumn id="6037" xr3:uid="{30CA9577-41E2-4DF5-A684-C45C7FBF6897}" name="Column6033" dataDxfId="10752"/>
    <tableColumn id="6038" xr3:uid="{A59152D3-D571-4607-8554-30D085617C64}" name="Column6034" dataDxfId="10751"/>
    <tableColumn id="6039" xr3:uid="{2AA6FC1E-28F9-460B-9664-0E688B2CC426}" name="Column6035" dataDxfId="10750"/>
    <tableColumn id="6040" xr3:uid="{CF296ACC-4F3F-4424-94BA-727452023432}" name="Column6036" dataDxfId="10749"/>
    <tableColumn id="6041" xr3:uid="{E8148864-91C3-4599-A764-2CD0A9B81DA4}" name="Column6037" dataDxfId="10748"/>
    <tableColumn id="6042" xr3:uid="{F778343F-01BC-4DEA-B338-B08AACC07234}" name="Column6038" dataDxfId="10747"/>
    <tableColumn id="6043" xr3:uid="{CAB1DE99-2665-4AEF-BF51-3BBE56242521}" name="Column6039" dataDxfId="10746"/>
    <tableColumn id="6044" xr3:uid="{4F4B4034-347D-4DCC-9912-E70C775A7249}" name="Column6040" dataDxfId="10745"/>
    <tableColumn id="6045" xr3:uid="{CC41C96D-D0FF-4CD1-83A7-C46AAFB6AE7E}" name="Column6041" dataDxfId="10744"/>
    <tableColumn id="6046" xr3:uid="{314FA71B-61E8-407E-97ED-9FFBA3F36BC7}" name="Column6042" dataDxfId="10743"/>
    <tableColumn id="6047" xr3:uid="{F1E19F54-B41C-4FB2-9836-272D725F72A0}" name="Column6043" dataDxfId="10742"/>
    <tableColumn id="6048" xr3:uid="{ACD172F0-D228-4D09-ABE5-1AF1D8A0B163}" name="Column6044" dataDxfId="10741"/>
    <tableColumn id="6049" xr3:uid="{D26FF0D7-6C53-459C-AC77-481196CBDAE7}" name="Column6045" dataDxfId="10740"/>
    <tableColumn id="6050" xr3:uid="{A0BE151D-EBC5-4593-92E3-A2538ACC35D2}" name="Column6046" dataDxfId="10739"/>
    <tableColumn id="6051" xr3:uid="{D9C93757-161E-4488-8B7D-F636145FE0E2}" name="Column6047" dataDxfId="10738"/>
    <tableColumn id="6052" xr3:uid="{D0EA5369-52D9-4D01-A352-0794F1BB5A45}" name="Column6048" dataDxfId="10737"/>
    <tableColumn id="6053" xr3:uid="{A6EB86D1-EFD0-41A4-A3D1-9E99A2A1ACCB}" name="Column6049" dataDxfId="10736"/>
    <tableColumn id="6054" xr3:uid="{B16E0B5D-209B-41BE-9455-97B0A4357A79}" name="Column6050" dataDxfId="10735"/>
    <tableColumn id="6055" xr3:uid="{57BF3289-E139-4728-A09C-80C2A2384814}" name="Column6051" dataDxfId="10734"/>
    <tableColumn id="6056" xr3:uid="{ACEE03EA-6EE3-4589-8462-8CBC12E6BC29}" name="Column6052" dataDxfId="10733"/>
    <tableColumn id="6057" xr3:uid="{86773B4B-0074-4FB5-AA53-9B64558E8798}" name="Column6053" dataDxfId="10732"/>
    <tableColumn id="6058" xr3:uid="{D16A95F2-934F-4243-B9D2-57B5953626B1}" name="Column6054" dataDxfId="10731"/>
    <tableColumn id="6059" xr3:uid="{B2132305-1DC2-4B71-8745-2AF7AA372F9C}" name="Column6055" dataDxfId="10730"/>
    <tableColumn id="6060" xr3:uid="{BAC86CC4-F143-4ACF-A458-1A4B5D12A103}" name="Column6056" dataDxfId="10729"/>
    <tableColumn id="6061" xr3:uid="{D938C39E-4658-4868-BC34-38551EAAADF0}" name="Column6057" dataDxfId="10728"/>
    <tableColumn id="6062" xr3:uid="{1E7E81E8-2B78-48B7-BF3B-0E23BFE46FC1}" name="Column6058" dataDxfId="10727"/>
    <tableColumn id="6063" xr3:uid="{FB2F3540-BC9D-48F2-9FE9-928A44BEEF24}" name="Column6059" dataDxfId="10726"/>
    <tableColumn id="6064" xr3:uid="{3E8A4883-7019-4B69-8C5C-8CDD37F6578B}" name="Column6060" dataDxfId="10725"/>
    <tableColumn id="6065" xr3:uid="{43DEFEBC-9798-4B67-B06E-5FA22B7B9BAD}" name="Column6061" dataDxfId="10724"/>
    <tableColumn id="6066" xr3:uid="{95E699F8-4401-42D4-8D15-BD2F2F0852B5}" name="Column6062" dataDxfId="10723"/>
    <tableColumn id="6067" xr3:uid="{AE026ECC-5114-4F27-8D79-054498C5A024}" name="Column6063" dataDxfId="10722"/>
    <tableColumn id="6068" xr3:uid="{754252A2-998F-4EA7-8CF7-F764F3B05525}" name="Column6064" dataDxfId="10721"/>
    <tableColumn id="6069" xr3:uid="{BE0B756A-25B4-40B9-9E46-C5C7FB669E7A}" name="Column6065" dataDxfId="10720"/>
    <tableColumn id="6070" xr3:uid="{45867D16-EA20-46C3-81C8-83495BAC353C}" name="Column6066" dataDxfId="10719"/>
    <tableColumn id="6071" xr3:uid="{F47E281E-0B2E-400C-86A0-E971CC6204F5}" name="Column6067" dataDxfId="10718"/>
    <tableColumn id="6072" xr3:uid="{069BC510-DF01-4A04-883B-6107BFB26488}" name="Column6068" dataDxfId="10717"/>
    <tableColumn id="6073" xr3:uid="{C19751C2-C5E2-4655-8E02-A6F4BB0C1339}" name="Column6069" dataDxfId="10716"/>
    <tableColumn id="6074" xr3:uid="{0BDA75A4-24E0-499F-9DC4-AB018A2389DA}" name="Column6070" dataDxfId="10715"/>
    <tableColumn id="6075" xr3:uid="{6492CD3F-A00A-4F84-88D4-B83E9A990E9D}" name="Column6071" dataDxfId="10714"/>
    <tableColumn id="6076" xr3:uid="{FB4F045F-31AD-4D94-8523-F1600425E188}" name="Column6072" dataDxfId="10713"/>
    <tableColumn id="6077" xr3:uid="{5746D873-86EF-4F6C-B59D-B8698286B3FA}" name="Column6073" dataDxfId="10712"/>
    <tableColumn id="6078" xr3:uid="{E5C34A58-5FAF-4AA9-AB45-2BB885975418}" name="Column6074" dataDxfId="10711"/>
    <tableColumn id="6079" xr3:uid="{6B2E8DF5-A4F6-4D8E-9EA2-031DC798F182}" name="Column6075" dataDxfId="10710"/>
    <tableColumn id="6080" xr3:uid="{307C22B3-2172-4BBE-8543-43B885B812A5}" name="Column6076" dataDxfId="10709"/>
    <tableColumn id="6081" xr3:uid="{1D76877D-088A-425A-B041-332C1088695E}" name="Column6077" dataDxfId="10708"/>
    <tableColumn id="6082" xr3:uid="{311BC82C-BBFF-4591-8AE9-9FC648D496EB}" name="Column6078" dataDxfId="10707"/>
    <tableColumn id="6083" xr3:uid="{3B4C0B62-9716-41AC-AC7C-8A7B74339AE8}" name="Column6079" dataDxfId="10706"/>
    <tableColumn id="6084" xr3:uid="{BBF35791-D75C-40A6-ABAE-96646A360534}" name="Column6080" dataDxfId="10705"/>
    <tableColumn id="6085" xr3:uid="{BC497D8E-9CD5-4402-9031-82E7EA57CB9C}" name="Column6081" dataDxfId="10704"/>
    <tableColumn id="6086" xr3:uid="{3FEF1309-452D-4168-BE88-E62B784BFF97}" name="Column6082" dataDxfId="10703"/>
    <tableColumn id="6087" xr3:uid="{A95D85E5-16B8-4BAC-A9FF-9ACB35AFBFE4}" name="Column6083" dataDxfId="10702"/>
    <tableColumn id="6088" xr3:uid="{11EC3B1E-F752-4C55-9E79-481DAAEF1763}" name="Column6084" dataDxfId="10701"/>
    <tableColumn id="6089" xr3:uid="{DE699C0E-FFCB-4A7A-AC60-ECCC873E3F87}" name="Column6085" dataDxfId="10700"/>
    <tableColumn id="6090" xr3:uid="{79905086-C235-4FBE-80E6-B1F9E64A6FF7}" name="Column6086" dataDxfId="10699"/>
    <tableColumn id="6091" xr3:uid="{A40B7A65-F2AF-4C32-B28B-54CE87AF9B16}" name="Column6087" dataDxfId="10698"/>
    <tableColumn id="6092" xr3:uid="{1AAD4A19-DE03-4271-B655-1292A133AE7D}" name="Column6088" dataDxfId="10697"/>
    <tableColumn id="6093" xr3:uid="{7228741E-A102-46ED-9CDD-C5CB131AB161}" name="Column6089" dataDxfId="10696"/>
    <tableColumn id="6094" xr3:uid="{B8296B33-FE77-47FA-A96E-585A37069297}" name="Column6090" dataDxfId="10695"/>
    <tableColumn id="6095" xr3:uid="{9B65B634-EB27-4313-ACD5-B80C128F3851}" name="Column6091" dataDxfId="10694"/>
    <tableColumn id="6096" xr3:uid="{D0941B8D-8D11-4FF0-8D50-39E6B7CE7628}" name="Column6092" dataDxfId="10693"/>
    <tableColumn id="6097" xr3:uid="{A26AFDDC-02EE-4DA7-9903-50E077B577DC}" name="Column6093" dataDxfId="10692"/>
    <tableColumn id="6098" xr3:uid="{CC392BAD-39C8-4B05-87CF-B79E776E8C63}" name="Column6094" dataDxfId="10691"/>
    <tableColumn id="6099" xr3:uid="{6C86E2F4-9307-4D13-B40E-E009BA60C706}" name="Column6095" dataDxfId="10690"/>
    <tableColumn id="6100" xr3:uid="{C11BFB63-4551-46F4-8F51-6AC18F070DF7}" name="Column6096" dataDxfId="10689"/>
    <tableColumn id="6101" xr3:uid="{D486033D-686E-4047-A17B-4512D315F5AC}" name="Column6097" dataDxfId="10688"/>
    <tableColumn id="6102" xr3:uid="{26DE0A4E-A778-4205-8174-8BDD0C0FCB8A}" name="Column6098" dataDxfId="10687"/>
    <tableColumn id="6103" xr3:uid="{BA671876-9944-4012-B5E9-7C1F1761B0D6}" name="Column6099" dataDxfId="10686"/>
    <tableColumn id="6104" xr3:uid="{95E37221-EF35-4047-B158-A422C5451F1B}" name="Column6100" dataDxfId="10685"/>
    <tableColumn id="6105" xr3:uid="{6760DF58-450A-4C2F-B0D3-0B8011C684A9}" name="Column6101" dataDxfId="10684"/>
    <tableColumn id="6106" xr3:uid="{3AEECB55-E126-42EF-9DF0-3D687D872D9C}" name="Column6102" dataDxfId="10683"/>
    <tableColumn id="6107" xr3:uid="{C9655C02-C5C7-464D-9B76-B6BBA0BFC48C}" name="Column6103" dataDxfId="10682"/>
    <tableColumn id="6108" xr3:uid="{C8E7995A-EE19-42DC-A4C9-581AE0A0ED82}" name="Column6104" dataDxfId="10681"/>
    <tableColumn id="6109" xr3:uid="{7573613F-7998-469A-9F07-1182FD8211AB}" name="Column6105" dataDxfId="10680"/>
    <tableColumn id="6110" xr3:uid="{140DCD13-7973-44F8-ABF6-5EA6FF622F57}" name="Column6106" dataDxfId="10679"/>
    <tableColumn id="6111" xr3:uid="{F5FAB62B-0CDA-4041-87CB-FCD4920CEDE7}" name="Column6107" dataDxfId="10678"/>
    <tableColumn id="6112" xr3:uid="{24716C3E-7E3D-484D-88A9-DD4520AE8246}" name="Column6108" dataDxfId="10677"/>
    <tableColumn id="6113" xr3:uid="{2F700C73-3C61-4B86-AEB5-246BAEF94C06}" name="Column6109" dataDxfId="10676"/>
    <tableColumn id="6114" xr3:uid="{ECEF795A-6A91-4381-AECE-F9F78EC00B47}" name="Column6110" dataDxfId="10675"/>
    <tableColumn id="6115" xr3:uid="{EF48BBCC-D038-4661-BC31-CC4AAEC3FC22}" name="Column6111" dataDxfId="10674"/>
    <tableColumn id="6116" xr3:uid="{0DEEE79F-D3D7-4688-83B0-63A77CB24A5E}" name="Column6112" dataDxfId="10673"/>
    <tableColumn id="6117" xr3:uid="{29AD39BF-3578-4068-B7ED-5EF778778E4B}" name="Column6113" dataDxfId="10672"/>
    <tableColumn id="6118" xr3:uid="{8E821C7A-0C10-46E4-8CB8-FC3B5472B27A}" name="Column6114" dataDxfId="10671"/>
    <tableColumn id="6119" xr3:uid="{4EF154E5-06C0-40CB-A1D8-BAF98DDB7F21}" name="Column6115" dataDxfId="10670"/>
    <tableColumn id="6120" xr3:uid="{8EF67AE2-2A5F-411B-9435-A2DE14F59A55}" name="Column6116" dataDxfId="10669"/>
    <tableColumn id="6121" xr3:uid="{97DDE01B-E3F4-4D07-8CC3-592F51719119}" name="Column6117" dataDxfId="10668"/>
    <tableColumn id="6122" xr3:uid="{C691AEE3-EA1C-4F2A-AD35-AD8B3A24D8C3}" name="Column6118" dataDxfId="10667"/>
    <tableColumn id="6123" xr3:uid="{7EC2208A-646A-40D0-ADD7-07BD40D8ADF5}" name="Column6119" dataDxfId="10666"/>
    <tableColumn id="6124" xr3:uid="{1334EDED-ED8C-454F-B641-B0BA825A9DB9}" name="Column6120" dataDxfId="10665"/>
    <tableColumn id="6125" xr3:uid="{A7912D3C-986D-4339-AB19-D8868E9CE6BB}" name="Column6121" dataDxfId="10664"/>
    <tableColumn id="6126" xr3:uid="{D816B6B7-9A32-44F1-9344-D4749F27822E}" name="Column6122" dataDxfId="10663"/>
    <tableColumn id="6127" xr3:uid="{B7A32963-6F7A-48D0-8404-42CDB32074DB}" name="Column6123" dataDxfId="10662"/>
    <tableColumn id="6128" xr3:uid="{C00BF79E-1A6F-4E9F-9EBD-6580B3C45583}" name="Column6124" dataDxfId="10661"/>
    <tableColumn id="6129" xr3:uid="{15013529-F922-4975-BE35-4A8AD98688EB}" name="Column6125" dataDxfId="10660"/>
    <tableColumn id="6130" xr3:uid="{921B7EDA-FEDF-4980-B1A0-D46C69161A9F}" name="Column6126" dataDxfId="10659"/>
    <tableColumn id="6131" xr3:uid="{A15C11ED-6ADB-4A3F-8AF6-717B81B43A95}" name="Column6127" dataDxfId="10658"/>
    <tableColumn id="6132" xr3:uid="{EFD68966-B2E4-40ED-8009-DAD8E4AB70F9}" name="Column6128" dataDxfId="10657"/>
    <tableColumn id="6133" xr3:uid="{FAA4C164-3BA3-462B-B4D0-E357FABE1B3B}" name="Column6129" dataDxfId="10656"/>
    <tableColumn id="6134" xr3:uid="{76CC719F-5CCB-4C2C-9559-B761EA11769B}" name="Column6130" dataDxfId="10655"/>
    <tableColumn id="6135" xr3:uid="{B601921F-6C3B-4416-B4BD-0445FC4D7A93}" name="Column6131" dataDxfId="10654"/>
    <tableColumn id="6136" xr3:uid="{4DC9E070-0D35-48D4-9710-3A39E86B6365}" name="Column6132" dataDxfId="10653"/>
    <tableColumn id="6137" xr3:uid="{6546C876-6C9D-4F31-A025-0D18B6D98DB4}" name="Column6133" dataDxfId="10652"/>
    <tableColumn id="6138" xr3:uid="{726C5905-B002-4967-BDCE-F7DF9E83C6F6}" name="Column6134" dataDxfId="10651"/>
    <tableColumn id="6139" xr3:uid="{B8789E96-BE0F-41A1-98A0-DA1A1B2209CF}" name="Column6135" dataDxfId="10650"/>
    <tableColumn id="6140" xr3:uid="{1D63BBA3-E404-46D8-AAF0-97511C8B6665}" name="Column6136" dataDxfId="10649"/>
    <tableColumn id="6141" xr3:uid="{78897DE9-A4A5-4429-ADFA-DCF122EE604E}" name="Column6137" dataDxfId="10648"/>
    <tableColumn id="6142" xr3:uid="{FE4033AA-0A49-4319-9DD2-5A458D3E89CE}" name="Column6138" dataDxfId="10647"/>
    <tableColumn id="6143" xr3:uid="{3A3C3FE9-FF2B-4FC7-B9B8-C15991558C68}" name="Column6139" dataDxfId="10646"/>
    <tableColumn id="6144" xr3:uid="{A1E1257D-D741-4E42-8A61-94F3665D54F3}" name="Column6140" dataDxfId="10645"/>
    <tableColumn id="6145" xr3:uid="{ED4EDEF7-19CC-4068-8A5A-E2827468638B}" name="Column6141" dataDxfId="10644"/>
    <tableColumn id="6146" xr3:uid="{EFD7EDA0-BFA6-4823-A27C-B1713A075DC7}" name="Column6142" dataDxfId="10643"/>
    <tableColumn id="6147" xr3:uid="{929D61DF-50F5-4057-8B30-E28FBA6417BE}" name="Column6143" dataDxfId="10642"/>
    <tableColumn id="6148" xr3:uid="{F34C1FFA-B4D3-4E06-A67C-9F28ED4FCAF7}" name="Column6144" dataDxfId="10641"/>
    <tableColumn id="6149" xr3:uid="{875BFB68-5AF2-49AA-9E92-56040150E257}" name="Column6145" dataDxfId="10640"/>
    <tableColumn id="6150" xr3:uid="{D22F0863-F60C-4765-9EE3-A4BB3B57857E}" name="Column6146" dataDxfId="10639"/>
    <tableColumn id="6151" xr3:uid="{DD47BE38-22C8-4840-990E-3D7525973722}" name="Column6147" dataDxfId="10638"/>
    <tableColumn id="6152" xr3:uid="{121D5B6B-98E4-4166-A27B-44B7E64562E9}" name="Column6148" dataDxfId="10637"/>
    <tableColumn id="6153" xr3:uid="{0E2D3C74-2FEF-44A4-A00B-741629017806}" name="Column6149" dataDxfId="10636"/>
    <tableColumn id="6154" xr3:uid="{9EF2E1BA-26EC-426B-9673-B35CF1ECCB0B}" name="Column6150" dataDxfId="10635"/>
    <tableColumn id="6155" xr3:uid="{C14602E5-A62D-4DB7-AE4D-CC49C9B1BDEB}" name="Column6151" dataDxfId="10634"/>
    <tableColumn id="6156" xr3:uid="{06DEF0DF-AFAA-42EB-85D9-26C87115412E}" name="Column6152" dataDxfId="10633"/>
    <tableColumn id="6157" xr3:uid="{F8B55F09-86EF-4A66-8C6D-477BCABDE80B}" name="Column6153" dataDxfId="10632"/>
    <tableColumn id="6158" xr3:uid="{738A6D11-C578-4C3D-A542-F8BC9B09042C}" name="Column6154" dataDxfId="10631"/>
    <tableColumn id="6159" xr3:uid="{EF2F1E07-128E-4847-AB89-346272852117}" name="Column6155" dataDxfId="10630"/>
    <tableColumn id="6160" xr3:uid="{E8AF6461-0EF2-48C5-B31F-2D2DC5081D69}" name="Column6156" dataDxfId="10629"/>
    <tableColumn id="6161" xr3:uid="{AD7E0734-C941-4299-8443-9942B445E387}" name="Column6157" dataDxfId="10628"/>
    <tableColumn id="6162" xr3:uid="{29FDF4B2-9E3F-43EE-9A18-32F8C423BE87}" name="Column6158" dataDxfId="10627"/>
    <tableColumn id="6163" xr3:uid="{A0F014CC-43BC-4E2B-9C3B-CEE3A350DE27}" name="Column6159" dataDxfId="10626"/>
    <tableColumn id="6164" xr3:uid="{0C5390F4-A6C2-47DC-B39B-75082302E22D}" name="Column6160" dataDxfId="10625"/>
    <tableColumn id="6165" xr3:uid="{AB4E39DD-CBCC-4FF3-92A6-C71DBFDED629}" name="Column6161" dataDxfId="10624"/>
    <tableColumn id="6166" xr3:uid="{8790D948-1944-4B3A-BF1D-424D56E8285E}" name="Column6162" dataDxfId="10623"/>
    <tableColumn id="6167" xr3:uid="{3CAA85AB-DBBA-4E75-9EF9-6603542F348E}" name="Column6163" dataDxfId="10622"/>
    <tableColumn id="6168" xr3:uid="{633C471F-232D-482B-9178-EDC9BA0C41DB}" name="Column6164" dataDxfId="10621"/>
    <tableColumn id="6169" xr3:uid="{5F85D35D-A43B-438C-B6AE-910E38E48020}" name="Column6165" dataDxfId="10620"/>
    <tableColumn id="6170" xr3:uid="{824488CC-489D-4780-8F35-E15082007E28}" name="Column6166" dataDxfId="10619"/>
    <tableColumn id="6171" xr3:uid="{C7DD5024-8801-4D4D-A19E-7AB2360B622E}" name="Column6167" dataDxfId="10618"/>
    <tableColumn id="6172" xr3:uid="{D3ED1F9A-8C7A-48D3-B911-E85B5B12F007}" name="Column6168" dataDxfId="10617"/>
    <tableColumn id="6173" xr3:uid="{BE0F4DC6-B309-43A7-A427-053A05C8FF36}" name="Column6169" dataDxfId="10616"/>
    <tableColumn id="6174" xr3:uid="{3C50B8E3-06AD-4F98-BCC8-037AF4139A26}" name="Column6170" dataDxfId="10615"/>
    <tableColumn id="6175" xr3:uid="{D363D4B8-10A9-4A85-94A2-412819BBE310}" name="Column6171" dataDxfId="10614"/>
    <tableColumn id="6176" xr3:uid="{F1E94284-90CC-426D-8C88-3BC02DB15F08}" name="Column6172" dataDxfId="10613"/>
    <tableColumn id="6177" xr3:uid="{5FFE0249-B6B2-4311-9C6C-090CA94DE4AD}" name="Column6173" dataDxfId="10612"/>
    <tableColumn id="6178" xr3:uid="{54CBFBEC-370D-4187-B65F-58D787F07724}" name="Column6174" dataDxfId="10611"/>
    <tableColumn id="6179" xr3:uid="{6DE49802-EAE0-4DBA-9C14-4B75EA603921}" name="Column6175" dataDxfId="10610"/>
    <tableColumn id="6180" xr3:uid="{6321505A-F62D-4FC3-BE0A-1421C3146A13}" name="Column6176" dataDxfId="10609"/>
    <tableColumn id="6181" xr3:uid="{757BD152-BBC8-41A9-9636-5F1F141046AB}" name="Column6177" dataDxfId="10608"/>
    <tableColumn id="6182" xr3:uid="{C531EA1D-47A1-4864-8FD9-8962519366B2}" name="Column6178" dataDxfId="10607"/>
    <tableColumn id="6183" xr3:uid="{7BE03F15-55F8-43F0-8E69-F629F5D1604C}" name="Column6179" dataDxfId="10606"/>
    <tableColumn id="6184" xr3:uid="{F43D9ACA-37D4-4825-A00E-B51F35FA1AF6}" name="Column6180" dataDxfId="10605"/>
    <tableColumn id="6185" xr3:uid="{AB89B97F-888D-4F24-B653-86B35DD3CFF5}" name="Column6181" dataDxfId="10604"/>
    <tableColumn id="6186" xr3:uid="{FA0F7226-9711-439A-B9B8-B0EC29B3FC16}" name="Column6182" dataDxfId="10603"/>
    <tableColumn id="6187" xr3:uid="{06A3D970-5AC0-4704-BBFC-236F5E3FABD3}" name="Column6183" dataDxfId="10602"/>
    <tableColumn id="6188" xr3:uid="{1D9E81CD-FCCC-4E8B-8E0C-0FC38EC127FD}" name="Column6184" dataDxfId="10601"/>
    <tableColumn id="6189" xr3:uid="{3E6420A6-FFEB-453A-ADE0-1E096D453DBF}" name="Column6185" dataDxfId="10600"/>
    <tableColumn id="6190" xr3:uid="{12014489-DA75-479A-AA8E-F797FE4A49D1}" name="Column6186" dataDxfId="10599"/>
    <tableColumn id="6191" xr3:uid="{82770E13-0AFC-49C6-ABCC-7F6C24E59F7A}" name="Column6187" dataDxfId="10598"/>
    <tableColumn id="6192" xr3:uid="{28DC0E10-718E-4CBD-9A0C-ACF730EBBD9E}" name="Column6188" dataDxfId="10597"/>
    <tableColumn id="6193" xr3:uid="{74BDB107-D610-4951-9F03-5D8CBEB4198A}" name="Column6189" dataDxfId="10596"/>
    <tableColumn id="6194" xr3:uid="{96BFC0FE-E6FA-4134-8BCF-BE2ABA641D96}" name="Column6190" dataDxfId="10595"/>
    <tableColumn id="6195" xr3:uid="{4F43B7C7-4B1B-4F03-9C1F-8DDE4144580B}" name="Column6191" dataDxfId="10594"/>
    <tableColumn id="6196" xr3:uid="{540B1D65-F39D-45D8-8B9A-2D40CFE5014B}" name="Column6192" dataDxfId="10593"/>
    <tableColumn id="6197" xr3:uid="{8380D447-3096-4A4E-941C-6AA695BF6A01}" name="Column6193" dataDxfId="10592"/>
    <tableColumn id="6198" xr3:uid="{3B05CC3C-E8DC-4D20-BD7E-2A0C8662A192}" name="Column6194" dataDxfId="10591"/>
    <tableColumn id="6199" xr3:uid="{16FA617C-1018-4207-B864-C8B60E927A7B}" name="Column6195" dataDxfId="10590"/>
    <tableColumn id="6200" xr3:uid="{AEB0D785-AEA1-4D61-92CC-1B3164A9CD10}" name="Column6196" dataDxfId="10589"/>
    <tableColumn id="6201" xr3:uid="{F95BDD17-153C-4BAC-97E5-A05DA778112E}" name="Column6197" dataDxfId="10588"/>
    <tableColumn id="6202" xr3:uid="{1230FB6E-87F8-4D43-A8E3-174DDF01CFE1}" name="Column6198" dataDxfId="10587"/>
    <tableColumn id="6203" xr3:uid="{54C2370E-ED88-44D9-9F23-71029AAB113B}" name="Column6199" dataDxfId="10586"/>
    <tableColumn id="6204" xr3:uid="{B1DB622F-52CD-4116-8A0E-A0C436D79E07}" name="Column6200" dataDxfId="10585"/>
    <tableColumn id="6205" xr3:uid="{5F8F0E31-4BFE-4400-A7E3-C4E22F7BF9E3}" name="Column6201" dataDxfId="10584"/>
    <tableColumn id="6206" xr3:uid="{268DFE26-C826-46D4-A899-21FA984BF44A}" name="Column6202" dataDxfId="10583"/>
    <tableColumn id="6207" xr3:uid="{4CA5F251-8D9B-488E-86BD-E30A09C1CDBD}" name="Column6203" dataDxfId="10582"/>
    <tableColumn id="6208" xr3:uid="{B9CA87C5-D19E-4784-9805-02D876A937C6}" name="Column6204" dataDxfId="10581"/>
    <tableColumn id="6209" xr3:uid="{F03E132E-3DDC-4AEB-ADD3-D6AB33DE7AB1}" name="Column6205" dataDxfId="10580"/>
    <tableColumn id="6210" xr3:uid="{844F7A51-0F63-41D6-81AA-9050ABD9D9AC}" name="Column6206" dataDxfId="10579"/>
    <tableColumn id="6211" xr3:uid="{7853EACD-8678-4108-97D4-E10EB5B11A7B}" name="Column6207" dataDxfId="10578"/>
    <tableColumn id="6212" xr3:uid="{26887FBF-5A1F-419A-8E7B-B618660E1775}" name="Column6208" dataDxfId="10577"/>
    <tableColumn id="6213" xr3:uid="{80DF125D-0160-4E54-9E3F-F1A552492813}" name="Column6209" dataDxfId="10576"/>
    <tableColumn id="6214" xr3:uid="{5F41A1E9-024C-4BC5-9A59-6A0221CDE054}" name="Column6210" dataDxfId="10575"/>
    <tableColumn id="6215" xr3:uid="{674E61E6-58B9-44AC-9C27-CD875C434DAF}" name="Column6211" dataDxfId="10574"/>
    <tableColumn id="6216" xr3:uid="{C1D36DDC-9924-4E6A-8C24-08EE1D44921E}" name="Column6212" dataDxfId="10573"/>
    <tableColumn id="6217" xr3:uid="{CE70EF39-7BC7-471C-8562-D8A864D68E19}" name="Column6213" dataDxfId="10572"/>
    <tableColumn id="6218" xr3:uid="{CD605158-A6CD-4634-BA44-4C4A390F4B35}" name="Column6214" dataDxfId="10571"/>
    <tableColumn id="6219" xr3:uid="{851697FA-DA03-43A9-B0FC-D730656BADA1}" name="Column6215" dataDxfId="10570"/>
    <tableColumn id="6220" xr3:uid="{609DB329-0642-4AD4-9AAB-4AD80A23BB8F}" name="Column6216" dataDxfId="10569"/>
    <tableColumn id="6221" xr3:uid="{81467BD2-BDB3-4408-B28E-8B8B6A04FE9B}" name="Column6217" dataDxfId="10568"/>
    <tableColumn id="6222" xr3:uid="{5562EB10-AA3D-4291-A9ED-74253B1DA7EB}" name="Column6218" dataDxfId="10567"/>
    <tableColumn id="6223" xr3:uid="{BDE37EAA-37DE-4C9A-9CFF-9BC4B74CC987}" name="Column6219" dataDxfId="10566"/>
    <tableColumn id="6224" xr3:uid="{1EC66CC4-0BBB-4B9C-8562-C8847A7C74A3}" name="Column6220" dataDxfId="10565"/>
    <tableColumn id="6225" xr3:uid="{895A00CC-ACA3-4ECD-BCEC-FE3EA3F9D799}" name="Column6221" dataDxfId="10564"/>
    <tableColumn id="6226" xr3:uid="{C4AC1534-0AD1-4476-9DFD-E7C830C8297A}" name="Column6222" dataDxfId="10563"/>
    <tableColumn id="6227" xr3:uid="{036F575A-7475-44DF-BA81-13BD4074696B}" name="Column6223" dataDxfId="10562"/>
    <tableColumn id="6228" xr3:uid="{382129B2-C145-4DBD-9FFD-C2CF7F12FD03}" name="Column6224" dataDxfId="10561"/>
    <tableColumn id="6229" xr3:uid="{B91043DA-AE2C-4EEA-9540-5B3E3D7B4EF6}" name="Column6225" dataDxfId="10560"/>
    <tableColumn id="6230" xr3:uid="{82D2D735-3D4C-4413-AEAD-82AF3821A25F}" name="Column6226" dataDxfId="10559"/>
    <tableColumn id="6231" xr3:uid="{9F31A2AA-82B4-4214-A401-CCCA3B7AD0C7}" name="Column6227" dataDxfId="10558"/>
    <tableColumn id="6232" xr3:uid="{19C2590D-E4A7-4E52-ACE8-7DC178BD173D}" name="Column6228" dataDxfId="10557"/>
    <tableColumn id="6233" xr3:uid="{72D1A02E-0872-44F2-A2F7-3E6E1294C7C7}" name="Column6229" dataDxfId="10556"/>
    <tableColumn id="6234" xr3:uid="{DC9201E4-ABA4-44D4-B3A3-E857AAD561EB}" name="Column6230" dataDxfId="10555"/>
    <tableColumn id="6235" xr3:uid="{A98AF1D0-4F67-426B-B121-FB6F8B1AFCFB}" name="Column6231" dataDxfId="10554"/>
    <tableColumn id="6236" xr3:uid="{BD4D83D9-1DDB-43D9-925D-FFCEAD811E4E}" name="Column6232" dataDxfId="10553"/>
    <tableColumn id="6237" xr3:uid="{A0426A32-F1D5-496B-8B4B-537DE0594E27}" name="Column6233" dataDxfId="10552"/>
    <tableColumn id="6238" xr3:uid="{E64466E9-A6E1-4ECE-84DD-3C2CF743D927}" name="Column6234" dataDxfId="10551"/>
    <tableColumn id="6239" xr3:uid="{BDFA7BD5-9890-41A4-8603-6772B7BEB203}" name="Column6235" dataDxfId="10550"/>
    <tableColumn id="6240" xr3:uid="{0311E0D7-77FB-4BD9-937F-B15DB3A3F946}" name="Column6236" dataDxfId="10549"/>
    <tableColumn id="6241" xr3:uid="{057DBF8E-D250-4528-94C0-6F04CDE91026}" name="Column6237" dataDxfId="10548"/>
    <tableColumn id="6242" xr3:uid="{5AFACC15-5D5E-4C54-8789-A2CDCB14BC7E}" name="Column6238" dataDxfId="10547"/>
    <tableColumn id="6243" xr3:uid="{1F024A81-1408-44A2-9664-E5D1BBA3A395}" name="Column6239" dataDxfId="10546"/>
    <tableColumn id="6244" xr3:uid="{B15CB09B-EA97-42BA-ADD4-6E627B9E9F83}" name="Column6240" dataDxfId="10545"/>
    <tableColumn id="6245" xr3:uid="{935BF37A-70F3-4527-91F6-7B266C742527}" name="Column6241" dataDxfId="10544"/>
    <tableColumn id="6246" xr3:uid="{C135F2C5-B6BD-416B-89CF-441A461B18FF}" name="Column6242" dataDxfId="10543"/>
    <tableColumn id="6247" xr3:uid="{179626C2-0AE9-4DEB-821C-2E3290A043CE}" name="Column6243" dataDxfId="10542"/>
    <tableColumn id="6248" xr3:uid="{F0E6A3BF-5FB6-4A57-9C87-C90690C0DEA8}" name="Column6244" dataDxfId="10541"/>
    <tableColumn id="6249" xr3:uid="{3CF8FAD0-42A6-465E-8E21-3D9AAC989432}" name="Column6245" dataDxfId="10540"/>
    <tableColumn id="6250" xr3:uid="{D9898347-1FAD-480C-A3F6-8F21FA0A1387}" name="Column6246" dataDxfId="10539"/>
    <tableColumn id="6251" xr3:uid="{496BDDAA-874D-42EE-9F2D-7C61EFCA0701}" name="Column6247" dataDxfId="10538"/>
    <tableColumn id="6252" xr3:uid="{8E909523-11CC-442C-AF26-1E582C7D6DDD}" name="Column6248" dataDxfId="10537"/>
    <tableColumn id="6253" xr3:uid="{26E38EBF-5F17-45B0-8BDD-E36A8BA26C24}" name="Column6249" dataDxfId="10536"/>
    <tableColumn id="6254" xr3:uid="{113CA4A7-7EAE-4722-AB7E-65BB914E5177}" name="Column6250" dataDxfId="10535"/>
    <tableColumn id="6255" xr3:uid="{EAC14F90-2F45-47E1-8BC5-962AE5068E30}" name="Column6251" dataDxfId="10534"/>
    <tableColumn id="6256" xr3:uid="{DB12FB1D-0B58-4500-BE30-097868FD0739}" name="Column6252" dataDxfId="10533"/>
    <tableColumn id="6257" xr3:uid="{2C48E9EA-1512-4D35-8747-D2EBF5A049C2}" name="Column6253" dataDxfId="10532"/>
    <tableColumn id="6258" xr3:uid="{6909E0B4-7D46-459F-987B-C4F2AABA2B91}" name="Column6254" dataDxfId="10531"/>
    <tableColumn id="6259" xr3:uid="{2EF26E90-2F75-40FA-A9DC-2998F38DC444}" name="Column6255" dataDxfId="10530"/>
    <tableColumn id="6260" xr3:uid="{969B2C1B-7747-44C6-9CAA-C019D1360A54}" name="Column6256" dataDxfId="10529"/>
    <tableColumn id="6261" xr3:uid="{6801573B-333F-4170-9904-874628F9072D}" name="Column6257" dataDxfId="10528"/>
    <tableColumn id="6262" xr3:uid="{07AED8F5-8158-4B04-97AD-D353EBB17F3B}" name="Column6258" dataDxfId="10527"/>
    <tableColumn id="6263" xr3:uid="{4262FF0D-C04A-47A0-B990-B6E2E9B278B2}" name="Column6259" dataDxfId="10526"/>
    <tableColumn id="6264" xr3:uid="{2B2069BF-5A61-468F-A933-421F00F6FA9B}" name="Column6260" dataDxfId="10525"/>
    <tableColumn id="6265" xr3:uid="{EE086A05-224A-410B-A8B7-2AAF611F5C69}" name="Column6261" dataDxfId="10524"/>
    <tableColumn id="6266" xr3:uid="{A9D70F3E-5951-47A3-8373-81D348CB8408}" name="Column6262" dataDxfId="10523"/>
    <tableColumn id="6267" xr3:uid="{DFB3A11F-5E39-4B3A-B611-120C35B728DC}" name="Column6263" dataDxfId="10522"/>
    <tableColumn id="6268" xr3:uid="{A33C1581-9794-4994-9CCC-A47979D5749C}" name="Column6264" dataDxfId="10521"/>
    <tableColumn id="6269" xr3:uid="{C6526469-D5DD-460C-9500-8A93835E3F8D}" name="Column6265" dataDxfId="10520"/>
    <tableColumn id="6270" xr3:uid="{6B8273CF-DC64-4966-81F5-3AACF2ECD21E}" name="Column6266" dataDxfId="10519"/>
    <tableColumn id="6271" xr3:uid="{FC958A2A-DE93-4BEA-AEE3-2DF68015F3BC}" name="Column6267" dataDxfId="10518"/>
    <tableColumn id="6272" xr3:uid="{708F12D0-A029-4BD2-B23C-67101F052630}" name="Column6268" dataDxfId="10517"/>
    <tableColumn id="6273" xr3:uid="{D93C08A2-BB02-4154-B939-1389CE4089B4}" name="Column6269" dataDxfId="10516"/>
    <tableColumn id="6274" xr3:uid="{7CFC0E5E-5EB5-4C21-8114-F311C327AFA8}" name="Column6270" dataDxfId="10515"/>
    <tableColumn id="6275" xr3:uid="{959A6880-56BA-482E-9F0F-CBFB6E3260A9}" name="Column6271" dataDxfId="10514"/>
    <tableColumn id="6276" xr3:uid="{9159A3FF-2DA6-4141-8BF5-79D53F9263EF}" name="Column6272" dataDxfId="10513"/>
    <tableColumn id="6277" xr3:uid="{C6229798-B381-40ED-96E5-2066D9F5F80A}" name="Column6273" dataDxfId="10512"/>
    <tableColumn id="6278" xr3:uid="{5FE1EBAF-5D7E-44D3-862B-CA4B922ACB74}" name="Column6274" dataDxfId="10511"/>
    <tableColumn id="6279" xr3:uid="{EE3C1118-AF05-4C57-878F-13B734283597}" name="Column6275" dataDxfId="10510"/>
    <tableColumn id="6280" xr3:uid="{486D520D-1954-4E89-AE10-7D9F0CA0B590}" name="Column6276" dataDxfId="10509"/>
    <tableColumn id="6281" xr3:uid="{2BB87EB8-394E-4BCD-ABF6-B209A2B515EC}" name="Column6277" dataDxfId="10508"/>
    <tableColumn id="6282" xr3:uid="{6D4C4674-B618-4BEF-B71D-C4146CECA683}" name="Column6278" dataDxfId="10507"/>
    <tableColumn id="6283" xr3:uid="{5C3B99C0-CF0D-48DE-AF5D-F1A392E820D4}" name="Column6279" dataDxfId="10506"/>
    <tableColumn id="6284" xr3:uid="{0ECE7EE1-E5E9-41BC-893E-F551039070F7}" name="Column6280" dataDxfId="10505"/>
    <tableColumn id="6285" xr3:uid="{643F9613-004F-4ED3-B251-1E0613CA4C52}" name="Column6281" dataDxfId="10504"/>
    <tableColumn id="6286" xr3:uid="{082C0903-B5A5-4854-9583-B38CB5D78382}" name="Column6282" dataDxfId="10503"/>
    <tableColumn id="6287" xr3:uid="{5817E4B4-65F5-4657-8E01-4DD14B383291}" name="Column6283" dataDxfId="10502"/>
    <tableColumn id="6288" xr3:uid="{F67D9DED-458A-4758-9AD7-394734E3B4C1}" name="Column6284" dataDxfId="10501"/>
    <tableColumn id="6289" xr3:uid="{74BFEA44-3A9D-4BA8-B805-AD5397FA97F7}" name="Column6285" dataDxfId="10500"/>
    <tableColumn id="6290" xr3:uid="{9010CFDA-DA8B-46FA-AD0D-9DC548270863}" name="Column6286" dataDxfId="10499"/>
    <tableColumn id="6291" xr3:uid="{50F98B0E-5F69-433A-B5C5-9E3B74FFEBA7}" name="Column6287" dataDxfId="10498"/>
    <tableColumn id="6292" xr3:uid="{3B4BBED8-3FDD-4CE9-B00A-A337B1A48B1E}" name="Column6288" dataDxfId="10497"/>
    <tableColumn id="6293" xr3:uid="{7A2656B6-861A-40EF-B06F-EDD4F1B6A22C}" name="Column6289" dataDxfId="10496"/>
    <tableColumn id="6294" xr3:uid="{3A5083FD-7847-48C7-AC7C-22FF2DD8DA93}" name="Column6290" dataDxfId="10495"/>
    <tableColumn id="6295" xr3:uid="{1B0D0041-56FA-47FA-AF97-1C6BAD8F020C}" name="Column6291" dataDxfId="10494"/>
    <tableColumn id="6296" xr3:uid="{DF64240D-65B4-4B59-81D8-224213D15554}" name="Column6292" dataDxfId="10493"/>
    <tableColumn id="6297" xr3:uid="{DF68B82E-166A-4629-B066-885C21EEA40D}" name="Column6293" dataDxfId="10492"/>
    <tableColumn id="6298" xr3:uid="{FD6C6961-1EFB-4DDC-850F-54FED1D4F301}" name="Column6294" dataDxfId="10491"/>
    <tableColumn id="6299" xr3:uid="{BA6D7CF7-5A5B-478A-AB05-89DE53E83AB3}" name="Column6295" dataDxfId="10490"/>
    <tableColumn id="6300" xr3:uid="{202AFE12-DFC7-4FD7-BC16-7A3D56B157E0}" name="Column6296" dataDxfId="10489"/>
    <tableColumn id="6301" xr3:uid="{15E125A6-E1F1-47F8-9490-E6121277265C}" name="Column6297" dataDxfId="10488"/>
    <tableColumn id="6302" xr3:uid="{8AF46900-20AB-4F12-B3F4-DABA7042EB96}" name="Column6298" dataDxfId="10487"/>
    <tableColumn id="6303" xr3:uid="{9E0C457C-6708-49DF-89CC-3B46B9184C0C}" name="Column6299" dataDxfId="10486"/>
    <tableColumn id="6304" xr3:uid="{A32CFFB4-12EB-4FBD-9BF0-98727A600B74}" name="Column6300" dataDxfId="10485"/>
    <tableColumn id="6305" xr3:uid="{B0C17CEE-E43D-4D7F-B223-BB5B3F66E6C8}" name="Column6301" dataDxfId="10484"/>
    <tableColumn id="6306" xr3:uid="{E2A2C305-03BE-489F-B294-96E06B76E883}" name="Column6302" dataDxfId="10483"/>
    <tableColumn id="6307" xr3:uid="{50CF7496-EDE1-495A-BFA3-A0E0693CE08C}" name="Column6303" dataDxfId="10482"/>
    <tableColumn id="6308" xr3:uid="{2E659D17-BAD6-48CB-A412-930C3939CE16}" name="Column6304" dataDxfId="10481"/>
    <tableColumn id="6309" xr3:uid="{4DA9BFD7-504D-40AF-B562-0267A8DBC26D}" name="Column6305" dataDxfId="10480"/>
    <tableColumn id="6310" xr3:uid="{9D22E1D8-CB86-4C9B-8D4F-4D7613215F46}" name="Column6306" dataDxfId="10479"/>
    <tableColumn id="6311" xr3:uid="{129FE0F0-7909-42EC-9BCB-3246AC381655}" name="Column6307" dataDxfId="10478"/>
    <tableColumn id="6312" xr3:uid="{0A099812-DE3C-4E41-A2D5-9536B655A87A}" name="Column6308" dataDxfId="10477"/>
    <tableColumn id="6313" xr3:uid="{6B690F2E-C81F-468A-A203-AB0B8D0A2C36}" name="Column6309" dataDxfId="10476"/>
    <tableColumn id="6314" xr3:uid="{4C4274E6-B22A-4BB5-A720-8BAB619021D1}" name="Column6310" dataDxfId="10475"/>
    <tableColumn id="6315" xr3:uid="{0EE7BFB1-AE8C-45DE-B661-6F5296E0A0C2}" name="Column6311" dataDxfId="10474"/>
    <tableColumn id="6316" xr3:uid="{87B9A959-3F44-4F6E-856E-FC146EE3A120}" name="Column6312" dataDxfId="10473"/>
    <tableColumn id="6317" xr3:uid="{C3C1A14C-03BD-4837-A5EA-EB9475853CBB}" name="Column6313" dataDxfId="10472"/>
    <tableColumn id="6318" xr3:uid="{A7F37F1C-C6B5-4C7E-B0D5-FD595EC4E3E1}" name="Column6314" dataDxfId="10471"/>
    <tableColumn id="6319" xr3:uid="{CFFC3B53-E938-4B28-BF4A-CBC62A414587}" name="Column6315" dataDxfId="10470"/>
    <tableColumn id="6320" xr3:uid="{F34671A6-C0E3-44A7-8143-D452CBD40E60}" name="Column6316" dataDxfId="10469"/>
    <tableColumn id="6321" xr3:uid="{885AE27D-54CC-4BAF-A8CA-A63895A8CBB8}" name="Column6317" dataDxfId="10468"/>
    <tableColumn id="6322" xr3:uid="{352ECB43-2B13-4B2B-A171-6A3F9322A05E}" name="Column6318" dataDxfId="10467"/>
    <tableColumn id="6323" xr3:uid="{5AC3086C-0545-4837-9DCA-4B59E5FA102C}" name="Column6319" dataDxfId="10466"/>
    <tableColumn id="6324" xr3:uid="{CE9118A2-1A93-4BA6-A4CA-F188BCF516E0}" name="Column6320" dataDxfId="10465"/>
    <tableColumn id="6325" xr3:uid="{C8676AC2-0AA5-46F5-A920-967F2A874111}" name="Column6321" dataDxfId="10464"/>
    <tableColumn id="6326" xr3:uid="{E53DD02B-2E39-4239-A367-ABC2CB106F2B}" name="Column6322" dataDxfId="10463"/>
    <tableColumn id="6327" xr3:uid="{EB9728B0-093B-40FB-BF33-0D79CA87D4A7}" name="Column6323" dataDxfId="10462"/>
    <tableColumn id="6328" xr3:uid="{97C44436-3FB6-49C6-BB3C-39D5FA94E4A8}" name="Column6324" dataDxfId="10461"/>
    <tableColumn id="6329" xr3:uid="{939664C9-0280-4C66-BD28-3E684F91CCBB}" name="Column6325" dataDxfId="10460"/>
    <tableColumn id="6330" xr3:uid="{B4A2B081-4FE2-44B0-A789-27F6CC2319B7}" name="Column6326" dataDxfId="10459"/>
    <tableColumn id="6331" xr3:uid="{91F0CEB3-D881-451B-A981-B405B64AB002}" name="Column6327" dataDxfId="10458"/>
    <tableColumn id="6332" xr3:uid="{798BAF18-C3E5-4525-ACE7-DEA15A1254E2}" name="Column6328" dataDxfId="10457"/>
    <tableColumn id="6333" xr3:uid="{92A2509D-B1D4-4E77-8BEC-E0B4EE6A55FD}" name="Column6329" dataDxfId="10456"/>
    <tableColumn id="6334" xr3:uid="{B373C9D6-8CFE-426F-9F5F-94A164FC8EF5}" name="Column6330" dataDxfId="10455"/>
    <tableColumn id="6335" xr3:uid="{ED9133CC-98BD-470B-BB81-0607E3CEF5C9}" name="Column6331" dataDxfId="10454"/>
    <tableColumn id="6336" xr3:uid="{EEC48C48-562C-47FF-8BC6-122B05FE1B62}" name="Column6332" dataDxfId="10453"/>
    <tableColumn id="6337" xr3:uid="{68F46FEB-1F0D-4064-A415-A87D4DF7AF87}" name="Column6333" dataDxfId="10452"/>
    <tableColumn id="6338" xr3:uid="{2C4D0A7A-0A24-4AFF-A53D-31C522C8E08A}" name="Column6334" dataDxfId="10451"/>
    <tableColumn id="6339" xr3:uid="{E9C535D5-EDA3-4403-AAB4-D043E8CE104A}" name="Column6335" dataDxfId="10450"/>
    <tableColumn id="6340" xr3:uid="{C44B9E5A-78D5-4F4D-A46F-405C3A58E223}" name="Column6336" dataDxfId="10449"/>
    <tableColumn id="6341" xr3:uid="{79D3D805-C3F5-431E-A532-8F0CF9EB1448}" name="Column6337" dataDxfId="10448"/>
    <tableColumn id="6342" xr3:uid="{0E84B3CC-DCC0-4BAF-A9E7-85EE46FF6736}" name="Column6338" dataDxfId="10447"/>
    <tableColumn id="6343" xr3:uid="{45F46967-5731-4678-A060-5D4FD18F4ABA}" name="Column6339" dataDxfId="10446"/>
    <tableColumn id="6344" xr3:uid="{07E9A63A-8A9A-4076-AD6D-D6609193F355}" name="Column6340" dataDxfId="10445"/>
    <tableColumn id="6345" xr3:uid="{AAAB60AC-DAE6-4388-84C2-B1D2A1F70FE0}" name="Column6341" dataDxfId="10444"/>
    <tableColumn id="6346" xr3:uid="{A4A5F2F6-D53B-468E-B747-B2B8DF87CB54}" name="Column6342" dataDxfId="10443"/>
    <tableColumn id="6347" xr3:uid="{2C98F5EE-EE41-441F-B664-6CB301E4BDA6}" name="Column6343" dataDxfId="10442"/>
    <tableColumn id="6348" xr3:uid="{D669AB35-7440-427F-B232-9729BDD8A655}" name="Column6344" dataDxfId="10441"/>
    <tableColumn id="6349" xr3:uid="{1D1BE96B-92EC-4A31-AA9E-196242DC1E92}" name="Column6345" dataDxfId="10440"/>
    <tableColumn id="6350" xr3:uid="{E5966C6C-8E36-4017-B633-B6425D6CC5C1}" name="Column6346" dataDxfId="10439"/>
    <tableColumn id="6351" xr3:uid="{68F22783-7D84-4BC6-A645-40D471A986B9}" name="Column6347" dataDxfId="10438"/>
    <tableColumn id="6352" xr3:uid="{4EDE3EBC-C257-486B-8DD4-8ACC4B0CF1E3}" name="Column6348" dataDxfId="10437"/>
    <tableColumn id="6353" xr3:uid="{746FDBFE-5B62-4837-A912-337C8C4BA972}" name="Column6349" dataDxfId="10436"/>
    <tableColumn id="6354" xr3:uid="{96597D21-2234-46D0-B6F2-5A2E35C0D086}" name="Column6350" dataDxfId="10435"/>
    <tableColumn id="6355" xr3:uid="{8ED5104A-F0EF-4784-9FBE-E1EB16BEDD23}" name="Column6351" dataDxfId="10434"/>
    <tableColumn id="6356" xr3:uid="{76B6492A-963E-4094-942F-52169D38598D}" name="Column6352" dataDxfId="10433"/>
    <tableColumn id="6357" xr3:uid="{C967F4FE-0B8B-4B58-A14D-E80C69BA3B3A}" name="Column6353" dataDxfId="10432"/>
    <tableColumn id="6358" xr3:uid="{AD296557-8FB0-40E6-955D-ADD2394ABB67}" name="Column6354" dataDxfId="10431"/>
    <tableColumn id="6359" xr3:uid="{FC6FEB02-0637-4EFF-B707-264E99A920D5}" name="Column6355" dataDxfId="10430"/>
    <tableColumn id="6360" xr3:uid="{C8E2AA3C-3624-43F8-9C9A-3737340ED9F1}" name="Column6356" dataDxfId="10429"/>
    <tableColumn id="6361" xr3:uid="{A30DA6CE-8B5F-4BEC-BF83-FB8CD9A620A8}" name="Column6357" dataDxfId="10428"/>
    <tableColumn id="6362" xr3:uid="{DB316AFD-3B62-4E0A-AFA8-371066CA534D}" name="Column6358" dataDxfId="10427"/>
    <tableColumn id="6363" xr3:uid="{61F4ED68-85FF-4123-98CE-F688546BF9F8}" name="Column6359" dataDxfId="10426"/>
    <tableColumn id="6364" xr3:uid="{5E0823BF-2290-437C-8716-538A2E7B327F}" name="Column6360" dataDxfId="10425"/>
    <tableColumn id="6365" xr3:uid="{02BBB4AF-4F19-4EC6-9A52-9407A6CE3226}" name="Column6361" dataDxfId="10424"/>
    <tableColumn id="6366" xr3:uid="{ACB359BA-79EB-481A-8D44-A6CCBBE8F64C}" name="Column6362" dataDxfId="10423"/>
    <tableColumn id="6367" xr3:uid="{3D25337E-9C3B-4D2D-9047-A744B56EE70B}" name="Column6363" dataDxfId="10422"/>
    <tableColumn id="6368" xr3:uid="{1895E9A6-132A-4293-B7E0-3A94F5482EE2}" name="Column6364" dataDxfId="10421"/>
    <tableColumn id="6369" xr3:uid="{3D69AC70-2D63-4077-AFB5-3AC3DBD3FD3F}" name="Column6365" dataDxfId="10420"/>
    <tableColumn id="6370" xr3:uid="{3E5DCDF4-009B-4E4E-B392-B5FE8E381841}" name="Column6366" dataDxfId="10419"/>
    <tableColumn id="6371" xr3:uid="{8C9F0A1D-C44E-4D1B-8C60-ED9434778856}" name="Column6367" dataDxfId="10418"/>
    <tableColumn id="6372" xr3:uid="{D08F82E8-E1F3-4DBC-AEAB-49FA60AB1579}" name="Column6368" dataDxfId="10417"/>
    <tableColumn id="6373" xr3:uid="{7FB74174-7C48-4818-81D6-6E8F52092F09}" name="Column6369" dataDxfId="10416"/>
    <tableColumn id="6374" xr3:uid="{2F35555C-3861-4084-8484-6FD28D804664}" name="Column6370" dataDxfId="10415"/>
    <tableColumn id="6375" xr3:uid="{955E4086-45E3-40AF-B76E-B349D0CE8574}" name="Column6371" dataDxfId="10414"/>
    <tableColumn id="6376" xr3:uid="{4C4EC78E-E38B-4030-A5D6-4343D888B4A2}" name="Column6372" dataDxfId="10413"/>
    <tableColumn id="6377" xr3:uid="{FC77884F-64AC-423E-8E36-145A2C4DFA2A}" name="Column6373" dataDxfId="10412"/>
    <tableColumn id="6378" xr3:uid="{8C0A42C3-569F-4ED9-8D9D-08A8966D1298}" name="Column6374" dataDxfId="10411"/>
    <tableColumn id="6379" xr3:uid="{2D9E2867-789B-4519-AF2C-AA3B0305393B}" name="Column6375" dataDxfId="10410"/>
    <tableColumn id="6380" xr3:uid="{6C7F210F-2D26-42B0-AE03-3DB4A11C0B58}" name="Column6376" dataDxfId="10409"/>
    <tableColumn id="6381" xr3:uid="{3F7DAB06-25ED-4080-8AEC-9702B408EBF2}" name="Column6377" dataDxfId="10408"/>
    <tableColumn id="6382" xr3:uid="{490F340E-23F9-4D05-8D12-93E44D4F83BB}" name="Column6378" dataDxfId="10407"/>
    <tableColumn id="6383" xr3:uid="{48232931-0F3E-4901-8792-4236F685C960}" name="Column6379" dataDxfId="10406"/>
    <tableColumn id="6384" xr3:uid="{910B586F-8A72-4A31-BE0C-42F45621445F}" name="Column6380" dataDxfId="10405"/>
    <tableColumn id="6385" xr3:uid="{DF216FF4-033D-4258-B2C9-CD960009DA52}" name="Column6381" dataDxfId="10404"/>
    <tableColumn id="6386" xr3:uid="{072D631B-C380-4079-A930-D56F4D132729}" name="Column6382" dataDxfId="10403"/>
    <tableColumn id="6387" xr3:uid="{DB0357AC-FE15-4D24-A206-3C9AA152BE31}" name="Column6383" dataDxfId="10402"/>
    <tableColumn id="6388" xr3:uid="{F59B51D0-DE6E-4E94-B049-6875FDF0E8D3}" name="Column6384" dataDxfId="10401"/>
    <tableColumn id="6389" xr3:uid="{ED8260CB-AC3D-4C61-A4D4-B6A31CA96434}" name="Column6385" dataDxfId="10400"/>
    <tableColumn id="6390" xr3:uid="{4C522674-290D-47EC-B458-F1FBF2911FC3}" name="Column6386" dataDxfId="10399"/>
    <tableColumn id="6391" xr3:uid="{5F1C0DC7-661C-4962-A230-DB7DF93EC5F2}" name="Column6387" dataDxfId="10398"/>
    <tableColumn id="6392" xr3:uid="{EFDCE45E-76FD-4C83-8796-344DF084B5BB}" name="Column6388" dataDxfId="10397"/>
    <tableColumn id="6393" xr3:uid="{8C2ED1EA-302F-4CD7-8060-EC743C9DAB0A}" name="Column6389" dataDxfId="10396"/>
    <tableColumn id="6394" xr3:uid="{B22FD4B4-4B07-4269-B9EE-495A00B100A9}" name="Column6390" dataDxfId="10395"/>
    <tableColumn id="6395" xr3:uid="{4AD6B2D4-55E7-460C-92B1-46952C9316B6}" name="Column6391" dataDxfId="10394"/>
    <tableColumn id="6396" xr3:uid="{A45FA3CD-7DE8-47C1-9834-2E0C071AB63A}" name="Column6392" dataDxfId="10393"/>
    <tableColumn id="6397" xr3:uid="{A6B9670B-A29A-4AB8-98D6-9D78EAF9A51D}" name="Column6393" dataDxfId="10392"/>
    <tableColumn id="6398" xr3:uid="{EF3D2D7E-60EC-44C5-B149-A8E739067F57}" name="Column6394" dataDxfId="10391"/>
    <tableColumn id="6399" xr3:uid="{8946DA77-6C21-4502-A03B-FB16559ABBE8}" name="Column6395" dataDxfId="10390"/>
    <tableColumn id="6400" xr3:uid="{872DEC93-3C7D-4970-AC25-CE9CF5DD324E}" name="Column6396" dataDxfId="10389"/>
    <tableColumn id="6401" xr3:uid="{FDE7B4A2-959F-4814-A71B-0A7222FC758A}" name="Column6397" dataDxfId="10388"/>
    <tableColumn id="6402" xr3:uid="{A3623BC4-E380-4D6F-9956-8EE4C79AF42F}" name="Column6398" dataDxfId="10387"/>
    <tableColumn id="6403" xr3:uid="{A22A4A67-FDE0-491D-B0F5-5A80947F5DC5}" name="Column6399" dataDxfId="10386"/>
    <tableColumn id="6404" xr3:uid="{48C3134D-0191-4BAB-8FC2-203F0FC734CA}" name="Column6400" dataDxfId="10385"/>
    <tableColumn id="6405" xr3:uid="{C3294D7D-42DF-4D3A-BFDC-85C0E0CE677A}" name="Column6401" dataDxfId="10384"/>
    <tableColumn id="6406" xr3:uid="{7A72D576-2883-452D-B574-FA08804B3555}" name="Column6402" dataDxfId="10383"/>
    <tableColumn id="6407" xr3:uid="{1223D9F4-5E93-4ADF-872B-38C34285243C}" name="Column6403" dataDxfId="10382"/>
    <tableColumn id="6408" xr3:uid="{63C391F1-5C19-4366-AEE3-7BC6CBED82EA}" name="Column6404" dataDxfId="10381"/>
    <tableColumn id="6409" xr3:uid="{531BFDEB-DF0E-4932-AB21-BDB75A5D9CF4}" name="Column6405" dataDxfId="10380"/>
    <tableColumn id="6410" xr3:uid="{1D71F781-121C-4C46-9C2F-AE96F004C834}" name="Column6406" dataDxfId="10379"/>
    <tableColumn id="6411" xr3:uid="{9A790F43-1E95-4E82-BF6C-87018CD70F9D}" name="Column6407" dataDxfId="10378"/>
    <tableColumn id="6412" xr3:uid="{A6548480-ED21-443D-B9DD-33FB24F24722}" name="Column6408" dataDxfId="10377"/>
    <tableColumn id="6413" xr3:uid="{83ED0B0D-5D7B-4C50-86B2-B46D00369562}" name="Column6409" dataDxfId="10376"/>
    <tableColumn id="6414" xr3:uid="{E7D133CE-CCC9-4413-A4E5-AC9F49F5B8C5}" name="Column6410" dataDxfId="10375"/>
    <tableColumn id="6415" xr3:uid="{DF391417-9874-423A-B365-928DB8BFACFD}" name="Column6411" dataDxfId="10374"/>
    <tableColumn id="6416" xr3:uid="{7F069253-2409-453B-8345-A1EEF05A468A}" name="Column6412" dataDxfId="10373"/>
    <tableColumn id="6417" xr3:uid="{6BBEB0E4-220D-403C-A09B-7635E2C7FF64}" name="Column6413" dataDxfId="10372"/>
    <tableColumn id="6418" xr3:uid="{B0CBCFDA-3C47-48B0-8F5D-D7F9585F9C32}" name="Column6414" dataDxfId="10371"/>
    <tableColumn id="6419" xr3:uid="{C03FA89D-A8AC-41B1-9F91-CE1687D5AE13}" name="Column6415" dataDxfId="10370"/>
    <tableColumn id="6420" xr3:uid="{20675D43-D778-42B2-A1FA-0CD3F8BAEEDB}" name="Column6416" dataDxfId="10369"/>
    <tableColumn id="6421" xr3:uid="{80BFAF98-F526-480D-B25A-70CCCF6148DC}" name="Column6417" dataDxfId="10368"/>
    <tableColumn id="6422" xr3:uid="{0C380B2A-5DD4-4638-9C21-26B307D7AA06}" name="Column6418" dataDxfId="10367"/>
    <tableColumn id="6423" xr3:uid="{71430630-D246-4FF0-A05D-F4F2917504DD}" name="Column6419" dataDxfId="10366"/>
    <tableColumn id="6424" xr3:uid="{95E35FBB-2532-42A4-96D7-FA0FF36E5DB2}" name="Column6420" dataDxfId="10365"/>
    <tableColumn id="6425" xr3:uid="{C7CC9E82-394D-48D7-BA01-69490D9C6AFE}" name="Column6421" dataDxfId="10364"/>
    <tableColumn id="6426" xr3:uid="{8BB28B5A-4E70-4A23-9F18-DC3029197A5B}" name="Column6422" dataDxfId="10363"/>
    <tableColumn id="6427" xr3:uid="{A7D8046F-314C-4F35-B18A-9F3CCB49EBBD}" name="Column6423" dataDxfId="10362"/>
    <tableColumn id="6428" xr3:uid="{7A02B142-1587-47C6-B7F7-97F6F309A0BA}" name="Column6424" dataDxfId="10361"/>
    <tableColumn id="6429" xr3:uid="{A89B3936-50D8-4948-ABE1-8C163B25E076}" name="Column6425" dataDxfId="10360"/>
    <tableColumn id="6430" xr3:uid="{CBBABF43-20FB-45AC-A91B-E508DE1BB54D}" name="Column6426" dataDxfId="10359"/>
    <tableColumn id="6431" xr3:uid="{FCF41DF7-8E19-4574-82F7-771B470674ED}" name="Column6427" dataDxfId="10358"/>
    <tableColumn id="6432" xr3:uid="{87A4EE82-34BE-4C10-8578-729B3894A569}" name="Column6428" dataDxfId="10357"/>
    <tableColumn id="6433" xr3:uid="{08CBE16A-DCC2-48A6-B19B-0320B80897CF}" name="Column6429" dataDxfId="10356"/>
    <tableColumn id="6434" xr3:uid="{1611A052-514E-45B5-B84A-E33D6E2059B0}" name="Column6430" dataDxfId="10355"/>
    <tableColumn id="6435" xr3:uid="{0F48F2D8-5AE6-4140-9473-14202D2D5307}" name="Column6431" dataDxfId="10354"/>
    <tableColumn id="6436" xr3:uid="{F03FE381-5D69-45C1-A733-82A260541FEB}" name="Column6432" dataDxfId="10353"/>
    <tableColumn id="6437" xr3:uid="{15EECB14-5961-4FD6-A320-A3F9BC9D8292}" name="Column6433" dataDxfId="10352"/>
    <tableColumn id="6438" xr3:uid="{177123D5-A6CF-4713-8A0C-32823C5FEF98}" name="Column6434" dataDxfId="10351"/>
    <tableColumn id="6439" xr3:uid="{CED781F4-3DD1-4707-8A4F-3F79E52F2725}" name="Column6435" dataDxfId="10350"/>
    <tableColumn id="6440" xr3:uid="{48F1E911-5599-4320-8A5C-DE7CBB87D663}" name="Column6436" dataDxfId="10349"/>
    <tableColumn id="6441" xr3:uid="{36BD8FAF-43A6-4AF1-852B-9FC2BD0A06C7}" name="Column6437" dataDxfId="10348"/>
    <tableColumn id="6442" xr3:uid="{B27D3CD1-AEC8-4F4B-9A13-104799E0C5BE}" name="Column6438" dataDxfId="10347"/>
    <tableColumn id="6443" xr3:uid="{BA021A2A-8F9B-4066-BE4D-BA5EB9881A9B}" name="Column6439" dataDxfId="10346"/>
    <tableColumn id="6444" xr3:uid="{BBFE20E3-8B5C-4DF5-90ED-7B5C9383777F}" name="Column6440" dataDxfId="10345"/>
    <tableColumn id="6445" xr3:uid="{5C6144F4-A4F8-401A-9C9F-BAC01B24CEF4}" name="Column6441" dataDxfId="10344"/>
    <tableColumn id="6446" xr3:uid="{EFA18B89-7C1A-4746-8506-95362BD8E6D0}" name="Column6442" dataDxfId="10343"/>
    <tableColumn id="6447" xr3:uid="{D4B31013-7E68-4F21-99E6-EF5F8D9DB8D9}" name="Column6443" dataDxfId="10342"/>
    <tableColumn id="6448" xr3:uid="{9D93D4C6-EB2D-4299-838E-53EBBECEB0AF}" name="Column6444" dataDxfId="10341"/>
    <tableColumn id="6449" xr3:uid="{41DE2F53-9B50-45F5-B584-542FAED0704B}" name="Column6445" dataDxfId="10340"/>
    <tableColumn id="6450" xr3:uid="{BA333187-73E1-4FE5-959F-2757FC158C43}" name="Column6446" dataDxfId="10339"/>
    <tableColumn id="6451" xr3:uid="{8C97D74C-994B-4AD2-8267-6BF228A13E19}" name="Column6447" dataDxfId="10338"/>
    <tableColumn id="6452" xr3:uid="{D3EC1FED-3674-401A-B4E7-5EB1850D96DA}" name="Column6448" dataDxfId="10337"/>
    <tableColumn id="6453" xr3:uid="{B59C9901-3731-4250-9E53-089150B009C8}" name="Column6449" dataDxfId="10336"/>
    <tableColumn id="6454" xr3:uid="{C9ECCAEA-B42A-45AB-BFB8-895085F415A3}" name="Column6450" dataDxfId="10335"/>
    <tableColumn id="6455" xr3:uid="{BF6F303F-7CFE-41E3-9DCF-9D5945933FCC}" name="Column6451" dataDxfId="10334"/>
    <tableColumn id="6456" xr3:uid="{3C511CC5-0971-49BE-8A65-A7DA2DBC4ADB}" name="Column6452" dataDxfId="10333"/>
    <tableColumn id="6457" xr3:uid="{0448E9A5-8127-40D4-82F3-0629AEDF6506}" name="Column6453" dataDxfId="10332"/>
    <tableColumn id="6458" xr3:uid="{458C92CF-00AF-4044-8ECC-C170766F0D5F}" name="Column6454" dataDxfId="10331"/>
    <tableColumn id="6459" xr3:uid="{86CBDABE-9959-4ECB-B538-66ACE475095C}" name="Column6455" dataDxfId="10330"/>
    <tableColumn id="6460" xr3:uid="{5FD892D1-53BF-4450-BD6A-6F40173FBB6B}" name="Column6456" dataDxfId="10329"/>
    <tableColumn id="6461" xr3:uid="{16EC16D1-B993-4C50-BEFB-5731C1A3A28D}" name="Column6457" dataDxfId="10328"/>
    <tableColumn id="6462" xr3:uid="{B1AFC5D3-3523-49C9-8FA0-BF6581E8670C}" name="Column6458" dataDxfId="10327"/>
    <tableColumn id="6463" xr3:uid="{3B2BD0D2-F547-49AA-9A1C-05E26C53A731}" name="Column6459" dataDxfId="10326"/>
    <tableColumn id="6464" xr3:uid="{C77F7AB2-07BC-4EA8-B073-1E3B7D015F17}" name="Column6460" dataDxfId="10325"/>
    <tableColumn id="6465" xr3:uid="{B7B28BAD-3007-44F4-970E-2A240A3FF6C5}" name="Column6461" dataDxfId="10324"/>
    <tableColumn id="6466" xr3:uid="{07BB25B5-AE49-4F98-8C4E-0B94B9A41349}" name="Column6462" dataDxfId="10323"/>
    <tableColumn id="6467" xr3:uid="{4447CE2F-07FE-48A3-AD26-FF59CC528480}" name="Column6463" dataDxfId="10322"/>
    <tableColumn id="6468" xr3:uid="{EF9152C5-D8DC-4E29-82AA-63F8590332A2}" name="Column6464" dataDxfId="10321"/>
    <tableColumn id="6469" xr3:uid="{7E43D4E2-47C5-4547-864E-B9A933D23B62}" name="Column6465" dataDxfId="10320"/>
    <tableColumn id="6470" xr3:uid="{22F20076-3C22-42A0-8708-1981B9EC9283}" name="Column6466" dataDxfId="10319"/>
    <tableColumn id="6471" xr3:uid="{087DB62C-4CFE-4DBE-B50E-0A9E05A97A4D}" name="Column6467" dataDxfId="10318"/>
    <tableColumn id="6472" xr3:uid="{4FE35107-741D-4E07-B7EB-3DAB5F908C2E}" name="Column6468" dataDxfId="10317"/>
    <tableColumn id="6473" xr3:uid="{69857B44-7D26-4276-84A4-463D2E9F04F5}" name="Column6469" dataDxfId="10316"/>
    <tableColumn id="6474" xr3:uid="{806091A5-3442-438C-89D1-84E35F0F64B4}" name="Column6470" dataDxfId="10315"/>
    <tableColumn id="6475" xr3:uid="{AC7BFED3-7AB3-498E-8429-EBC356F693C9}" name="Column6471" dataDxfId="10314"/>
    <tableColumn id="6476" xr3:uid="{74F6CD76-EF12-4C34-A3BB-49EAECC47043}" name="Column6472" dataDxfId="10313"/>
    <tableColumn id="6477" xr3:uid="{D1EBEEFE-7120-4949-B259-6A1555DDB7DA}" name="Column6473" dataDxfId="10312"/>
    <tableColumn id="6478" xr3:uid="{7C1C8EC3-6DD4-4903-9AB2-36DCC8B0E71A}" name="Column6474" dataDxfId="10311"/>
    <tableColumn id="6479" xr3:uid="{627A357A-78B4-4C13-9361-0A0CA2CB067E}" name="Column6475" dataDxfId="10310"/>
    <tableColumn id="6480" xr3:uid="{F08DDF2F-C1ED-408F-BFE1-488ABFE23F6E}" name="Column6476" dataDxfId="10309"/>
    <tableColumn id="6481" xr3:uid="{CBF8E0A0-0B20-4BD4-9477-90306E67E04D}" name="Column6477" dataDxfId="10308"/>
    <tableColumn id="6482" xr3:uid="{D0AB0EC6-0F3B-4B47-A05F-3DD08887C06D}" name="Column6478" dataDxfId="10307"/>
    <tableColumn id="6483" xr3:uid="{70C63DC3-BA94-4FE9-96DA-FB8B465B0507}" name="Column6479" dataDxfId="10306"/>
    <tableColumn id="6484" xr3:uid="{E46F5B1F-3DBA-40B4-B8E7-6B373582484F}" name="Column6480" dataDxfId="10305"/>
    <tableColumn id="6485" xr3:uid="{F08C5855-D586-4524-9D16-7AC88A46B1ED}" name="Column6481" dataDxfId="10304"/>
    <tableColumn id="6486" xr3:uid="{FEA95168-542F-44C7-B2C0-61B77EC7082E}" name="Column6482" dataDxfId="10303"/>
    <tableColumn id="6487" xr3:uid="{47547213-F665-4F6F-A80A-E79ED992073C}" name="Column6483" dataDxfId="10302"/>
    <tableColumn id="6488" xr3:uid="{386E6198-74B1-4EC5-BBB2-64BD7568E78E}" name="Column6484" dataDxfId="10301"/>
    <tableColumn id="6489" xr3:uid="{2E7C9407-A8F6-4F2F-AF4B-505865D0F4DC}" name="Column6485" dataDxfId="10300"/>
    <tableColumn id="6490" xr3:uid="{1E1E28E1-3604-4D3C-BADE-1CD941134683}" name="Column6486" dataDxfId="10299"/>
    <tableColumn id="6491" xr3:uid="{EA60E19D-5194-4997-9480-18490C1FF448}" name="Column6487" dataDxfId="10298"/>
    <tableColumn id="6492" xr3:uid="{647B38DB-96E0-4713-B106-F90CF17B2A4E}" name="Column6488" dataDxfId="10297"/>
    <tableColumn id="6493" xr3:uid="{1EE2BD98-5546-4153-A81E-E2A0F045DAF3}" name="Column6489" dataDxfId="10296"/>
    <tableColumn id="6494" xr3:uid="{F8CCB004-5208-4EA0-B289-166BFE85E46D}" name="Column6490" dataDxfId="10295"/>
    <tableColumn id="6495" xr3:uid="{CFBE21FF-4670-4AA2-9E14-31397D0752AC}" name="Column6491" dataDxfId="10294"/>
    <tableColumn id="6496" xr3:uid="{B850A794-AAE3-4B62-8793-C1696A55665D}" name="Column6492" dataDxfId="10293"/>
    <tableColumn id="6497" xr3:uid="{DD08924B-B36D-4C0B-B838-3B0E79A2C7FF}" name="Column6493" dataDxfId="10292"/>
    <tableColumn id="6498" xr3:uid="{27776A14-C354-4891-8BC3-A7647FD5EB97}" name="Column6494" dataDxfId="10291"/>
    <tableColumn id="6499" xr3:uid="{378931C8-0D4C-4E2E-BA9A-41E920C76EE4}" name="Column6495" dataDxfId="10290"/>
    <tableColumn id="6500" xr3:uid="{C7E03739-E5D2-451F-B95D-9F21322E009B}" name="Column6496" dataDxfId="10289"/>
    <tableColumn id="6501" xr3:uid="{43E9B1D1-380E-4F5F-8942-D71B2D210405}" name="Column6497" dataDxfId="10288"/>
    <tableColumn id="6502" xr3:uid="{EE9F3537-A989-48AF-968F-1EB205F92CDF}" name="Column6498" dataDxfId="10287"/>
    <tableColumn id="6503" xr3:uid="{5734C463-458F-4017-B03E-6F6615F633DF}" name="Column6499" dataDxfId="10286"/>
    <tableColumn id="6504" xr3:uid="{3BD48894-E323-4427-89E6-4A77069234CB}" name="Column6500" dataDxfId="10285"/>
    <tableColumn id="6505" xr3:uid="{237A54D7-D363-4B47-85EC-A76D99691407}" name="Column6501" dataDxfId="10284"/>
    <tableColumn id="6506" xr3:uid="{4F7624C1-517F-400B-999F-EA1C9964862E}" name="Column6502" dataDxfId="10283"/>
    <tableColumn id="6507" xr3:uid="{6EA92E33-9990-40A5-9BBE-DF19F43B723D}" name="Column6503" dataDxfId="10282"/>
    <tableColumn id="6508" xr3:uid="{C4AB3F64-F51E-45F7-8874-B61A53972AD5}" name="Column6504" dataDxfId="10281"/>
    <tableColumn id="6509" xr3:uid="{0EA0B372-EA12-41F0-8858-122FA61B90C9}" name="Column6505" dataDxfId="10280"/>
    <tableColumn id="6510" xr3:uid="{1E44D80C-5CAF-4206-B99F-E368C9795082}" name="Column6506" dataDxfId="10279"/>
    <tableColumn id="6511" xr3:uid="{80289656-3886-46B1-A4BA-E617F0F64DA4}" name="Column6507" dataDxfId="10278"/>
    <tableColumn id="6512" xr3:uid="{C937B1D1-0823-467E-B6A4-1464B08CEBB2}" name="Column6508" dataDxfId="10277"/>
    <tableColumn id="6513" xr3:uid="{CCFF8CCC-38E8-4089-8A34-A7A74240BB08}" name="Column6509" dataDxfId="10276"/>
    <tableColumn id="6514" xr3:uid="{395FC124-DECE-4643-8CF2-448C74D1ADDF}" name="Column6510" dataDxfId="10275"/>
    <tableColumn id="6515" xr3:uid="{637B14FE-784E-498C-AC1F-2E9C36695D03}" name="Column6511" dataDxfId="10274"/>
    <tableColumn id="6516" xr3:uid="{4B406804-79BD-489D-8812-F839D8F5F26E}" name="Column6512" dataDxfId="10273"/>
    <tableColumn id="6517" xr3:uid="{946168DB-119B-4ABC-B7FE-FBFB33D5B341}" name="Column6513" dataDxfId="10272"/>
    <tableColumn id="6518" xr3:uid="{4E545F46-3AC5-4EE5-B85F-EA79962C53A6}" name="Column6514" dataDxfId="10271"/>
    <tableColumn id="6519" xr3:uid="{B9227FC0-C3AC-471F-9B99-B3A59E748E58}" name="Column6515" dataDxfId="10270"/>
    <tableColumn id="6520" xr3:uid="{83BDFF49-2361-4ABD-91B4-FF30CA69BDDB}" name="Column6516" dataDxfId="10269"/>
    <tableColumn id="6521" xr3:uid="{E61250BC-4071-4EE3-90FD-E607D4BF5419}" name="Column6517" dataDxfId="10268"/>
    <tableColumn id="6522" xr3:uid="{2456D23F-BD8D-438A-B4BC-0C4D0C246630}" name="Column6518" dataDxfId="10267"/>
    <tableColumn id="6523" xr3:uid="{A43D72C6-DB39-412D-9DDA-13AFDBFBF043}" name="Column6519" dataDxfId="10266"/>
    <tableColumn id="6524" xr3:uid="{C6F1E693-F696-4B4F-A3B5-B0D259D44150}" name="Column6520" dataDxfId="10265"/>
    <tableColumn id="6525" xr3:uid="{D676D5AC-EBB7-4571-A7DD-AB1CD9FFD923}" name="Column6521" dataDxfId="10264"/>
    <tableColumn id="6526" xr3:uid="{C2C98781-8AD9-480B-B62B-C1BC08DDCB0D}" name="Column6522" dataDxfId="10263"/>
    <tableColumn id="6527" xr3:uid="{1B087FEE-0DF3-44B6-82DC-DEE397779B24}" name="Column6523" dataDxfId="10262"/>
    <tableColumn id="6528" xr3:uid="{09EC12D7-A825-4FBF-9C2B-CB1E268DEAF9}" name="Column6524" dataDxfId="10261"/>
    <tableColumn id="6529" xr3:uid="{11BCB0F1-F241-4C1F-931B-2003C684F1AA}" name="Column6525" dataDxfId="10260"/>
    <tableColumn id="6530" xr3:uid="{95CE4EAA-194A-4977-86AF-C70D22A73711}" name="Column6526" dataDxfId="10259"/>
    <tableColumn id="6531" xr3:uid="{70538606-C97C-4AEB-A7EE-FA48D6DE9042}" name="Column6527" dataDxfId="10258"/>
    <tableColumn id="6532" xr3:uid="{0AFE971D-D463-42CC-9A1E-F215129F0742}" name="Column6528" dataDxfId="10257"/>
    <tableColumn id="6533" xr3:uid="{E837AB9B-683F-4FC5-8F88-8D5929E14EE8}" name="Column6529" dataDxfId="10256"/>
    <tableColumn id="6534" xr3:uid="{D5BE3FBE-02C8-4BC5-AC15-DA606790ECE0}" name="Column6530" dataDxfId="10255"/>
    <tableColumn id="6535" xr3:uid="{A012D908-4AB2-4C74-A602-A80726040906}" name="Column6531" dataDxfId="10254"/>
    <tableColumn id="6536" xr3:uid="{A17FDA9D-BF1C-434C-930C-BCA74313C803}" name="Column6532" dataDxfId="10253"/>
    <tableColumn id="6537" xr3:uid="{632D4B67-9B0E-4A4A-BC7E-3F9FD3DE5476}" name="Column6533" dataDxfId="10252"/>
    <tableColumn id="6538" xr3:uid="{DECD75DE-C094-41F8-A712-EC703E572FD8}" name="Column6534" dataDxfId="10251"/>
    <tableColumn id="6539" xr3:uid="{DC78725B-9015-4DE5-8FA2-CA10281DEEA2}" name="Column6535" dataDxfId="10250"/>
    <tableColumn id="6540" xr3:uid="{E186D04A-29E5-4A72-A2CB-4E6E2526A3C0}" name="Column6536" dataDxfId="10249"/>
    <tableColumn id="6541" xr3:uid="{37AAD1E9-0CCD-4DCD-A5C4-2E3F523D04E1}" name="Column6537" dataDxfId="10248"/>
    <tableColumn id="6542" xr3:uid="{D9BB1593-028E-4D35-939D-4DD9BFF59D85}" name="Column6538" dataDxfId="10247"/>
    <tableColumn id="6543" xr3:uid="{BBFBFBE3-39E7-4BFC-99B4-7635DC7B3C23}" name="Column6539" dataDxfId="10246"/>
    <tableColumn id="6544" xr3:uid="{1BF420C3-EE4E-4A51-A623-5E84C15D29A4}" name="Column6540" dataDxfId="10245"/>
    <tableColumn id="6545" xr3:uid="{24A8DAFE-7AA4-4ABC-8AD0-5DD9CB269662}" name="Column6541" dataDxfId="10244"/>
    <tableColumn id="6546" xr3:uid="{8860A19E-BA1B-4811-859A-AC8A4ED9502F}" name="Column6542" dataDxfId="10243"/>
    <tableColumn id="6547" xr3:uid="{96DD6BCB-8CA5-4F94-9772-A8A3A54E3A8F}" name="Column6543" dataDxfId="10242"/>
    <tableColumn id="6548" xr3:uid="{7A448DAC-6F65-412E-A0F8-3DF3CD7F40B1}" name="Column6544" dataDxfId="10241"/>
    <tableColumn id="6549" xr3:uid="{E91F799E-D32C-432A-9AE0-77DB477A1BFE}" name="Column6545" dataDxfId="10240"/>
    <tableColumn id="6550" xr3:uid="{493301B9-FB8D-4F0E-BF74-982096E7FA9D}" name="Column6546" dataDxfId="10239"/>
    <tableColumn id="6551" xr3:uid="{64E52E49-C1BB-4EA9-A010-1DC572423068}" name="Column6547" dataDxfId="10238"/>
    <tableColumn id="6552" xr3:uid="{C2DF22D0-42E1-4E5F-9061-AB0D05F5EAB8}" name="Column6548" dataDxfId="10237"/>
    <tableColumn id="6553" xr3:uid="{5C290B44-95E3-48A3-BA8B-026936B6A7D6}" name="Column6549" dataDxfId="10236"/>
    <tableColumn id="6554" xr3:uid="{888C61CB-0631-4C65-810E-55A9F962B21C}" name="Column6550" dataDxfId="10235"/>
    <tableColumn id="6555" xr3:uid="{BCDDE464-E43D-41CB-9588-6F5C42513936}" name="Column6551" dataDxfId="10234"/>
    <tableColumn id="6556" xr3:uid="{8F044607-1628-47EA-8AA4-488AC4DEC2CA}" name="Column6552" dataDxfId="10233"/>
    <tableColumn id="6557" xr3:uid="{65EF3156-CF8F-4682-AD3E-303A7C63406D}" name="Column6553" dataDxfId="10232"/>
    <tableColumn id="6558" xr3:uid="{7826C669-462F-4013-971D-10CB6CA422B0}" name="Column6554" dataDxfId="10231"/>
    <tableColumn id="6559" xr3:uid="{C87187A3-720A-402F-BE6B-49A2EEDEAF1E}" name="Column6555" dataDxfId="10230"/>
    <tableColumn id="6560" xr3:uid="{175EAB7C-5883-443F-9AF9-6C45EDC3EB9F}" name="Column6556" dataDxfId="10229"/>
    <tableColumn id="6561" xr3:uid="{B63F4590-E6B6-4E9A-9ECD-8D8228AE4AAC}" name="Column6557" dataDxfId="10228"/>
    <tableColumn id="6562" xr3:uid="{599A8749-1193-41D2-A52A-7FAD8F77FE9C}" name="Column6558" dataDxfId="10227"/>
    <tableColumn id="6563" xr3:uid="{8E996C12-EADD-462B-9BB6-0621C72CCB29}" name="Column6559" dataDxfId="10226"/>
    <tableColumn id="6564" xr3:uid="{57BDE855-25C3-4DC9-BF3B-6B648A3D7FF8}" name="Column6560" dataDxfId="10225"/>
    <tableColumn id="6565" xr3:uid="{236A772A-8CCA-449D-B581-5237DCB270C4}" name="Column6561" dataDxfId="10224"/>
    <tableColumn id="6566" xr3:uid="{3AACA8BA-14C4-48F7-BCCB-D14BD93ECB5E}" name="Column6562" dataDxfId="10223"/>
    <tableColumn id="6567" xr3:uid="{BFD3BC00-00F2-44DA-AA91-86485CBA73DC}" name="Column6563" dataDxfId="10222"/>
    <tableColumn id="6568" xr3:uid="{24B3B009-E6FA-4428-906B-26EA5CD2C588}" name="Column6564" dataDxfId="10221"/>
    <tableColumn id="6569" xr3:uid="{42867CCA-07F2-4E73-A5D1-877BF2ABA370}" name="Column6565" dataDxfId="10220"/>
    <tableColumn id="6570" xr3:uid="{AD5584D8-3C30-4E43-B91D-F4E81C66B124}" name="Column6566" dataDxfId="10219"/>
    <tableColumn id="6571" xr3:uid="{5D3FA6B4-101E-4CE5-A856-33F13057C8F5}" name="Column6567" dataDxfId="10218"/>
    <tableColumn id="6572" xr3:uid="{4CE5F842-D2E0-4BF2-BBDD-A536F485987C}" name="Column6568" dataDxfId="10217"/>
    <tableColumn id="6573" xr3:uid="{FA151BEC-0F7F-4B49-9890-BB71624B0809}" name="Column6569" dataDxfId="10216"/>
    <tableColumn id="6574" xr3:uid="{8CB84E81-F4C9-4787-9D8A-87C86ABA31BF}" name="Column6570" dataDxfId="10215"/>
    <tableColumn id="6575" xr3:uid="{E580E71D-2727-48C9-808E-9050A8B1F76C}" name="Column6571" dataDxfId="10214"/>
    <tableColumn id="6576" xr3:uid="{200D15DE-C45C-4164-A809-A57F67B5A0FF}" name="Column6572" dataDxfId="10213"/>
    <tableColumn id="6577" xr3:uid="{7ECAD177-F430-4E73-9439-932A2617660E}" name="Column6573" dataDxfId="10212"/>
    <tableColumn id="6578" xr3:uid="{869B0EBF-1043-489C-A34E-37EA10321DF1}" name="Column6574" dataDxfId="10211"/>
    <tableColumn id="6579" xr3:uid="{FADA8D4C-FCB0-4BCC-9F39-C19C8E445FB6}" name="Column6575" dataDxfId="10210"/>
    <tableColumn id="6580" xr3:uid="{8465828F-4D7E-4E90-9EA7-1439BDCA1712}" name="Column6576" dataDxfId="10209"/>
    <tableColumn id="6581" xr3:uid="{2FE1DC04-9A14-46DA-8B33-88DA62CADED7}" name="Column6577" dataDxfId="10208"/>
    <tableColumn id="6582" xr3:uid="{5400361A-1F32-4BBC-AF49-E7F1E8F1D88A}" name="Column6578" dataDxfId="10207"/>
    <tableColumn id="6583" xr3:uid="{88E9F8D2-ECFA-410C-B51E-425580DBB92B}" name="Column6579" dataDxfId="10206"/>
    <tableColumn id="6584" xr3:uid="{1AD89A39-0891-4BE7-8800-FC95CCB591D4}" name="Column6580" dataDxfId="10205"/>
    <tableColumn id="6585" xr3:uid="{6D804F4F-E7AC-4C80-9C63-A3BE5F5FAFBE}" name="Column6581" dataDxfId="10204"/>
    <tableColumn id="6586" xr3:uid="{3BFB3A29-CF4F-474D-9785-C6D87FDC04E2}" name="Column6582" dataDxfId="10203"/>
    <tableColumn id="6587" xr3:uid="{0792E4E3-EEB1-45CB-A223-501E37B980CD}" name="Column6583" dataDxfId="10202"/>
    <tableColumn id="6588" xr3:uid="{523E7DB7-61CA-466C-BF2A-40BCDAA150C8}" name="Column6584" dataDxfId="10201"/>
    <tableColumn id="6589" xr3:uid="{9A0101E2-600D-4BBA-AE47-BC0D63F7D8DC}" name="Column6585" dataDxfId="10200"/>
    <tableColumn id="6590" xr3:uid="{F703536D-EADB-4395-86ED-5E172E27E0A2}" name="Column6586" dataDxfId="10199"/>
    <tableColumn id="6591" xr3:uid="{32E00283-C3E5-41A6-B6CE-C32A46515AD5}" name="Column6587" dataDxfId="10198"/>
    <tableColumn id="6592" xr3:uid="{7794953E-9806-462F-A7D5-D95DECF55468}" name="Column6588" dataDxfId="10197"/>
    <tableColumn id="6593" xr3:uid="{CA77A140-919F-49AF-9C51-30F0921BF64F}" name="Column6589" dataDxfId="10196"/>
    <tableColumn id="6594" xr3:uid="{26E930DC-3415-45A2-BAB7-917B23683D19}" name="Column6590" dataDxfId="10195"/>
    <tableColumn id="6595" xr3:uid="{219C26A3-E4A4-4D31-888D-79A4391AA4D3}" name="Column6591" dataDxfId="10194"/>
    <tableColumn id="6596" xr3:uid="{86E4A8D6-0DC4-41C7-A3B3-D6042BD2DF53}" name="Column6592" dataDxfId="10193"/>
    <tableColumn id="6597" xr3:uid="{AB6D291E-F8C0-4291-9ADE-36B4626B3979}" name="Column6593" dataDxfId="10192"/>
    <tableColumn id="6598" xr3:uid="{99B4D51A-09E0-408F-BACA-D97CBC8E2684}" name="Column6594" dataDxfId="10191"/>
    <tableColumn id="6599" xr3:uid="{536D2F53-CDC2-41F5-94F8-5DAAA051EB1C}" name="Column6595" dataDxfId="10190"/>
    <tableColumn id="6600" xr3:uid="{F0C27F3D-B0BB-4D44-B0E3-8BED7CE70AF7}" name="Column6596" dataDxfId="10189"/>
    <tableColumn id="6601" xr3:uid="{695E773C-9D16-4F9D-B4F6-22CDB9755DC0}" name="Column6597" dataDxfId="10188"/>
    <tableColumn id="6602" xr3:uid="{B849F1AB-97B0-42D9-84ED-E4D113A04070}" name="Column6598" dataDxfId="10187"/>
    <tableColumn id="6603" xr3:uid="{7E9C777D-A25A-4AAF-9323-04D608E8DB82}" name="Column6599" dataDxfId="10186"/>
    <tableColumn id="6604" xr3:uid="{D4BF94D9-B96F-487A-A00A-141EE7345ABC}" name="Column6600" dataDxfId="10185"/>
    <tableColumn id="6605" xr3:uid="{3546DDF4-D65D-4BF5-B93F-7D8A38BBE720}" name="Column6601" dataDxfId="10184"/>
    <tableColumn id="6606" xr3:uid="{BBDE5D48-B866-4FBB-A165-E1E78E4C66BC}" name="Column6602" dataDxfId="10183"/>
    <tableColumn id="6607" xr3:uid="{9F7EA013-E514-4BFB-ACBF-D6FEA818C0BB}" name="Column6603" dataDxfId="10182"/>
    <tableColumn id="6608" xr3:uid="{1D05B97A-508F-4329-BB13-E72C11018941}" name="Column6604" dataDxfId="10181"/>
    <tableColumn id="6609" xr3:uid="{590C88DF-B52C-4592-A6CF-6529F587EC7A}" name="Column6605" dataDxfId="10180"/>
    <tableColumn id="6610" xr3:uid="{2361067C-6FED-4243-8289-3B2E3C0B9659}" name="Column6606" dataDxfId="10179"/>
    <tableColumn id="6611" xr3:uid="{E1E1A7C9-10B1-4FBB-B8FD-BE63296256EF}" name="Column6607" dataDxfId="10178"/>
    <tableColumn id="6612" xr3:uid="{28D6E3AF-7E74-487D-BC17-C68DFEC2441E}" name="Column6608" dataDxfId="10177"/>
    <tableColumn id="6613" xr3:uid="{99FE949B-5B8F-4C93-86AA-2B4BA844BACB}" name="Column6609" dataDxfId="10176"/>
    <tableColumn id="6614" xr3:uid="{4FD2FADA-A8D8-4B4B-9751-C46B5AB822C4}" name="Column6610" dataDxfId="10175"/>
    <tableColumn id="6615" xr3:uid="{4DD32D85-6875-45BA-AFD7-4B2701095736}" name="Column6611" dataDxfId="10174"/>
    <tableColumn id="6616" xr3:uid="{9580EE12-56BA-4B7F-8A55-D3B00DAE4739}" name="Column6612" dataDxfId="10173"/>
    <tableColumn id="6617" xr3:uid="{FE548463-B74D-4910-8C89-2E6AE02EC557}" name="Column6613" dataDxfId="10172"/>
    <tableColumn id="6618" xr3:uid="{9F1EF056-35A7-412C-ABD4-164056992A3A}" name="Column6614" dataDxfId="10171"/>
    <tableColumn id="6619" xr3:uid="{E8C5A434-AEAE-4031-8899-EC9DEA67310B}" name="Column6615" dataDxfId="10170"/>
    <tableColumn id="6620" xr3:uid="{D3CF7A76-61F8-44C6-B945-40847A75B3EA}" name="Column6616" dataDxfId="10169"/>
    <tableColumn id="6621" xr3:uid="{D71C093C-0828-4CB8-8171-146131567DA0}" name="Column6617" dataDxfId="10168"/>
    <tableColumn id="6622" xr3:uid="{EB1F01FB-93EF-41B5-96D5-C91213C46607}" name="Column6618" dataDxfId="10167"/>
    <tableColumn id="6623" xr3:uid="{89521C77-FCA2-4B2D-9278-A7EA5B4E055F}" name="Column6619" dataDxfId="10166"/>
    <tableColumn id="6624" xr3:uid="{6B63EFAF-F788-462D-BFAD-2F975DF89CA4}" name="Column6620" dataDxfId="10165"/>
    <tableColumn id="6625" xr3:uid="{D58439B4-2FE6-4E28-A1CD-F35C38158082}" name="Column6621" dataDxfId="10164"/>
    <tableColumn id="6626" xr3:uid="{25AA8D10-E8E7-4503-8EF5-826152F35915}" name="Column6622" dataDxfId="10163"/>
    <tableColumn id="6627" xr3:uid="{53DAED61-9B51-406B-9808-11D25A6013BE}" name="Column6623" dataDxfId="10162"/>
    <tableColumn id="6628" xr3:uid="{3B3F588C-CEE5-4244-90B7-C727048EBFAA}" name="Column6624" dataDxfId="10161"/>
    <tableColumn id="6629" xr3:uid="{EF7ADCA3-E264-4EA4-B7EB-DCD1CAADFE1C}" name="Column6625" dataDxfId="10160"/>
    <tableColumn id="6630" xr3:uid="{CEC2B153-EEB8-4B72-9D23-A1F8A5E2FB5F}" name="Column6626" dataDxfId="10159"/>
    <tableColumn id="6631" xr3:uid="{6A346D7B-7CF3-4A43-9087-B5E550AD7DA5}" name="Column6627" dataDxfId="10158"/>
    <tableColumn id="6632" xr3:uid="{4A7E2884-66D0-4DC9-AAC3-19576B761EB0}" name="Column6628" dataDxfId="10157"/>
    <tableColumn id="6633" xr3:uid="{5623AC53-DBB3-4F68-8466-ACC1DFD8C9B0}" name="Column6629" dataDxfId="10156"/>
    <tableColumn id="6634" xr3:uid="{CFA1B394-E4CD-434E-97C6-938F4C63F006}" name="Column6630" dataDxfId="10155"/>
    <tableColumn id="6635" xr3:uid="{C9D0B138-1745-41B3-A84E-AA99EC248166}" name="Column6631" dataDxfId="10154"/>
    <tableColumn id="6636" xr3:uid="{57CB1E5E-621A-4507-8883-6DB5F551057C}" name="Column6632" dataDxfId="10153"/>
    <tableColumn id="6637" xr3:uid="{193CBFE7-CBFF-4138-9B9B-D407F96082B5}" name="Column6633" dataDxfId="10152"/>
    <tableColumn id="6638" xr3:uid="{B1A869EE-A3F9-4A04-A924-92F267D33D39}" name="Column6634" dataDxfId="10151"/>
    <tableColumn id="6639" xr3:uid="{3D838E09-7A58-4128-88E6-745B1D2BD498}" name="Column6635" dataDxfId="10150"/>
    <tableColumn id="6640" xr3:uid="{F7398645-45AE-4BB2-BA72-558FCF4198C7}" name="Column6636" dataDxfId="10149"/>
    <tableColumn id="6641" xr3:uid="{B46A502D-B9EF-4C09-9C2C-3B7D8CED2DC2}" name="Column6637" dataDxfId="10148"/>
    <tableColumn id="6642" xr3:uid="{25CC2E7A-F186-4639-8773-CAF6CD8D1797}" name="Column6638" dataDxfId="10147"/>
    <tableColumn id="6643" xr3:uid="{3EAFD499-4979-4B85-9AF5-29A43E8310A3}" name="Column6639" dataDxfId="10146"/>
    <tableColumn id="6644" xr3:uid="{DF3F29AD-BFFC-48DF-B3CF-479213A03869}" name="Column6640" dataDxfId="10145"/>
    <tableColumn id="6645" xr3:uid="{6E38175E-0AE4-4826-96C1-7577B5A1070B}" name="Column6641" dataDxfId="10144"/>
    <tableColumn id="6646" xr3:uid="{DBE01372-2CD3-468A-889A-7BB767EB7470}" name="Column6642" dataDxfId="10143"/>
    <tableColumn id="6647" xr3:uid="{23C03386-3520-4C02-92CC-D2FDA481A9E6}" name="Column6643" dataDxfId="10142"/>
    <tableColumn id="6648" xr3:uid="{575E2E4E-7C5A-4DC6-8729-04A8C34382A2}" name="Column6644" dataDxfId="10141"/>
    <tableColumn id="6649" xr3:uid="{C52C8D5D-3F2B-4CD0-898D-13A7C43BC28E}" name="Column6645" dataDxfId="10140"/>
    <tableColumn id="6650" xr3:uid="{73392901-E6E1-4074-8E09-B1FD4374DECF}" name="Column6646" dataDxfId="10139"/>
    <tableColumn id="6651" xr3:uid="{035228CD-8701-4E3B-9782-3F5A69594BBC}" name="Column6647" dataDxfId="10138"/>
    <tableColumn id="6652" xr3:uid="{4A8B0D23-2A40-40BC-A4C8-F10ECE6C6299}" name="Column6648" dataDxfId="10137"/>
    <tableColumn id="6653" xr3:uid="{94CE5D18-BB08-4DBF-9BB3-5353BAF7D795}" name="Column6649" dataDxfId="10136"/>
    <tableColumn id="6654" xr3:uid="{6CE86097-B1F5-4E15-A1B5-00D98965729B}" name="Column6650" dataDxfId="10135"/>
    <tableColumn id="6655" xr3:uid="{62B677CB-7641-44D6-B285-A5FAC8F21FDE}" name="Column6651" dataDxfId="10134"/>
    <tableColumn id="6656" xr3:uid="{40D07616-09D9-4A38-BAB6-3FBD4172C3BC}" name="Column6652" dataDxfId="10133"/>
    <tableColumn id="6657" xr3:uid="{CF30754A-A2BD-4F99-9554-BCA425205333}" name="Column6653" dataDxfId="10132"/>
    <tableColumn id="6658" xr3:uid="{EE2A7762-EC39-43D4-B359-C928B0BD5505}" name="Column6654" dataDxfId="10131"/>
    <tableColumn id="6659" xr3:uid="{7120B7D9-7803-4AD4-9ABE-499F369ADE10}" name="Column6655" dataDxfId="10130"/>
    <tableColumn id="6660" xr3:uid="{E42702B1-40F0-44CF-BEC7-C784EB48A42B}" name="Column6656" dataDxfId="10129"/>
    <tableColumn id="6661" xr3:uid="{6AF9C99B-F4EF-4C63-BF33-0443DBF28029}" name="Column6657" dataDxfId="10128"/>
    <tableColumn id="6662" xr3:uid="{F3835B5D-F6D1-4B70-AA44-AF5632023A1C}" name="Column6658" dataDxfId="10127"/>
    <tableColumn id="6663" xr3:uid="{3E399524-5126-4ED7-A58F-BCED8365BAA7}" name="Column6659" dataDxfId="10126"/>
    <tableColumn id="6664" xr3:uid="{9B787A03-A0AE-4B11-9652-B05B67BE0832}" name="Column6660" dataDxfId="10125"/>
    <tableColumn id="6665" xr3:uid="{646B5CE0-2508-47B0-8DA8-8FE52306D791}" name="Column6661" dataDxfId="10124"/>
    <tableColumn id="6666" xr3:uid="{930B1E5E-04B2-42D7-BBD2-5E5DB3FA085B}" name="Column6662" dataDxfId="10123"/>
    <tableColumn id="6667" xr3:uid="{6294DCD7-9246-4853-BCA1-1FEAA523A841}" name="Column6663" dataDxfId="10122"/>
    <tableColumn id="6668" xr3:uid="{8FD7219A-2B27-4264-95D6-E700FD9F66CE}" name="Column6664" dataDxfId="10121"/>
    <tableColumn id="6669" xr3:uid="{CB4B4EDE-20CC-4947-AFFB-B154C259ACD0}" name="Column6665" dataDxfId="10120"/>
    <tableColumn id="6670" xr3:uid="{51609FED-8F6B-4EE0-9545-A99A3DA8B711}" name="Column6666" dataDxfId="10119"/>
    <tableColumn id="6671" xr3:uid="{103D4BDB-CB46-482F-899F-06A911F303D6}" name="Column6667" dataDxfId="10118"/>
    <tableColumn id="6672" xr3:uid="{C8D88EAF-15BD-4DBD-8CA5-243AC20984EB}" name="Column6668" dataDxfId="10117"/>
    <tableColumn id="6673" xr3:uid="{20AFA75D-B407-4592-B387-2BCFF6B3FCB0}" name="Column6669" dataDxfId="10116"/>
    <tableColumn id="6674" xr3:uid="{4715BB38-2D24-481C-BFDE-8B5438906070}" name="Column6670" dataDxfId="10115"/>
    <tableColumn id="6675" xr3:uid="{6FBB1547-B3AE-4424-B675-F6F3A4FEFE0D}" name="Column6671" dataDxfId="10114"/>
    <tableColumn id="6676" xr3:uid="{8AF3AA6E-144E-4CE4-A11D-E3BCC4DA745B}" name="Column6672" dataDxfId="10113"/>
    <tableColumn id="6677" xr3:uid="{594B740A-F0DF-4B88-BEF6-72A9DDABC5A6}" name="Column6673" dataDxfId="10112"/>
    <tableColumn id="6678" xr3:uid="{5D5C1B2A-2BA5-47D2-89D2-91FDC5C5CA84}" name="Column6674" dataDxfId="10111"/>
    <tableColumn id="6679" xr3:uid="{3B636D80-69B6-4EC5-BF85-DA5606719337}" name="Column6675" dataDxfId="10110"/>
    <tableColumn id="6680" xr3:uid="{47F0B1FE-24DA-4D66-A518-AE2CCAE8B669}" name="Column6676" dataDxfId="10109"/>
    <tableColumn id="6681" xr3:uid="{769F93C9-426B-40A5-973E-C26316982ABD}" name="Column6677" dataDxfId="10108"/>
    <tableColumn id="6682" xr3:uid="{29F46B90-3457-49ED-AA1A-A9C56E28C5C3}" name="Column6678" dataDxfId="10107"/>
    <tableColumn id="6683" xr3:uid="{188F0DB0-2B86-4A8B-985D-452E9D722732}" name="Column6679" dataDxfId="10106"/>
    <tableColumn id="6684" xr3:uid="{F41604DD-38F9-4A56-B234-BAB5C329FCE6}" name="Column6680" dataDxfId="10105"/>
    <tableColumn id="6685" xr3:uid="{FDAC32B6-2157-4142-A758-B8870018D61A}" name="Column6681" dataDxfId="10104"/>
    <tableColumn id="6686" xr3:uid="{53EBCC45-E677-437A-A1EB-3C4D89269C60}" name="Column6682" dataDxfId="10103"/>
    <tableColumn id="6687" xr3:uid="{547D7EFC-387C-4ECF-9A56-51D10B0F87F9}" name="Column6683" dataDxfId="10102"/>
    <tableColumn id="6688" xr3:uid="{18936721-ED34-4ECD-8C41-51D892AA5136}" name="Column6684" dataDxfId="10101"/>
    <tableColumn id="6689" xr3:uid="{0FCE9394-A9CF-404B-AC0D-A9FBB2A6A08B}" name="Column6685" dataDxfId="10100"/>
    <tableColumn id="6690" xr3:uid="{26DAF9A2-1A21-403E-8871-22139450F442}" name="Column6686" dataDxfId="10099"/>
    <tableColumn id="6691" xr3:uid="{819406D9-7948-46A4-9857-F8D25AE5F582}" name="Column6687" dataDxfId="10098"/>
    <tableColumn id="6692" xr3:uid="{C5EECA3D-ED7A-495B-8B42-F86E1D7BFD93}" name="Column6688" dataDxfId="10097"/>
    <tableColumn id="6693" xr3:uid="{7FB3FC26-5F1C-452C-B8C3-C99B0568A3B2}" name="Column6689" dataDxfId="10096"/>
    <tableColumn id="6694" xr3:uid="{1D24819E-8A69-4978-AC33-8461AA72F526}" name="Column6690" dataDxfId="10095"/>
    <tableColumn id="6695" xr3:uid="{3F13B71E-B9C3-4384-88F5-3ACAEBF6D9F4}" name="Column6691" dataDxfId="10094"/>
    <tableColumn id="6696" xr3:uid="{B1BADFD7-7169-4824-AC81-4548AEB3A24C}" name="Column6692" dataDxfId="10093"/>
    <tableColumn id="6697" xr3:uid="{B6480F4A-4E99-41D5-85D7-CFF111BF4E7A}" name="Column6693" dataDxfId="10092"/>
    <tableColumn id="6698" xr3:uid="{54BC719A-C1EA-456D-BBD3-ED62BF90C9B0}" name="Column6694" dataDxfId="10091"/>
    <tableColumn id="6699" xr3:uid="{9776FE6D-0696-4818-B650-D8C09BBDEA4E}" name="Column6695" dataDxfId="10090"/>
    <tableColumn id="6700" xr3:uid="{56DB0A56-A2EF-4D36-B277-CCA38B45D838}" name="Column6696" dataDxfId="10089"/>
    <tableColumn id="6701" xr3:uid="{A4B243FB-D18F-46AD-8E16-BFC0D447F321}" name="Column6697" dataDxfId="10088"/>
    <tableColumn id="6702" xr3:uid="{6323542D-1FB7-4829-B2C2-F84571AE17B3}" name="Column6698" dataDxfId="10087"/>
    <tableColumn id="6703" xr3:uid="{EF1D2938-C125-4458-9A2B-64D5F2D38F64}" name="Column6699" dataDxfId="10086"/>
    <tableColumn id="6704" xr3:uid="{EB612EDD-B084-4E6E-9AC8-C79094A5AD0C}" name="Column6700" dataDxfId="10085"/>
    <tableColumn id="6705" xr3:uid="{D05D7AF3-63CF-47B8-9070-1FD04AD952C2}" name="Column6701" dataDxfId="10084"/>
    <tableColumn id="6706" xr3:uid="{265E48D2-3FBC-427F-A263-1B276BD81304}" name="Column6702" dataDxfId="10083"/>
    <tableColumn id="6707" xr3:uid="{9FF040A5-5B11-4866-BAF9-F9CF552E15D6}" name="Column6703" dataDxfId="10082"/>
    <tableColumn id="6708" xr3:uid="{75854EB5-B58E-4B40-AD25-EBA744DCCAC7}" name="Column6704" dataDxfId="10081"/>
    <tableColumn id="6709" xr3:uid="{2CDF1E4B-A709-49FC-80AA-358B3CE9F426}" name="Column6705" dataDxfId="10080"/>
    <tableColumn id="6710" xr3:uid="{C8AF1B96-6E53-4206-9124-516C293B43EE}" name="Column6706" dataDxfId="10079"/>
    <tableColumn id="6711" xr3:uid="{89B02207-330C-4574-B0B4-1A0CD4884981}" name="Column6707" dataDxfId="10078"/>
    <tableColumn id="6712" xr3:uid="{A7C63F89-69D5-4B04-A27C-404F81AACD66}" name="Column6708" dataDxfId="10077"/>
    <tableColumn id="6713" xr3:uid="{3582DB0A-48E9-492C-A28A-81CED7F418F1}" name="Column6709" dataDxfId="10076"/>
    <tableColumn id="6714" xr3:uid="{6F80F58C-358E-438F-9287-532FA1F50DC0}" name="Column6710" dataDxfId="10075"/>
    <tableColumn id="6715" xr3:uid="{42427422-AD78-4088-89EB-64D045260727}" name="Column6711" dataDxfId="10074"/>
    <tableColumn id="6716" xr3:uid="{0DA013A7-DF5C-4187-A116-46F42308BA30}" name="Column6712" dataDxfId="10073"/>
    <tableColumn id="6717" xr3:uid="{1F028330-D7D7-4FBB-8BFA-A6F3BF745E2A}" name="Column6713" dataDxfId="10072"/>
    <tableColumn id="6718" xr3:uid="{2ABB8D69-9D4B-4E4A-92DD-414ED088961F}" name="Column6714" dataDxfId="10071"/>
    <tableColumn id="6719" xr3:uid="{A17AB9B0-9E44-4149-83CD-B8213B3B93C7}" name="Column6715" dataDxfId="10070"/>
    <tableColumn id="6720" xr3:uid="{5A7FEADE-55D8-4D0C-900C-E177D0F1D0FD}" name="Column6716" dataDxfId="10069"/>
    <tableColumn id="6721" xr3:uid="{0C12A11A-1594-42D9-976D-BCABE464D69A}" name="Column6717" dataDxfId="10068"/>
    <tableColumn id="6722" xr3:uid="{9AEB09B6-CC0C-4478-8AE6-60F590ADDA08}" name="Column6718" dataDxfId="10067"/>
    <tableColumn id="6723" xr3:uid="{55E2F615-F0BE-43EF-9159-8A2ED706C6BC}" name="Column6719" dataDxfId="10066"/>
    <tableColumn id="6724" xr3:uid="{C1807F4F-1C7B-493A-8455-6F9919431FF7}" name="Column6720" dataDxfId="10065"/>
    <tableColumn id="6725" xr3:uid="{81A0FC96-C7E7-4C2E-B036-A6687BD242DA}" name="Column6721" dataDxfId="10064"/>
    <tableColumn id="6726" xr3:uid="{0C1DC955-4706-49F3-ADC3-2043CB5DD584}" name="Column6722" dataDxfId="10063"/>
    <tableColumn id="6727" xr3:uid="{D6B3A171-D45A-4532-8743-DC4D8C89341F}" name="Column6723" dataDxfId="10062"/>
    <tableColumn id="6728" xr3:uid="{C6611604-0EB1-4DA4-B3F9-C2EEE8FF0838}" name="Column6724" dataDxfId="10061"/>
    <tableColumn id="6729" xr3:uid="{CD673409-F29C-495D-95E6-264A5D0CF024}" name="Column6725" dataDxfId="10060"/>
    <tableColumn id="6730" xr3:uid="{1DE1CD28-6FD3-4BDC-AA49-22B7A70EAA26}" name="Column6726" dataDxfId="10059"/>
    <tableColumn id="6731" xr3:uid="{D4DC7BBE-0F7B-4A62-A8C1-9017D64B11D6}" name="Column6727" dataDxfId="10058"/>
    <tableColumn id="6732" xr3:uid="{78DD666D-C276-457A-80CD-E07A74875ED1}" name="Column6728" dataDxfId="10057"/>
    <tableColumn id="6733" xr3:uid="{058AF047-B0A3-4728-9841-F0539446EE35}" name="Column6729" dataDxfId="10056"/>
    <tableColumn id="6734" xr3:uid="{F3386652-4EED-4376-978E-FB613C15AA14}" name="Column6730" dataDxfId="10055"/>
    <tableColumn id="6735" xr3:uid="{C08ECAE1-147B-4CDD-862E-2156FBA888A6}" name="Column6731" dataDxfId="10054"/>
    <tableColumn id="6736" xr3:uid="{671B6F2B-6CA3-4D0E-A8DB-32978C2888AD}" name="Column6732" dataDxfId="10053"/>
    <tableColumn id="6737" xr3:uid="{B58D1ECF-B7C3-4B2E-A9DD-6F9C752185FC}" name="Column6733" dataDxfId="10052"/>
    <tableColumn id="6738" xr3:uid="{9AE4DD15-AE88-4FA7-B787-411B50175AB3}" name="Column6734" dataDxfId="10051"/>
    <tableColumn id="6739" xr3:uid="{340BF54C-1D61-4462-9AB7-FA9F9FED3C84}" name="Column6735" dataDxfId="10050"/>
    <tableColumn id="6740" xr3:uid="{956C206F-9E72-4EB8-9203-D23FDFF497FA}" name="Column6736" dataDxfId="10049"/>
    <tableColumn id="6741" xr3:uid="{3DD59A5F-34CF-4A85-A2CC-3C23A8255266}" name="Column6737" dataDxfId="10048"/>
    <tableColumn id="6742" xr3:uid="{BC63893C-54CC-4D60-996F-D5E9E6C3C373}" name="Column6738" dataDxfId="10047"/>
    <tableColumn id="6743" xr3:uid="{B1806E13-AC7C-4684-9E9D-C88EE332B5CE}" name="Column6739" dataDxfId="10046"/>
    <tableColumn id="6744" xr3:uid="{AF01FBB4-4C09-4FF2-B014-E3931F40C6CB}" name="Column6740" dataDxfId="10045"/>
    <tableColumn id="6745" xr3:uid="{A9BC0901-21D2-43C4-8903-EFB68D02BA75}" name="Column6741" dataDxfId="10044"/>
    <tableColumn id="6746" xr3:uid="{8C3566E3-291C-4AAA-A98F-1D186555D4F3}" name="Column6742" dataDxfId="10043"/>
    <tableColumn id="6747" xr3:uid="{1B655CE1-F41D-4142-AB5E-459392AB9801}" name="Column6743" dataDxfId="10042"/>
    <tableColumn id="6748" xr3:uid="{46BEC851-6EB5-4E2D-A464-2521E3836541}" name="Column6744" dataDxfId="10041"/>
    <tableColumn id="6749" xr3:uid="{02D660CD-A8FC-4095-A5F4-00839EA6FB20}" name="Column6745" dataDxfId="10040"/>
    <tableColumn id="6750" xr3:uid="{A7A2A282-17F0-49A1-A233-180D6A6D8A82}" name="Column6746" dataDxfId="10039"/>
    <tableColumn id="6751" xr3:uid="{B3FA0141-30DD-48BF-836B-B8FBA1C65222}" name="Column6747" dataDxfId="10038"/>
    <tableColumn id="6752" xr3:uid="{797E8A8A-511A-428D-8706-6393D88069A2}" name="Column6748" dataDxfId="10037"/>
    <tableColumn id="6753" xr3:uid="{641C4D32-77D6-416B-86FB-AB0279EC1E4C}" name="Column6749" dataDxfId="10036"/>
    <tableColumn id="6754" xr3:uid="{509B2B81-9714-407D-9743-5C322A39E41F}" name="Column6750" dataDxfId="10035"/>
    <tableColumn id="6755" xr3:uid="{B4ABAEE1-FB23-4BCE-A830-6BF2E929FA3A}" name="Column6751" dataDxfId="10034"/>
    <tableColumn id="6756" xr3:uid="{C8B0E1F3-CA97-4308-87E0-51857CFEAF89}" name="Column6752" dataDxfId="10033"/>
    <tableColumn id="6757" xr3:uid="{2F572125-EAC9-4313-9FC0-5CFF5BC7F0BF}" name="Column6753" dataDxfId="10032"/>
    <tableColumn id="6758" xr3:uid="{119A2D81-C6EE-4B4F-A288-E433BB0DB17B}" name="Column6754" dataDxfId="10031"/>
    <tableColumn id="6759" xr3:uid="{FA56BEAF-C8BF-4ED7-AE2B-A89A18761175}" name="Column6755" dataDxfId="10030"/>
    <tableColumn id="6760" xr3:uid="{5122B233-A7B4-458F-BC85-B537AC84C348}" name="Column6756" dataDxfId="10029"/>
    <tableColumn id="6761" xr3:uid="{6A475DDC-8526-40C9-96F7-209101787215}" name="Column6757" dataDxfId="10028"/>
    <tableColumn id="6762" xr3:uid="{F6855104-C415-47EE-9FF7-6766B5A27874}" name="Column6758" dataDxfId="10027"/>
    <tableColumn id="6763" xr3:uid="{D56E7B06-2EB0-4285-88CC-55953D11D697}" name="Column6759" dataDxfId="10026"/>
    <tableColumn id="6764" xr3:uid="{1B4D7E69-83AF-4756-A2A3-C1F6A6844AB5}" name="Column6760" dataDxfId="10025"/>
    <tableColumn id="6765" xr3:uid="{8AFEAF52-64E1-472D-B7D7-FB073414628B}" name="Column6761" dataDxfId="10024"/>
    <tableColumn id="6766" xr3:uid="{27958BA8-D88D-48C9-BA1C-B6F68F74D454}" name="Column6762" dataDxfId="10023"/>
    <tableColumn id="6767" xr3:uid="{74497DDA-2910-4242-B7AE-A8386F3B511D}" name="Column6763" dataDxfId="10022"/>
    <tableColumn id="6768" xr3:uid="{660D3462-ECF6-457C-8B6E-9AB51208890C}" name="Column6764" dataDxfId="10021"/>
    <tableColumn id="6769" xr3:uid="{201CE7B1-EF18-441B-A8D6-F6AF42AAB757}" name="Column6765" dataDxfId="10020"/>
    <tableColumn id="6770" xr3:uid="{0C0BC658-F09B-4A73-BEAB-2B8C97919B2C}" name="Column6766" dataDxfId="10019"/>
    <tableColumn id="6771" xr3:uid="{8A6079EC-5223-4C48-8470-001FB613EB62}" name="Column6767" dataDxfId="10018"/>
    <tableColumn id="6772" xr3:uid="{4D4A48A1-84E6-4CC2-BB84-A44FC29FEE9B}" name="Column6768" dataDxfId="10017"/>
    <tableColumn id="6773" xr3:uid="{7331EF66-EAB9-4D02-8211-DDA28C005524}" name="Column6769" dataDxfId="10016"/>
    <tableColumn id="6774" xr3:uid="{CA4A044B-989F-4DFE-9BE4-909EA98B368A}" name="Column6770" dataDxfId="10015"/>
    <tableColumn id="6775" xr3:uid="{46286CDC-060A-433A-BDD1-AE1E9E12D069}" name="Column6771" dataDxfId="10014"/>
    <tableColumn id="6776" xr3:uid="{11B8C632-BCCD-4B0F-87A3-371CDC29BDAD}" name="Column6772" dataDxfId="10013"/>
    <tableColumn id="6777" xr3:uid="{A22EB270-F942-4D66-A02D-249914A13194}" name="Column6773" dataDxfId="10012"/>
    <tableColumn id="6778" xr3:uid="{922F1342-3E38-4468-999D-88543D563053}" name="Column6774" dataDxfId="10011"/>
    <tableColumn id="6779" xr3:uid="{76B73424-F8A5-4432-B765-89FFECD1CD86}" name="Column6775" dataDxfId="10010"/>
    <tableColumn id="6780" xr3:uid="{43E24B85-9A18-43D6-AEB2-0CB30A41986F}" name="Column6776" dataDxfId="10009"/>
    <tableColumn id="6781" xr3:uid="{5FBA5A7F-1C03-4BE9-97EC-A941000AC009}" name="Column6777" dataDxfId="10008"/>
    <tableColumn id="6782" xr3:uid="{6C3509F9-5923-442A-9019-F97658E1BC22}" name="Column6778" dataDxfId="10007"/>
    <tableColumn id="6783" xr3:uid="{CAD02CBD-0D70-4209-B39E-19EEAC5EDA7B}" name="Column6779" dataDxfId="10006"/>
    <tableColumn id="6784" xr3:uid="{C8710A64-F128-401E-916C-0DB06629FABA}" name="Column6780" dataDxfId="10005"/>
    <tableColumn id="6785" xr3:uid="{9AFC88AC-9ACC-48A1-BDBF-0515EE180042}" name="Column6781" dataDxfId="10004"/>
    <tableColumn id="6786" xr3:uid="{16A6ABA5-0130-4EF2-8D34-01838187DB30}" name="Column6782" dataDxfId="10003"/>
    <tableColumn id="6787" xr3:uid="{5892FC15-930F-4F81-89A9-4AF9DBF9C955}" name="Column6783" dataDxfId="10002"/>
    <tableColumn id="6788" xr3:uid="{08CAAF63-5981-43F5-A3D3-B9E4C1EC0CB8}" name="Column6784" dataDxfId="10001"/>
    <tableColumn id="6789" xr3:uid="{BFF876B2-F6E5-4271-B52A-C06C2ABA9399}" name="Column6785" dataDxfId="10000"/>
    <tableColumn id="6790" xr3:uid="{A5D3D621-B739-456E-89DB-1551CF643C2F}" name="Column6786" dataDxfId="9999"/>
    <tableColumn id="6791" xr3:uid="{89616886-A967-42D0-AC9A-B5A111465D00}" name="Column6787" dataDxfId="9998"/>
    <tableColumn id="6792" xr3:uid="{3BB994BF-0D1D-4CF9-B69C-D76B0B616501}" name="Column6788" dataDxfId="9997"/>
    <tableColumn id="6793" xr3:uid="{24FAD127-4159-4EE7-8F67-77326F8E9EFE}" name="Column6789" dataDxfId="9996"/>
    <tableColumn id="6794" xr3:uid="{A9AE8C15-EE4F-460C-B3BF-4E91554F69A9}" name="Column6790" dataDxfId="9995"/>
    <tableColumn id="6795" xr3:uid="{E045399F-5F8C-4A6F-9F36-8C5E7F6A43F7}" name="Column6791" dataDxfId="9994"/>
    <tableColumn id="6796" xr3:uid="{23F26AB2-2060-47E3-8A23-D6D2938051EA}" name="Column6792" dataDxfId="9993"/>
    <tableColumn id="6797" xr3:uid="{E0F03E46-23B9-45D9-892E-0F862D99CBE0}" name="Column6793" dataDxfId="9992"/>
    <tableColumn id="6798" xr3:uid="{5A425D93-4FE4-4C95-A9B6-DCF5E99C1871}" name="Column6794" dataDxfId="9991"/>
    <tableColumn id="6799" xr3:uid="{E491EB97-82E2-4794-959E-032B086B5AFB}" name="Column6795" dataDxfId="9990"/>
    <tableColumn id="6800" xr3:uid="{C57FFC79-0A4F-4110-9DB1-F904AFBF16E8}" name="Column6796" dataDxfId="9989"/>
    <tableColumn id="6801" xr3:uid="{93FC641C-156E-4AB5-91CB-9C427479D591}" name="Column6797" dataDxfId="9988"/>
    <tableColumn id="6802" xr3:uid="{2832DB00-A171-4311-95ED-353B4EBEC314}" name="Column6798" dataDxfId="9987"/>
    <tableColumn id="6803" xr3:uid="{591F6DCC-7D63-4F6B-AB39-778944A4B0D0}" name="Column6799" dataDxfId="9986"/>
    <tableColumn id="6804" xr3:uid="{09F2366E-3B9A-4801-89E2-FF453CD6005D}" name="Column6800" dataDxfId="9985"/>
    <tableColumn id="6805" xr3:uid="{84B332E7-3113-4F96-B64A-2AAC4F58B4DA}" name="Column6801" dataDxfId="9984"/>
    <tableColumn id="6806" xr3:uid="{ECC61D8E-738B-421B-A980-F044340060B6}" name="Column6802" dataDxfId="9983"/>
    <tableColumn id="6807" xr3:uid="{8D3C819B-2878-4310-B636-71745C327E29}" name="Column6803" dataDxfId="9982"/>
    <tableColumn id="6808" xr3:uid="{8D0601A6-E7A2-461D-849F-AD54E5902FBE}" name="Column6804" dataDxfId="9981"/>
    <tableColumn id="6809" xr3:uid="{3C502495-E17A-4FCA-8620-4F5549C040D2}" name="Column6805" dataDxfId="9980"/>
    <tableColumn id="6810" xr3:uid="{DF250573-5E11-4A7D-87AF-EF8E592151B9}" name="Column6806" dataDxfId="9979"/>
    <tableColumn id="6811" xr3:uid="{878636DD-E795-46F9-BBB9-2264E4E01C58}" name="Column6807" dataDxfId="9978"/>
    <tableColumn id="6812" xr3:uid="{A00B6774-77A3-46EC-9504-EA5C9AF92552}" name="Column6808" dataDxfId="9977"/>
    <tableColumn id="6813" xr3:uid="{D8EEFF65-E8D7-4858-89BA-C7FDE7F288C8}" name="Column6809" dataDxfId="9976"/>
    <tableColumn id="6814" xr3:uid="{0DB076C4-D89E-4EF7-89EB-32D8ED9EE67B}" name="Column6810" dataDxfId="9975"/>
    <tableColumn id="6815" xr3:uid="{FEE97EA8-498D-4E92-AED6-6001CB6DA2FE}" name="Column6811" dataDxfId="9974"/>
    <tableColumn id="6816" xr3:uid="{C8EF1C40-022C-49BB-B908-E5ED39B37AE5}" name="Column6812" dataDxfId="9973"/>
    <tableColumn id="6817" xr3:uid="{9036F717-3D51-4132-A5D4-B28C4B779ADB}" name="Column6813" dataDxfId="9972"/>
    <tableColumn id="6818" xr3:uid="{900BAC6E-9558-461E-86DC-7FB3B6E4041B}" name="Column6814" dataDxfId="9971"/>
    <tableColumn id="6819" xr3:uid="{248BF660-968D-4AE6-BA56-15D51027C671}" name="Column6815" dataDxfId="9970"/>
    <tableColumn id="6820" xr3:uid="{0C375207-BBF1-4DE3-B40C-5FE2BCF85C77}" name="Column6816" dataDxfId="9969"/>
    <tableColumn id="6821" xr3:uid="{3EE03F9D-E022-4766-9663-221D5C613099}" name="Column6817" dataDxfId="9968"/>
    <tableColumn id="6822" xr3:uid="{14487082-02BE-4F07-BFCD-692D6B783F4E}" name="Column6818" dataDxfId="9967"/>
    <tableColumn id="6823" xr3:uid="{B13DDD23-6750-4A3A-9E43-4E13CADAA307}" name="Column6819" dataDxfId="9966"/>
    <tableColumn id="6824" xr3:uid="{9BD289DD-7427-4EBC-8402-E131E01898AD}" name="Column6820" dataDxfId="9965"/>
    <tableColumn id="6825" xr3:uid="{8D40CA03-FF16-4CFE-B4DA-D491F1F5CCB3}" name="Column6821" dataDxfId="9964"/>
    <tableColumn id="6826" xr3:uid="{6BAB2FBE-DDAF-4E3C-83DD-C8F1BB344B8D}" name="Column6822" dataDxfId="9963"/>
    <tableColumn id="6827" xr3:uid="{FE9BCD77-0C8D-41D1-BEEA-DFB23BBA6048}" name="Column6823" dataDxfId="9962"/>
    <tableColumn id="6828" xr3:uid="{C0981EAE-807C-4F31-855B-1C281B95DEDA}" name="Column6824" dataDxfId="9961"/>
    <tableColumn id="6829" xr3:uid="{697618AC-062B-4DBF-B950-825576681395}" name="Column6825" dataDxfId="9960"/>
    <tableColumn id="6830" xr3:uid="{EA3FCB7F-FD0B-4AE8-AB2D-999A65826CC0}" name="Column6826" dataDxfId="9959"/>
    <tableColumn id="6831" xr3:uid="{5F2E72C8-DF97-446D-B4BF-60E629F4F842}" name="Column6827" dataDxfId="9958"/>
    <tableColumn id="6832" xr3:uid="{5A9A2942-4507-4182-B0F3-E17EF9C7064E}" name="Column6828" dataDxfId="9957"/>
    <tableColumn id="6833" xr3:uid="{02615D9B-64EE-4DFD-A03A-A4B0892370B4}" name="Column6829" dataDxfId="9956"/>
    <tableColumn id="6834" xr3:uid="{F63C3486-6A18-4705-9F70-3C44FBB9DDA4}" name="Column6830" dataDxfId="9955"/>
    <tableColumn id="6835" xr3:uid="{2FBF7E9B-FB06-46C4-9D45-8B26D971B0B4}" name="Column6831" dataDxfId="9954"/>
    <tableColumn id="6836" xr3:uid="{4CC72E8F-BDCB-4D0A-893C-3DF631BBAE43}" name="Column6832" dataDxfId="9953"/>
    <tableColumn id="6837" xr3:uid="{1E185ABE-0F0A-4624-B9FD-40ECBA777A31}" name="Column6833" dataDxfId="9952"/>
    <tableColumn id="6838" xr3:uid="{858CB128-00C1-4636-8349-849FD4978BF9}" name="Column6834" dataDxfId="9951"/>
    <tableColumn id="6839" xr3:uid="{EB6B7C5E-FFB2-4BBE-BFC5-0AA1AB41FCC0}" name="Column6835" dataDxfId="9950"/>
    <tableColumn id="6840" xr3:uid="{9B23B55D-7214-4500-9B2C-21AC2054ED5E}" name="Column6836" dataDxfId="9949"/>
    <tableColumn id="6841" xr3:uid="{D0047CFE-85DF-40EC-8F37-C3C8AB4CEF2D}" name="Column6837" dataDxfId="9948"/>
    <tableColumn id="6842" xr3:uid="{B99A7719-3612-4D39-BF19-58996DABE5A2}" name="Column6838" dataDxfId="9947"/>
    <tableColumn id="6843" xr3:uid="{8291B9A7-996D-4612-8AAF-C79920899138}" name="Column6839" dataDxfId="9946"/>
    <tableColumn id="6844" xr3:uid="{B95CDFEE-84E6-4E7B-8518-AF6BC00CF127}" name="Column6840" dataDxfId="9945"/>
    <tableColumn id="6845" xr3:uid="{86487D97-6900-4794-B722-B848706DD580}" name="Column6841" dataDxfId="9944"/>
    <tableColumn id="6846" xr3:uid="{D100479B-466B-42F1-9943-895479D28619}" name="Column6842" dataDxfId="9943"/>
    <tableColumn id="6847" xr3:uid="{E799C6E4-6195-467A-B9CA-397522222BB0}" name="Column6843" dataDxfId="9942"/>
    <tableColumn id="6848" xr3:uid="{F142640B-0900-40B8-950A-0605C919F1A7}" name="Column6844" dataDxfId="9941"/>
    <tableColumn id="6849" xr3:uid="{D38B295C-5E68-454D-957D-852BA9391772}" name="Column6845" dataDxfId="9940"/>
    <tableColumn id="6850" xr3:uid="{E925F0E3-6C3A-4EDA-8103-4CF27D9515B8}" name="Column6846" dataDxfId="9939"/>
    <tableColumn id="6851" xr3:uid="{0CB5D3B5-A737-4EA9-B980-2C716B574E72}" name="Column6847" dataDxfId="9938"/>
    <tableColumn id="6852" xr3:uid="{95C341B9-0191-4A54-AF84-4FFD1CBC4A27}" name="Column6848" dataDxfId="9937"/>
    <tableColumn id="6853" xr3:uid="{039D854B-3207-4E2F-9A05-09586D9D0C12}" name="Column6849" dataDxfId="9936"/>
    <tableColumn id="6854" xr3:uid="{D72D8F99-BF8D-4EA2-AE8C-5AF3D9597B88}" name="Column6850" dataDxfId="9935"/>
    <tableColumn id="6855" xr3:uid="{D458643F-6CD3-4282-BB9A-3991E0EFA94D}" name="Column6851" dataDxfId="9934"/>
    <tableColumn id="6856" xr3:uid="{12213A60-3488-4803-A0E0-F268AB7CB73D}" name="Column6852" dataDxfId="9933"/>
    <tableColumn id="6857" xr3:uid="{88F02EC2-E00D-409E-AE56-83C19641EE14}" name="Column6853" dataDxfId="9932"/>
    <tableColumn id="6858" xr3:uid="{3F1505CC-739F-4D44-82D8-D761A1F7F9FE}" name="Column6854" dataDxfId="9931"/>
    <tableColumn id="6859" xr3:uid="{61564E95-9B61-4EDB-AE61-8DD126F5C9DD}" name="Column6855" dataDxfId="9930"/>
    <tableColumn id="6860" xr3:uid="{5C940DC0-15CF-49C9-9F1D-04E66A291854}" name="Column6856" dataDxfId="9929"/>
    <tableColumn id="6861" xr3:uid="{2E6B5575-62CF-4C09-818A-67B246A2A9E2}" name="Column6857" dataDxfId="9928"/>
    <tableColumn id="6862" xr3:uid="{E8539390-F304-4434-88E8-F761E7573917}" name="Column6858" dataDxfId="9927"/>
    <tableColumn id="6863" xr3:uid="{31D3E69B-222E-4A91-99DF-CFF2A1673A03}" name="Column6859" dataDxfId="9926"/>
    <tableColumn id="6864" xr3:uid="{20D449D8-11DE-4555-9920-978D4272F59C}" name="Column6860" dataDxfId="9925"/>
    <tableColumn id="6865" xr3:uid="{B378D084-5FEB-4330-9B6A-102303063842}" name="Column6861" dataDxfId="9924"/>
    <tableColumn id="6866" xr3:uid="{8F30F72B-D7BB-461E-AE1D-05E78D667CB1}" name="Column6862" dataDxfId="9923"/>
    <tableColumn id="6867" xr3:uid="{F05BEF95-F65D-49BB-A8F2-6B227E011318}" name="Column6863" dataDxfId="9922"/>
    <tableColumn id="6868" xr3:uid="{CDAC8CA4-F518-4723-A26A-737CE62BCAA9}" name="Column6864" dataDxfId="9921"/>
    <tableColumn id="6869" xr3:uid="{AFB1A384-7BA0-4453-B6CF-B5AECA859AE1}" name="Column6865" dataDxfId="9920"/>
    <tableColumn id="6870" xr3:uid="{5506F3D9-83E7-4F06-86BD-9E5196C65BD9}" name="Column6866" dataDxfId="9919"/>
    <tableColumn id="6871" xr3:uid="{120C6DF7-D580-4E11-9CDF-5ADB19E7F96F}" name="Column6867" dataDxfId="9918"/>
    <tableColumn id="6872" xr3:uid="{32329513-5D99-40CB-9752-E4929F938FC4}" name="Column6868" dataDxfId="9917"/>
    <tableColumn id="6873" xr3:uid="{3873A115-4436-4BD5-9910-0D232C4A4252}" name="Column6869" dataDxfId="9916"/>
    <tableColumn id="6874" xr3:uid="{A36F0BFE-86DE-4651-8A83-0B396E175F80}" name="Column6870" dataDxfId="9915"/>
    <tableColumn id="6875" xr3:uid="{FF4FDECA-B4BE-468C-B553-FDE18B69A72B}" name="Column6871" dataDxfId="9914"/>
    <tableColumn id="6876" xr3:uid="{4A5F3315-14EE-408B-9D56-0ACA314996AF}" name="Column6872" dataDxfId="9913"/>
    <tableColumn id="6877" xr3:uid="{D12697B1-F682-4CBE-929C-C61AC4508387}" name="Column6873" dataDxfId="9912"/>
    <tableColumn id="6878" xr3:uid="{2C23DDE7-E09B-4D2A-9AF1-15A9EF5960E4}" name="Column6874" dataDxfId="9911"/>
    <tableColumn id="6879" xr3:uid="{7792707C-B7DC-41B8-BE4A-5964ABA8DB41}" name="Column6875" dataDxfId="9910"/>
    <tableColumn id="6880" xr3:uid="{11F8DC13-EF88-4050-830D-93F5C1359A12}" name="Column6876" dataDxfId="9909"/>
    <tableColumn id="6881" xr3:uid="{F99C492A-8842-47A5-8497-3ACA445AC5C4}" name="Column6877" dataDxfId="9908"/>
    <tableColumn id="6882" xr3:uid="{87D24C3B-18F0-468D-BD43-30EEAD81AC02}" name="Column6878" dataDxfId="9907"/>
    <tableColumn id="6883" xr3:uid="{AA9C39C6-DCC2-463E-A2C1-FDE7E0E74E92}" name="Column6879" dataDxfId="9906"/>
    <tableColumn id="6884" xr3:uid="{F9D64345-498D-43C7-A7EF-63180D5A2059}" name="Column6880" dataDxfId="9905"/>
    <tableColumn id="6885" xr3:uid="{99695E76-961B-42CD-9905-EF211C724D3E}" name="Column6881" dataDxfId="9904"/>
    <tableColumn id="6886" xr3:uid="{2EB1BF72-4BEB-42B5-8477-B62526FAE7C6}" name="Column6882" dataDxfId="9903"/>
    <tableColumn id="6887" xr3:uid="{C4B0566D-DCDE-43DB-A3FD-AF1965E24D16}" name="Column6883" dataDxfId="9902"/>
    <tableColumn id="6888" xr3:uid="{A98458DF-2EBA-40DF-A65E-0B9FC8F19D65}" name="Column6884" dataDxfId="9901"/>
    <tableColumn id="6889" xr3:uid="{EF945063-64C4-4902-8D98-5E2C680F2B74}" name="Column6885" dataDxfId="9900"/>
    <tableColumn id="6890" xr3:uid="{9502B43A-7267-4DBD-BF3D-F03BF143F6F9}" name="Column6886" dataDxfId="9899"/>
    <tableColumn id="6891" xr3:uid="{D209B36D-D222-4C9E-BEDC-43613FD84BE6}" name="Column6887" dataDxfId="9898"/>
    <tableColumn id="6892" xr3:uid="{43A4ED44-D86A-4BBE-B918-927DCC927942}" name="Column6888" dataDxfId="9897"/>
    <tableColumn id="6893" xr3:uid="{40F6F945-7476-4BEC-B2D1-9D9D209CF370}" name="Column6889" dataDxfId="9896"/>
    <tableColumn id="6894" xr3:uid="{8AE7E474-B842-41FA-91B4-0A3DE2F9481D}" name="Column6890" dataDxfId="9895"/>
    <tableColumn id="6895" xr3:uid="{7C3C9A36-20EA-4B54-AB24-960A4505D79D}" name="Column6891" dataDxfId="9894"/>
    <tableColumn id="6896" xr3:uid="{244F11B9-993A-4224-B84A-3035420B2CE6}" name="Column6892" dataDxfId="9893"/>
    <tableColumn id="6897" xr3:uid="{4B199F9E-BD27-4AB7-8B05-24C30F1F7914}" name="Column6893" dataDxfId="9892"/>
    <tableColumn id="6898" xr3:uid="{5F053A4A-9167-435B-AC9D-09DAD9B4951A}" name="Column6894" dataDxfId="9891"/>
    <tableColumn id="6899" xr3:uid="{E981EB56-4C65-4DE0-93AD-9253A6AD67A5}" name="Column6895" dataDxfId="9890"/>
    <tableColumn id="6900" xr3:uid="{A72146D5-F7E1-4203-8E10-EFF92AEB99DB}" name="Column6896" dataDxfId="9889"/>
    <tableColumn id="6901" xr3:uid="{53EBA088-81B0-4C82-ACE0-EE76205C1B34}" name="Column6897" dataDxfId="9888"/>
    <tableColumn id="6902" xr3:uid="{C56A38C6-3C14-4934-B6C7-C5411BED5E74}" name="Column6898" dataDxfId="9887"/>
    <tableColumn id="6903" xr3:uid="{51371974-C925-4A50-B69A-BDA3BE441C60}" name="Column6899" dataDxfId="9886"/>
    <tableColumn id="6904" xr3:uid="{C1B62AA4-9D03-412E-BE07-143736FC4555}" name="Column6900" dataDxfId="9885"/>
    <tableColumn id="6905" xr3:uid="{F8A7A475-7C0D-4CB5-82D4-3F1374F74F93}" name="Column6901" dataDxfId="9884"/>
    <tableColumn id="6906" xr3:uid="{E5BC436A-B504-4B5D-823F-16D21C1D1ABF}" name="Column6902" dataDxfId="9883"/>
    <tableColumn id="6907" xr3:uid="{6F4852C0-E573-412E-B1C2-7B0E780E6810}" name="Column6903" dataDxfId="9882"/>
    <tableColumn id="6908" xr3:uid="{2076FA48-D2FC-4545-BA08-3F613F4C42A2}" name="Column6904" dataDxfId="9881"/>
    <tableColumn id="6909" xr3:uid="{5C90BF5B-0678-4060-841D-F66883847DD5}" name="Column6905" dataDxfId="9880"/>
    <tableColumn id="6910" xr3:uid="{4F7EB81A-E821-43B7-AC01-2520005A23BF}" name="Column6906" dataDxfId="9879"/>
    <tableColumn id="6911" xr3:uid="{A823610C-5232-482A-B4EB-BC330FC28BCC}" name="Column6907" dataDxfId="9878"/>
    <tableColumn id="6912" xr3:uid="{AC3D785B-1254-4F6C-84FE-5345EE633D8C}" name="Column6908" dataDxfId="9877"/>
    <tableColumn id="6913" xr3:uid="{DA5E23D4-FCB3-491B-9DC1-ADA55B3590C1}" name="Column6909" dataDxfId="9876"/>
    <tableColumn id="6914" xr3:uid="{3E1DA4C4-043B-4ECB-ABD9-B0D0A70071F0}" name="Column6910" dataDxfId="9875"/>
    <tableColumn id="6915" xr3:uid="{673C398A-0E1E-40AC-A14A-C44D1EE74AA7}" name="Column6911" dataDxfId="9874"/>
    <tableColumn id="6916" xr3:uid="{3F5CC8B2-33C4-482F-AB15-11F294895233}" name="Column6912" dataDxfId="9873"/>
    <tableColumn id="6917" xr3:uid="{BA964F9A-9BE1-4759-84C3-B4A84654465D}" name="Column6913" dataDxfId="9872"/>
    <tableColumn id="6918" xr3:uid="{3135BC3E-DD61-4CEB-BF05-A0A6085641DF}" name="Column6914" dataDxfId="9871"/>
    <tableColumn id="6919" xr3:uid="{DD45187E-6A3E-4C3F-9941-12DD4F5E9B13}" name="Column6915" dataDxfId="9870"/>
    <tableColumn id="6920" xr3:uid="{D18E86E4-0149-4F66-9D9A-35B4FCE4C393}" name="Column6916" dataDxfId="9869"/>
    <tableColumn id="6921" xr3:uid="{53A2DAF9-E66A-401A-A26E-A45574968A3F}" name="Column6917" dataDxfId="9868"/>
    <tableColumn id="6922" xr3:uid="{CDA3724E-D6A7-4607-9A47-BE43EEB97868}" name="Column6918" dataDxfId="9867"/>
    <tableColumn id="6923" xr3:uid="{8692BF61-1451-472E-B1C4-A11568F3DE57}" name="Column6919" dataDxfId="9866"/>
    <tableColumn id="6924" xr3:uid="{B76E9ABC-34D6-4B0E-9178-64C0612A6F64}" name="Column6920" dataDxfId="9865"/>
    <tableColumn id="6925" xr3:uid="{0E0F136F-63A5-401B-94EB-5F6BDA0C77A8}" name="Column6921" dataDxfId="9864"/>
    <tableColumn id="6926" xr3:uid="{D4D5533B-D541-47AC-8818-153B5B93042F}" name="Column6922" dataDxfId="9863"/>
    <tableColumn id="6927" xr3:uid="{CA95B178-D083-4496-A548-B7158DA9E48D}" name="Column6923" dataDxfId="9862"/>
    <tableColumn id="6928" xr3:uid="{8AB95757-144B-4A95-B7BF-720090E2203E}" name="Column6924" dataDxfId="9861"/>
    <tableColumn id="6929" xr3:uid="{BB841EE4-04BD-4D87-92FE-87DF18524255}" name="Column6925" dataDxfId="9860"/>
    <tableColumn id="6930" xr3:uid="{8B2F8640-79F8-4672-85F3-1CEC3792E906}" name="Column6926" dataDxfId="9859"/>
    <tableColumn id="6931" xr3:uid="{F84E6777-D5BD-41ED-A2CF-84EF2875B82C}" name="Column6927" dataDxfId="9858"/>
    <tableColumn id="6932" xr3:uid="{96C8D0BE-7FBD-4A16-A2B9-5A15D5DD8615}" name="Column6928" dataDxfId="9857"/>
    <tableColumn id="6933" xr3:uid="{64F6A447-DED8-458D-9DF2-A2CBEB325B3D}" name="Column6929" dataDxfId="9856"/>
    <tableColumn id="6934" xr3:uid="{0FEA5031-118A-48E4-B2B1-F9F569F757B3}" name="Column6930" dataDxfId="9855"/>
    <tableColumn id="6935" xr3:uid="{CE50DB40-D59E-426B-BBEF-7052017C9678}" name="Column6931" dataDxfId="9854"/>
    <tableColumn id="6936" xr3:uid="{F4510D74-8B14-45BE-BB0F-D8530CBD8156}" name="Column6932" dataDxfId="9853"/>
    <tableColumn id="6937" xr3:uid="{4596DF83-3C74-43C4-AF79-65A45331E389}" name="Column6933" dataDxfId="9852"/>
    <tableColumn id="6938" xr3:uid="{EE3B2BC8-AF73-4811-9F5B-ABBA07D30A8C}" name="Column6934" dataDxfId="9851"/>
    <tableColumn id="6939" xr3:uid="{B25300B1-DAFB-4178-87AB-0E7A6628C736}" name="Column6935" dataDxfId="9850"/>
    <tableColumn id="6940" xr3:uid="{E4AC8102-F15B-4BFD-BA85-296B789FADC3}" name="Column6936" dataDxfId="9849"/>
    <tableColumn id="6941" xr3:uid="{11AD15B6-53A5-4C47-BE6F-0ABAE0F87987}" name="Column6937" dataDxfId="9848"/>
    <tableColumn id="6942" xr3:uid="{5983D678-B9BC-4908-885D-78157FB9AF24}" name="Column6938" dataDxfId="9847"/>
    <tableColumn id="6943" xr3:uid="{1BCCAF98-6DC9-4398-8D5F-3058BCB5295D}" name="Column6939" dataDxfId="9846"/>
    <tableColumn id="6944" xr3:uid="{5A4641FE-7DC4-42A1-A968-DCB955ED1A3F}" name="Column6940" dataDxfId="9845"/>
    <tableColumn id="6945" xr3:uid="{94EF1E8F-0D0D-43CC-A312-36723234AA17}" name="Column6941" dataDxfId="9844"/>
    <tableColumn id="6946" xr3:uid="{5579C331-D6C9-498F-963C-2259CF3E94D8}" name="Column6942" dataDxfId="9843"/>
    <tableColumn id="6947" xr3:uid="{F26E734C-3316-4515-AE76-AF938037E8B4}" name="Column6943" dataDxfId="9842"/>
    <tableColumn id="6948" xr3:uid="{9BB089B7-57DF-43E5-8300-4926DBD12CB2}" name="Column6944" dataDxfId="9841"/>
    <tableColumn id="6949" xr3:uid="{F3324FA1-C203-4823-8336-F77E92A03D52}" name="Column6945" dataDxfId="9840"/>
    <tableColumn id="6950" xr3:uid="{185263F1-4C17-4121-A709-1CC036EA57B1}" name="Column6946" dataDxfId="9839"/>
    <tableColumn id="6951" xr3:uid="{9122C581-9D79-460F-862B-97A26FE3585D}" name="Column6947" dataDxfId="9838"/>
    <tableColumn id="6952" xr3:uid="{977DE9DB-98FD-4D0A-886B-911C02940561}" name="Column6948" dataDxfId="9837"/>
    <tableColumn id="6953" xr3:uid="{2551473F-EF3B-4A8A-BBFF-5DB953E2F8BA}" name="Column6949" dataDxfId="9836"/>
    <tableColumn id="6954" xr3:uid="{C2969FC3-534A-4EEE-94AA-46BE12856D22}" name="Column6950" dataDxfId="9835"/>
    <tableColumn id="6955" xr3:uid="{3D888419-5CB0-4C31-BEEF-D7CE0F6FB66D}" name="Column6951" dataDxfId="9834"/>
    <tableColumn id="6956" xr3:uid="{53C2425D-578E-40A6-BA1F-2E6E175A7F8A}" name="Column6952" dataDxfId="9833"/>
    <tableColumn id="6957" xr3:uid="{9F219925-26F0-4DE8-B832-067938C54863}" name="Column6953" dataDxfId="9832"/>
    <tableColumn id="6958" xr3:uid="{41D7BA05-86B5-4402-8DA8-440F83F6DB32}" name="Column6954" dataDxfId="9831"/>
    <tableColumn id="6959" xr3:uid="{B7590E70-95CD-4B2C-8EA8-55C51FCF8A30}" name="Column6955" dataDxfId="9830"/>
    <tableColumn id="6960" xr3:uid="{2541DE02-4ABC-422C-8DF8-9D1B1AA7F95A}" name="Column6956" dataDxfId="9829"/>
    <tableColumn id="6961" xr3:uid="{410A1449-9663-4E1D-85AE-0D04897BC766}" name="Column6957" dataDxfId="9828"/>
    <tableColumn id="6962" xr3:uid="{DD69FABB-B301-4DD9-9414-EF5EBF503067}" name="Column6958" dataDxfId="9827"/>
    <tableColumn id="6963" xr3:uid="{014CDFA3-436A-49AD-9DB0-DD59B32073D3}" name="Column6959" dataDxfId="9826"/>
    <tableColumn id="6964" xr3:uid="{DFF2DC3B-34B5-4B85-8A99-A2C82DD03A52}" name="Column6960" dataDxfId="9825"/>
    <tableColumn id="6965" xr3:uid="{ABD05204-D678-45E4-8B12-53EA51A0AD12}" name="Column6961" dataDxfId="9824"/>
    <tableColumn id="6966" xr3:uid="{45683CFA-428B-4529-95DB-D5AE03042EFF}" name="Column6962" dataDxfId="9823"/>
    <tableColumn id="6967" xr3:uid="{356C572B-F135-4A5F-BC44-1737483F3E9D}" name="Column6963" dataDxfId="9822"/>
    <tableColumn id="6968" xr3:uid="{1CB44B84-E122-4E4F-B8FA-312A7C5E0A10}" name="Column6964" dataDxfId="9821"/>
    <tableColumn id="6969" xr3:uid="{1A6090B6-59C3-4C13-82BC-46B61455613D}" name="Column6965" dataDxfId="9820"/>
    <tableColumn id="6970" xr3:uid="{2B55EA7C-05BD-4EB5-8942-1F948651892D}" name="Column6966" dataDxfId="9819"/>
    <tableColumn id="6971" xr3:uid="{542949A5-8820-4242-AA7A-F7BBB901131E}" name="Column6967" dataDxfId="9818"/>
    <tableColumn id="6972" xr3:uid="{4661A6B2-5030-4936-A459-16EED4203002}" name="Column6968" dataDxfId="9817"/>
    <tableColumn id="6973" xr3:uid="{C757C57B-E7D9-48F1-9510-557D97A2B462}" name="Column6969" dataDxfId="9816"/>
    <tableColumn id="6974" xr3:uid="{4EAA69CB-8013-4F65-80A0-A3B1C88161FF}" name="Column6970" dataDxfId="9815"/>
    <tableColumn id="6975" xr3:uid="{D4E2CAFB-762D-4414-A92E-D28C5B398567}" name="Column6971" dataDxfId="9814"/>
    <tableColumn id="6976" xr3:uid="{DCA6A9B1-CCE2-4DF8-BB59-658FC749B81F}" name="Column6972" dataDxfId="9813"/>
    <tableColumn id="6977" xr3:uid="{E5BE38F5-200D-4DB9-A159-F6FAE81BD721}" name="Column6973" dataDxfId="9812"/>
    <tableColumn id="6978" xr3:uid="{6A0E3C31-D1AF-40B9-968E-DF5C195A9DDF}" name="Column6974" dataDxfId="9811"/>
    <tableColumn id="6979" xr3:uid="{61624040-49D3-497F-B5D4-702D1413D241}" name="Column6975" dataDxfId="9810"/>
    <tableColumn id="6980" xr3:uid="{74ABD404-1C9A-4BC2-AFD1-4EAB7F2730FF}" name="Column6976" dataDxfId="9809"/>
    <tableColumn id="6981" xr3:uid="{78626AB7-0725-4455-83E9-F192FC13CDB5}" name="Column6977" dataDxfId="9808"/>
    <tableColumn id="6982" xr3:uid="{71668883-77F0-4287-8235-155F88FB9F26}" name="Column6978" dataDxfId="9807"/>
    <tableColumn id="6983" xr3:uid="{FFCAADA7-6C9F-4EC9-83B2-5ED2C9BE88A2}" name="Column6979" dataDxfId="9806"/>
    <tableColumn id="6984" xr3:uid="{76EB7513-C45A-4677-83A7-99C9B12BF887}" name="Column6980" dataDxfId="9805"/>
    <tableColumn id="6985" xr3:uid="{EB25C837-3FB4-4077-B975-2D0474550E56}" name="Column6981" dataDxfId="9804"/>
    <tableColumn id="6986" xr3:uid="{E4BF5C20-113F-4EA5-8A16-BBDF8C535E29}" name="Column6982" dataDxfId="9803"/>
    <tableColumn id="6987" xr3:uid="{E1D0B5CA-38F3-4538-99DE-F62523514ACF}" name="Column6983" dataDxfId="9802"/>
    <tableColumn id="6988" xr3:uid="{82B8C0F1-976B-450F-BCC2-F910EC732D85}" name="Column6984" dataDxfId="9801"/>
    <tableColumn id="6989" xr3:uid="{A9FEB28F-0060-4FEC-8990-30B2FD9F51BD}" name="Column6985" dataDxfId="9800"/>
    <tableColumn id="6990" xr3:uid="{8978CAD9-45F7-4033-92EF-88325A3C9755}" name="Column6986" dataDxfId="9799"/>
    <tableColumn id="6991" xr3:uid="{EACE3C7F-989D-4983-8F99-C009CAD1CB86}" name="Column6987" dataDxfId="9798"/>
    <tableColumn id="6992" xr3:uid="{CA0BB666-753D-4405-8452-3E05AD6CD01B}" name="Column6988" dataDxfId="9797"/>
    <tableColumn id="6993" xr3:uid="{C97F2163-9246-4056-A948-9DD52BF678D0}" name="Column6989" dataDxfId="9796"/>
    <tableColumn id="6994" xr3:uid="{57703EAE-5E2D-48D4-897A-1E4195F0A220}" name="Column6990" dataDxfId="9795"/>
    <tableColumn id="6995" xr3:uid="{72C917FB-504E-4B89-A6C5-1FDDBFF980F4}" name="Column6991" dataDxfId="9794"/>
    <tableColumn id="6996" xr3:uid="{3293B440-DF77-4D07-B69A-9E49F11C14C7}" name="Column6992" dataDxfId="9793"/>
    <tableColumn id="6997" xr3:uid="{088F7A42-D56C-46CA-BDAE-82B5945E0000}" name="Column6993" dataDxfId="9792"/>
    <tableColumn id="6998" xr3:uid="{F6CB68AD-FFD1-4335-8C05-82935BCB166D}" name="Column6994" dataDxfId="9791"/>
    <tableColumn id="6999" xr3:uid="{AFAC2267-15DB-45DA-A20F-48FE1B2E3FF6}" name="Column6995" dataDxfId="9790"/>
    <tableColumn id="7000" xr3:uid="{EDF273BB-B55E-493D-8041-828C492EA055}" name="Column6996" dataDxfId="9789"/>
    <tableColumn id="7001" xr3:uid="{230C47BD-0252-4F95-BA22-00419BCE7B13}" name="Column6997" dataDxfId="9788"/>
    <tableColumn id="7002" xr3:uid="{3E82255F-89E1-427C-9955-33CD9F447FD9}" name="Column6998" dataDxfId="9787"/>
    <tableColumn id="7003" xr3:uid="{EEBD8B1F-2A3D-4207-A135-B09CC27516ED}" name="Column6999" dataDxfId="9786"/>
    <tableColumn id="7004" xr3:uid="{750AF6DF-D041-48F4-A871-258B1F73DB8D}" name="Column7000" dataDxfId="9785"/>
    <tableColumn id="7005" xr3:uid="{3C747C42-A881-4F15-95B3-C3D71DBE545D}" name="Column7001" dataDxfId="9784"/>
    <tableColumn id="7006" xr3:uid="{3451F3AF-DBE7-4D73-8383-B9B52B1CDB61}" name="Column7002" dataDxfId="9783"/>
    <tableColumn id="7007" xr3:uid="{74ECE0DF-B7EB-413C-9DFF-4BA2F7C19B54}" name="Column7003" dataDxfId="9782"/>
    <tableColumn id="7008" xr3:uid="{D5F0A89B-4BF0-4A5F-B570-2B033BD5787D}" name="Column7004" dataDxfId="9781"/>
    <tableColumn id="7009" xr3:uid="{0FEAA32C-07CA-4E42-93DF-83B02940F77B}" name="Column7005" dataDxfId="9780"/>
    <tableColumn id="7010" xr3:uid="{8980784A-DC0F-4935-9A28-8CC08FE3E27F}" name="Column7006" dataDxfId="9779"/>
    <tableColumn id="7011" xr3:uid="{E6F700AA-052A-444C-A680-42A6F4360FB6}" name="Column7007" dataDxfId="9778"/>
    <tableColumn id="7012" xr3:uid="{A5C0C39F-F5BA-4AC7-9981-EF6A5FA2598F}" name="Column7008" dataDxfId="9777"/>
    <tableColumn id="7013" xr3:uid="{284DB7F7-01DC-4A63-8015-0674AA008F0D}" name="Column7009" dataDxfId="9776"/>
    <tableColumn id="7014" xr3:uid="{FE478072-1C69-4FE6-A00B-0EA3760F640F}" name="Column7010" dataDxfId="9775"/>
    <tableColumn id="7015" xr3:uid="{8CD0317F-D472-40F7-89BA-5818B4968FAF}" name="Column7011" dataDxfId="9774"/>
    <tableColumn id="7016" xr3:uid="{D3587F46-A0D8-4F8D-8201-A6BBF8E6018D}" name="Column7012" dataDxfId="9773"/>
    <tableColumn id="7017" xr3:uid="{C0EEA552-0A96-459F-B819-A81623A26737}" name="Column7013" dataDxfId="9772"/>
    <tableColumn id="7018" xr3:uid="{E64A2935-D648-4EEE-8B0A-4EC3AEFF8059}" name="Column7014" dataDxfId="9771"/>
    <tableColumn id="7019" xr3:uid="{909EFFA3-4FA9-4B22-AE67-54A8AF2857C5}" name="Column7015" dataDxfId="9770"/>
    <tableColumn id="7020" xr3:uid="{D51C7234-5D76-481B-A73C-9342C35DABB7}" name="Column7016" dataDxfId="9769"/>
    <tableColumn id="7021" xr3:uid="{9DBBDA98-490E-4985-8563-7C2296F26339}" name="Column7017" dataDxfId="9768"/>
    <tableColumn id="7022" xr3:uid="{65CE5981-A2BD-4C12-A97B-ED4EB659CC2F}" name="Column7018" dataDxfId="9767"/>
    <tableColumn id="7023" xr3:uid="{668253C5-FD80-4E83-81F1-F7C9EEAACFE6}" name="Column7019" dataDxfId="9766"/>
    <tableColumn id="7024" xr3:uid="{75F9F61C-8AA9-46AB-946B-4190748D949D}" name="Column7020" dataDxfId="9765"/>
    <tableColumn id="7025" xr3:uid="{61074B88-2FF0-46D8-A688-9F461F51C741}" name="Column7021" dataDxfId="9764"/>
    <tableColumn id="7026" xr3:uid="{0F4623CD-FC47-4B06-A839-C66551E34ECA}" name="Column7022" dataDxfId="9763"/>
    <tableColumn id="7027" xr3:uid="{8AC0CCD6-039D-4E37-A9EC-F2A46BFF5E24}" name="Column7023" dataDxfId="9762"/>
    <tableColumn id="7028" xr3:uid="{1007B9D5-1928-4E65-AB6C-EB2CF0F0FADB}" name="Column7024" dataDxfId="9761"/>
    <tableColumn id="7029" xr3:uid="{EB7B9C85-0CDE-46BB-B3FF-528D424FF0F5}" name="Column7025" dataDxfId="9760"/>
    <tableColumn id="7030" xr3:uid="{9D2FF546-C926-469E-9334-8DF41D4AF5BF}" name="Column7026" dataDxfId="9759"/>
    <tableColumn id="7031" xr3:uid="{1FF649C5-525E-42B4-916F-3BC446DE61D7}" name="Column7027" dataDxfId="9758"/>
    <tableColumn id="7032" xr3:uid="{924B9589-8190-471C-A2EB-020AE7786EB5}" name="Column7028" dataDxfId="9757"/>
    <tableColumn id="7033" xr3:uid="{921BC769-0F02-43B3-9E21-86E4586C4CC6}" name="Column7029" dataDxfId="9756"/>
    <tableColumn id="7034" xr3:uid="{9C8FC0FF-9ABE-4FEB-A390-A6395C6E421A}" name="Column7030" dataDxfId="9755"/>
    <tableColumn id="7035" xr3:uid="{211FD376-C691-4C7B-AFCE-6604E3DE40E7}" name="Column7031" dataDxfId="9754"/>
    <tableColumn id="7036" xr3:uid="{77D71755-2531-4463-92EC-9091CEC9BB38}" name="Column7032" dataDxfId="9753"/>
    <tableColumn id="7037" xr3:uid="{A90E09C2-4FA0-45AA-8E72-1304D3CE35A6}" name="Column7033" dataDxfId="9752"/>
    <tableColumn id="7038" xr3:uid="{A2042CBC-7BC0-45A3-AC3D-E16BCE318295}" name="Column7034" dataDxfId="9751"/>
    <tableColumn id="7039" xr3:uid="{EED79ECD-1F0E-4332-8232-3C50C4E5097D}" name="Column7035" dataDxfId="9750"/>
    <tableColumn id="7040" xr3:uid="{CFA8C91A-0973-47C8-8711-C30A27AF18F4}" name="Column7036" dataDxfId="9749"/>
    <tableColumn id="7041" xr3:uid="{0D8D51FD-E0B6-4FE7-B1B9-E8D2F27F6672}" name="Column7037" dataDxfId="9748"/>
    <tableColumn id="7042" xr3:uid="{5CF000B7-C812-427D-9033-CEEDE24D2E6A}" name="Column7038" dataDxfId="9747"/>
    <tableColumn id="7043" xr3:uid="{1D8B4729-4668-44E8-B834-BE9AE80A3AF4}" name="Column7039" dataDxfId="9746"/>
    <tableColumn id="7044" xr3:uid="{4DEB66B6-A950-4D1D-8BAB-8405EBBDF176}" name="Column7040" dataDxfId="9745"/>
    <tableColumn id="7045" xr3:uid="{36980C51-7770-4EE9-BF0C-78A5F3AB8B6E}" name="Column7041" dataDxfId="9744"/>
    <tableColumn id="7046" xr3:uid="{2B9B60B7-14B9-4FC5-A37A-CFCB6CE7C569}" name="Column7042" dataDxfId="9743"/>
    <tableColumn id="7047" xr3:uid="{5E80C57F-1087-47E4-9017-F08F4B008AAD}" name="Column7043" dataDxfId="9742"/>
    <tableColumn id="7048" xr3:uid="{61AFDFEF-7A85-4FF3-A55E-BC583ED63914}" name="Column7044" dataDxfId="9741"/>
    <tableColumn id="7049" xr3:uid="{B0F5A9CE-E141-4CA5-B547-7D996BCB81DF}" name="Column7045" dataDxfId="9740"/>
    <tableColumn id="7050" xr3:uid="{2BDF11A9-6765-4016-AE67-5ECF1EB45139}" name="Column7046" dataDxfId="9739"/>
    <tableColumn id="7051" xr3:uid="{074B8EAD-C7C8-4D14-934D-ED3BE2FB87F0}" name="Column7047" dataDxfId="9738"/>
    <tableColumn id="7052" xr3:uid="{0760745D-9AE8-45E4-BF85-23DC3D2AEB98}" name="Column7048" dataDxfId="9737"/>
    <tableColumn id="7053" xr3:uid="{4A1EBC32-95D2-4932-9CB6-BD718A3F5CB5}" name="Column7049" dataDxfId="9736"/>
    <tableColumn id="7054" xr3:uid="{ADFA6A16-80F9-4931-9FEC-63C6D80F396D}" name="Column7050" dataDxfId="9735"/>
    <tableColumn id="7055" xr3:uid="{980A6AC0-C24E-47F8-A5F0-D7014F5BD62B}" name="Column7051" dataDxfId="9734"/>
    <tableColumn id="7056" xr3:uid="{2AA90606-B900-45B3-A612-AAE3C7146DCA}" name="Column7052" dataDxfId="9733"/>
    <tableColumn id="7057" xr3:uid="{B887FB46-DE03-44F4-A757-D7A9235D9959}" name="Column7053" dataDxfId="9732"/>
    <tableColumn id="7058" xr3:uid="{FDB92853-79EE-48F6-B8AE-54502599AF9D}" name="Column7054" dataDxfId="9731"/>
    <tableColumn id="7059" xr3:uid="{527552BA-ED51-475A-8D25-8C4BCD5D0430}" name="Column7055" dataDxfId="9730"/>
    <tableColumn id="7060" xr3:uid="{784C40D7-E1D4-4304-A2DD-CB38C1DB27A9}" name="Column7056" dataDxfId="9729"/>
    <tableColumn id="7061" xr3:uid="{AE0B2C1E-D4F8-4577-AFF6-F10EBDA1E9CE}" name="Column7057" dataDxfId="9728"/>
    <tableColumn id="7062" xr3:uid="{16462428-86C9-4545-A289-AC516EEEFC2F}" name="Column7058" dataDxfId="9727"/>
    <tableColumn id="7063" xr3:uid="{F81A8E19-F095-4E18-860F-5674F58493C2}" name="Column7059" dataDxfId="9726"/>
    <tableColumn id="7064" xr3:uid="{C8D3F958-D615-43D9-A5B6-059D1538A1E5}" name="Column7060" dataDxfId="9725"/>
    <tableColumn id="7065" xr3:uid="{D31C904A-CE27-4D86-B64A-2F25BD78434E}" name="Column7061" dataDxfId="9724"/>
    <tableColumn id="7066" xr3:uid="{003CFB6A-77F2-49D9-96E4-CAA1E4898387}" name="Column7062" dataDxfId="9723"/>
    <tableColumn id="7067" xr3:uid="{CEA49F25-6618-45EF-A430-A093EEE9B2CA}" name="Column7063" dataDxfId="9722"/>
    <tableColumn id="7068" xr3:uid="{391DBC5A-74FF-4E06-BF99-42EEAA373637}" name="Column7064" dataDxfId="9721"/>
    <tableColumn id="7069" xr3:uid="{6452BFB9-046D-491B-9CC3-4D842E341036}" name="Column7065" dataDxfId="9720"/>
    <tableColumn id="7070" xr3:uid="{46DC7B88-D8C9-4A32-83FF-503C7C9EC2F7}" name="Column7066" dataDxfId="9719"/>
    <tableColumn id="7071" xr3:uid="{51D0FC8F-19E5-4C3A-94F7-1142468BBC25}" name="Column7067" dataDxfId="9718"/>
    <tableColumn id="7072" xr3:uid="{AC0C281E-D869-474D-A665-716670855CF9}" name="Column7068" dataDxfId="9717"/>
    <tableColumn id="7073" xr3:uid="{81A42424-DB2C-4A79-8CA8-0A82BFC1E23A}" name="Column7069" dataDxfId="9716"/>
    <tableColumn id="7074" xr3:uid="{976DDD72-71B4-4699-96F5-F142E991BF67}" name="Column7070" dataDxfId="9715"/>
    <tableColumn id="7075" xr3:uid="{C05E7D94-684B-470A-8218-56F048A5E222}" name="Column7071" dataDxfId="9714"/>
    <tableColumn id="7076" xr3:uid="{0C8913CE-F1CB-47C7-895D-8F317CB6584A}" name="Column7072" dataDxfId="9713"/>
    <tableColumn id="7077" xr3:uid="{F2952292-7D47-4010-B48E-F77788E4C088}" name="Column7073" dataDxfId="9712"/>
    <tableColumn id="7078" xr3:uid="{AB0E16EC-5088-49A7-91E6-040333AC2A4A}" name="Column7074" dataDxfId="9711"/>
    <tableColumn id="7079" xr3:uid="{A6F895B4-4C6C-4E2E-823E-5675A7141DCC}" name="Column7075" dataDxfId="9710"/>
    <tableColumn id="7080" xr3:uid="{7B0ADAA5-C6B0-4515-8BC7-4CB1A705AC61}" name="Column7076" dataDxfId="9709"/>
    <tableColumn id="7081" xr3:uid="{05B25438-6857-45DE-96A6-F1F941798853}" name="Column7077" dataDxfId="9708"/>
    <tableColumn id="7082" xr3:uid="{FEB3F9BB-ED71-4DBC-92C8-D9DDC752325D}" name="Column7078" dataDxfId="9707"/>
    <tableColumn id="7083" xr3:uid="{8DBA84BA-50F8-478E-A668-14C9B7116F7F}" name="Column7079" dataDxfId="9706"/>
    <tableColumn id="7084" xr3:uid="{DE586E4C-9D04-42A5-98B7-DD4B33E68047}" name="Column7080" dataDxfId="9705"/>
    <tableColumn id="7085" xr3:uid="{16EEB1CC-BEB6-48EA-BFDF-8CE33B6A00AF}" name="Column7081" dataDxfId="9704"/>
    <tableColumn id="7086" xr3:uid="{61AF3DE9-59A6-41CF-B087-BD15107C6DAB}" name="Column7082" dataDxfId="9703"/>
    <tableColumn id="7087" xr3:uid="{D8DB5E46-809B-4C80-B445-176734535F30}" name="Column7083" dataDxfId="9702"/>
    <tableColumn id="7088" xr3:uid="{D20FBFE8-4B67-4441-B245-49B47AAC5AA9}" name="Column7084" dataDxfId="9701"/>
    <tableColumn id="7089" xr3:uid="{B65E3152-5759-4E27-92A3-1ADF1E5CFCC7}" name="Column7085" dataDxfId="9700"/>
    <tableColumn id="7090" xr3:uid="{7A4D7E61-0B06-4763-A993-9A171C2D9223}" name="Column7086" dataDxfId="9699"/>
    <tableColumn id="7091" xr3:uid="{1093370C-4218-4667-907D-3DCE2720E64A}" name="Column7087" dataDxfId="9698"/>
    <tableColumn id="7092" xr3:uid="{2DFA3760-3B9B-4BBB-BE14-14C2E30E77A1}" name="Column7088" dataDxfId="9697"/>
    <tableColumn id="7093" xr3:uid="{65F60E7E-94FA-41C7-9EB4-885F92829A94}" name="Column7089" dataDxfId="9696"/>
    <tableColumn id="7094" xr3:uid="{35C50B2E-38DC-4CEE-AA03-27E59FEA67D9}" name="Column7090" dataDxfId="9695"/>
    <tableColumn id="7095" xr3:uid="{931D1495-1914-440E-B979-29EF98EFFD24}" name="Column7091" dataDxfId="9694"/>
    <tableColumn id="7096" xr3:uid="{C24AC2E1-0B09-44BD-BCB9-E1CE987E66B4}" name="Column7092" dataDxfId="9693"/>
    <tableColumn id="7097" xr3:uid="{AA97F92E-0D4A-4D4B-851F-B2EE17E93386}" name="Column7093" dataDxfId="9692"/>
    <tableColumn id="7098" xr3:uid="{53D3D7FB-32DE-42E5-B0C9-4987A1BFBB62}" name="Column7094" dataDxfId="9691"/>
    <tableColumn id="7099" xr3:uid="{1361871D-0C93-459D-8EC1-269C92342296}" name="Column7095" dataDxfId="9690"/>
    <tableColumn id="7100" xr3:uid="{CB344042-F467-4672-A971-39B4EA336DC5}" name="Column7096" dataDxfId="9689"/>
    <tableColumn id="7101" xr3:uid="{4D4158AF-7321-4ED7-A03C-D178D3AF6887}" name="Column7097" dataDxfId="9688"/>
    <tableColumn id="7102" xr3:uid="{FCF605A4-B630-43B8-9F2C-6949C112FA34}" name="Column7098" dataDxfId="9687"/>
    <tableColumn id="7103" xr3:uid="{4976D468-2C08-4CE8-89D2-A98343EB5D5D}" name="Column7099" dataDxfId="9686"/>
    <tableColumn id="7104" xr3:uid="{048D336E-807E-4E82-AC75-237C744B29AE}" name="Column7100" dataDxfId="9685"/>
    <tableColumn id="7105" xr3:uid="{2BBFEB9B-2D4E-4368-ADC7-BDA1A744446C}" name="Column7101" dataDxfId="9684"/>
    <tableColumn id="7106" xr3:uid="{9D2D3D24-34C0-42D0-94BC-04D86418BBA7}" name="Column7102" dataDxfId="9683"/>
    <tableColumn id="7107" xr3:uid="{559E5DB8-A099-4714-A9A8-E65CD99C6812}" name="Column7103" dataDxfId="9682"/>
    <tableColumn id="7108" xr3:uid="{718FE90D-43AB-447A-BB7E-67EAD146F7D2}" name="Column7104" dataDxfId="9681"/>
    <tableColumn id="7109" xr3:uid="{251237B8-673F-48C6-844D-DF978A75E2E2}" name="Column7105" dataDxfId="9680"/>
    <tableColumn id="7110" xr3:uid="{AF68ABF3-FF50-4809-A569-42A17D9D6A46}" name="Column7106" dataDxfId="9679"/>
    <tableColumn id="7111" xr3:uid="{A1BDBA19-3F5B-474B-9E67-2D95902E9AEE}" name="Column7107" dataDxfId="9678"/>
    <tableColumn id="7112" xr3:uid="{034338C3-1B27-477D-9099-D3C2FDBC6A75}" name="Column7108" dataDxfId="9677"/>
    <tableColumn id="7113" xr3:uid="{EAE4BA12-4E0C-4CB6-B2CA-52EB291A3B05}" name="Column7109" dataDxfId="9676"/>
    <tableColumn id="7114" xr3:uid="{2522F502-F0EE-40A3-A948-A6D730CF2B15}" name="Column7110" dataDxfId="9675"/>
    <tableColumn id="7115" xr3:uid="{93D07200-F939-499D-9024-67B21882188F}" name="Column7111" dataDxfId="9674"/>
    <tableColumn id="7116" xr3:uid="{77FB79F2-BB46-40F4-B30A-A71E478D2B8C}" name="Column7112" dataDxfId="9673"/>
    <tableColumn id="7117" xr3:uid="{9BE9D35F-95D7-4B1D-9C92-6569AAF448C1}" name="Column7113" dataDxfId="9672"/>
    <tableColumn id="7118" xr3:uid="{CBA6EC0E-CA8B-47F3-B781-B1CF2E7D32A4}" name="Column7114" dataDxfId="9671"/>
    <tableColumn id="7119" xr3:uid="{4DB88DA1-2E3E-4F65-91CC-31D11B530367}" name="Column7115" dataDxfId="9670"/>
    <tableColumn id="7120" xr3:uid="{B9561F22-2780-4118-BA00-272B0A93B0E2}" name="Column7116" dataDxfId="9669"/>
    <tableColumn id="7121" xr3:uid="{44F40A37-8EF9-45A6-B70A-64DE6FAE11C9}" name="Column7117" dataDxfId="9668"/>
    <tableColumn id="7122" xr3:uid="{4F42A237-5B4B-413E-8DB6-6293D5845314}" name="Column7118" dataDxfId="9667"/>
    <tableColumn id="7123" xr3:uid="{40CB9A55-F256-484F-BA53-F479AD47517A}" name="Column7119" dataDxfId="9666"/>
    <tableColumn id="7124" xr3:uid="{895DBF74-B92F-460D-9292-99E02DEA8CEC}" name="Column7120" dataDxfId="9665"/>
    <tableColumn id="7125" xr3:uid="{F00A68C2-9CDD-4E41-A66C-53AD315221C6}" name="Column7121" dataDxfId="9664"/>
    <tableColumn id="7126" xr3:uid="{6081C66C-1DA3-4545-B03E-F18D967D27ED}" name="Column7122" dataDxfId="9663"/>
    <tableColumn id="7127" xr3:uid="{ADD8D2D7-B8C5-4970-B599-5F8B8A433CDD}" name="Column7123" dataDxfId="9662"/>
    <tableColumn id="7128" xr3:uid="{B417B7EB-6D81-4FD7-A3AF-10F4D30ACE08}" name="Column7124" dataDxfId="9661"/>
    <tableColumn id="7129" xr3:uid="{89D797C7-FD89-4341-9F3C-6C3C53C76432}" name="Column7125" dataDxfId="9660"/>
    <tableColumn id="7130" xr3:uid="{2B12C61B-0668-4360-AB60-BA1097A622A7}" name="Column7126" dataDxfId="9659"/>
    <tableColumn id="7131" xr3:uid="{428AD708-C347-4338-BCAA-067FEC6AA8F8}" name="Column7127" dataDxfId="9658"/>
    <tableColumn id="7132" xr3:uid="{971201EA-853C-4CB7-BE35-E5635F312FBB}" name="Column7128" dataDxfId="9657"/>
    <tableColumn id="7133" xr3:uid="{BE92FD9F-6609-4722-ABCA-185A5D22A759}" name="Column7129" dataDxfId="9656"/>
    <tableColumn id="7134" xr3:uid="{14224191-B1B0-40D8-B006-2AF1B314E3D6}" name="Column7130" dataDxfId="9655"/>
    <tableColumn id="7135" xr3:uid="{2AAB3524-D4E0-4604-BEB3-D1A1F659A0DA}" name="Column7131" dataDxfId="9654"/>
    <tableColumn id="7136" xr3:uid="{D85A6602-534A-4006-99AF-E4C0D482B54F}" name="Column7132" dataDxfId="9653"/>
    <tableColumn id="7137" xr3:uid="{048D9A5C-FF85-414D-A104-5B1839429FB9}" name="Column7133" dataDxfId="9652"/>
    <tableColumn id="7138" xr3:uid="{A0E7127D-ACBA-433F-9FBA-17FF7F350A30}" name="Column7134" dataDxfId="9651"/>
    <tableColumn id="7139" xr3:uid="{AA3A9161-CB93-416A-B710-ECF8E1BA1EE6}" name="Column7135" dataDxfId="9650"/>
    <tableColumn id="7140" xr3:uid="{846A7EA8-B11A-41CA-BD0A-C4CC96156753}" name="Column7136" dataDxfId="9649"/>
    <tableColumn id="7141" xr3:uid="{DFE14E76-6AB7-4479-8877-6121274F73ED}" name="Column7137" dataDxfId="9648"/>
    <tableColumn id="7142" xr3:uid="{70D45EAD-FC03-4573-A4E0-FECE85E4A16B}" name="Column7138" dataDxfId="9647"/>
    <tableColumn id="7143" xr3:uid="{48957AA0-699A-4AD5-AD45-C0F655E272D2}" name="Column7139" dataDxfId="9646"/>
    <tableColumn id="7144" xr3:uid="{F4909A0B-79C7-4CBB-8879-C4EDBC27FE50}" name="Column7140" dataDxfId="9645"/>
    <tableColumn id="7145" xr3:uid="{45DD5322-3907-4ED1-82EF-98E70F1E8A00}" name="Column7141" dataDxfId="9644"/>
    <tableColumn id="7146" xr3:uid="{AA00C3EC-09D7-4460-BCDD-18D75EAADAF1}" name="Column7142" dataDxfId="9643"/>
    <tableColumn id="7147" xr3:uid="{641791DE-3726-4A88-85C0-1A5059BB15DC}" name="Column7143" dataDxfId="9642"/>
    <tableColumn id="7148" xr3:uid="{B76E4F73-6D5D-4F55-B901-64313F3F7165}" name="Column7144" dataDxfId="9641"/>
    <tableColumn id="7149" xr3:uid="{6203EE7F-E37A-488A-AEC0-5435B0B0375B}" name="Column7145" dataDxfId="9640"/>
    <tableColumn id="7150" xr3:uid="{28278930-0180-499E-99CB-4950F04C13A8}" name="Column7146" dataDxfId="9639"/>
    <tableColumn id="7151" xr3:uid="{C2D384FE-7234-4193-A4E2-B07B79867416}" name="Column7147" dataDxfId="9638"/>
    <tableColumn id="7152" xr3:uid="{3A510CD2-C29E-45A0-8F76-32591C7D710F}" name="Column7148" dataDxfId="9637"/>
    <tableColumn id="7153" xr3:uid="{23835FC5-7C73-40F0-AE7B-3C978B5AC82A}" name="Column7149" dataDxfId="9636"/>
    <tableColumn id="7154" xr3:uid="{CB0FE01D-0B6E-4D90-BA10-BB86CB72C3DE}" name="Column7150" dataDxfId="9635"/>
    <tableColumn id="7155" xr3:uid="{34A8B250-3BE8-468A-9490-938278720994}" name="Column7151" dataDxfId="9634"/>
    <tableColumn id="7156" xr3:uid="{7CB6B1BF-8A25-47D2-AA21-01F016CF0560}" name="Column7152" dataDxfId="9633"/>
    <tableColumn id="7157" xr3:uid="{09B6883C-1908-4613-BC62-08272EBA9848}" name="Column7153" dataDxfId="9632"/>
    <tableColumn id="7158" xr3:uid="{9E1304B2-DF9E-4490-BE91-7E34E81EEE85}" name="Column7154" dataDxfId="9631"/>
    <tableColumn id="7159" xr3:uid="{A4F21B62-EA48-4245-B1B7-5958515D19CF}" name="Column7155" dataDxfId="9630"/>
    <tableColumn id="7160" xr3:uid="{223A450B-F056-42AD-926C-D04CC3910C36}" name="Column7156" dataDxfId="9629"/>
    <tableColumn id="7161" xr3:uid="{DAB805AB-CF5D-4F43-AC91-40A98A2F42CE}" name="Column7157" dataDxfId="9628"/>
    <tableColumn id="7162" xr3:uid="{D7D7B145-0716-4199-8041-465AA7D9DCB6}" name="Column7158" dataDxfId="9627"/>
    <tableColumn id="7163" xr3:uid="{B5220F5A-32DD-469A-87A6-1B9ABA6C6092}" name="Column7159" dataDxfId="9626"/>
    <tableColumn id="7164" xr3:uid="{D7DE44F4-1BAF-48BC-930A-A84EDCE01616}" name="Column7160" dataDxfId="9625"/>
    <tableColumn id="7165" xr3:uid="{35EB834D-6E53-4C8E-ABEC-106BA7194FAA}" name="Column7161" dataDxfId="9624"/>
    <tableColumn id="7166" xr3:uid="{58C72FB5-8223-4E9B-9878-CBFBE507DE8D}" name="Column7162" dataDxfId="9623"/>
    <tableColumn id="7167" xr3:uid="{657A83B5-47BC-474D-9843-C3BDBEE59C86}" name="Column7163" dataDxfId="9622"/>
    <tableColumn id="7168" xr3:uid="{FB2FECAE-8A31-4F16-9DAA-F91C9EFEB872}" name="Column7164" dataDxfId="9621"/>
    <tableColumn id="7169" xr3:uid="{ABD96EF5-1824-45F2-8287-36ABD5359E69}" name="Column7165" dataDxfId="9620"/>
    <tableColumn id="7170" xr3:uid="{E1177AAF-2A12-41CE-8685-AABCD12709B7}" name="Column7166" dataDxfId="9619"/>
    <tableColumn id="7171" xr3:uid="{FE33C019-F6C4-4299-ADD4-84628080F064}" name="Column7167" dataDxfId="9618"/>
    <tableColumn id="7172" xr3:uid="{CF4A44F6-E5D7-4B19-83FF-076327DCA74B}" name="Column7168" dataDxfId="9617"/>
    <tableColumn id="7173" xr3:uid="{3E7E757A-79C5-4783-979E-95EE8DD0C007}" name="Column7169" dataDxfId="9616"/>
    <tableColumn id="7174" xr3:uid="{7742DF2E-8389-4DE6-A116-7B811511C859}" name="Column7170" dataDxfId="9615"/>
    <tableColumn id="7175" xr3:uid="{72D42A19-E684-4532-9ECF-ED7EE0EE4D36}" name="Column7171" dataDxfId="9614"/>
    <tableColumn id="7176" xr3:uid="{64D1C79B-1BCB-41FE-AA25-F07289E2FFB5}" name="Column7172" dataDxfId="9613"/>
    <tableColumn id="7177" xr3:uid="{BBCAB8A6-7A95-49AE-9FF5-24756F47E628}" name="Column7173" dataDxfId="9612"/>
    <tableColumn id="7178" xr3:uid="{35DBEB55-51DA-41EE-98D0-F1CF1BAA2319}" name="Column7174" dataDxfId="9611"/>
    <tableColumn id="7179" xr3:uid="{77311516-9D0F-4185-8BDD-0033E76A3002}" name="Column7175" dataDxfId="9610"/>
    <tableColumn id="7180" xr3:uid="{D4B5FC07-CBD7-4456-89E9-725CBC28B00E}" name="Column7176" dataDxfId="9609"/>
    <tableColumn id="7181" xr3:uid="{45C71ABF-9BA3-4D93-8E91-26542C253D9B}" name="Column7177" dataDxfId="9608"/>
    <tableColumn id="7182" xr3:uid="{632D1991-780F-44A3-A21D-96E1954E4684}" name="Column7178" dataDxfId="9607"/>
    <tableColumn id="7183" xr3:uid="{F4BE5E2B-CCE5-4223-91E8-11C67D89C81E}" name="Column7179" dataDxfId="9606"/>
    <tableColumn id="7184" xr3:uid="{03E7487F-1D98-428F-9154-F906B4A1B7C5}" name="Column7180" dataDxfId="9605"/>
    <tableColumn id="7185" xr3:uid="{E3050510-2296-474C-8EC5-D2C42CD5B187}" name="Column7181" dataDxfId="9604"/>
    <tableColumn id="7186" xr3:uid="{B53A8BCC-7840-49BF-86E9-D57B04D5FEFD}" name="Column7182" dataDxfId="9603"/>
    <tableColumn id="7187" xr3:uid="{A04A28C1-EDCD-49A6-982D-ABE75700612C}" name="Column7183" dataDxfId="9602"/>
    <tableColumn id="7188" xr3:uid="{C6508A0F-1F81-4432-9CD6-07F25A03A863}" name="Column7184" dataDxfId="9601"/>
    <tableColumn id="7189" xr3:uid="{7D82F451-DEDA-4469-9828-A62F2D40833C}" name="Column7185" dataDxfId="9600"/>
    <tableColumn id="7190" xr3:uid="{6E6D69E5-8D21-4B07-8E4A-6D0967AAF09D}" name="Column7186" dataDxfId="9599"/>
    <tableColumn id="7191" xr3:uid="{9A8C5391-EE67-4559-8261-ECC79B4FC3B7}" name="Column7187" dataDxfId="9598"/>
    <tableColumn id="7192" xr3:uid="{1A144A9D-A9D2-4206-BD38-C0DC050367DB}" name="Column7188" dataDxfId="9597"/>
    <tableColumn id="7193" xr3:uid="{2B2C841A-3A8E-4C27-AE7E-85DE36AC9E9F}" name="Column7189" dataDxfId="9596"/>
    <tableColumn id="7194" xr3:uid="{341877F0-CC89-4732-A1E4-D9A17AC3CFE0}" name="Column7190" dataDxfId="9595"/>
    <tableColumn id="7195" xr3:uid="{248A22DD-54EA-4B24-A354-A1A58C7FCB5B}" name="Column7191" dataDxfId="9594"/>
    <tableColumn id="7196" xr3:uid="{6AC5F07E-2F5E-4F43-9964-87D99120DEBE}" name="Column7192" dataDxfId="9593"/>
    <tableColumn id="7197" xr3:uid="{FF4EBB12-C9B7-46AA-8FF8-0F3C683F0B8D}" name="Column7193" dataDxfId="9592"/>
    <tableColumn id="7198" xr3:uid="{7ECF33D1-4AA6-41DE-B7FB-DECC0984056F}" name="Column7194" dataDxfId="9591"/>
    <tableColumn id="7199" xr3:uid="{F371E3F8-4411-4689-8C7E-128F0B67BF49}" name="Column7195" dataDxfId="9590"/>
    <tableColumn id="7200" xr3:uid="{AB555E3A-D038-41BC-B55C-1CBEC68058B9}" name="Column7196" dataDxfId="9589"/>
    <tableColumn id="7201" xr3:uid="{D1494408-4124-4726-8C89-4867C0C9DAB3}" name="Column7197" dataDxfId="9588"/>
    <tableColumn id="7202" xr3:uid="{B63CF8D8-FA2B-4D4B-A934-BADFF0C005A6}" name="Column7198" dataDxfId="9587"/>
    <tableColumn id="7203" xr3:uid="{994F2691-E22E-40B3-BD6B-F5B8A18E086C}" name="Column7199" dataDxfId="9586"/>
    <tableColumn id="7204" xr3:uid="{CB477E4C-4244-49EC-86A6-25BC7FF1AF44}" name="Column7200" dataDxfId="9585"/>
    <tableColumn id="7205" xr3:uid="{F293F05C-7822-428E-8B3F-1C04E3CD783B}" name="Column7201" dataDxfId="9584"/>
    <tableColumn id="7206" xr3:uid="{621C65E6-BD79-4996-BEE6-70785DF5F139}" name="Column7202" dataDxfId="9583"/>
    <tableColumn id="7207" xr3:uid="{CCEA3DBB-63EB-42F5-A838-D8FF24976468}" name="Column7203" dataDxfId="9582"/>
    <tableColumn id="7208" xr3:uid="{E0BAC709-D6CA-4174-81A6-ECE8F2CDF601}" name="Column7204" dataDxfId="9581"/>
    <tableColumn id="7209" xr3:uid="{FE6F12BB-3857-4476-B54C-5750D23DE529}" name="Column7205" dataDxfId="9580"/>
    <tableColumn id="7210" xr3:uid="{9DA937A0-2CBF-4421-9175-0E25390B16B2}" name="Column7206" dataDxfId="9579"/>
    <tableColumn id="7211" xr3:uid="{984FA393-73D3-4E00-831F-B2E812FF5CDA}" name="Column7207" dataDxfId="9578"/>
    <tableColumn id="7212" xr3:uid="{09ADF334-97CD-481E-8733-6609C35463B1}" name="Column7208" dataDxfId="9577"/>
    <tableColumn id="7213" xr3:uid="{6727BBF4-F85F-45F9-95A9-F3520178A39E}" name="Column7209" dataDxfId="9576"/>
    <tableColumn id="7214" xr3:uid="{0040B595-C4DC-4B5C-823D-79462BF5D4AB}" name="Column7210" dataDxfId="9575"/>
    <tableColumn id="7215" xr3:uid="{840C9DC7-2D29-4F98-A827-8DFC762D8F1F}" name="Column7211" dataDxfId="9574"/>
    <tableColumn id="7216" xr3:uid="{DAE98013-2E3F-4C18-BB0E-FB1694137851}" name="Column7212" dataDxfId="9573"/>
    <tableColumn id="7217" xr3:uid="{87AEE430-5B6F-4513-A79E-BA688960553C}" name="Column7213" dataDxfId="9572"/>
    <tableColumn id="7218" xr3:uid="{8ED228A8-3349-45F6-809B-F35499BEEB80}" name="Column7214" dataDxfId="9571"/>
    <tableColumn id="7219" xr3:uid="{0EA3036D-2139-4BBD-8F77-8F00D489C779}" name="Column7215" dataDxfId="9570"/>
    <tableColumn id="7220" xr3:uid="{3F991289-E4C9-4480-B3BD-BC826BC6FB89}" name="Column7216" dataDxfId="9569"/>
    <tableColumn id="7221" xr3:uid="{0EEEA6D2-58FA-4F7E-8B70-96E51C75067F}" name="Column7217" dataDxfId="9568"/>
    <tableColumn id="7222" xr3:uid="{860E3F0F-1DE4-48AA-97BE-93E53E519B10}" name="Column7218" dataDxfId="9567"/>
    <tableColumn id="7223" xr3:uid="{DA6AE635-981E-4207-99E1-03C51C7533FF}" name="Column7219" dataDxfId="9566"/>
    <tableColumn id="7224" xr3:uid="{A4030313-E76C-42F1-BB89-51C3DD01F7F4}" name="Column7220" dataDxfId="9565"/>
    <tableColumn id="7225" xr3:uid="{F313C3EC-3EFC-43D3-8B7B-5E2F28B8EDCD}" name="Column7221" dataDxfId="9564"/>
    <tableColumn id="7226" xr3:uid="{5E004C69-7273-4FE3-8EA6-E4CDA2EF2642}" name="Column7222" dataDxfId="9563"/>
    <tableColumn id="7227" xr3:uid="{0B7C77C7-4F65-43AB-A506-F52E3F8C7B44}" name="Column7223" dataDxfId="9562"/>
    <tableColumn id="7228" xr3:uid="{3CC669D4-4219-40A7-80B0-9C66A7263AA8}" name="Column7224" dataDxfId="9561"/>
    <tableColumn id="7229" xr3:uid="{07EA7E5D-5243-4DDD-B4D8-5896A0FEAAD2}" name="Column7225" dataDxfId="9560"/>
    <tableColumn id="7230" xr3:uid="{D923ABC9-B48A-48DB-B741-70F1E800C078}" name="Column7226" dataDxfId="9559"/>
    <tableColumn id="7231" xr3:uid="{0C8EC79E-AB4C-4D40-BFF7-1DE6DC35B091}" name="Column7227" dataDxfId="9558"/>
    <tableColumn id="7232" xr3:uid="{A6DB0915-A2EA-41CD-B002-6AA0C20DD9F3}" name="Column7228" dataDxfId="9557"/>
    <tableColumn id="7233" xr3:uid="{4D26369A-378F-4344-8005-C998D892931A}" name="Column7229" dataDxfId="9556"/>
    <tableColumn id="7234" xr3:uid="{83DFDFF5-5DD0-4EA2-8C33-5B5CC9B550C9}" name="Column7230" dataDxfId="9555"/>
    <tableColumn id="7235" xr3:uid="{2793FDBB-A2B1-46AC-A399-04C21750AACB}" name="Column7231" dataDxfId="9554"/>
    <tableColumn id="7236" xr3:uid="{7BEC6731-5375-4109-9E3B-8119EE9F79D4}" name="Column7232" dataDxfId="9553"/>
    <tableColumn id="7237" xr3:uid="{6A1AE8BE-F0CA-408C-9113-EF05866FAD81}" name="Column7233" dataDxfId="9552"/>
    <tableColumn id="7238" xr3:uid="{772D387D-C195-4061-A258-D71FF2C7CF2A}" name="Column7234" dataDxfId="9551"/>
    <tableColumn id="7239" xr3:uid="{AD63A119-03BA-4C43-AFBA-C607F29B21F2}" name="Column7235" dataDxfId="9550"/>
    <tableColumn id="7240" xr3:uid="{BE17BC22-D092-4105-854B-E180857D52EF}" name="Column7236" dataDxfId="9549"/>
    <tableColumn id="7241" xr3:uid="{CF5EB957-72EA-4ECB-855B-9FD503D1B207}" name="Column7237" dataDxfId="9548"/>
    <tableColumn id="7242" xr3:uid="{C57A6888-DCE8-4BBF-B909-FA2DC5E89FCB}" name="Column7238" dataDxfId="9547"/>
    <tableColumn id="7243" xr3:uid="{DA3948A5-7EC8-47B1-BE6D-E4D626DE8F54}" name="Column7239" dataDxfId="9546"/>
    <tableColumn id="7244" xr3:uid="{C22783F7-7525-4DD9-A756-E12DAD97812E}" name="Column7240" dataDxfId="9545"/>
    <tableColumn id="7245" xr3:uid="{6530BCA6-0C1D-4CFC-8B96-6F82FA8F5B09}" name="Column7241" dataDxfId="9544"/>
    <tableColumn id="7246" xr3:uid="{B50E9660-5D43-480C-8976-EBE7268C6545}" name="Column7242" dataDxfId="9543"/>
    <tableColumn id="7247" xr3:uid="{AC2848AC-E07E-44AF-8107-ABA844C1F94A}" name="Column7243" dataDxfId="9542"/>
    <tableColumn id="7248" xr3:uid="{51F4AF54-BE96-4641-9726-6C35D9855BD6}" name="Column7244" dataDxfId="9541"/>
    <tableColumn id="7249" xr3:uid="{F4079967-9450-423A-B5C1-3CFF31964520}" name="Column7245" dataDxfId="9540"/>
    <tableColumn id="7250" xr3:uid="{667A88DB-09FD-485F-AC0A-45B3ED85B05C}" name="Column7246" dataDxfId="9539"/>
    <tableColumn id="7251" xr3:uid="{9FCFF759-D160-473C-A533-15B6085E534C}" name="Column7247" dataDxfId="9538"/>
    <tableColumn id="7252" xr3:uid="{188F4CB9-1F2F-44A7-BD31-DB79E89599E2}" name="Column7248" dataDxfId="9537"/>
    <tableColumn id="7253" xr3:uid="{6793A222-1305-400A-AC3C-04514FBDD0F5}" name="Column7249" dataDxfId="9536"/>
    <tableColumn id="7254" xr3:uid="{5CBAAD66-A5DE-49E0-B28A-3C9779F9172C}" name="Column7250" dataDxfId="9535"/>
    <tableColumn id="7255" xr3:uid="{0E67D04A-E6B4-45DB-A910-14E2366C2E5B}" name="Column7251" dataDxfId="9534"/>
    <tableColumn id="7256" xr3:uid="{9C316CD6-61E2-42D0-BB04-C7DD7774AF04}" name="Column7252" dataDxfId="9533"/>
    <tableColumn id="7257" xr3:uid="{B8CF2FC4-51AE-47F4-91B8-243B1EEC1962}" name="Column7253" dataDxfId="9532"/>
    <tableColumn id="7258" xr3:uid="{EF5C3A44-2C0F-41E8-95CF-81F159BF13EA}" name="Column7254" dataDxfId="9531"/>
    <tableColumn id="7259" xr3:uid="{13BB82DB-2DD3-4AA9-B63E-0E523F97938C}" name="Column7255" dataDxfId="9530"/>
    <tableColumn id="7260" xr3:uid="{6812A790-28C7-46E2-B775-84C702282292}" name="Column7256" dataDxfId="9529"/>
    <tableColumn id="7261" xr3:uid="{DE095B06-AD58-4BCF-8D06-F69181BE5FCE}" name="Column7257" dataDxfId="9528"/>
    <tableColumn id="7262" xr3:uid="{DCE6978F-E26D-4ACC-8715-C35A3D64FA05}" name="Column7258" dataDxfId="9527"/>
    <tableColumn id="7263" xr3:uid="{1EF2FA0F-87B9-40E0-997F-EDDEBCBCAEB4}" name="Column7259" dataDxfId="9526"/>
    <tableColumn id="7264" xr3:uid="{7B73AE37-0E1D-42F1-BFBB-FF62AF3A162A}" name="Column7260" dataDxfId="9525"/>
    <tableColumn id="7265" xr3:uid="{FF491C87-7997-4C32-88DD-6D8E6CBC1334}" name="Column7261" dataDxfId="9524"/>
    <tableColumn id="7266" xr3:uid="{BFF7134A-5835-4931-95EF-DFC3802B7BF2}" name="Column7262" dataDxfId="9523"/>
    <tableColumn id="7267" xr3:uid="{6DB0EF9A-2C77-461C-B7D0-2FDB8194AF76}" name="Column7263" dataDxfId="9522"/>
    <tableColumn id="7268" xr3:uid="{965EDDE0-9F1B-4C9F-AC7F-E321C16D6966}" name="Column7264" dataDxfId="9521"/>
    <tableColumn id="7269" xr3:uid="{98D59694-4726-41D5-B13A-3EE26DE21076}" name="Column7265" dataDxfId="9520"/>
    <tableColumn id="7270" xr3:uid="{3E9A2D88-D465-4CEC-A114-07AC04BC20A4}" name="Column7266" dataDxfId="9519"/>
    <tableColumn id="7271" xr3:uid="{B584AF0D-CF77-47C3-B2D2-2392DDD2A2AC}" name="Column7267" dataDxfId="9518"/>
    <tableColumn id="7272" xr3:uid="{1E9F60C8-E2CE-4818-9D14-E2311B397873}" name="Column7268" dataDxfId="9517"/>
    <tableColumn id="7273" xr3:uid="{39B2AA38-3052-4A22-A5F7-56B05D3F5C2B}" name="Column7269" dataDxfId="9516"/>
    <tableColumn id="7274" xr3:uid="{4F648175-B821-40C4-8514-D7644ECF259E}" name="Column7270" dataDxfId="9515"/>
    <tableColumn id="7275" xr3:uid="{EDDDDC41-BF06-4636-B3FC-C5D416ADDA1B}" name="Column7271" dataDxfId="9514"/>
    <tableColumn id="7276" xr3:uid="{F0B624F6-2928-48A8-9DF1-9E00AD695ED2}" name="Column7272" dataDxfId="9513"/>
    <tableColumn id="7277" xr3:uid="{32B7DAC2-2A26-4201-8440-8549A121EEA1}" name="Column7273" dataDxfId="9512"/>
    <tableColumn id="7278" xr3:uid="{A2B8136D-C986-44F3-8650-74164358564E}" name="Column7274" dataDxfId="9511"/>
    <tableColumn id="7279" xr3:uid="{EB494EB1-2250-4DAB-8A47-C527ED969DDA}" name="Column7275" dataDxfId="9510"/>
    <tableColumn id="7280" xr3:uid="{F1D927AC-6BD7-44F1-B6BA-AE3B5622D6E0}" name="Column7276" dataDxfId="9509"/>
    <tableColumn id="7281" xr3:uid="{FE00536A-70B3-4F50-927B-1037DFDC6EE8}" name="Column7277" dataDxfId="9508"/>
    <tableColumn id="7282" xr3:uid="{DF27DC8B-9FE2-42FC-88CC-EB155DA0DC79}" name="Column7278" dataDxfId="9507"/>
    <tableColumn id="7283" xr3:uid="{BA39A51D-B207-45CA-99E7-225E71F255BF}" name="Column7279" dataDxfId="9506"/>
    <tableColumn id="7284" xr3:uid="{B89A6114-7128-4BF5-BB26-E20E3B3E323E}" name="Column7280" dataDxfId="9505"/>
    <tableColumn id="7285" xr3:uid="{6752BBC1-C0D9-4733-92F6-15D09C0ACAAB}" name="Column7281" dataDxfId="9504"/>
    <tableColumn id="7286" xr3:uid="{ABAB2073-E153-4608-8113-6AA2A0CAB04F}" name="Column7282" dataDxfId="9503"/>
    <tableColumn id="7287" xr3:uid="{3CC5C912-7E4C-4D85-B573-AC6E901C584A}" name="Column7283" dataDxfId="9502"/>
    <tableColumn id="7288" xr3:uid="{EF444AFC-6FF5-40D8-AC35-9C4497C5CEAE}" name="Column7284" dataDxfId="9501"/>
    <tableColumn id="7289" xr3:uid="{D090CCD6-69A5-42C4-A5A7-65609EB2A6BC}" name="Column7285" dataDxfId="9500"/>
    <tableColumn id="7290" xr3:uid="{F01DBC84-1C8A-4A46-B378-506A5507CEE5}" name="Column7286" dataDxfId="9499"/>
    <tableColumn id="7291" xr3:uid="{8216FB40-F6B0-4863-8115-8DF274FCC408}" name="Column7287" dataDxfId="9498"/>
    <tableColumn id="7292" xr3:uid="{BF25308D-01CD-4794-B9CB-C2F7F0F33404}" name="Column7288" dataDxfId="9497"/>
    <tableColumn id="7293" xr3:uid="{004229FC-05FD-4DC5-8465-FC2F0BA9178C}" name="Column7289" dataDxfId="9496"/>
    <tableColumn id="7294" xr3:uid="{B7F27A77-9F87-41F1-9CE6-41AE95A76218}" name="Column7290" dataDxfId="9495"/>
    <tableColumn id="7295" xr3:uid="{831AEEC6-7162-47BC-AF91-BCF36FDA1F97}" name="Column7291" dataDxfId="9494"/>
    <tableColumn id="7296" xr3:uid="{A0DD7F2E-BA05-4840-A061-6146A36564A6}" name="Column7292" dataDxfId="9493"/>
    <tableColumn id="7297" xr3:uid="{E628AFBC-8FFA-4647-A43F-FF92FC811332}" name="Column7293" dataDxfId="9492"/>
    <tableColumn id="7298" xr3:uid="{9CBF8AD9-353F-426E-AB0A-382709CF4D8B}" name="Column7294" dataDxfId="9491"/>
    <tableColumn id="7299" xr3:uid="{D2E4BDCA-F295-4156-9181-25CA8375C15A}" name="Column7295" dataDxfId="9490"/>
    <tableColumn id="7300" xr3:uid="{0BE08201-CDB6-4AA4-8309-8246109B57EE}" name="Column7296" dataDxfId="9489"/>
    <tableColumn id="7301" xr3:uid="{67B42CBE-99C6-4D98-B7B6-2455A6B12B6C}" name="Column7297" dataDxfId="9488"/>
    <tableColumn id="7302" xr3:uid="{86BBB7FC-FBF5-436E-A791-7B193AFC4B46}" name="Column7298" dataDxfId="9487"/>
    <tableColumn id="7303" xr3:uid="{18F056A0-B5ED-4FB3-ABC7-0BA627E83449}" name="Column7299" dataDxfId="9486"/>
    <tableColumn id="7304" xr3:uid="{4EDB46B9-7F0B-496F-87FB-B4EF828A8ADE}" name="Column7300" dataDxfId="9485"/>
    <tableColumn id="7305" xr3:uid="{240F9451-1E36-4F0C-8D59-DFD8243CFB43}" name="Column7301" dataDxfId="9484"/>
    <tableColumn id="7306" xr3:uid="{4CDF7767-5EF8-451B-BD70-FA99D154C398}" name="Column7302" dataDxfId="9483"/>
    <tableColumn id="7307" xr3:uid="{94440C37-8B01-4D0C-9835-DE82819568C3}" name="Column7303" dataDxfId="9482"/>
    <tableColumn id="7308" xr3:uid="{F66B8B8E-4E10-407E-AD32-12477531281F}" name="Column7304" dataDxfId="9481"/>
    <tableColumn id="7309" xr3:uid="{FA72B08E-92FD-4D68-AAFE-0FCFFCDA917E}" name="Column7305" dataDxfId="9480"/>
    <tableColumn id="7310" xr3:uid="{F810AEE9-F726-4877-8614-E3EE1687B221}" name="Column7306" dataDxfId="9479"/>
    <tableColumn id="7311" xr3:uid="{9DA65785-6549-4A31-A515-51207DEBD8F4}" name="Column7307" dataDxfId="9478"/>
    <tableColumn id="7312" xr3:uid="{3CD5E380-1166-497A-ACDE-32AF4951878B}" name="Column7308" dataDxfId="9477"/>
    <tableColumn id="7313" xr3:uid="{D1A3C431-6E51-485C-A03C-3C559E561BE7}" name="Column7309" dataDxfId="9476"/>
    <tableColumn id="7314" xr3:uid="{DEE60036-93B1-4BC0-9C2E-DF497A9281D0}" name="Column7310" dataDxfId="9475"/>
    <tableColumn id="7315" xr3:uid="{8FD02246-F8B7-4744-A882-D1F367202BBB}" name="Column7311" dataDxfId="9474"/>
    <tableColumn id="7316" xr3:uid="{56FC9EF1-009C-4217-AA2D-30214FA90B29}" name="Column7312" dataDxfId="9473"/>
    <tableColumn id="7317" xr3:uid="{6E8AF388-2199-480E-8660-1AD3BD8368AA}" name="Column7313" dataDxfId="9472"/>
    <tableColumn id="7318" xr3:uid="{A074D4E2-C3A1-471D-A2A5-E1EB446CA0B3}" name="Column7314" dataDxfId="9471"/>
    <tableColumn id="7319" xr3:uid="{0F874461-27DA-4E74-98F7-6AAEF9D837C8}" name="Column7315" dataDxfId="9470"/>
    <tableColumn id="7320" xr3:uid="{3A86A29A-C927-470B-B9BD-F6F37E5E2E9F}" name="Column7316" dataDxfId="9469"/>
    <tableColumn id="7321" xr3:uid="{09E8DCED-B556-41FA-B8B0-C64311C8E860}" name="Column7317" dataDxfId="9468"/>
    <tableColumn id="7322" xr3:uid="{D8E76609-5A5E-4A8D-ADCD-717256A13995}" name="Column7318" dataDxfId="9467"/>
    <tableColumn id="7323" xr3:uid="{6A5F2288-5668-452E-B0FF-2DE92CFAD6A9}" name="Column7319" dataDxfId="9466"/>
    <tableColumn id="7324" xr3:uid="{AC6C2AE6-2F62-4080-9A1C-3B0AF6DD4C93}" name="Column7320" dataDxfId="9465"/>
    <tableColumn id="7325" xr3:uid="{87BDD4B3-1EEC-4B81-9751-AD03F88FF024}" name="Column7321" dataDxfId="9464"/>
    <tableColumn id="7326" xr3:uid="{1908DFF4-4B8A-42AC-938B-CBABEAD7517D}" name="Column7322" dataDxfId="9463"/>
    <tableColumn id="7327" xr3:uid="{C1EAB2C0-12AD-410C-9E12-54EF54D50FF3}" name="Column7323" dataDxfId="9462"/>
    <tableColumn id="7328" xr3:uid="{DD3505BB-0A9D-4AFF-9DFF-48BDF232C498}" name="Column7324" dataDxfId="9461"/>
    <tableColumn id="7329" xr3:uid="{0570FE08-3402-493B-A2FC-E338A0838CD7}" name="Column7325" dataDxfId="9460"/>
    <tableColumn id="7330" xr3:uid="{2A411E0F-BD9B-4701-A05B-10B0643E6312}" name="Column7326" dataDxfId="9459"/>
    <tableColumn id="7331" xr3:uid="{A3165223-508D-4EE0-A0AC-D38168D9EF77}" name="Column7327" dataDxfId="9458"/>
    <tableColumn id="7332" xr3:uid="{7F0C6784-E76B-4CCF-9744-2B1A3DEE8085}" name="Column7328" dataDxfId="9457"/>
    <tableColumn id="7333" xr3:uid="{3A11F611-9766-4994-B03A-9D5EF113C887}" name="Column7329" dataDxfId="9456"/>
    <tableColumn id="7334" xr3:uid="{BAF84618-3F03-40EB-93C1-2A902897C176}" name="Column7330" dataDxfId="9455"/>
    <tableColumn id="7335" xr3:uid="{C3260FC5-7730-4C45-A671-0C9DFA61EADB}" name="Column7331" dataDxfId="9454"/>
    <tableColumn id="7336" xr3:uid="{A9A137D9-2CE2-4EC2-BCA8-9E917F772402}" name="Column7332" dataDxfId="9453"/>
    <tableColumn id="7337" xr3:uid="{86AE932B-F375-415C-A20F-F0AD3EB15CEE}" name="Column7333" dataDxfId="9452"/>
    <tableColumn id="7338" xr3:uid="{9445D023-C827-414F-8522-43FB13E88938}" name="Column7334" dataDxfId="9451"/>
    <tableColumn id="7339" xr3:uid="{DB6A5CF9-DB9F-43C5-A609-C13A6BC45FC9}" name="Column7335" dataDxfId="9450"/>
    <tableColumn id="7340" xr3:uid="{816C0D33-5072-42AA-8F58-9239B55A458C}" name="Column7336" dataDxfId="9449"/>
    <tableColumn id="7341" xr3:uid="{B0C429BC-E108-43EC-8D63-21496B4EEC74}" name="Column7337" dataDxfId="9448"/>
    <tableColumn id="7342" xr3:uid="{72C116B7-E1D3-4EFE-BD4E-BE19CAD5C38E}" name="Column7338" dataDxfId="9447"/>
    <tableColumn id="7343" xr3:uid="{C3067E96-06AC-42B3-BF81-FA27F157B524}" name="Column7339" dataDxfId="9446"/>
    <tableColumn id="7344" xr3:uid="{85B45FBE-DDBF-44DD-9288-1EEEBBBE830B}" name="Column7340" dataDxfId="9445"/>
    <tableColumn id="7345" xr3:uid="{4688350E-1D3D-4825-BCF7-570FB60C5B2A}" name="Column7341" dataDxfId="9444"/>
    <tableColumn id="7346" xr3:uid="{EA085199-DCB7-4207-9756-7B4F7725478F}" name="Column7342" dataDxfId="9443"/>
    <tableColumn id="7347" xr3:uid="{255BDC21-0505-4E06-B022-DD5696248CBB}" name="Column7343" dataDxfId="9442"/>
    <tableColumn id="7348" xr3:uid="{D8FD0CD0-30FF-437D-8A60-28B5A83639DD}" name="Column7344" dataDxfId="9441"/>
    <tableColumn id="7349" xr3:uid="{46527C65-388A-4A21-8A25-67A0D1A45377}" name="Column7345" dataDxfId="9440"/>
    <tableColumn id="7350" xr3:uid="{B3C009C8-5576-4C73-B4A2-6C5891771FFD}" name="Column7346" dataDxfId="9439"/>
    <tableColumn id="7351" xr3:uid="{ABFAB8D6-99E5-4DF5-9B91-4749F9F492B4}" name="Column7347" dataDxfId="9438"/>
    <tableColumn id="7352" xr3:uid="{0CE49C43-95C2-486A-8CBB-0C2B53399358}" name="Column7348" dataDxfId="9437"/>
    <tableColumn id="7353" xr3:uid="{1570BA84-D91D-4826-9CFA-B61D84111F22}" name="Column7349" dataDxfId="9436"/>
    <tableColumn id="7354" xr3:uid="{0916138C-E12E-4746-A9C3-40A69EDF9ED2}" name="Column7350" dataDxfId="9435"/>
    <tableColumn id="7355" xr3:uid="{477FDC47-4E3E-4758-8528-296AD8B6AD98}" name="Column7351" dataDxfId="9434"/>
    <tableColumn id="7356" xr3:uid="{FB9FEAF2-F94D-4F43-9F6C-D475972FB8F9}" name="Column7352" dataDxfId="9433"/>
    <tableColumn id="7357" xr3:uid="{5F6EE6E7-6B32-4429-8374-E61A2B174AE3}" name="Column7353" dataDxfId="9432"/>
    <tableColumn id="7358" xr3:uid="{F7293849-D76B-409E-9893-DAAB0C7CED81}" name="Column7354" dataDxfId="9431"/>
    <tableColumn id="7359" xr3:uid="{F3618E74-BF54-49A9-96A9-1548F9C778E9}" name="Column7355" dataDxfId="9430"/>
    <tableColumn id="7360" xr3:uid="{26831BD9-1292-4D04-8CB2-F9C301B6E40D}" name="Column7356" dataDxfId="9429"/>
    <tableColumn id="7361" xr3:uid="{4B9A5FE6-E59A-43C2-835B-B4BE26BB1207}" name="Column7357" dataDxfId="9428"/>
    <tableColumn id="7362" xr3:uid="{B56F4130-F0EE-43E8-8FBD-E39E78E9C077}" name="Column7358" dataDxfId="9427"/>
    <tableColumn id="7363" xr3:uid="{D6E2B982-8CC1-418F-82DB-F46664C0341B}" name="Column7359" dataDxfId="9426"/>
    <tableColumn id="7364" xr3:uid="{88EF3FB9-8A31-452C-970E-A18A1EA63CFB}" name="Column7360" dataDxfId="9425"/>
    <tableColumn id="7365" xr3:uid="{7272C3E8-B5AD-4273-B389-3FF8D100D40A}" name="Column7361" dataDxfId="9424"/>
    <tableColumn id="7366" xr3:uid="{C6A127CA-FF14-4BAB-B10F-E8F4C0F8E4CD}" name="Column7362" dataDxfId="9423"/>
    <tableColumn id="7367" xr3:uid="{07BAFAF5-65B2-410B-AD9B-8CCE43B48E78}" name="Column7363" dataDxfId="9422"/>
    <tableColumn id="7368" xr3:uid="{1B7C30B4-FB20-42CE-8B50-506B71F47A8C}" name="Column7364" dataDxfId="9421"/>
    <tableColumn id="7369" xr3:uid="{C80DF726-613C-4DF6-8658-1F7085DD7D7C}" name="Column7365" dataDxfId="9420"/>
    <tableColumn id="7370" xr3:uid="{F30E1F42-F980-44D6-BDFA-8A52C7CD1156}" name="Column7366" dataDxfId="9419"/>
    <tableColumn id="7371" xr3:uid="{BA0DC169-887D-495A-AC5E-7975AF650339}" name="Column7367" dataDxfId="9418"/>
    <tableColumn id="7372" xr3:uid="{B68B9414-4521-4207-A194-098EFFFAABDF}" name="Column7368" dataDxfId="9417"/>
    <tableColumn id="7373" xr3:uid="{DCFA09EA-C30C-48F6-9577-A48CEB8D8CD9}" name="Column7369" dataDxfId="9416"/>
    <tableColumn id="7374" xr3:uid="{4920FA42-3574-480B-B3E1-D8DD9862AC84}" name="Column7370" dataDxfId="9415"/>
    <tableColumn id="7375" xr3:uid="{620E29E6-6AAA-4F1A-8526-B63409703720}" name="Column7371" dataDxfId="9414"/>
    <tableColumn id="7376" xr3:uid="{30795879-0EEB-40B8-9A38-CC0A6335168B}" name="Column7372" dataDxfId="9413"/>
    <tableColumn id="7377" xr3:uid="{1C2E4E8C-C590-4DA3-BDBF-5AC66B31DEBD}" name="Column7373" dataDxfId="9412"/>
    <tableColumn id="7378" xr3:uid="{306419B2-AD72-4EA1-9E4A-44D307DD4D99}" name="Column7374" dataDxfId="9411"/>
    <tableColumn id="7379" xr3:uid="{315AA10C-25C4-4CC2-8080-7F3650B5EE55}" name="Column7375" dataDxfId="9410"/>
    <tableColumn id="7380" xr3:uid="{B78C6751-D3CE-4105-A3F9-EC76F352BE8F}" name="Column7376" dataDxfId="9409"/>
    <tableColumn id="7381" xr3:uid="{97F63B0D-39F4-4300-BF9B-F2CE5B8BB45B}" name="Column7377" dataDxfId="9408"/>
    <tableColumn id="7382" xr3:uid="{ED8BA86E-1280-49C2-87CF-C343704F6418}" name="Column7378" dataDxfId="9407"/>
    <tableColumn id="7383" xr3:uid="{09AED79D-4C84-42F1-9CBB-627D35CC3B73}" name="Column7379" dataDxfId="9406"/>
    <tableColumn id="7384" xr3:uid="{0F2D1490-DCDF-4E15-ABBC-E516D41177F2}" name="Column7380" dataDxfId="9405"/>
    <tableColumn id="7385" xr3:uid="{4F6EE2DE-1A18-46BA-BFC9-74EBCA4EA1A2}" name="Column7381" dataDxfId="9404"/>
    <tableColumn id="7386" xr3:uid="{6CEBBD64-29BD-430B-BB02-BC918640DDA6}" name="Column7382" dataDxfId="9403"/>
    <tableColumn id="7387" xr3:uid="{98780759-009D-4DFF-8583-82C1977CE1D6}" name="Column7383" dataDxfId="9402"/>
    <tableColumn id="7388" xr3:uid="{742241F0-30F2-4ECA-A6B4-D4863F2514C3}" name="Column7384" dataDxfId="9401"/>
    <tableColumn id="7389" xr3:uid="{5FCA9924-4D53-4153-B7AB-A86CCA1C2DC3}" name="Column7385" dataDxfId="9400"/>
    <tableColumn id="7390" xr3:uid="{1362386B-7645-413F-A22B-BF91F91EC965}" name="Column7386" dataDxfId="9399"/>
    <tableColumn id="7391" xr3:uid="{96001A57-6F19-4AA3-A997-9EDE32A0CD3C}" name="Column7387" dataDxfId="9398"/>
    <tableColumn id="7392" xr3:uid="{97F601AA-876B-4892-8E40-365553BCDA7C}" name="Column7388" dataDxfId="9397"/>
    <tableColumn id="7393" xr3:uid="{2FFFDE07-04F8-4076-9FBA-AF88B77EE128}" name="Column7389" dataDxfId="9396"/>
    <tableColumn id="7394" xr3:uid="{8129A269-7128-4512-9429-F165FFA7E98A}" name="Column7390" dataDxfId="9395"/>
    <tableColumn id="7395" xr3:uid="{799BE5C4-82B2-4B96-A9D2-22F1AB6D2D99}" name="Column7391" dataDxfId="9394"/>
    <tableColumn id="7396" xr3:uid="{263ED9DC-EE2A-42B0-9F95-FFD06FC672E1}" name="Column7392" dataDxfId="9393"/>
    <tableColumn id="7397" xr3:uid="{7D38CE4D-1DDE-49F7-A2D7-F7691AAE6F02}" name="Column7393" dataDxfId="9392"/>
    <tableColumn id="7398" xr3:uid="{8484FF57-18F0-4FD1-BED2-C13281BE4E63}" name="Column7394" dataDxfId="9391"/>
    <tableColumn id="7399" xr3:uid="{70D1C85A-ECD3-4B5B-91CA-874785AC6819}" name="Column7395" dataDxfId="9390"/>
    <tableColumn id="7400" xr3:uid="{DFEE7D4F-FD14-4212-BE85-3F6CEED07B09}" name="Column7396" dataDxfId="9389"/>
    <tableColumn id="7401" xr3:uid="{426CD977-2394-4142-9F92-8CF7127363A1}" name="Column7397" dataDxfId="9388"/>
    <tableColumn id="7402" xr3:uid="{78CD7994-1781-4BEA-B440-C2328458170C}" name="Column7398" dataDxfId="9387"/>
    <tableColumn id="7403" xr3:uid="{122F5A84-51E2-4EDD-85A0-C3F17EA1F20E}" name="Column7399" dataDxfId="9386"/>
    <tableColumn id="7404" xr3:uid="{6ACE64F9-C370-4A2A-B33F-CFC2BC211371}" name="Column7400" dataDxfId="9385"/>
    <tableColumn id="7405" xr3:uid="{EBE7E32B-9988-4947-8872-1FC6F6A00C1A}" name="Column7401" dataDxfId="9384"/>
    <tableColumn id="7406" xr3:uid="{AC721AC3-8B94-4217-AF6A-369AF3DF3C23}" name="Column7402" dataDxfId="9383"/>
    <tableColumn id="7407" xr3:uid="{011B9EBB-3B41-49EE-9DA5-E72892945169}" name="Column7403" dataDxfId="9382"/>
    <tableColumn id="7408" xr3:uid="{61860427-503A-46DA-9587-75CAD29F7481}" name="Column7404" dataDxfId="9381"/>
    <tableColumn id="7409" xr3:uid="{C9663EEB-D247-4C33-9EAC-0461641492DC}" name="Column7405" dataDxfId="9380"/>
    <tableColumn id="7410" xr3:uid="{0566FF71-423D-40A3-B400-5D9BC076376C}" name="Column7406" dataDxfId="9379"/>
    <tableColumn id="7411" xr3:uid="{FA1AC574-6ACF-460C-9C12-F7277CA7105F}" name="Column7407" dataDxfId="9378"/>
    <tableColumn id="7412" xr3:uid="{868EA40F-2E96-4190-BB75-B9EF494183D7}" name="Column7408" dataDxfId="9377"/>
    <tableColumn id="7413" xr3:uid="{400B1D76-C668-494F-A872-F86077A9838E}" name="Column7409" dataDxfId="9376"/>
    <tableColumn id="7414" xr3:uid="{80A466F1-6135-4BC1-9061-E6F805B277A5}" name="Column7410" dataDxfId="9375"/>
    <tableColumn id="7415" xr3:uid="{10669C0E-76C8-4A07-9FD7-2C6971988C99}" name="Column7411" dataDxfId="9374"/>
    <tableColumn id="7416" xr3:uid="{49080DB4-F85A-44BA-AD46-5C7750CBAEF4}" name="Column7412" dataDxfId="9373"/>
    <tableColumn id="7417" xr3:uid="{C1B8CB44-EC4C-48B2-B49D-9C143FE07FE5}" name="Column7413" dataDxfId="9372"/>
    <tableColumn id="7418" xr3:uid="{C01845BB-8E8D-4D90-8491-57043CCD7006}" name="Column7414" dataDxfId="9371"/>
    <tableColumn id="7419" xr3:uid="{80CE3398-F13E-4EAE-891C-E3A26F697C38}" name="Column7415" dataDxfId="9370"/>
    <tableColumn id="7420" xr3:uid="{EA72A42F-C95C-4E2D-BA01-FFD20D4FA5E7}" name="Column7416" dataDxfId="9369"/>
    <tableColumn id="7421" xr3:uid="{D1AB4A9C-0AE4-41CF-A2AD-842B6797EDAF}" name="Column7417" dataDxfId="9368"/>
    <tableColumn id="7422" xr3:uid="{9EB6307D-9F96-46B3-9C18-90D1F5ABEBF4}" name="Column7418" dataDxfId="9367"/>
    <tableColumn id="7423" xr3:uid="{BE1822A8-EB3A-4036-A14B-938A5290D564}" name="Column7419" dataDxfId="9366"/>
    <tableColumn id="7424" xr3:uid="{6EDA86C5-0A00-4DFD-9FAF-41DF510B0618}" name="Column7420" dataDxfId="9365"/>
    <tableColumn id="7425" xr3:uid="{E74A4A32-AED3-4881-AAE3-6CE8B58DCD67}" name="Column7421" dataDxfId="9364"/>
    <tableColumn id="7426" xr3:uid="{89DA761F-637E-4A99-97AA-5F10FB44A1A0}" name="Column7422" dataDxfId="9363"/>
    <tableColumn id="7427" xr3:uid="{C8A4BB27-E6BE-4FEE-94D6-C08337EBE6DC}" name="Column7423" dataDxfId="9362"/>
    <tableColumn id="7428" xr3:uid="{8F727A57-A348-4F7C-9514-E2A6CD1D41DD}" name="Column7424" dataDxfId="9361"/>
    <tableColumn id="7429" xr3:uid="{43A7E26D-2705-40AF-80D6-DE3CC23B64AB}" name="Column7425" dataDxfId="9360"/>
    <tableColumn id="7430" xr3:uid="{EDCDAD92-D0A4-4958-B9C3-35CC1CC11EAB}" name="Column7426" dataDxfId="9359"/>
    <tableColumn id="7431" xr3:uid="{06821C9D-645E-459C-BF2A-619C62EB7C7D}" name="Column7427" dataDxfId="9358"/>
    <tableColumn id="7432" xr3:uid="{F13B648E-C693-4AA7-BE1F-85598BFF76B1}" name="Column7428" dataDxfId="9357"/>
    <tableColumn id="7433" xr3:uid="{89317F6C-E5B5-47A0-ABED-18DFBBC7DCE3}" name="Column7429" dataDxfId="9356"/>
    <tableColumn id="7434" xr3:uid="{E2F6DED0-BDA3-4463-B0A7-187B0FC172AA}" name="Column7430" dataDxfId="9355"/>
    <tableColumn id="7435" xr3:uid="{52D60AA0-28BA-4701-B760-9C9D144A1B19}" name="Column7431" dataDxfId="9354"/>
    <tableColumn id="7436" xr3:uid="{D99E599D-BCBB-4AEA-87DE-A72BF7A5736F}" name="Column7432" dataDxfId="9353"/>
    <tableColumn id="7437" xr3:uid="{7EEE3C8F-79AC-4EC6-9B5F-2E9F135C398E}" name="Column7433" dataDxfId="9352"/>
    <tableColumn id="7438" xr3:uid="{BEB13A78-9745-4DCF-9D4B-BAE0F066E689}" name="Column7434" dataDxfId="9351"/>
    <tableColumn id="7439" xr3:uid="{3167F3E6-4716-49E9-BAAA-0AF2956104F1}" name="Column7435" dataDxfId="9350"/>
    <tableColumn id="7440" xr3:uid="{C7723066-8B7E-4932-837D-1B4EBA073E81}" name="Column7436" dataDxfId="9349"/>
    <tableColumn id="7441" xr3:uid="{68D1D4B2-7CEF-4526-BEE9-DAE8D869E900}" name="Column7437" dataDxfId="9348"/>
    <tableColumn id="7442" xr3:uid="{13CC0744-E534-4827-8EFD-1D20E0F43164}" name="Column7438" dataDxfId="9347"/>
    <tableColumn id="7443" xr3:uid="{AD75EFF5-DC4B-4731-9AF9-8185F5891BE4}" name="Column7439" dataDxfId="9346"/>
    <tableColumn id="7444" xr3:uid="{25BBFFAC-8265-492A-992C-E1EA87E78F0E}" name="Column7440" dataDxfId="9345"/>
    <tableColumn id="7445" xr3:uid="{FEA4A5AF-50BA-40DA-9496-A59888E232EE}" name="Column7441" dataDxfId="9344"/>
    <tableColumn id="7446" xr3:uid="{35A48E17-9173-4D07-A259-5BFE1D2A1523}" name="Column7442" dataDxfId="9343"/>
    <tableColumn id="7447" xr3:uid="{BD5E41C3-7E27-4007-BF4D-A230EAED4692}" name="Column7443" dataDxfId="9342"/>
    <tableColumn id="7448" xr3:uid="{C0CE8908-C549-4C6D-A811-C8E343B88209}" name="Column7444" dataDxfId="9341"/>
    <tableColumn id="7449" xr3:uid="{848D7DA8-5A7A-4206-AEF6-BBFB685CEFD6}" name="Column7445" dataDxfId="9340"/>
    <tableColumn id="7450" xr3:uid="{A0C182F3-BC3F-4B5D-9CAD-07EFED9B16B4}" name="Column7446" dataDxfId="9339"/>
    <tableColumn id="7451" xr3:uid="{2E026F44-64DE-4294-A0BE-C3579CDE1DDC}" name="Column7447" dataDxfId="9338"/>
    <tableColumn id="7452" xr3:uid="{45E49CC1-8BF0-470E-B510-33D7C8B3AC15}" name="Column7448" dataDxfId="9337"/>
    <tableColumn id="7453" xr3:uid="{9DB0D674-D8CF-48A7-9DB5-BBC2909733FE}" name="Column7449" dataDxfId="9336"/>
    <tableColumn id="7454" xr3:uid="{77F1B745-3241-4A46-87A4-1D044F7F3C0C}" name="Column7450" dataDxfId="9335"/>
    <tableColumn id="7455" xr3:uid="{4AA38529-3074-4BB7-9709-765CA13F378A}" name="Column7451" dataDxfId="9334"/>
    <tableColumn id="7456" xr3:uid="{A8003CA8-84A8-43FA-86D6-7D638E95085F}" name="Column7452" dataDxfId="9333"/>
    <tableColumn id="7457" xr3:uid="{55EA0CF4-216E-477F-B526-DCF600D7095F}" name="Column7453" dataDxfId="9332"/>
    <tableColumn id="7458" xr3:uid="{B91EB7AA-DC63-4372-81D9-9D24A0E0B706}" name="Column7454" dataDxfId="9331"/>
    <tableColumn id="7459" xr3:uid="{6488E94F-8E9B-4EC7-94EF-00D193F2C047}" name="Column7455" dataDxfId="9330"/>
    <tableColumn id="7460" xr3:uid="{DACC0C8A-ED63-4968-9271-D3EB5E4A4B34}" name="Column7456" dataDxfId="9329"/>
    <tableColumn id="7461" xr3:uid="{21110D4C-6A88-4F92-93BB-620EE3F3C68E}" name="Column7457" dataDxfId="9328"/>
    <tableColumn id="7462" xr3:uid="{88E4A07C-4573-4E49-BA19-A2B737DCBFA4}" name="Column7458" dataDxfId="9327"/>
    <tableColumn id="7463" xr3:uid="{BEC69A44-879C-4E0D-BE53-4DEF931DB45F}" name="Column7459" dataDxfId="9326"/>
    <tableColumn id="7464" xr3:uid="{2BB30AA4-1154-480B-A7D9-50FAD1FDC7E9}" name="Column7460" dataDxfId="9325"/>
    <tableColumn id="7465" xr3:uid="{25F8CA71-05A2-455A-AAAB-9E8ADD9ED112}" name="Column7461" dataDxfId="9324"/>
    <tableColumn id="7466" xr3:uid="{EBE4BDB9-D29D-446B-8CF0-D4279B5DBFBC}" name="Column7462" dataDxfId="9323"/>
    <tableColumn id="7467" xr3:uid="{3BE7E84A-061A-4CA0-B140-1ECE9F2FF90A}" name="Column7463" dataDxfId="9322"/>
    <tableColumn id="7468" xr3:uid="{E2766318-D662-4D4F-A986-F7B6C925D9FB}" name="Column7464" dataDxfId="9321"/>
    <tableColumn id="7469" xr3:uid="{AF7AA249-2140-4B14-A072-26E36FB96C07}" name="Column7465" dataDxfId="9320"/>
    <tableColumn id="7470" xr3:uid="{E41DA67E-FAB6-4448-A97A-7958D41B04A9}" name="Column7466" dataDxfId="9319"/>
    <tableColumn id="7471" xr3:uid="{C59F780E-CE1F-4C74-BAFD-3D76469D7ED8}" name="Column7467" dataDxfId="9318"/>
    <tableColumn id="7472" xr3:uid="{CBD78FFD-D046-4DA4-B6E0-965364FCC41E}" name="Column7468" dataDxfId="9317"/>
    <tableColumn id="7473" xr3:uid="{8A87F07D-2F22-4435-A5F2-4D2A7E74D092}" name="Column7469" dataDxfId="9316"/>
    <tableColumn id="7474" xr3:uid="{A3D5743D-F712-4989-9280-4C492DA27373}" name="Column7470" dataDxfId="9315"/>
    <tableColumn id="7475" xr3:uid="{6844C418-01A7-40B1-998E-E57492273383}" name="Column7471" dataDxfId="9314"/>
    <tableColumn id="7476" xr3:uid="{5FBA3BC8-15E0-4978-84AD-DABAEEC4162D}" name="Column7472" dataDxfId="9313"/>
    <tableColumn id="7477" xr3:uid="{B928C301-4CA6-4F42-8031-E342A98492A1}" name="Column7473" dataDxfId="9312"/>
    <tableColumn id="7478" xr3:uid="{45DE2324-D83F-46AE-94A7-F4D04A652978}" name="Column7474" dataDxfId="9311"/>
    <tableColumn id="7479" xr3:uid="{F541D4BC-8D9D-4C2B-95B0-932D4BE3C817}" name="Column7475" dataDxfId="9310"/>
    <tableColumn id="7480" xr3:uid="{B2D92BEF-3687-48D3-AE2B-0F90DE939198}" name="Column7476" dataDxfId="9309"/>
    <tableColumn id="7481" xr3:uid="{AC6F39D7-D0C8-4FE5-9359-F192DE2A3139}" name="Column7477" dataDxfId="9308"/>
    <tableColumn id="7482" xr3:uid="{F5BDDF8F-8E59-4BC5-831B-F34D42B231FF}" name="Column7478" dataDxfId="9307"/>
    <tableColumn id="7483" xr3:uid="{94CEF235-FB4E-4E8C-93FA-C0546322ACC9}" name="Column7479" dataDxfId="9306"/>
    <tableColumn id="7484" xr3:uid="{BA91BEE1-FCB9-4E8F-BDDD-6B473200EDB8}" name="Column7480" dataDxfId="9305"/>
    <tableColumn id="7485" xr3:uid="{3BD3CD6E-2CFA-4579-990F-FEC7FE112649}" name="Column7481" dataDxfId="9304"/>
    <tableColumn id="7486" xr3:uid="{305CE7AE-8D68-4107-8809-414B6535A61A}" name="Column7482" dataDxfId="9303"/>
    <tableColumn id="7487" xr3:uid="{3AF26C0B-09D4-471B-95EB-4ACA73E82C7F}" name="Column7483" dataDxfId="9302"/>
    <tableColumn id="7488" xr3:uid="{3D31C34E-2129-4FCE-851C-8D3CAA0801BE}" name="Column7484" dataDxfId="9301"/>
    <tableColumn id="7489" xr3:uid="{C2821C6B-917D-484C-809D-8E1B14C13E75}" name="Column7485" dataDxfId="9300"/>
    <tableColumn id="7490" xr3:uid="{4A288BA8-33DD-4DF2-89D1-9991D2C8CFB5}" name="Column7486" dataDxfId="9299"/>
    <tableColumn id="7491" xr3:uid="{2288BDFC-E2E7-4EE1-B420-51372E0B2BA6}" name="Column7487" dataDxfId="9298"/>
    <tableColumn id="7492" xr3:uid="{2C1303CA-525D-4B91-B2DB-35949C65F687}" name="Column7488" dataDxfId="9297"/>
    <tableColumn id="7493" xr3:uid="{6EDE7FF4-9571-4F05-B2D8-47B3FD8D282A}" name="Column7489" dataDxfId="9296"/>
    <tableColumn id="7494" xr3:uid="{159A0327-B382-4EAA-B077-BB52B8942BE1}" name="Column7490" dataDxfId="9295"/>
    <tableColumn id="7495" xr3:uid="{F7194337-EA4F-4782-B741-751BE8B06BFB}" name="Column7491" dataDxfId="9294"/>
    <tableColumn id="7496" xr3:uid="{FFD898C8-7417-4614-9EB2-9060995B9201}" name="Column7492" dataDxfId="9293"/>
    <tableColumn id="7497" xr3:uid="{97D76E1E-CF1C-4707-9FF6-8895E24AEF55}" name="Column7493" dataDxfId="9292"/>
    <tableColumn id="7498" xr3:uid="{22140452-2567-485E-A089-C3299687D593}" name="Column7494" dataDxfId="9291"/>
    <tableColumn id="7499" xr3:uid="{A7C3F9BB-B034-460A-AE75-0EC14C3206A3}" name="Column7495" dataDxfId="9290"/>
    <tableColumn id="7500" xr3:uid="{9A8B7C31-85D6-4DF9-BE9B-9D027477ED75}" name="Column7496" dataDxfId="9289"/>
    <tableColumn id="7501" xr3:uid="{CDEFB682-8CB4-4C84-9D6B-6E0C91730A9E}" name="Column7497" dataDxfId="9288"/>
    <tableColumn id="7502" xr3:uid="{221DA4B7-B71B-4CE0-9D7E-F1F134AB3FA8}" name="Column7498" dataDxfId="9287"/>
    <tableColumn id="7503" xr3:uid="{7553CD54-67D7-4F5C-B5D4-D26128092D19}" name="Column7499" dataDxfId="9286"/>
    <tableColumn id="7504" xr3:uid="{EFB7C760-CAF7-4C40-A092-EA59138F45DC}" name="Column7500" dataDxfId="9285"/>
    <tableColumn id="7505" xr3:uid="{595A1CF2-22AA-4B4F-ABA6-110FC67B1CCB}" name="Column7501" dataDxfId="9284"/>
    <tableColumn id="7506" xr3:uid="{9A44A30B-F74E-498F-AD9A-A273BF1E7226}" name="Column7502" dataDxfId="9283"/>
    <tableColumn id="7507" xr3:uid="{F2572809-27A3-4A9B-AE17-874ED5163693}" name="Column7503" dataDxfId="9282"/>
    <tableColumn id="7508" xr3:uid="{427B1CE2-6CE9-462C-8AE4-734923E510EA}" name="Column7504" dataDxfId="9281"/>
    <tableColumn id="7509" xr3:uid="{E54DC659-053B-4710-894C-170ACB4AF0C1}" name="Column7505" dataDxfId="9280"/>
    <tableColumn id="7510" xr3:uid="{A2E50A63-A316-4ED7-BD7E-70F70CBB8082}" name="Column7506" dataDxfId="9279"/>
    <tableColumn id="7511" xr3:uid="{3F63A878-9636-40F8-8AB6-0322A41A69D9}" name="Column7507" dataDxfId="9278"/>
    <tableColumn id="7512" xr3:uid="{59A370A5-B609-4F0D-B4C5-D2D7A813D732}" name="Column7508" dataDxfId="9277"/>
    <tableColumn id="7513" xr3:uid="{2F9104A4-469E-4BDC-9091-80D22D9F928D}" name="Column7509" dataDxfId="9276"/>
    <tableColumn id="7514" xr3:uid="{9C829615-E4A2-44DE-80D0-32F7D068F3F9}" name="Column7510" dataDxfId="9275"/>
    <tableColumn id="7515" xr3:uid="{1D454104-F8CE-4D95-BF9B-F26FC2E8A691}" name="Column7511" dataDxfId="9274"/>
    <tableColumn id="7516" xr3:uid="{AB4E7B32-6B47-4DE0-82C9-2233A3921181}" name="Column7512" dataDxfId="9273"/>
    <tableColumn id="7517" xr3:uid="{29B15205-F63A-4FA2-BA10-DCDD5B8A7095}" name="Column7513" dataDxfId="9272"/>
    <tableColumn id="7518" xr3:uid="{03577DD1-7EA5-44C0-AE7E-3F538D40D061}" name="Column7514" dataDxfId="9271"/>
    <tableColumn id="7519" xr3:uid="{AC36AB92-A229-4569-A2F6-4A93F12AFF2C}" name="Column7515" dataDxfId="9270"/>
    <tableColumn id="7520" xr3:uid="{C8792AAC-DD13-4D08-8BD5-49A96996A658}" name="Column7516" dataDxfId="9269"/>
    <tableColumn id="7521" xr3:uid="{1102B322-3D85-42DE-8ED7-AEACF549022E}" name="Column7517" dataDxfId="9268"/>
    <tableColumn id="7522" xr3:uid="{F4D0F7D0-68B3-4423-8259-4F4463DF3A5B}" name="Column7518" dataDxfId="9267"/>
    <tableColumn id="7523" xr3:uid="{C3172624-39EA-47E6-951F-30E3EA4A0FBE}" name="Column7519" dataDxfId="9266"/>
    <tableColumn id="7524" xr3:uid="{77E948D6-2150-4FC6-ACD2-33636324BE6B}" name="Column7520" dataDxfId="9265"/>
    <tableColumn id="7525" xr3:uid="{5B75D463-C5C8-4139-880E-18B4D452273F}" name="Column7521" dataDxfId="9264"/>
    <tableColumn id="7526" xr3:uid="{8404CCB3-0A68-4C9B-A4A8-8FA07122F2C1}" name="Column7522" dataDxfId="9263"/>
    <tableColumn id="7527" xr3:uid="{6DBDF61D-9A79-46F4-B48E-7A313B4B8CB3}" name="Column7523" dataDxfId="9262"/>
    <tableColumn id="7528" xr3:uid="{9D456287-B772-4E7D-A484-039B1E269EEC}" name="Column7524" dataDxfId="9261"/>
    <tableColumn id="7529" xr3:uid="{E42A4B5E-1688-4AA5-A41D-646C469AD013}" name="Column7525" dataDxfId="9260"/>
    <tableColumn id="7530" xr3:uid="{26C81948-F76B-4DE2-9F4E-1A4475696441}" name="Column7526" dataDxfId="9259"/>
    <tableColumn id="7531" xr3:uid="{E4F427FB-0F95-48FF-AFEB-7C99E059091C}" name="Column7527" dataDxfId="9258"/>
    <tableColumn id="7532" xr3:uid="{9A33D45B-69C0-40E3-B3B7-D4CB02DA353D}" name="Column7528" dataDxfId="9257"/>
    <tableColumn id="7533" xr3:uid="{0100F52C-B07C-4BB4-9530-399907D88EE1}" name="Column7529" dataDxfId="9256"/>
    <tableColumn id="7534" xr3:uid="{AAEDECA2-7A91-4BFE-8A69-45DCC45AB77D}" name="Column7530" dataDxfId="9255"/>
    <tableColumn id="7535" xr3:uid="{756309DF-57F1-450B-8242-5F530BE1A548}" name="Column7531" dataDxfId="9254"/>
    <tableColumn id="7536" xr3:uid="{3A40235B-1BCE-403E-B553-EE439B9B3B3B}" name="Column7532" dataDxfId="9253"/>
    <tableColumn id="7537" xr3:uid="{1A14139C-4F12-4013-8EBB-E10B832C9E7E}" name="Column7533" dataDxfId="9252"/>
    <tableColumn id="7538" xr3:uid="{75969C13-84AC-454B-A81B-7D1463CA4C16}" name="Column7534" dataDxfId="9251"/>
    <tableColumn id="7539" xr3:uid="{9CCBC88E-5E66-4A51-8029-AB5E6B6628CC}" name="Column7535" dataDxfId="9250"/>
    <tableColumn id="7540" xr3:uid="{602781B5-448A-4E7D-9186-9343BF64D4B3}" name="Column7536" dataDxfId="9249"/>
    <tableColumn id="7541" xr3:uid="{EC16A89E-CF6D-4DB9-B439-FC76B44945FE}" name="Column7537" dataDxfId="9248"/>
    <tableColumn id="7542" xr3:uid="{14286FFA-38A8-4172-8A27-979473FC11B4}" name="Column7538" dataDxfId="9247"/>
    <tableColumn id="7543" xr3:uid="{78E05ABE-34FC-435E-AAEF-5B9399E9EF10}" name="Column7539" dataDxfId="9246"/>
    <tableColumn id="7544" xr3:uid="{37E31BF5-ACF2-4642-8B95-C6A5E2B9577B}" name="Column7540" dataDxfId="9245"/>
    <tableColumn id="7545" xr3:uid="{1734E577-6BD2-4BC0-A3FD-9F7F32C04C7F}" name="Column7541" dataDxfId="9244"/>
    <tableColumn id="7546" xr3:uid="{A728F466-578A-4CA4-AAC1-EA7DA77C0B71}" name="Column7542" dataDxfId="9243"/>
    <tableColumn id="7547" xr3:uid="{02522355-BD7C-4A40-9AE8-81424259E4EE}" name="Column7543" dataDxfId="9242"/>
    <tableColumn id="7548" xr3:uid="{4201DF88-52DA-4D32-B183-FE570F7D7049}" name="Column7544" dataDxfId="9241"/>
    <tableColumn id="7549" xr3:uid="{557EE252-1BB0-40F8-ADFE-35B8E7F30349}" name="Column7545" dataDxfId="9240"/>
    <tableColumn id="7550" xr3:uid="{23769590-8E33-406C-ABAD-2E30368631C0}" name="Column7546" dataDxfId="9239"/>
    <tableColumn id="7551" xr3:uid="{BA1DBA5F-10A6-4371-B6E9-5930C9FB429E}" name="Column7547" dataDxfId="9238"/>
    <tableColumn id="7552" xr3:uid="{AC1F14CF-EDE0-4B08-BA00-D58CE9A5445D}" name="Column7548" dataDxfId="9237"/>
    <tableColumn id="7553" xr3:uid="{4A9D631C-54AD-4377-8C85-0823BA107C9A}" name="Column7549" dataDxfId="9236"/>
    <tableColumn id="7554" xr3:uid="{E9739734-F75E-4C31-A7BC-0C24BFC20A3A}" name="Column7550" dataDxfId="9235"/>
    <tableColumn id="7555" xr3:uid="{E68443BA-7C9B-4C5C-BD6D-14001E6608F3}" name="Column7551" dataDxfId="9234"/>
    <tableColumn id="7556" xr3:uid="{7CF795F6-D5E3-4453-95AD-60F58120C232}" name="Column7552" dataDxfId="9233"/>
    <tableColumn id="7557" xr3:uid="{E91A15FE-9868-4712-8C3E-1F7B2CA2CEDA}" name="Column7553" dataDxfId="9232"/>
    <tableColumn id="7558" xr3:uid="{14E11F15-876C-4B83-BB27-EBB0AD7C6E38}" name="Column7554" dataDxfId="9231"/>
    <tableColumn id="7559" xr3:uid="{2D6FA75B-C6FD-45CE-8E23-369B9B36526C}" name="Column7555" dataDxfId="9230"/>
    <tableColumn id="7560" xr3:uid="{6D922949-AA3A-4C8B-B989-1A111DF77408}" name="Column7556" dataDxfId="9229"/>
    <tableColumn id="7561" xr3:uid="{085CE991-D15D-428C-9BC5-88421760221F}" name="Column7557" dataDxfId="9228"/>
    <tableColumn id="7562" xr3:uid="{D5FCB1C9-4510-4B47-8064-9242B65BC25E}" name="Column7558" dataDxfId="9227"/>
    <tableColumn id="7563" xr3:uid="{08E2AD9E-23D0-44C5-9A0F-D262E28ED216}" name="Column7559" dataDxfId="9226"/>
    <tableColumn id="7564" xr3:uid="{58CF423E-C437-426A-91F4-2351D6C4567C}" name="Column7560" dataDxfId="9225"/>
    <tableColumn id="7565" xr3:uid="{5209BA08-CB10-465B-B6BC-DBB86849B592}" name="Column7561" dataDxfId="9224"/>
    <tableColumn id="7566" xr3:uid="{76263588-884A-4862-84D8-F62EC1116342}" name="Column7562" dataDxfId="9223"/>
    <tableColumn id="7567" xr3:uid="{5E685BDF-4684-40EC-9D23-D491666DF733}" name="Column7563" dataDxfId="9222"/>
    <tableColumn id="7568" xr3:uid="{F54C3789-4A13-4E09-BB9D-8E361417A8A1}" name="Column7564" dataDxfId="9221"/>
    <tableColumn id="7569" xr3:uid="{680722B5-4FE5-4CB7-961B-1418F209554A}" name="Column7565" dataDxfId="9220"/>
    <tableColumn id="7570" xr3:uid="{4D52D290-D421-4053-A20E-80121E30D0C8}" name="Column7566" dataDxfId="9219"/>
    <tableColumn id="7571" xr3:uid="{D948CC46-6EFE-4C33-830D-E06C08AF038E}" name="Column7567" dataDxfId="9218"/>
    <tableColumn id="7572" xr3:uid="{56225C75-FC2B-4F7F-9C08-1F21103ADC16}" name="Column7568" dataDxfId="9217"/>
    <tableColumn id="7573" xr3:uid="{40E5756F-B10A-469D-97C1-B39F112C1AA9}" name="Column7569" dataDxfId="9216"/>
    <tableColumn id="7574" xr3:uid="{0A8715CB-9481-4192-8BFE-E25878E6F667}" name="Column7570" dataDxfId="9215"/>
    <tableColumn id="7575" xr3:uid="{E65789A8-407E-4319-A071-CC3CDE95E57D}" name="Column7571" dataDxfId="9214"/>
    <tableColumn id="7576" xr3:uid="{FFF4D2F6-2B46-48C9-AB05-7E502064E399}" name="Column7572" dataDxfId="9213"/>
    <tableColumn id="7577" xr3:uid="{6EA3DD6D-828D-4EB2-82ED-6A2E7546D93A}" name="Column7573" dataDxfId="9212"/>
    <tableColumn id="7578" xr3:uid="{67478639-E902-4070-A942-E96991177C99}" name="Column7574" dataDxfId="9211"/>
    <tableColumn id="7579" xr3:uid="{C4E583B2-DF2A-416A-9519-D97DDD663809}" name="Column7575" dataDxfId="9210"/>
    <tableColumn id="7580" xr3:uid="{93D72DD6-C69B-4A68-83E6-68D3EE366D15}" name="Column7576" dataDxfId="9209"/>
    <tableColumn id="7581" xr3:uid="{1DDCD41A-EB6C-4F2A-9CF2-7721359A291A}" name="Column7577" dataDxfId="9208"/>
    <tableColumn id="7582" xr3:uid="{75C9D90E-36E6-4146-9850-70397A3E9861}" name="Column7578" dataDxfId="9207"/>
    <tableColumn id="7583" xr3:uid="{7F6F52DF-19C6-4DA1-9FD9-CDA323109847}" name="Column7579" dataDxfId="9206"/>
    <tableColumn id="7584" xr3:uid="{89CE3A59-6145-4634-A613-8996CF648096}" name="Column7580" dataDxfId="9205"/>
    <tableColumn id="7585" xr3:uid="{0618F935-AD62-4F9B-9A39-73613BC856B9}" name="Column7581" dataDxfId="9204"/>
    <tableColumn id="7586" xr3:uid="{1EEBF099-99DF-4541-AFE5-6664B2827F7D}" name="Column7582" dataDxfId="9203"/>
    <tableColumn id="7587" xr3:uid="{BDA58A81-2B0E-43EA-9353-868EDE255A7E}" name="Column7583" dataDxfId="9202"/>
    <tableColumn id="7588" xr3:uid="{606823FB-AE48-4300-BD66-E7AA36B4C5D9}" name="Column7584" dataDxfId="9201"/>
    <tableColumn id="7589" xr3:uid="{CAD916E1-AFD8-4BEE-897B-3A9813DF2F29}" name="Column7585" dataDxfId="9200"/>
    <tableColumn id="7590" xr3:uid="{F8F2580A-DE03-499A-A4B9-31532BC2957D}" name="Column7586" dataDxfId="9199"/>
    <tableColumn id="7591" xr3:uid="{2D749B35-A33E-4D58-94E3-D3A554B78B50}" name="Column7587" dataDxfId="9198"/>
    <tableColumn id="7592" xr3:uid="{66B4907D-109C-4941-A760-68FD19E26EF7}" name="Column7588" dataDxfId="9197"/>
    <tableColumn id="7593" xr3:uid="{54B090F2-3D31-4EC8-8D33-CE9DCE423520}" name="Column7589" dataDxfId="9196"/>
    <tableColumn id="7594" xr3:uid="{6CE1FC9B-E78F-4CD7-87AE-A776D0190CAF}" name="Column7590" dataDxfId="9195"/>
    <tableColumn id="7595" xr3:uid="{64DE445A-073D-4F45-80D6-95D9E1F159AF}" name="Column7591" dataDxfId="9194"/>
    <tableColumn id="7596" xr3:uid="{4966CAB6-C12C-4C2C-B2B4-92A9FBA84609}" name="Column7592" dataDxfId="9193"/>
    <tableColumn id="7597" xr3:uid="{26806A0B-1553-43B5-ADE4-2286C39B9C14}" name="Column7593" dataDxfId="9192"/>
    <tableColumn id="7598" xr3:uid="{FA1F051D-CDAF-4550-8F6A-A1FE3DC83B7F}" name="Column7594" dataDxfId="9191"/>
    <tableColumn id="7599" xr3:uid="{8E64860F-2EB2-4D56-9021-C64CCA514CD9}" name="Column7595" dataDxfId="9190"/>
    <tableColumn id="7600" xr3:uid="{18D107D8-9FB1-4F37-B204-3E05E88B9638}" name="Column7596" dataDxfId="9189"/>
    <tableColumn id="7601" xr3:uid="{A0CE0C17-3FC4-4A0A-9A96-BBDCE9AF5DEF}" name="Column7597" dataDxfId="9188"/>
    <tableColumn id="7602" xr3:uid="{CAE79889-73FE-4EF0-8057-B79F5BEBAA76}" name="Column7598" dataDxfId="9187"/>
    <tableColumn id="7603" xr3:uid="{1177FF8A-4C55-4856-89F8-CEA0CB21E602}" name="Column7599" dataDxfId="9186"/>
    <tableColumn id="7604" xr3:uid="{F80C13B3-87D9-4769-AD9D-0FFB23B49485}" name="Column7600" dataDxfId="9185"/>
    <tableColumn id="7605" xr3:uid="{A2AFEC27-72A6-46B2-8133-F4343D28D04D}" name="Column7601" dataDxfId="9184"/>
    <tableColumn id="7606" xr3:uid="{C1CDF431-4332-40D6-A0B6-BD641C240A71}" name="Column7602" dataDxfId="9183"/>
    <tableColumn id="7607" xr3:uid="{D2B59419-E4E0-421B-8A8D-64F2EEB23842}" name="Column7603" dataDxfId="9182"/>
    <tableColumn id="7608" xr3:uid="{12EA95BF-6470-4D22-85F8-C11DD69FE53D}" name="Column7604" dataDxfId="9181"/>
    <tableColumn id="7609" xr3:uid="{2D9D7795-8182-451F-84A0-25B9A084D29D}" name="Column7605" dataDxfId="9180"/>
    <tableColumn id="7610" xr3:uid="{C9BBC45F-474D-4230-A22A-0B0DC0FFB968}" name="Column7606" dataDxfId="9179"/>
    <tableColumn id="7611" xr3:uid="{77F1EC31-61F8-45A5-AA32-FBBEE4E0C824}" name="Column7607" dataDxfId="9178"/>
    <tableColumn id="7612" xr3:uid="{D40B3C7F-D41A-4B17-B3E7-CF4A0D656D3E}" name="Column7608" dataDxfId="9177"/>
    <tableColumn id="7613" xr3:uid="{D91A83A8-F055-4D39-B0C0-78A9293F7E77}" name="Column7609" dataDxfId="9176"/>
    <tableColumn id="7614" xr3:uid="{DBF9302E-91C7-4835-B4A8-123041F3C88A}" name="Column7610" dataDxfId="9175"/>
    <tableColumn id="7615" xr3:uid="{64E3E3A0-8FA4-4FBA-AF6D-7FFAE4A26030}" name="Column7611" dataDxfId="9174"/>
    <tableColumn id="7616" xr3:uid="{9766C703-E01C-49CC-AC0E-0E703667A998}" name="Column7612" dataDxfId="9173"/>
    <tableColumn id="7617" xr3:uid="{F955CFC4-C5D3-41D0-9131-5F3CC1EED5BA}" name="Column7613" dataDxfId="9172"/>
    <tableColumn id="7618" xr3:uid="{F6C8A34E-7B8B-40D2-845E-633C5A31099E}" name="Column7614" dataDxfId="9171"/>
    <tableColumn id="7619" xr3:uid="{A11509EE-2261-4D27-B2CD-A827F75A5A94}" name="Column7615" dataDxfId="9170"/>
    <tableColumn id="7620" xr3:uid="{82065E37-48BF-44D7-AC38-74DAAEE84290}" name="Column7616" dataDxfId="9169"/>
    <tableColumn id="7621" xr3:uid="{FA9FE7FA-8ADC-4941-9B5F-8B747DC03032}" name="Column7617" dataDxfId="9168"/>
    <tableColumn id="7622" xr3:uid="{FB945145-AD4A-4DD1-B21E-A1D68327645A}" name="Column7618" dataDxfId="9167"/>
    <tableColumn id="7623" xr3:uid="{D6AB6025-7CC7-410D-BEDB-E82B71D0F654}" name="Column7619" dataDxfId="9166"/>
    <tableColumn id="7624" xr3:uid="{0EC0CC65-0A49-4443-95E3-6FCE1637D356}" name="Column7620" dataDxfId="9165"/>
    <tableColumn id="7625" xr3:uid="{2FC6C6CA-792D-4726-ADA9-C13DBED1859E}" name="Column7621" dataDxfId="9164"/>
    <tableColumn id="7626" xr3:uid="{33D512A8-86E3-4099-AA20-E4CB23E010A4}" name="Column7622" dataDxfId="9163"/>
    <tableColumn id="7627" xr3:uid="{1127CF1E-97D1-45F9-BDB8-01427AD18FE4}" name="Column7623" dataDxfId="9162"/>
    <tableColumn id="7628" xr3:uid="{75DE2E4D-B320-47DB-9837-0932B8AA8C97}" name="Column7624" dataDxfId="9161"/>
    <tableColumn id="7629" xr3:uid="{EF652187-9075-4AE3-8F4D-A5D79AE3B7A6}" name="Column7625" dataDxfId="9160"/>
    <tableColumn id="7630" xr3:uid="{9B428CA1-1D94-4B7E-9284-6CF24C2772A4}" name="Column7626" dataDxfId="9159"/>
    <tableColumn id="7631" xr3:uid="{083306DF-6DE9-469C-9DE3-C46B897683FE}" name="Column7627" dataDxfId="9158"/>
    <tableColumn id="7632" xr3:uid="{693F37C0-75B8-499C-B1D3-31D00B3D6AEC}" name="Column7628" dataDxfId="9157"/>
    <tableColumn id="7633" xr3:uid="{646355B3-CD1C-4544-B9CE-7A735B982B16}" name="Column7629" dataDxfId="9156"/>
    <tableColumn id="7634" xr3:uid="{3889BD57-2E4F-44A8-926B-0824E5E6D97F}" name="Column7630" dataDxfId="9155"/>
    <tableColumn id="7635" xr3:uid="{D1CFEE01-7FEA-4AF4-A232-B010B1E3AB29}" name="Column7631" dataDxfId="9154"/>
    <tableColumn id="7636" xr3:uid="{62CC2D3E-11ED-49AB-BBD4-69688D2CC529}" name="Column7632" dataDxfId="9153"/>
    <tableColumn id="7637" xr3:uid="{26BA7E82-C690-47DE-AED0-B9754F58772F}" name="Column7633" dataDxfId="9152"/>
    <tableColumn id="7638" xr3:uid="{3223BCC7-3ED9-4396-8113-4768AB9DEB09}" name="Column7634" dataDxfId="9151"/>
    <tableColumn id="7639" xr3:uid="{EDEFF46F-8787-4E3F-B6A4-F777C3387CDF}" name="Column7635" dataDxfId="9150"/>
    <tableColumn id="7640" xr3:uid="{001FDBCF-F7B8-40F9-BFB4-A1E9A34A726C}" name="Column7636" dataDxfId="9149"/>
    <tableColumn id="7641" xr3:uid="{E3A7AE1D-B1D6-42A6-A5F9-EADA989E7ADA}" name="Column7637" dataDxfId="9148"/>
    <tableColumn id="7642" xr3:uid="{9E9D87B9-A6C8-4F38-B64E-BA1F26D12556}" name="Column7638" dataDxfId="9147"/>
    <tableColumn id="7643" xr3:uid="{8EBAD5B0-1E7F-41C1-AA33-975C81EE3A4F}" name="Column7639" dataDxfId="9146"/>
    <tableColumn id="7644" xr3:uid="{414B435D-2BDE-4F2E-9E8E-0BB1885F484B}" name="Column7640" dataDxfId="9145"/>
    <tableColumn id="7645" xr3:uid="{8942F35E-7697-4A39-AE6D-038D9BD881F1}" name="Column7641" dataDxfId="9144"/>
    <tableColumn id="7646" xr3:uid="{FAB7AC16-E1D0-4634-A5CB-E87A4E4E49C2}" name="Column7642" dataDxfId="9143"/>
    <tableColumn id="7647" xr3:uid="{4533D6C7-51FA-4D25-81DD-DE37B47FDF98}" name="Column7643" dataDxfId="9142"/>
    <tableColumn id="7648" xr3:uid="{CE618FEF-B8E4-4661-889D-0EB30953E45E}" name="Column7644" dataDxfId="9141"/>
    <tableColumn id="7649" xr3:uid="{F3811A95-0732-4B85-B73A-83613EE7F9D7}" name="Column7645" dataDxfId="9140"/>
    <tableColumn id="7650" xr3:uid="{B941C136-F294-48FE-B20A-B7FFCABD6B76}" name="Column7646" dataDxfId="9139"/>
    <tableColumn id="7651" xr3:uid="{2FDA9A7D-D40A-496A-9FD8-E9E23528D3F5}" name="Column7647" dataDxfId="9138"/>
    <tableColumn id="7652" xr3:uid="{18011FF9-BDAD-4B20-BFFE-5EB34C70B411}" name="Column7648" dataDxfId="9137"/>
    <tableColumn id="7653" xr3:uid="{5E472B1F-53FA-406C-96F4-3569BBB638A1}" name="Column7649" dataDxfId="9136"/>
    <tableColumn id="7654" xr3:uid="{E1F4B519-F235-4EC5-A9CE-C51086995AFE}" name="Column7650" dataDxfId="9135"/>
    <tableColumn id="7655" xr3:uid="{397D3099-EC08-436C-AB77-307EC1AD124D}" name="Column7651" dataDxfId="9134"/>
    <tableColumn id="7656" xr3:uid="{FBB73116-29F6-4B44-8D8C-6E8A11D53876}" name="Column7652" dataDxfId="9133"/>
    <tableColumn id="7657" xr3:uid="{A22E0F70-38E2-44CB-81E4-139CD6B336E4}" name="Column7653" dataDxfId="9132"/>
    <tableColumn id="7658" xr3:uid="{DAC9D0FD-DAE0-4015-877E-52749A8796D6}" name="Column7654" dataDxfId="9131"/>
    <tableColumn id="7659" xr3:uid="{476E4F7B-CE0A-4DFB-AA25-8D5ADB0C0E97}" name="Column7655" dataDxfId="9130"/>
    <tableColumn id="7660" xr3:uid="{5033E3A8-8A5D-4134-9B12-A9165A9122B3}" name="Column7656" dataDxfId="9129"/>
    <tableColumn id="7661" xr3:uid="{6272212E-6F37-4BC3-A8D5-2EC9C0193D73}" name="Column7657" dataDxfId="9128"/>
    <tableColumn id="7662" xr3:uid="{5E109A27-252B-49AA-BA94-146DD15622B0}" name="Column7658" dataDxfId="9127"/>
    <tableColumn id="7663" xr3:uid="{A18AFE78-F9F6-434A-9F3B-B12F87106144}" name="Column7659" dataDxfId="9126"/>
    <tableColumn id="7664" xr3:uid="{2D0AF0F8-B700-4ADF-9B3E-440170D40053}" name="Column7660" dataDxfId="9125"/>
    <tableColumn id="7665" xr3:uid="{C2D165A5-0DA5-4454-9049-84E3CE730DFC}" name="Column7661" dataDxfId="9124"/>
    <tableColumn id="7666" xr3:uid="{6C58C60A-E029-4E2F-A6F1-77E551DD6F84}" name="Column7662" dataDxfId="9123"/>
    <tableColumn id="7667" xr3:uid="{B17F334D-3C7C-4620-AC13-D769AF0CB0C8}" name="Column7663" dataDxfId="9122"/>
    <tableColumn id="7668" xr3:uid="{338FEE88-39D6-4B7B-8564-B1F3A7B52635}" name="Column7664" dataDxfId="9121"/>
    <tableColumn id="7669" xr3:uid="{F395D943-A3E4-4FCA-82AC-5ED6E3483A13}" name="Column7665" dataDxfId="9120"/>
    <tableColumn id="7670" xr3:uid="{EFF489CB-6A3C-49E5-9535-70FE3B9B81E5}" name="Column7666" dataDxfId="9119"/>
    <tableColumn id="7671" xr3:uid="{00EF6E04-B994-424A-8958-710ED0B856D7}" name="Column7667" dataDxfId="9118"/>
    <tableColumn id="7672" xr3:uid="{302E5437-AD22-4DA4-8186-D7F747CF67EB}" name="Column7668" dataDxfId="9117"/>
    <tableColumn id="7673" xr3:uid="{CEAFA273-8824-491B-9972-EDA88D683565}" name="Column7669" dataDxfId="9116"/>
    <tableColumn id="7674" xr3:uid="{AF4D87A6-93AC-4F3F-98AC-1DA91306C2A5}" name="Column7670" dataDxfId="9115"/>
    <tableColumn id="7675" xr3:uid="{F09B443C-5674-46D7-A9C6-F649A81096E4}" name="Column7671" dataDxfId="9114"/>
    <tableColumn id="7676" xr3:uid="{6500FA7A-64CB-45C1-A22B-E1B41FDFE12F}" name="Column7672" dataDxfId="9113"/>
    <tableColumn id="7677" xr3:uid="{7BBD1B56-B538-4C1D-AF75-F32C584D7CFF}" name="Column7673" dataDxfId="9112"/>
    <tableColumn id="7678" xr3:uid="{E1E411AE-DC70-4153-BDD4-9642DCE55E58}" name="Column7674" dataDxfId="9111"/>
    <tableColumn id="7679" xr3:uid="{FB8094DA-D9A2-4E56-BCA3-4A046B7F58A1}" name="Column7675" dataDxfId="9110"/>
    <tableColumn id="7680" xr3:uid="{B3B27788-22BB-4988-A7BE-CF2A10411530}" name="Column7676" dataDxfId="9109"/>
    <tableColumn id="7681" xr3:uid="{C6361E97-156C-41BB-BDB0-CCBA55153011}" name="Column7677" dataDxfId="9108"/>
    <tableColumn id="7682" xr3:uid="{9B863750-5F4C-48D3-8B49-D67C77DF92C4}" name="Column7678" dataDxfId="9107"/>
    <tableColumn id="7683" xr3:uid="{D5D039B5-A0EB-4CE5-ACA5-0CECB9B9D1CE}" name="Column7679" dataDxfId="9106"/>
    <tableColumn id="7684" xr3:uid="{72829265-2E4C-4EF3-ADFE-9918EB36E471}" name="Column7680" dataDxfId="9105"/>
    <tableColumn id="7685" xr3:uid="{2F9D06F1-784C-43D1-8DF6-A7FD003102DD}" name="Column7681" dataDxfId="9104"/>
    <tableColumn id="7686" xr3:uid="{F423348E-ECCF-4786-954A-CBFF4DCC9846}" name="Column7682" dataDxfId="9103"/>
    <tableColumn id="7687" xr3:uid="{6894B79E-C0AE-4D4F-BEEB-17194EB5815E}" name="Column7683" dataDxfId="9102"/>
    <tableColumn id="7688" xr3:uid="{8EEBF891-8766-4960-9DFE-83247AA5BC82}" name="Column7684" dataDxfId="9101"/>
    <tableColumn id="7689" xr3:uid="{FBFD56C1-7EEB-4033-BD7A-9311365F32E6}" name="Column7685" dataDxfId="9100"/>
    <tableColumn id="7690" xr3:uid="{47D9C2E3-DF98-4510-A0B8-5294D4C87B85}" name="Column7686" dataDxfId="9099"/>
    <tableColumn id="7691" xr3:uid="{D02FE357-EB4C-4AD3-9DD9-FEB45AD576E5}" name="Column7687" dataDxfId="9098"/>
    <tableColumn id="7692" xr3:uid="{ED31C7D4-7161-4A48-90FF-13E5A0899EF2}" name="Column7688" dataDxfId="9097"/>
    <tableColumn id="7693" xr3:uid="{768394CD-DF2A-4D9C-9975-950A407C35EB}" name="Column7689" dataDxfId="9096"/>
    <tableColumn id="7694" xr3:uid="{2B8EBC03-1410-4E26-8F33-3E8C27717CF4}" name="Column7690" dataDxfId="9095"/>
    <tableColumn id="7695" xr3:uid="{22ABBE4D-A249-49FF-AB97-1C937F8E849C}" name="Column7691" dataDxfId="9094"/>
    <tableColumn id="7696" xr3:uid="{F7D9BEB0-0C69-492B-A862-5867181F50ED}" name="Column7692" dataDxfId="9093"/>
    <tableColumn id="7697" xr3:uid="{FBA37E8A-9B0D-40F7-B45C-E58CF4F781B8}" name="Column7693" dataDxfId="9092"/>
    <tableColumn id="7698" xr3:uid="{647CBF36-CD9A-48AF-AD2B-8CC1F71C73F2}" name="Column7694" dataDxfId="9091"/>
    <tableColumn id="7699" xr3:uid="{AD03A031-4C98-4682-B6BE-6ECD2CCFCA55}" name="Column7695" dataDxfId="9090"/>
    <tableColumn id="7700" xr3:uid="{8F566985-5B0B-438E-9711-C5F68715D298}" name="Column7696" dataDxfId="9089"/>
    <tableColumn id="7701" xr3:uid="{6CA753A3-AD1E-4C0B-954F-FB592AF3F786}" name="Column7697" dataDxfId="9088"/>
    <tableColumn id="7702" xr3:uid="{A6B61A9E-E168-435E-81BB-20826EF5932C}" name="Column7698" dataDxfId="9087"/>
    <tableColumn id="7703" xr3:uid="{7FFF88C2-69C8-479D-AA21-B669FC396E15}" name="Column7699" dataDxfId="9086"/>
    <tableColumn id="7704" xr3:uid="{A6BBA54E-84C5-406E-90CF-5FFED526398E}" name="Column7700" dataDxfId="9085"/>
    <tableColumn id="7705" xr3:uid="{4C31C99E-E94C-463A-9E93-D40E3D76B7A8}" name="Column7701" dataDxfId="9084"/>
    <tableColumn id="7706" xr3:uid="{DDBFB139-1251-4458-926B-2740B3F7BE66}" name="Column7702" dataDxfId="9083"/>
    <tableColumn id="7707" xr3:uid="{6C1D3DC4-A646-4BBB-92F8-CA22B0CEE33A}" name="Column7703" dataDxfId="9082"/>
    <tableColumn id="7708" xr3:uid="{144D201A-20FB-458B-8F33-6143A703A218}" name="Column7704" dataDxfId="9081"/>
    <tableColumn id="7709" xr3:uid="{C5982B47-C87B-4468-AA08-8216DFB59BDB}" name="Column7705" dataDxfId="9080"/>
    <tableColumn id="7710" xr3:uid="{B62002AF-E506-498A-A81C-32AEEF43991C}" name="Column7706" dataDxfId="9079"/>
    <tableColumn id="7711" xr3:uid="{DCD5BC76-B4E6-48DB-B685-B925ED692FBF}" name="Column7707" dataDxfId="9078"/>
    <tableColumn id="7712" xr3:uid="{8D1C1302-508A-498D-9F2C-A3B58867EC7B}" name="Column7708" dataDxfId="9077"/>
    <tableColumn id="7713" xr3:uid="{FD31A274-BEA4-4D7C-9908-E324079D827F}" name="Column7709" dataDxfId="9076"/>
    <tableColumn id="7714" xr3:uid="{F70FAF77-7944-4722-BFFB-B311FF131AB6}" name="Column7710" dataDxfId="9075"/>
    <tableColumn id="7715" xr3:uid="{D8F7E952-5927-42F0-8E5F-4DA606B5B4F4}" name="Column7711" dataDxfId="9074"/>
    <tableColumn id="7716" xr3:uid="{9B22ACA2-7009-4767-A1E0-8056A9D188A4}" name="Column7712" dataDxfId="9073"/>
    <tableColumn id="7717" xr3:uid="{5889665B-1E85-4EE3-9ED0-B70D6068BD06}" name="Column7713" dataDxfId="9072"/>
    <tableColumn id="7718" xr3:uid="{D94163B5-BA59-404E-AB4C-BB38950A9C6A}" name="Column7714" dataDxfId="9071"/>
    <tableColumn id="7719" xr3:uid="{56801FB6-71C0-4A9B-874C-B0A0A4B90894}" name="Column7715" dataDxfId="9070"/>
    <tableColumn id="7720" xr3:uid="{EE0971AA-37AD-49EA-871F-D209F7FCAB34}" name="Column7716" dataDxfId="9069"/>
    <tableColumn id="7721" xr3:uid="{8E5C62D3-16D4-4ABB-98F5-995C29305057}" name="Column7717" dataDxfId="9068"/>
    <tableColumn id="7722" xr3:uid="{47EEF778-7E2E-479F-A3D2-C25750DE912D}" name="Column7718" dataDxfId="9067"/>
    <tableColumn id="7723" xr3:uid="{25E0EA9C-68F0-4B7B-8EF1-DC5FCF50F4B3}" name="Column7719" dataDxfId="9066"/>
    <tableColumn id="7724" xr3:uid="{5843E381-F225-45B6-8EA9-D85C9AA3A9E1}" name="Column7720" dataDxfId="9065"/>
    <tableColumn id="7725" xr3:uid="{DEFA342F-2A48-4EFF-BDDB-F1CD65EDB735}" name="Column7721" dataDxfId="9064"/>
    <tableColumn id="7726" xr3:uid="{C0E0D6B5-218C-45E7-9B9D-1515FFA0B643}" name="Column7722" dataDxfId="9063"/>
    <tableColumn id="7727" xr3:uid="{4DF2DB71-C984-4E56-8638-96A3AFF5AD64}" name="Column7723" dataDxfId="9062"/>
    <tableColumn id="7728" xr3:uid="{E43D9849-0C51-4E7E-B437-3B3A6F160404}" name="Column7724" dataDxfId="9061"/>
    <tableColumn id="7729" xr3:uid="{CBB3089A-9CCA-4B34-9666-8BBDD5771518}" name="Column7725" dataDxfId="9060"/>
    <tableColumn id="7730" xr3:uid="{049D941B-EAD5-4F1D-A4BA-67DBBEE58224}" name="Column7726" dataDxfId="9059"/>
    <tableColumn id="7731" xr3:uid="{51494C90-6696-490A-A3BC-19FE1E4DC31C}" name="Column7727" dataDxfId="9058"/>
    <tableColumn id="7732" xr3:uid="{FBB9F0C1-99CC-4AA6-A573-85C87F95D336}" name="Column7728" dataDxfId="9057"/>
    <tableColumn id="7733" xr3:uid="{43B97AC4-0C95-4D20-BED1-B7DD5717BB0D}" name="Column7729" dataDxfId="9056"/>
    <tableColumn id="7734" xr3:uid="{F9FF86C6-1E48-4976-ABE1-0AC3A4E96238}" name="Column7730" dataDxfId="9055"/>
    <tableColumn id="7735" xr3:uid="{DCD233AE-8E9A-4E07-9713-ECF1C796F937}" name="Column7731" dataDxfId="9054"/>
    <tableColumn id="7736" xr3:uid="{B7D902E1-769A-49B6-8E4D-176762125CFF}" name="Column7732" dataDxfId="9053"/>
    <tableColumn id="7737" xr3:uid="{C1C6CA6F-A7BB-41B1-A93A-4F0BA29E47BF}" name="Column7733" dataDxfId="9052"/>
    <tableColumn id="7738" xr3:uid="{4548999C-3AAE-4EB4-BA40-608F34DC3FF8}" name="Column7734" dataDxfId="9051"/>
    <tableColumn id="7739" xr3:uid="{DE9A7782-4BDC-47B5-AE6B-CF2FE1C80245}" name="Column7735" dataDxfId="9050"/>
    <tableColumn id="7740" xr3:uid="{97E4942C-0ABA-4AE0-A49E-B0C02A30BAA8}" name="Column7736" dataDxfId="9049"/>
    <tableColumn id="7741" xr3:uid="{CF1D123D-E7F7-4ADB-94E5-4E45201D7184}" name="Column7737" dataDxfId="9048"/>
    <tableColumn id="7742" xr3:uid="{47CF8812-3FAB-4835-9D7D-05B6D419AD00}" name="Column7738" dataDxfId="9047"/>
    <tableColumn id="7743" xr3:uid="{C4BBA09C-233B-4A89-9B6A-601F82B94E9D}" name="Column7739" dataDxfId="9046"/>
    <tableColumn id="7744" xr3:uid="{DB07AB5F-7F8C-4A2D-810B-EA46B3567311}" name="Column7740" dataDxfId="9045"/>
    <tableColumn id="7745" xr3:uid="{2A2CF011-90E2-44B1-823C-033ED1C32FFA}" name="Column7741" dataDxfId="9044"/>
    <tableColumn id="7746" xr3:uid="{5AB3C0C0-8FA0-47F7-9C0D-37A3CF62441B}" name="Column7742" dataDxfId="9043"/>
    <tableColumn id="7747" xr3:uid="{DA1C4FA4-BEAE-473D-87B2-70F16C42F91F}" name="Column7743" dataDxfId="9042"/>
    <tableColumn id="7748" xr3:uid="{A47C514B-931E-4AFE-B543-53BCE5C9C35E}" name="Column7744" dataDxfId="9041"/>
    <tableColumn id="7749" xr3:uid="{0BC78688-FD19-44A5-AD75-085DA68EA25D}" name="Column7745" dataDxfId="9040"/>
    <tableColumn id="7750" xr3:uid="{9610F38B-C925-46BE-98ED-088978856854}" name="Column7746" dataDxfId="9039"/>
    <tableColumn id="7751" xr3:uid="{A992478E-869C-4B27-8006-3B3572378175}" name="Column7747" dataDxfId="9038"/>
    <tableColumn id="7752" xr3:uid="{6CA4BD37-40B2-4834-9727-FC201D1FD700}" name="Column7748" dataDxfId="9037"/>
    <tableColumn id="7753" xr3:uid="{935B9382-E003-4B09-B859-0EE80D877C44}" name="Column7749" dataDxfId="9036"/>
    <tableColumn id="7754" xr3:uid="{E0EB5A59-5483-4619-9D09-F74C6DC1B494}" name="Column7750" dataDxfId="9035"/>
    <tableColumn id="7755" xr3:uid="{3A630364-2410-4342-B69F-5F6B313850CF}" name="Column7751" dataDxfId="9034"/>
    <tableColumn id="7756" xr3:uid="{4401371B-3B0B-47EA-A9CA-80E14236405B}" name="Column7752" dataDxfId="9033"/>
    <tableColumn id="7757" xr3:uid="{987ADC52-F577-4632-84F6-B9EBB022450B}" name="Column7753" dataDxfId="9032"/>
    <tableColumn id="7758" xr3:uid="{B905B1C0-5DA3-4C99-B47B-6EA4ED2D5730}" name="Column7754" dataDxfId="9031"/>
    <tableColumn id="7759" xr3:uid="{29740C1E-7F33-4D7D-92F5-DC82CD0E222E}" name="Column7755" dataDxfId="9030"/>
    <tableColumn id="7760" xr3:uid="{CFCF4678-D8F6-41AB-AB15-620E1CC3E874}" name="Column7756" dataDxfId="9029"/>
    <tableColumn id="7761" xr3:uid="{5560E3A5-84D3-4346-ACE2-AD8857DB886A}" name="Column7757" dataDxfId="9028"/>
    <tableColumn id="7762" xr3:uid="{4EFB92DB-03E0-4014-AFB5-CC6D10EF416B}" name="Column7758" dataDxfId="9027"/>
    <tableColumn id="7763" xr3:uid="{1A0058CB-BBB8-4BAA-B5AD-2E01822A8D5A}" name="Column7759" dataDxfId="9026"/>
    <tableColumn id="7764" xr3:uid="{149DAA6D-0482-4A0B-833C-3D2601D7CDF8}" name="Column7760" dataDxfId="9025"/>
    <tableColumn id="7765" xr3:uid="{611FD978-7E00-4A5D-B4FE-9A08BDE03795}" name="Column7761" dataDxfId="9024"/>
    <tableColumn id="7766" xr3:uid="{CAC7C4A5-DF1A-4856-943D-DC703417DC79}" name="Column7762" dataDxfId="9023"/>
    <tableColumn id="7767" xr3:uid="{0412FDE4-232F-4629-A78C-0BB5608B66BE}" name="Column7763" dataDxfId="9022"/>
    <tableColumn id="7768" xr3:uid="{A1266476-FD87-4D11-8366-15D166324346}" name="Column7764" dataDxfId="9021"/>
    <tableColumn id="7769" xr3:uid="{EB623231-61CA-4DC6-BFFC-B2121CBBC23E}" name="Column7765" dataDxfId="9020"/>
    <tableColumn id="7770" xr3:uid="{8C1EB67B-341A-4F26-A094-0CF85D2BF341}" name="Column7766" dataDxfId="9019"/>
    <tableColumn id="7771" xr3:uid="{723E18A8-14F5-447F-A096-59E21788BFA5}" name="Column7767" dataDxfId="9018"/>
    <tableColumn id="7772" xr3:uid="{E6595A21-F01D-4B64-8F90-5A813812C3CC}" name="Column7768" dataDxfId="9017"/>
    <tableColumn id="7773" xr3:uid="{24959BF4-A49C-46CC-BF54-230E7A5B4EB9}" name="Column7769" dataDxfId="9016"/>
    <tableColumn id="7774" xr3:uid="{11A79EAF-C02B-4923-992E-B6DFF8045FDE}" name="Column7770" dataDxfId="9015"/>
    <tableColumn id="7775" xr3:uid="{4F342071-B9BC-492E-B069-56E80CF4850E}" name="Column7771" dataDxfId="9014"/>
    <tableColumn id="7776" xr3:uid="{86ACDAE2-8550-4BBA-BBB9-31A3E68BFC2B}" name="Column7772" dataDxfId="9013"/>
    <tableColumn id="7777" xr3:uid="{20F806A2-CA13-42B4-A630-C1A5AF0D54AE}" name="Column7773" dataDxfId="9012"/>
    <tableColumn id="7778" xr3:uid="{C6394D8B-9026-4644-B448-D747052A2414}" name="Column7774" dataDxfId="9011"/>
    <tableColumn id="7779" xr3:uid="{35D7EBD9-9288-40F4-B538-4423F8C09AB3}" name="Column7775" dataDxfId="9010"/>
    <tableColumn id="7780" xr3:uid="{089BBDF4-664C-490E-B07B-B33312AB5233}" name="Column7776" dataDxfId="9009"/>
    <tableColumn id="7781" xr3:uid="{81DE56A7-2DF6-4D3F-9387-DFDDDE44EEAE}" name="Column7777" dataDxfId="9008"/>
    <tableColumn id="7782" xr3:uid="{F8A3AF45-10B0-4336-818A-21D5DA43150C}" name="Column7778" dataDxfId="9007"/>
    <tableColumn id="7783" xr3:uid="{C46B742F-4DBF-4C47-BBFF-E2D31B11918E}" name="Column7779" dataDxfId="9006"/>
    <tableColumn id="7784" xr3:uid="{5BC2961A-2C1B-456C-ADDE-34DF2EF72EC2}" name="Column7780" dataDxfId="9005"/>
    <tableColumn id="7785" xr3:uid="{8C1FF694-3E4A-4707-90A1-19F6176C55F1}" name="Column7781" dataDxfId="9004"/>
    <tableColumn id="7786" xr3:uid="{AFDC7232-DE60-4B22-B811-712DC6345062}" name="Column7782" dataDxfId="9003"/>
    <tableColumn id="7787" xr3:uid="{8FF80D69-8365-43B3-887B-4704FB22C863}" name="Column7783" dataDxfId="9002"/>
    <tableColumn id="7788" xr3:uid="{1E5F3012-B5C8-4CBD-A2FF-6499BC13D50C}" name="Column7784" dataDxfId="9001"/>
    <tableColumn id="7789" xr3:uid="{68A6AF50-3B77-47E7-B297-4ABABE9A1AE4}" name="Column7785" dataDxfId="9000"/>
    <tableColumn id="7790" xr3:uid="{F02170FD-F3E6-4044-ABE3-1FCA9EBF215B}" name="Column7786" dataDxfId="8999"/>
    <tableColumn id="7791" xr3:uid="{48467F2B-5F1D-44B2-AD4E-6EB947087301}" name="Column7787" dataDxfId="8998"/>
    <tableColumn id="7792" xr3:uid="{34E3FA21-E6EE-4A19-BC50-1E373A22A028}" name="Column7788" dataDxfId="8997"/>
    <tableColumn id="7793" xr3:uid="{AE9E9270-74F1-4409-A00D-C8F2BB8B87F7}" name="Column7789" dataDxfId="8996"/>
    <tableColumn id="7794" xr3:uid="{990B1F7A-8A37-4666-9EAC-9500B7DB9868}" name="Column7790" dataDxfId="8995"/>
    <tableColumn id="7795" xr3:uid="{8D85E880-BECD-4F97-BD11-55EB44682333}" name="Column7791" dataDxfId="8994"/>
    <tableColumn id="7796" xr3:uid="{031A4E7F-8C14-47C4-9F18-FA08E11CCBFF}" name="Column7792" dataDxfId="8993"/>
    <tableColumn id="7797" xr3:uid="{8EC458D4-160F-45A5-9D71-86092208167D}" name="Column7793" dataDxfId="8992"/>
    <tableColumn id="7798" xr3:uid="{028F1169-2067-4621-87BF-808A2AAD8339}" name="Column7794" dataDxfId="8991"/>
    <tableColumn id="7799" xr3:uid="{3E1CB5FD-8E02-4C8A-952B-63CFE118A4AD}" name="Column7795" dataDxfId="8990"/>
    <tableColumn id="7800" xr3:uid="{3478A8DC-BFB5-4F76-9715-1E0B2AF10BD9}" name="Column7796" dataDxfId="8989"/>
    <tableColumn id="7801" xr3:uid="{066D6250-1298-4F51-88AB-7FA20DE47149}" name="Column7797" dataDxfId="8988"/>
    <tableColumn id="7802" xr3:uid="{173DC8BA-EF72-47B8-8A42-BB357BACD6E9}" name="Column7798" dataDxfId="8987"/>
    <tableColumn id="7803" xr3:uid="{CA6DEA51-413F-427A-A81E-65E36F226D6D}" name="Column7799" dataDxfId="8986"/>
    <tableColumn id="7804" xr3:uid="{26EF6C5C-8E74-4F5B-8285-D4BEE67710E1}" name="Column7800" dataDxfId="8985"/>
    <tableColumn id="7805" xr3:uid="{A686A662-59A1-4CC5-AB88-592ABBBF6A8F}" name="Column7801" dataDxfId="8984"/>
    <tableColumn id="7806" xr3:uid="{07AD1AC6-69CE-44DE-90DF-E8C729C5BDFD}" name="Column7802" dataDxfId="8983"/>
    <tableColumn id="7807" xr3:uid="{6CA17439-14A9-43E1-8348-1ED4758F63A1}" name="Column7803" dataDxfId="8982"/>
    <tableColumn id="7808" xr3:uid="{E7234D72-ED51-4A8D-94CF-0836DFAEDB30}" name="Column7804" dataDxfId="8981"/>
    <tableColumn id="7809" xr3:uid="{E36A7EF7-DA4A-4EA0-B1FF-942BE815F988}" name="Column7805" dataDxfId="8980"/>
    <tableColumn id="7810" xr3:uid="{DD4A8A86-F956-46B9-AC49-5476B85201FE}" name="Column7806" dataDxfId="8979"/>
    <tableColumn id="7811" xr3:uid="{C24FE431-8ACB-4075-AD4B-030A1181B2E1}" name="Column7807" dataDxfId="8978"/>
    <tableColumn id="7812" xr3:uid="{39B7C90D-EB71-421D-B991-696152989190}" name="Column7808" dataDxfId="8977"/>
    <tableColumn id="7813" xr3:uid="{3A2EC6A5-531A-4C00-BDFC-BEAA41F44D3B}" name="Column7809" dataDxfId="8976"/>
    <tableColumn id="7814" xr3:uid="{8B8DCB75-DE40-4C9C-AC6F-5EE92B6BD47A}" name="Column7810" dataDxfId="8975"/>
    <tableColumn id="7815" xr3:uid="{2BBD55F4-E20E-47A9-BD37-E03435E2ED43}" name="Column7811" dataDxfId="8974"/>
    <tableColumn id="7816" xr3:uid="{9BCCFCEA-E9BD-40A2-8635-D3C5A0702505}" name="Column7812" dataDxfId="8973"/>
    <tableColumn id="7817" xr3:uid="{E1091071-033A-40A1-BEE0-D170AF4372FC}" name="Column7813" dataDxfId="8972"/>
    <tableColumn id="7818" xr3:uid="{E91080B2-5D89-4FB5-A618-B1C4D30E649E}" name="Column7814" dataDxfId="8971"/>
    <tableColumn id="7819" xr3:uid="{B9B74FE3-CD17-4AA6-B7DB-513DD32160BF}" name="Column7815" dataDxfId="8970"/>
    <tableColumn id="7820" xr3:uid="{C21FD0E0-F865-4276-AE72-52B0A1DBC2EF}" name="Column7816" dataDxfId="8969"/>
    <tableColumn id="7821" xr3:uid="{8C7A21BC-CE5D-47D6-BD1C-BEC8C1521BD9}" name="Column7817" dataDxfId="8968"/>
    <tableColumn id="7822" xr3:uid="{A460ED8A-5652-46F0-AC82-5CEFEED565CC}" name="Column7818" dataDxfId="8967"/>
    <tableColumn id="7823" xr3:uid="{FF8D8C7F-190B-4F39-8C76-5AEE3DE02AC5}" name="Column7819" dataDxfId="8966"/>
    <tableColumn id="7824" xr3:uid="{73C1C945-4297-42F1-A195-5D1F43E86365}" name="Column7820" dataDxfId="8965"/>
    <tableColumn id="7825" xr3:uid="{94639FC0-6E4B-47DF-A0A0-27A7599E8106}" name="Column7821" dataDxfId="8964"/>
    <tableColumn id="7826" xr3:uid="{EC969997-AE41-48C7-8C2D-3027EC14ECDD}" name="Column7822" dataDxfId="8963"/>
    <tableColumn id="7827" xr3:uid="{2F45E84E-94E7-4291-8A94-0F6CB9307859}" name="Column7823" dataDxfId="8962"/>
    <tableColumn id="7828" xr3:uid="{813DA999-B40F-45EA-9295-3418837D4AAF}" name="Column7824" dataDxfId="8961"/>
    <tableColumn id="7829" xr3:uid="{C92BFA23-435B-4C05-8D90-1ABD5CA4E60C}" name="Column7825" dataDxfId="8960"/>
    <tableColumn id="7830" xr3:uid="{74C40C16-4F0E-4C35-AD89-AFEFC62E5EA8}" name="Column7826" dataDxfId="8959"/>
    <tableColumn id="7831" xr3:uid="{F70AE8BB-2EC4-41B5-A66B-4A9BC5DF985E}" name="Column7827" dataDxfId="8958"/>
    <tableColumn id="7832" xr3:uid="{5BEAC0E2-30A8-414D-893B-2B0CE37D8D1F}" name="Column7828" dataDxfId="8957"/>
    <tableColumn id="7833" xr3:uid="{37180300-5A87-4C8B-8AC6-324D32A1C494}" name="Column7829" dataDxfId="8956"/>
    <tableColumn id="7834" xr3:uid="{D7CCB610-F53F-4383-8FE0-956B39DA2B8F}" name="Column7830" dataDxfId="8955"/>
    <tableColumn id="7835" xr3:uid="{21E22BAA-963F-45D8-B448-9355BE3B14A3}" name="Column7831" dataDxfId="8954"/>
    <tableColumn id="7836" xr3:uid="{F1800831-A8CE-4BDF-9B0F-DAB3E428DD76}" name="Column7832" dataDxfId="8953"/>
    <tableColumn id="7837" xr3:uid="{116AD1D6-1B68-436A-932A-302D1052C23A}" name="Column7833" dataDxfId="8952"/>
    <tableColumn id="7838" xr3:uid="{9E98F65C-3749-4501-A73B-938576ED2646}" name="Column7834" dataDxfId="8951"/>
    <tableColumn id="7839" xr3:uid="{97784C8B-C839-4CC3-917F-DB0D42A1C556}" name="Column7835" dataDxfId="8950"/>
    <tableColumn id="7840" xr3:uid="{3B6F64D4-D9F6-433F-BD53-7A28C101DAFB}" name="Column7836" dataDxfId="8949"/>
    <tableColumn id="7841" xr3:uid="{87292775-79A0-431C-814D-E7EC01337DCC}" name="Column7837" dataDxfId="8948"/>
    <tableColumn id="7842" xr3:uid="{ED93182C-BC74-4496-B45D-F4F188A4F7A7}" name="Column7838" dataDxfId="8947"/>
    <tableColumn id="7843" xr3:uid="{6BE35DA2-965D-4C1E-8A9D-1E8379027911}" name="Column7839" dataDxfId="8946"/>
    <tableColumn id="7844" xr3:uid="{81900748-76A7-4781-8B24-3ECE79D50B0C}" name="Column7840" dataDxfId="8945"/>
    <tableColumn id="7845" xr3:uid="{6393C691-FCC3-4A6D-9108-50998054C320}" name="Column7841" dataDxfId="8944"/>
    <tableColumn id="7846" xr3:uid="{5CD1135D-F259-44D8-821E-CD519AC6B131}" name="Column7842" dataDxfId="8943"/>
    <tableColumn id="7847" xr3:uid="{7540B56A-C493-4400-9931-9D4D34920370}" name="Column7843" dataDxfId="8942"/>
    <tableColumn id="7848" xr3:uid="{64529011-B898-45E2-8458-43D30F196439}" name="Column7844" dataDxfId="8941"/>
    <tableColumn id="7849" xr3:uid="{6ACC1943-49E3-4415-88A0-90DA52BAAC12}" name="Column7845" dataDxfId="8940"/>
    <tableColumn id="7850" xr3:uid="{90BFE559-408C-421B-A633-7527E534E772}" name="Column7846" dataDxfId="8939"/>
    <tableColumn id="7851" xr3:uid="{B8043977-768E-49FA-B14D-A6A9A742D78E}" name="Column7847" dataDxfId="8938"/>
    <tableColumn id="7852" xr3:uid="{9BD64FE3-ADD5-48F4-801A-16D21219CD1F}" name="Column7848" dataDxfId="8937"/>
    <tableColumn id="7853" xr3:uid="{9C242E1E-E3F1-4238-A699-10CD003419B7}" name="Column7849" dataDxfId="8936"/>
    <tableColumn id="7854" xr3:uid="{70CF843D-7935-4FEF-B312-0E61674FB8FC}" name="Column7850" dataDxfId="8935"/>
    <tableColumn id="7855" xr3:uid="{867EBF56-F6A6-40E5-B30A-DBFEA781C3F6}" name="Column7851" dataDxfId="8934"/>
    <tableColumn id="7856" xr3:uid="{822FB02F-6A33-4401-AF8E-44A2BAC90175}" name="Column7852" dataDxfId="8933"/>
    <tableColumn id="7857" xr3:uid="{29E0D854-7435-4B3F-ADF0-4A3EF0798512}" name="Column7853" dataDxfId="8932"/>
    <tableColumn id="7858" xr3:uid="{AD81D6D7-B37C-402E-B381-448D6EFBFF80}" name="Column7854" dataDxfId="8931"/>
    <tableColumn id="7859" xr3:uid="{914F262D-A172-48FA-A234-11A127B2B05D}" name="Column7855" dataDxfId="8930"/>
    <tableColumn id="7860" xr3:uid="{DA65A624-B17D-4ADC-BD54-8547C487C7B6}" name="Column7856" dataDxfId="8929"/>
    <tableColumn id="7861" xr3:uid="{2C316A53-B9C3-42B7-A886-CA6EE572CD04}" name="Column7857" dataDxfId="8928"/>
    <tableColumn id="7862" xr3:uid="{CDAFB712-A321-48EE-AAB2-251F52E05A37}" name="Column7858" dataDxfId="8927"/>
    <tableColumn id="7863" xr3:uid="{4BE857B3-926C-4A54-B20D-4EA527646ABC}" name="Column7859" dataDxfId="8926"/>
    <tableColumn id="7864" xr3:uid="{50BA658A-C78A-4E0A-9C2A-C0EB4E969397}" name="Column7860" dataDxfId="8925"/>
    <tableColumn id="7865" xr3:uid="{56710435-6F16-43AC-919A-07646EF6DF4C}" name="Column7861" dataDxfId="8924"/>
    <tableColumn id="7866" xr3:uid="{1BDF1D38-0DAB-49C5-96C9-5CCA8E1E61D2}" name="Column7862" dataDxfId="8923"/>
    <tableColumn id="7867" xr3:uid="{2F7F7A6B-0BBB-4E78-9053-50A16A3ACCDB}" name="Column7863" dataDxfId="8922"/>
    <tableColumn id="7868" xr3:uid="{62FBDE02-46CF-4836-931C-68D4D927BF46}" name="Column7864" dataDxfId="8921"/>
    <tableColumn id="7869" xr3:uid="{08BBBA1F-0AF9-4B9B-8066-E8B9ECFAB734}" name="Column7865" dataDxfId="8920"/>
    <tableColumn id="7870" xr3:uid="{4C1C11EE-5D4D-4DC1-8224-0660092BE431}" name="Column7866" dataDxfId="8919"/>
    <tableColumn id="7871" xr3:uid="{E18B85EF-86E8-45E8-8DF2-873D6FEDB80E}" name="Column7867" dataDxfId="8918"/>
    <tableColumn id="7872" xr3:uid="{6783C53B-2C5A-43F0-87E3-57B676FC9EC7}" name="Column7868" dataDxfId="8917"/>
    <tableColumn id="7873" xr3:uid="{26FE535C-2E7E-4D07-83B7-161AF8A1B98E}" name="Column7869" dataDxfId="8916"/>
    <tableColumn id="7874" xr3:uid="{3D934040-AA88-4CB8-BFEA-71BBC553E7D3}" name="Column7870" dataDxfId="8915"/>
    <tableColumn id="7875" xr3:uid="{CC2BC8B7-C917-4BA3-98A2-1D7C6950AF55}" name="Column7871" dataDxfId="8914"/>
    <tableColumn id="7876" xr3:uid="{6B224D5E-CE74-4BF8-926A-8F789CB80DFB}" name="Column7872" dataDxfId="8913"/>
    <tableColumn id="7877" xr3:uid="{A9FAE2C2-5784-4426-9AA1-09B40F1AD489}" name="Column7873" dataDxfId="8912"/>
    <tableColumn id="7878" xr3:uid="{860F5A3A-589D-4F48-B009-18A7E08837BB}" name="Column7874" dataDxfId="8911"/>
    <tableColumn id="7879" xr3:uid="{ABD5B746-8F8E-498A-9520-80A129A40502}" name="Column7875" dataDxfId="8910"/>
    <tableColumn id="7880" xr3:uid="{9D69F03C-45B7-4DC9-9084-9AE5D7693588}" name="Column7876" dataDxfId="8909"/>
    <tableColumn id="7881" xr3:uid="{C6CD9C0D-94DC-4D44-95DF-3FC3186E38AE}" name="Column7877" dataDxfId="8908"/>
    <tableColumn id="7882" xr3:uid="{A94F20FB-7E57-470D-8208-C783B94438BB}" name="Column7878" dataDxfId="8907"/>
    <tableColumn id="7883" xr3:uid="{A459B19F-5C28-4E4A-B03B-30426F23CDBC}" name="Column7879" dataDxfId="8906"/>
    <tableColumn id="7884" xr3:uid="{32D76BBA-EBC3-466C-BB29-BABC6758131E}" name="Column7880" dataDxfId="8905"/>
    <tableColumn id="7885" xr3:uid="{74DEADEA-C098-4D0B-96A4-0D202279AC67}" name="Column7881" dataDxfId="8904"/>
    <tableColumn id="7886" xr3:uid="{7E6787E2-6DEC-441B-B7EB-721D886AAED8}" name="Column7882" dataDxfId="8903"/>
    <tableColumn id="7887" xr3:uid="{506D4BF0-48B0-4243-BEF0-14F988BA2352}" name="Column7883" dataDxfId="8902"/>
    <tableColumn id="7888" xr3:uid="{A40B8F4F-9409-49A8-8D79-F39C53F0E5A4}" name="Column7884" dataDxfId="8901"/>
    <tableColumn id="7889" xr3:uid="{81FD6238-5C1E-4702-A823-8AE7791A8A5E}" name="Column7885" dataDxfId="8900"/>
    <tableColumn id="7890" xr3:uid="{76BC7E2B-6B48-4550-B27C-6C47ADCC45F2}" name="Column7886" dataDxfId="8899"/>
    <tableColumn id="7891" xr3:uid="{508E7500-EDDF-4069-BD1C-A8585D6F934A}" name="Column7887" dataDxfId="8898"/>
    <tableColumn id="7892" xr3:uid="{9011840A-E923-4913-A9C0-5459BCE8A964}" name="Column7888" dataDxfId="8897"/>
    <tableColumn id="7893" xr3:uid="{21229C24-E8B6-42C8-B37E-46C6069EE20F}" name="Column7889" dataDxfId="8896"/>
    <tableColumn id="7894" xr3:uid="{645E7574-4F83-4F38-882E-4AC5F2C20CD9}" name="Column7890" dataDxfId="8895"/>
    <tableColumn id="7895" xr3:uid="{CC3CE44B-B501-45F1-90E2-2DE342CA6BAA}" name="Column7891" dataDxfId="8894"/>
    <tableColumn id="7896" xr3:uid="{D695178D-7AC3-44C5-8A2F-DACF10ED55AA}" name="Column7892" dataDxfId="8893"/>
    <tableColumn id="7897" xr3:uid="{B04D10E2-FA1D-43B3-A2AC-383B7F86807E}" name="Column7893" dataDxfId="8892"/>
    <tableColumn id="7898" xr3:uid="{B7938FA5-3E1A-4F28-9F82-D8080A258AA8}" name="Column7894" dataDxfId="8891"/>
    <tableColumn id="7899" xr3:uid="{5CD12E8C-2DBC-441D-922F-AE1C854B4D71}" name="Column7895" dataDxfId="8890"/>
    <tableColumn id="7900" xr3:uid="{4C002F0F-BCE5-4345-9442-FD4232D7B770}" name="Column7896" dataDxfId="8889"/>
    <tableColumn id="7901" xr3:uid="{B7F85E51-02B6-4FDE-BA72-8D489A3176FB}" name="Column7897" dataDxfId="8888"/>
    <tableColumn id="7902" xr3:uid="{A4D75F59-4DF7-4280-9950-0AB01D2B61CE}" name="Column7898" dataDxfId="8887"/>
    <tableColumn id="7903" xr3:uid="{724544E0-3BEB-4E45-A4DD-23C123DF7852}" name="Column7899" dataDxfId="8886"/>
    <tableColumn id="7904" xr3:uid="{C30FC6E6-749A-4C0A-941C-FEBC74CADBA3}" name="Column7900" dataDxfId="8885"/>
    <tableColumn id="7905" xr3:uid="{15EACADF-7226-45B8-976A-755801253665}" name="Column7901" dataDxfId="8884"/>
    <tableColumn id="7906" xr3:uid="{6E6E6866-B178-4F28-88C1-CE6497ED24B0}" name="Column7902" dataDxfId="8883"/>
    <tableColumn id="7907" xr3:uid="{1404E156-8D8A-4845-B4BE-7EA140C22ED6}" name="Column7903" dataDxfId="8882"/>
    <tableColumn id="7908" xr3:uid="{48AA3AAB-B4B9-49FE-9E0C-795C882F6B4A}" name="Column7904" dataDxfId="8881"/>
    <tableColumn id="7909" xr3:uid="{1FDE89A6-F718-46E9-8938-A673428E3815}" name="Column7905" dataDxfId="8880"/>
    <tableColumn id="7910" xr3:uid="{C917751E-715D-4927-89EB-B1875440792B}" name="Column7906" dataDxfId="8879"/>
    <tableColumn id="7911" xr3:uid="{4E1F154A-7D49-44E8-BCDE-3322828C5F59}" name="Column7907" dataDxfId="8878"/>
    <tableColumn id="7912" xr3:uid="{1F77A2A7-2994-4689-9D83-071474A411FA}" name="Column7908" dataDxfId="8877"/>
    <tableColumn id="7913" xr3:uid="{8744A0D3-B0CA-4E54-8780-56D62A1CC1A1}" name="Column7909" dataDxfId="8876"/>
    <tableColumn id="7914" xr3:uid="{6A8BA0FE-27F7-4CFB-A5DD-257A926111D1}" name="Column7910" dataDxfId="8875"/>
    <tableColumn id="7915" xr3:uid="{630AF44E-8BCC-47FE-A308-4F338A225AE4}" name="Column7911" dataDxfId="8874"/>
    <tableColumn id="7916" xr3:uid="{5D3631DC-B400-4446-9848-FBEF8C69AAC4}" name="Column7912" dataDxfId="8873"/>
    <tableColumn id="7917" xr3:uid="{5E8C833C-6E45-4688-B89F-A6D7EB96EF0A}" name="Column7913" dataDxfId="8872"/>
    <tableColumn id="7918" xr3:uid="{FB9F924B-8900-46B4-9C11-B27D305A5EA6}" name="Column7914" dataDxfId="8871"/>
    <tableColumn id="7919" xr3:uid="{F162AECC-C656-4E4B-A016-FBE89DECBBA6}" name="Column7915" dataDxfId="8870"/>
    <tableColumn id="7920" xr3:uid="{94D17218-E1FF-49F1-BA30-0DBE22F8552B}" name="Column7916" dataDxfId="8869"/>
    <tableColumn id="7921" xr3:uid="{05EACA87-7590-4697-8803-4A48A91BAEDA}" name="Column7917" dataDxfId="8868"/>
    <tableColumn id="7922" xr3:uid="{7BFD5B33-ECD7-48F2-964C-70FCAC01C260}" name="Column7918" dataDxfId="8867"/>
    <tableColumn id="7923" xr3:uid="{6CA084E0-2E6B-45AA-A011-064927817238}" name="Column7919" dataDxfId="8866"/>
    <tableColumn id="7924" xr3:uid="{7E9A2D25-0BB6-4A49-951A-4F8C51641335}" name="Column7920" dataDxfId="8865"/>
    <tableColumn id="7925" xr3:uid="{70700DBF-A554-4F32-BF77-824E3E2ED94E}" name="Column7921" dataDxfId="8864"/>
    <tableColumn id="7926" xr3:uid="{E919827A-42A3-48E9-B16C-EDDCFB060DC0}" name="Column7922" dataDxfId="8863"/>
    <tableColumn id="7927" xr3:uid="{7EE82054-746E-4169-BD63-9445225FACE7}" name="Column7923" dataDxfId="8862"/>
    <tableColumn id="7928" xr3:uid="{08A20E54-C304-4358-A874-CA4897337820}" name="Column7924" dataDxfId="8861"/>
    <tableColumn id="7929" xr3:uid="{CBEB9804-E563-4211-8276-49D2A390441E}" name="Column7925" dataDxfId="8860"/>
    <tableColumn id="7930" xr3:uid="{22AAA3C5-3915-46CB-A2DC-99F7153860A9}" name="Column7926" dataDxfId="8859"/>
    <tableColumn id="7931" xr3:uid="{F4898D6B-83B8-4DF1-AF91-38B34ED35EFC}" name="Column7927" dataDxfId="8858"/>
    <tableColumn id="7932" xr3:uid="{BFDB9DC6-9D04-4DDB-9C9C-7B1744D44C35}" name="Column7928" dataDxfId="8857"/>
    <tableColumn id="7933" xr3:uid="{F74F95A2-37BC-461C-BEDF-1051EBF228E5}" name="Column7929" dataDxfId="8856"/>
    <tableColumn id="7934" xr3:uid="{9607E711-7050-4886-9ABA-AB7693510105}" name="Column7930" dataDxfId="8855"/>
    <tableColumn id="7935" xr3:uid="{A2654F74-81E6-446A-9C49-196B7FAC758B}" name="Column7931" dataDxfId="8854"/>
    <tableColumn id="7936" xr3:uid="{225FF2CC-5507-46FE-8301-E8C041F42E8C}" name="Column7932" dataDxfId="8853"/>
    <tableColumn id="7937" xr3:uid="{2D6F6B51-F2E1-4EEC-B0A6-C99D57E339F0}" name="Column7933" dataDxfId="8852"/>
    <tableColumn id="7938" xr3:uid="{B4717425-ABD0-4168-A009-8FDF86A3A277}" name="Column7934" dataDxfId="8851"/>
    <tableColumn id="7939" xr3:uid="{B6AC0671-42B8-45C7-87EA-245100A6B82A}" name="Column7935" dataDxfId="8850"/>
    <tableColumn id="7940" xr3:uid="{E5EF7353-C833-4681-8AA8-3C19AD67D7B3}" name="Column7936" dataDxfId="8849"/>
    <tableColumn id="7941" xr3:uid="{CAA4C9AB-1F57-4DCC-B9C2-FF02F186A068}" name="Column7937" dataDxfId="8848"/>
    <tableColumn id="7942" xr3:uid="{654500C0-C807-45E9-BA08-BECED4D6E7AF}" name="Column7938" dataDxfId="8847"/>
    <tableColumn id="7943" xr3:uid="{CBE8017B-9662-45D4-897F-7589FE4ACE47}" name="Column7939" dataDxfId="8846"/>
    <tableColumn id="7944" xr3:uid="{10012ADA-CA06-4DAD-BFF7-06B790624A08}" name="Column7940" dataDxfId="8845"/>
    <tableColumn id="7945" xr3:uid="{D302E532-E916-4C97-993C-B60325AFAD3D}" name="Column7941" dataDxfId="8844"/>
    <tableColumn id="7946" xr3:uid="{04D8635A-859A-4557-A865-B6B1102CCAC2}" name="Column7942" dataDxfId="8843"/>
    <tableColumn id="7947" xr3:uid="{A8EF78BD-4166-464B-AC44-68803D01589B}" name="Column7943" dataDxfId="8842"/>
    <tableColumn id="7948" xr3:uid="{10E98DF6-6106-4AC5-81E1-5887774FF128}" name="Column7944" dataDxfId="8841"/>
    <tableColumn id="7949" xr3:uid="{E72AE806-146F-44D9-9AB0-768557CAB718}" name="Column7945" dataDxfId="8840"/>
    <tableColumn id="7950" xr3:uid="{852952E1-A8D6-4910-9C03-91B70AB53AD0}" name="Column7946" dataDxfId="8839"/>
    <tableColumn id="7951" xr3:uid="{40EB1ED3-F117-47C3-82E9-8704098D0FD2}" name="Column7947" dataDxfId="8838"/>
    <tableColumn id="7952" xr3:uid="{9670436D-3475-4933-97A0-A5FC8954ED56}" name="Column7948" dataDxfId="8837"/>
    <tableColumn id="7953" xr3:uid="{E35C08F6-41FF-4113-9FF6-5D7710BE8900}" name="Column7949" dataDxfId="8836"/>
    <tableColumn id="7954" xr3:uid="{38FB0EB0-E5EB-4398-8846-B18399CA4092}" name="Column7950" dataDxfId="8835"/>
    <tableColumn id="7955" xr3:uid="{DD450040-AF64-4B13-91F8-744326ABB585}" name="Column7951" dataDxfId="8834"/>
    <tableColumn id="7956" xr3:uid="{A9D03946-7426-4F08-9409-00E2CF70B962}" name="Column7952" dataDxfId="8833"/>
    <tableColumn id="7957" xr3:uid="{97E4E4EB-C595-4667-ABE5-1FD79BC311BA}" name="Column7953" dataDxfId="8832"/>
    <tableColumn id="7958" xr3:uid="{28626DE1-53A2-4221-9560-1B43B7B0BE24}" name="Column7954" dataDxfId="8831"/>
    <tableColumn id="7959" xr3:uid="{7C5A6A51-F7D6-48E5-ABE0-A263D881E9AE}" name="Column7955" dataDxfId="8830"/>
    <tableColumn id="7960" xr3:uid="{FE4A6C8D-B519-4856-9720-47D3506F6E13}" name="Column7956" dataDxfId="8829"/>
    <tableColumn id="7961" xr3:uid="{1C600817-8971-4191-9B1F-1B4DF653218E}" name="Column7957" dataDxfId="8828"/>
    <tableColumn id="7962" xr3:uid="{13313512-15A0-4B88-8AD7-D9B293C2A504}" name="Column7958" dataDxfId="8827"/>
    <tableColumn id="7963" xr3:uid="{D985AF1C-FBB0-403C-B694-6060883C9A31}" name="Column7959" dataDxfId="8826"/>
    <tableColumn id="7964" xr3:uid="{1F3F448E-44A7-4495-A743-CF123DB70A67}" name="Column7960" dataDxfId="8825"/>
    <tableColumn id="7965" xr3:uid="{7CA05851-1D6F-4340-A54B-555E34AFE828}" name="Column7961" dataDxfId="8824"/>
    <tableColumn id="7966" xr3:uid="{D59523D5-F35E-4843-943D-B47CD4187A9E}" name="Column7962" dataDxfId="8823"/>
    <tableColumn id="7967" xr3:uid="{383D67E8-BD77-428A-93F7-E8BB3258C9D2}" name="Column7963" dataDxfId="8822"/>
    <tableColumn id="7968" xr3:uid="{2C23D4F7-BD4A-4365-B442-D9C5160BF921}" name="Column7964" dataDxfId="8821"/>
    <tableColumn id="7969" xr3:uid="{2AEBB3A1-5B21-4A7B-97D0-5BD8672BA1B4}" name="Column7965" dataDxfId="8820"/>
    <tableColumn id="7970" xr3:uid="{82FB443C-A1D7-4FD7-A5ED-C28D6928EA15}" name="Column7966" dataDxfId="8819"/>
    <tableColumn id="7971" xr3:uid="{BD9098A0-26D9-461A-A7A3-8232E50B2D99}" name="Column7967" dataDxfId="8818"/>
    <tableColumn id="7972" xr3:uid="{04E95725-E18F-43DC-AAA3-ED73372EFCE0}" name="Column7968" dataDxfId="8817"/>
    <tableColumn id="7973" xr3:uid="{5DDC30D8-8A51-4189-A5F8-8F82ACB5800E}" name="Column7969" dataDxfId="8816"/>
    <tableColumn id="7974" xr3:uid="{CD4066D8-F641-422C-A752-3A3DA9D84C26}" name="Column7970" dataDxfId="8815"/>
    <tableColumn id="7975" xr3:uid="{810E3F5F-623D-40E1-BD66-B9197761E6A1}" name="Column7971" dataDxfId="8814"/>
    <tableColumn id="7976" xr3:uid="{231BC58D-DC5E-4C0F-90DC-88A909FBA9DE}" name="Column7972" dataDxfId="8813"/>
    <tableColumn id="7977" xr3:uid="{D0DF4DC1-9821-490D-86CF-64996AD60BA6}" name="Column7973" dataDxfId="8812"/>
    <tableColumn id="7978" xr3:uid="{40970D8D-4DD0-4588-AD2B-466710F4AEE1}" name="Column7974" dataDxfId="8811"/>
    <tableColumn id="7979" xr3:uid="{F35CC428-35F1-4808-BC3F-F766781F9E2E}" name="Column7975" dataDxfId="8810"/>
    <tableColumn id="7980" xr3:uid="{BA55270A-A1A2-422B-90AE-257DECB285AB}" name="Column7976" dataDxfId="8809"/>
    <tableColumn id="7981" xr3:uid="{82DBC4B9-8F60-4D0C-963E-305056074272}" name="Column7977" dataDxfId="8808"/>
    <tableColumn id="7982" xr3:uid="{F10EB4B1-B3D1-4B55-8105-6C784AB4EAF7}" name="Column7978" dataDxfId="8807"/>
    <tableColumn id="7983" xr3:uid="{7C153CF6-C31B-45E4-80F0-3D40CE0DB0E0}" name="Column7979" dataDxfId="8806"/>
    <tableColumn id="7984" xr3:uid="{B7D1D495-1ECA-4C3F-8F3F-51731F360B79}" name="Column7980" dataDxfId="8805"/>
    <tableColumn id="7985" xr3:uid="{7640A232-3963-4F97-A45F-D7EBA71466E3}" name="Column7981" dataDxfId="8804"/>
    <tableColumn id="7986" xr3:uid="{745409C4-D8A9-4158-83EC-133A23E52165}" name="Column7982" dataDxfId="8803"/>
    <tableColumn id="7987" xr3:uid="{A6864802-CA6E-48B6-93E4-B48413FA7C2A}" name="Column7983" dataDxfId="8802"/>
    <tableColumn id="7988" xr3:uid="{D3EDA678-7383-4153-937E-8E562B5D4E9A}" name="Column7984" dataDxfId="8801"/>
    <tableColumn id="7989" xr3:uid="{399413A6-2AB0-4C70-B1BB-5F68808B10A9}" name="Column7985" dataDxfId="8800"/>
    <tableColumn id="7990" xr3:uid="{0A9ED80F-D10D-4403-9307-18B8FEBCD7C1}" name="Column7986" dataDxfId="8799"/>
    <tableColumn id="7991" xr3:uid="{B171E126-A780-4730-8B69-F9EF84AE18BF}" name="Column7987" dataDxfId="8798"/>
    <tableColumn id="7992" xr3:uid="{D43FF3DB-CA71-43EB-BDA1-947A4C1F9472}" name="Column7988" dataDxfId="8797"/>
    <tableColumn id="7993" xr3:uid="{3EFC0844-F9D0-4BE5-8659-D94D501C3721}" name="Column7989" dataDxfId="8796"/>
    <tableColumn id="7994" xr3:uid="{127E85C0-EF0F-4E67-90CC-1CFE524E8883}" name="Column7990" dataDxfId="8795"/>
    <tableColumn id="7995" xr3:uid="{92C4C417-DC88-460B-97D9-BA8BCE96FFEC}" name="Column7991" dataDxfId="8794"/>
    <tableColumn id="7996" xr3:uid="{3A29CA6B-917C-4CBD-9B67-AE091E1BB7A6}" name="Column7992" dataDxfId="8793"/>
    <tableColumn id="7997" xr3:uid="{2AB0CBC9-80CB-4064-A929-241B694D0937}" name="Column7993" dataDxfId="8792"/>
    <tableColumn id="7998" xr3:uid="{089D8F7A-6DA9-4A21-9222-F7FEB5820FC3}" name="Column7994" dataDxfId="8791"/>
    <tableColumn id="7999" xr3:uid="{3A41780C-D7A7-405F-910C-8018FBD7BB9C}" name="Column7995" dataDxfId="8790"/>
    <tableColumn id="8000" xr3:uid="{ECB3EA29-F85D-43A7-B99A-CF1E995A52B7}" name="Column7996" dataDxfId="8789"/>
    <tableColumn id="8001" xr3:uid="{CFF6DDA2-FFAE-417B-8CD4-3980696F335C}" name="Column7997" dataDxfId="8788"/>
    <tableColumn id="8002" xr3:uid="{19AC6E25-C4A0-432D-B976-DB5563EDA4EE}" name="Column7998" dataDxfId="8787"/>
    <tableColumn id="8003" xr3:uid="{FA8F1D87-B37B-4A03-9298-FF99FE289C39}" name="Column7999" dataDxfId="8786"/>
    <tableColumn id="8004" xr3:uid="{BEF7B28D-73C5-4F9D-808A-3B26A8A81942}" name="Column8000" dataDxfId="8785"/>
    <tableColumn id="8005" xr3:uid="{C99CC815-7CD1-40C3-8C52-7AAEBCAA5A05}" name="Column8001" dataDxfId="8784"/>
    <tableColumn id="8006" xr3:uid="{C70A3165-7877-4584-9292-047F3380C539}" name="Column8002" dataDxfId="8783"/>
    <tableColumn id="8007" xr3:uid="{919334C3-B9F5-4358-97F6-494D40A47283}" name="Column8003" dataDxfId="8782"/>
    <tableColumn id="8008" xr3:uid="{876DDBE0-BFDB-4723-9157-6DE41BE755AA}" name="Column8004" dataDxfId="8781"/>
    <tableColumn id="8009" xr3:uid="{C5D2731F-9830-4870-8713-EB620A67466E}" name="Column8005" dataDxfId="8780"/>
    <tableColumn id="8010" xr3:uid="{1FE2581E-5168-4C01-9FF0-49851301C8E6}" name="Column8006" dataDxfId="8779"/>
    <tableColumn id="8011" xr3:uid="{F1918A95-570B-42FB-BD42-3EF81212A046}" name="Column8007" dataDxfId="8778"/>
    <tableColumn id="8012" xr3:uid="{2A9C49EF-0621-42C8-86D4-6E143DED83F3}" name="Column8008" dataDxfId="8777"/>
    <tableColumn id="8013" xr3:uid="{065F25B1-5698-4448-AE97-816616870DFD}" name="Column8009" dataDxfId="8776"/>
    <tableColumn id="8014" xr3:uid="{F9414BC5-5865-42E6-A75A-88D65FFC36AF}" name="Column8010" dataDxfId="8775"/>
    <tableColumn id="8015" xr3:uid="{86F4172E-F69D-4C21-B2EC-5B1823A81873}" name="Column8011" dataDxfId="8774"/>
    <tableColumn id="8016" xr3:uid="{15E71983-FA2D-4013-86DF-03738A6896C9}" name="Column8012" dataDxfId="8773"/>
    <tableColumn id="8017" xr3:uid="{4A73A3A9-E234-4D7C-A5DD-06A0A8366525}" name="Column8013" dataDxfId="8772"/>
    <tableColumn id="8018" xr3:uid="{13FEF30F-CBA2-4E07-A606-27FF2AEDBE25}" name="Column8014" dataDxfId="8771"/>
    <tableColumn id="8019" xr3:uid="{13D35F3F-0CBB-401A-B421-15CE31FF396D}" name="Column8015" dataDxfId="8770"/>
    <tableColumn id="8020" xr3:uid="{65141FD7-5D7C-43AF-BE56-713D97E7577B}" name="Column8016" dataDxfId="8769"/>
    <tableColumn id="8021" xr3:uid="{C371DBEA-E8BF-4E89-8F95-E5FFEFBA547C}" name="Column8017" dataDxfId="8768"/>
    <tableColumn id="8022" xr3:uid="{62C54923-A18C-4F3C-975E-D77F394AE964}" name="Column8018" dataDxfId="8767"/>
    <tableColumn id="8023" xr3:uid="{FD2D1495-0214-4D78-B0AF-AB8A1F773306}" name="Column8019" dataDxfId="8766"/>
    <tableColumn id="8024" xr3:uid="{B7BF6664-7B57-41EA-8C1B-A445C7FB7E2F}" name="Column8020" dataDxfId="8765"/>
    <tableColumn id="8025" xr3:uid="{BEA78513-7B5E-47A3-98B9-451ECE86A760}" name="Column8021" dataDxfId="8764"/>
    <tableColumn id="8026" xr3:uid="{22742B19-11EF-4B6C-A295-DF253414DAFD}" name="Column8022" dataDxfId="8763"/>
    <tableColumn id="8027" xr3:uid="{DA86F9F2-DE4A-4F0C-9036-1AB3D0FA5C45}" name="Column8023" dataDxfId="8762"/>
    <tableColumn id="8028" xr3:uid="{373D1347-A8F9-491E-BBE8-714924BB1D24}" name="Column8024" dataDxfId="8761"/>
    <tableColumn id="8029" xr3:uid="{98F5E697-F6FF-44F4-8BD8-BB706BF24FB4}" name="Column8025" dataDxfId="8760"/>
    <tableColumn id="8030" xr3:uid="{B4C14CBF-1BCC-43FC-9A65-EFCD6A86A4FC}" name="Column8026" dataDxfId="8759"/>
    <tableColumn id="8031" xr3:uid="{A85C3498-271F-4D28-87F4-BA6076FCDD0E}" name="Column8027" dataDxfId="8758"/>
    <tableColumn id="8032" xr3:uid="{40A735C1-0044-4355-8B6D-807118330039}" name="Column8028" dataDxfId="8757"/>
    <tableColumn id="8033" xr3:uid="{D9F5FD71-F280-4545-BFF1-F903E1F0145C}" name="Column8029" dataDxfId="8756"/>
    <tableColumn id="8034" xr3:uid="{7452C788-95EF-424D-AC06-64B831FB0CB9}" name="Column8030" dataDxfId="8755"/>
    <tableColumn id="8035" xr3:uid="{3997506F-8AE8-4974-9612-8E90CAF88CD9}" name="Column8031" dataDxfId="8754"/>
    <tableColumn id="8036" xr3:uid="{04D0207F-23E9-4E90-A20E-4A9E5DBE7128}" name="Column8032" dataDxfId="8753"/>
    <tableColumn id="8037" xr3:uid="{551944F2-8DF4-40A4-B17C-C46D5DCBD987}" name="Column8033" dataDxfId="8752"/>
    <tableColumn id="8038" xr3:uid="{784A0785-96A9-4A32-91E9-4E4067935CFF}" name="Column8034" dataDxfId="8751"/>
    <tableColumn id="8039" xr3:uid="{5063C28E-2813-455E-8210-ABA39B13598E}" name="Column8035" dataDxfId="8750"/>
    <tableColumn id="8040" xr3:uid="{7E7631DE-E674-4B50-814B-809582840751}" name="Column8036" dataDxfId="8749"/>
    <tableColumn id="8041" xr3:uid="{C4187BD2-1B68-442C-9EB8-A44E8825B161}" name="Column8037" dataDxfId="8748"/>
    <tableColumn id="8042" xr3:uid="{1CC54BE8-E4DB-44C6-A459-247527D5EB1B}" name="Column8038" dataDxfId="8747"/>
    <tableColumn id="8043" xr3:uid="{6FFC9AF4-87B9-4E83-B218-BE5A2EC5C2FB}" name="Column8039" dataDxfId="8746"/>
    <tableColumn id="8044" xr3:uid="{C29E6761-1646-478A-B5AF-B094FE94BC41}" name="Column8040" dataDxfId="8745"/>
    <tableColumn id="8045" xr3:uid="{5DC16867-D2F2-4D6E-8F32-8D9802D4D2CB}" name="Column8041" dataDxfId="8744"/>
    <tableColumn id="8046" xr3:uid="{0AABA1DA-B96E-46BC-992A-D7D1E64BF739}" name="Column8042" dataDxfId="8743"/>
    <tableColumn id="8047" xr3:uid="{9CD87209-2024-497E-8118-58E55AD7136C}" name="Column8043" dataDxfId="8742"/>
    <tableColumn id="8048" xr3:uid="{68DC1ADC-E667-42B0-AB3C-14122BCE9B24}" name="Column8044" dataDxfId="8741"/>
    <tableColumn id="8049" xr3:uid="{1BE7A92A-41FA-46DE-9ACC-28934E9BAC2B}" name="Column8045" dataDxfId="8740"/>
    <tableColumn id="8050" xr3:uid="{51841359-01FD-4891-8709-1CE65BE03CB2}" name="Column8046" dataDxfId="8739"/>
    <tableColumn id="8051" xr3:uid="{93A28D1B-441C-4717-B0FC-1D0ECAB3FBC2}" name="Column8047" dataDxfId="8738"/>
    <tableColumn id="8052" xr3:uid="{4CAC1728-A564-4401-9A77-5531BFC04073}" name="Column8048" dataDxfId="8737"/>
    <tableColumn id="8053" xr3:uid="{7FC14A42-60E5-4D22-AF04-C65F0825FD46}" name="Column8049" dataDxfId="8736"/>
    <tableColumn id="8054" xr3:uid="{20A05602-7E71-4700-9621-72842B70ADE9}" name="Column8050" dataDxfId="8735"/>
    <tableColumn id="8055" xr3:uid="{95E4A056-3F9A-4EB1-8F7F-9FE0EAECA0F0}" name="Column8051" dataDxfId="8734"/>
    <tableColumn id="8056" xr3:uid="{BFE23673-6A89-4214-A24E-0E1980305C65}" name="Column8052" dataDxfId="8733"/>
    <tableColumn id="8057" xr3:uid="{18054F78-55C8-45DB-86B4-8FCEEA2386FE}" name="Column8053" dataDxfId="8732"/>
    <tableColumn id="8058" xr3:uid="{24F99245-5E73-4718-A244-D9871E35F774}" name="Column8054" dataDxfId="8731"/>
    <tableColumn id="8059" xr3:uid="{C5650BC1-8E48-42F1-9CBB-B1F801B75E56}" name="Column8055" dataDxfId="8730"/>
    <tableColumn id="8060" xr3:uid="{80F824C1-8EAD-4AF8-A28E-2F0EB0707346}" name="Column8056" dataDxfId="8729"/>
    <tableColumn id="8061" xr3:uid="{873462CD-1398-417E-94E8-067766FB22AD}" name="Column8057" dataDxfId="8728"/>
    <tableColumn id="8062" xr3:uid="{77085E3B-2D7D-4926-BFB6-BC1F61B1F8BC}" name="Column8058" dataDxfId="8727"/>
    <tableColumn id="8063" xr3:uid="{7C47D41A-0170-4583-85FB-3B2F17EF8149}" name="Column8059" dataDxfId="8726"/>
    <tableColumn id="8064" xr3:uid="{E6600FE2-2E68-4F83-B597-0A919A25A74E}" name="Column8060" dataDxfId="8725"/>
    <tableColumn id="8065" xr3:uid="{8760E599-4BC0-4413-8A20-88073EA3D8D6}" name="Column8061" dataDxfId="8724"/>
    <tableColumn id="8066" xr3:uid="{D5335EC5-1BBC-4C9D-B389-0A5A39C713E3}" name="Column8062" dataDxfId="8723"/>
    <tableColumn id="8067" xr3:uid="{AB7D6C4F-138B-49EC-B945-3DD69F9C6B10}" name="Column8063" dataDxfId="8722"/>
    <tableColumn id="8068" xr3:uid="{DA5B1E36-78E3-40F2-9784-885433C1EFFB}" name="Column8064" dataDxfId="8721"/>
    <tableColumn id="8069" xr3:uid="{CAFCB2A1-C9F1-407D-BCAB-75FEE1EDCB5E}" name="Column8065" dataDxfId="8720"/>
    <tableColumn id="8070" xr3:uid="{DD477E10-91BD-409F-A1B5-F7EF5980EDE9}" name="Column8066" dataDxfId="8719"/>
    <tableColumn id="8071" xr3:uid="{ECDC7808-60D8-4028-8E10-8470C6C2501F}" name="Column8067" dataDxfId="8718"/>
    <tableColumn id="8072" xr3:uid="{92B35487-7110-4CCC-9F81-1C6D62B2C6E4}" name="Column8068" dataDxfId="8717"/>
    <tableColumn id="8073" xr3:uid="{65939131-3FA6-4746-B449-5097B76F5E00}" name="Column8069" dataDxfId="8716"/>
    <tableColumn id="8074" xr3:uid="{0B16BF55-5BA2-4E80-82DE-98DE49E96DDF}" name="Column8070" dataDxfId="8715"/>
    <tableColumn id="8075" xr3:uid="{3E7535DF-D318-4655-AB84-DA678675C45A}" name="Column8071" dataDxfId="8714"/>
    <tableColumn id="8076" xr3:uid="{E367B633-0E01-4D3D-9482-34EF95100348}" name="Column8072" dataDxfId="8713"/>
    <tableColumn id="8077" xr3:uid="{EFB78F8C-E44D-41AF-AC8F-FDDFBDD6B3C0}" name="Column8073" dataDxfId="8712"/>
    <tableColumn id="8078" xr3:uid="{0F66929A-563C-4C27-9D60-FB203C14E4D8}" name="Column8074" dataDxfId="8711"/>
    <tableColumn id="8079" xr3:uid="{8A335FEE-7338-42ED-AF8A-F4326CDEC769}" name="Column8075" dataDxfId="8710"/>
    <tableColumn id="8080" xr3:uid="{6752E664-98D3-4C88-B9C1-C3F8E3987129}" name="Column8076" dataDxfId="8709"/>
    <tableColumn id="8081" xr3:uid="{1EAD921F-DADF-42A3-A2E0-2EAF9F6C3C4F}" name="Column8077" dataDxfId="8708"/>
    <tableColumn id="8082" xr3:uid="{70F81778-CC9F-426A-90C9-F8FBE8BFE40A}" name="Column8078" dataDxfId="8707"/>
    <tableColumn id="8083" xr3:uid="{4A9E63C7-E89B-471B-9663-C655F22C2031}" name="Column8079" dataDxfId="8706"/>
    <tableColumn id="8084" xr3:uid="{3223F12C-E3C7-4AF1-A12F-B461666B83E5}" name="Column8080" dataDxfId="8705"/>
    <tableColumn id="8085" xr3:uid="{3B1853C2-451D-4279-A284-9A2F7A409152}" name="Column8081" dataDxfId="8704"/>
    <tableColumn id="8086" xr3:uid="{CE08681F-6D8A-4164-B124-6164613C735E}" name="Column8082" dataDxfId="8703"/>
    <tableColumn id="8087" xr3:uid="{B0319A16-E961-4AD1-B7EE-616CDFD37357}" name="Column8083" dataDxfId="8702"/>
    <tableColumn id="8088" xr3:uid="{F15EEEBA-976D-4063-9CF8-039CB73F050F}" name="Column8084" dataDxfId="8701"/>
    <tableColumn id="8089" xr3:uid="{35409A3E-8601-439E-9586-98C03636FF26}" name="Column8085" dataDxfId="8700"/>
    <tableColumn id="8090" xr3:uid="{7AF41978-2E9E-4632-9F9C-A72D96D85E1A}" name="Column8086" dataDxfId="8699"/>
    <tableColumn id="8091" xr3:uid="{1EAF12E9-F8D1-4FBC-9DD4-E1E80047564A}" name="Column8087" dataDxfId="8698"/>
    <tableColumn id="8092" xr3:uid="{D4477407-6FBA-43F7-B233-E7ED7E134C21}" name="Column8088" dataDxfId="8697"/>
    <tableColumn id="8093" xr3:uid="{44C0D79C-42AB-4346-91A2-C45169F28E57}" name="Column8089" dataDxfId="8696"/>
    <tableColumn id="8094" xr3:uid="{EFBBF614-013B-4101-8E3B-09893260144F}" name="Column8090" dataDxfId="8695"/>
    <tableColumn id="8095" xr3:uid="{BFB2B38B-5C8B-49CD-9984-BD39772FDCC8}" name="Column8091" dataDxfId="8694"/>
    <tableColumn id="8096" xr3:uid="{1CA651E1-7B0A-4672-9C28-87772FFBA24A}" name="Column8092" dataDxfId="8693"/>
    <tableColumn id="8097" xr3:uid="{581D5AF0-032D-4CCD-AA42-09B678297A3C}" name="Column8093" dataDxfId="8692"/>
    <tableColumn id="8098" xr3:uid="{FAD8B85F-4035-4DC5-902F-8F9BF380A9C6}" name="Column8094" dataDxfId="8691"/>
    <tableColumn id="8099" xr3:uid="{8F368B7B-28B1-4C75-B68B-23CE44313B9A}" name="Column8095" dataDxfId="8690"/>
    <tableColumn id="8100" xr3:uid="{AEB9018C-76DE-411E-B9F1-4E7D08062700}" name="Column8096" dataDxfId="8689"/>
    <tableColumn id="8101" xr3:uid="{AD2D8D50-849B-4F17-B233-1CA3380E3D37}" name="Column8097" dataDxfId="8688"/>
    <tableColumn id="8102" xr3:uid="{631124E3-F6F8-4084-BF38-1899321B506A}" name="Column8098" dataDxfId="8687"/>
    <tableColumn id="8103" xr3:uid="{564EC6AC-3858-46AD-BF73-7C40A2F19925}" name="Column8099" dataDxfId="8686"/>
    <tableColumn id="8104" xr3:uid="{D9A6A7FC-D245-430F-84FB-278564B2AB56}" name="Column8100" dataDxfId="8685"/>
    <tableColumn id="8105" xr3:uid="{F5AA7A44-7147-4018-BEBA-B3A93AC0803A}" name="Column8101" dataDxfId="8684"/>
    <tableColumn id="8106" xr3:uid="{08F7E75D-3871-4DA4-BF91-33E0A2F40505}" name="Column8102" dataDxfId="8683"/>
    <tableColumn id="8107" xr3:uid="{88D6B58D-BA7F-4D35-91F4-CC58D6DAB709}" name="Column8103" dataDxfId="8682"/>
    <tableColumn id="8108" xr3:uid="{4972AA46-9283-4354-8364-DB638F011F3D}" name="Column8104" dataDxfId="8681"/>
    <tableColumn id="8109" xr3:uid="{A55DC950-797A-4103-BAB2-A7F081D8675F}" name="Column8105" dataDxfId="8680"/>
    <tableColumn id="8110" xr3:uid="{CA1EEF56-A9E5-41AF-9A57-FA50254068AE}" name="Column8106" dataDxfId="8679"/>
    <tableColumn id="8111" xr3:uid="{BC551EC9-FA57-4BDA-BDEC-8EAA7B654F43}" name="Column8107" dataDxfId="8678"/>
    <tableColumn id="8112" xr3:uid="{D38F4CA2-5A24-4B32-9B11-FFC6F92C8A0F}" name="Column8108" dataDxfId="8677"/>
    <tableColumn id="8113" xr3:uid="{0BA6D649-744D-42C1-A558-1584D88FF01A}" name="Column8109" dataDxfId="8676"/>
    <tableColumn id="8114" xr3:uid="{389EDFE6-CE51-4F49-8DB6-E2BBBCAB164C}" name="Column8110" dataDxfId="8675"/>
    <tableColumn id="8115" xr3:uid="{698BDD33-3778-4C05-90A8-58DFADCFC461}" name="Column8111" dataDxfId="8674"/>
    <tableColumn id="8116" xr3:uid="{CC37764C-BA48-48C9-A35A-2D070AF24360}" name="Column8112" dataDxfId="8673"/>
    <tableColumn id="8117" xr3:uid="{3F4A057B-0A9B-4CCA-BA4A-13E73B9C7487}" name="Column8113" dataDxfId="8672"/>
    <tableColumn id="8118" xr3:uid="{1C68FE62-2A3B-4E26-9AEB-31AC4FA9CA97}" name="Column8114" dataDxfId="8671"/>
    <tableColumn id="8119" xr3:uid="{1B7DBABB-515E-44B3-AE45-A167F72FFB2F}" name="Column8115" dataDxfId="8670"/>
    <tableColumn id="8120" xr3:uid="{6B5B74F1-ABC6-4EBA-BDB0-0EFF32597C82}" name="Column8116" dataDxfId="8669"/>
    <tableColumn id="8121" xr3:uid="{3B66CAAF-4DD6-4190-AC4B-7CECA47EEA75}" name="Column8117" dataDxfId="8668"/>
    <tableColumn id="8122" xr3:uid="{9EA0C737-EF04-4089-A2A0-9BE87D23C960}" name="Column8118" dataDxfId="8667"/>
    <tableColumn id="8123" xr3:uid="{5B192883-CB53-44FB-ACA0-DD9790D5DDB5}" name="Column8119" dataDxfId="8666"/>
    <tableColumn id="8124" xr3:uid="{BD5C30A7-4CBE-4011-BCEC-A66B79385885}" name="Column8120" dataDxfId="8665"/>
    <tableColumn id="8125" xr3:uid="{BE2F3D42-2A2C-450C-A772-B05FB13215D0}" name="Column8121" dataDxfId="8664"/>
    <tableColumn id="8126" xr3:uid="{9721FCC1-E0BF-4C3D-8EBE-870DEE5FBA64}" name="Column8122" dataDxfId="8663"/>
    <tableColumn id="8127" xr3:uid="{194B14A2-F26F-44C7-A24F-7B247B29FAEF}" name="Column8123" dataDxfId="8662"/>
    <tableColumn id="8128" xr3:uid="{EF667977-F5AF-4B3F-8DD7-F8CACB75E036}" name="Column8124" dataDxfId="8661"/>
    <tableColumn id="8129" xr3:uid="{45E5AF15-4A63-4B32-BE92-43CF6F277204}" name="Column8125" dataDxfId="8660"/>
    <tableColumn id="8130" xr3:uid="{FDF5E904-AB07-4CFF-AA3E-FB2502129EB5}" name="Column8126" dataDxfId="8659"/>
    <tableColumn id="8131" xr3:uid="{167C28CA-6EA9-42ED-8339-BBD7CB467187}" name="Column8127" dataDxfId="8658"/>
    <tableColumn id="8132" xr3:uid="{DF7C45B7-30ED-40A5-A82A-AE6C41A285BA}" name="Column8128" dataDxfId="8657"/>
    <tableColumn id="8133" xr3:uid="{2FC026F1-5C45-486A-B5B6-506BF96BA108}" name="Column8129" dataDxfId="8656"/>
    <tableColumn id="8134" xr3:uid="{262C69DE-9524-48EC-B56E-0642608762EB}" name="Column8130" dataDxfId="8655"/>
    <tableColumn id="8135" xr3:uid="{34049478-DB6B-44CE-86BF-E8E526B8C7FE}" name="Column8131" dataDxfId="8654"/>
    <tableColumn id="8136" xr3:uid="{7167308C-B82D-433F-B92C-09FFBD421666}" name="Column8132" dataDxfId="8653"/>
    <tableColumn id="8137" xr3:uid="{B4EBFCA1-9973-4F38-A183-A21CBC375464}" name="Column8133" dataDxfId="8652"/>
    <tableColumn id="8138" xr3:uid="{15430639-50FE-4B3F-801C-F6728C224C4F}" name="Column8134" dataDxfId="8651"/>
    <tableColumn id="8139" xr3:uid="{CE016CA4-EB41-4927-8607-E78122BE48A5}" name="Column8135" dataDxfId="8650"/>
    <tableColumn id="8140" xr3:uid="{39895CFF-0824-47D3-8C59-FE1D3B95FAE4}" name="Column8136" dataDxfId="8649"/>
    <tableColumn id="8141" xr3:uid="{F612622F-620A-4085-B353-6317908DB9A9}" name="Column8137" dataDxfId="8648"/>
    <tableColumn id="8142" xr3:uid="{1C268455-A450-4EF2-BC7B-4BD16CC74EA8}" name="Column8138" dataDxfId="8647"/>
    <tableColumn id="8143" xr3:uid="{94EABBD2-58BA-4522-B071-309E06CE250D}" name="Column8139" dataDxfId="8646"/>
    <tableColumn id="8144" xr3:uid="{FAA03A2B-C607-4066-9B71-B9AC3A0F7FB5}" name="Column8140" dataDxfId="8645"/>
    <tableColumn id="8145" xr3:uid="{AE75DEBE-7FE1-4632-9676-5CD7EDF19983}" name="Column8141" dataDxfId="8644"/>
    <tableColumn id="8146" xr3:uid="{10C8861B-6A54-4522-A2BC-6AF373CFD2D2}" name="Column8142" dataDxfId="8643"/>
    <tableColumn id="8147" xr3:uid="{5EF953F8-53C8-413E-8E74-5199F5C30469}" name="Column8143" dataDxfId="8642"/>
    <tableColumn id="8148" xr3:uid="{7F29C016-9D4B-4097-84CC-F34DC71B5D6A}" name="Column8144" dataDxfId="8641"/>
    <tableColumn id="8149" xr3:uid="{A34871BD-5822-4BB2-AB83-D4B602CA27B4}" name="Column8145" dataDxfId="8640"/>
    <tableColumn id="8150" xr3:uid="{50F5739B-E48F-48EB-BEC0-5ABFA2DA2929}" name="Column8146" dataDxfId="8639"/>
    <tableColumn id="8151" xr3:uid="{610FB4D4-9738-488A-BB93-CA13A3266846}" name="Column8147" dataDxfId="8638"/>
    <tableColumn id="8152" xr3:uid="{15728384-2ACC-4EFA-9619-188C08E4833D}" name="Column8148" dataDxfId="8637"/>
    <tableColumn id="8153" xr3:uid="{0B117324-247C-4999-81DD-0F7C9FF40ACE}" name="Column8149" dataDxfId="8636"/>
    <tableColumn id="8154" xr3:uid="{539F462A-F291-4C98-A8A1-904BA82A0CF2}" name="Column8150" dataDxfId="8635"/>
    <tableColumn id="8155" xr3:uid="{867F3BC4-3DB2-4BCD-B085-8264A58B9C50}" name="Column8151" dataDxfId="8634"/>
    <tableColumn id="8156" xr3:uid="{413FFE89-05C7-4CA8-82DB-EE5155E2A928}" name="Column8152" dataDxfId="8633"/>
    <tableColumn id="8157" xr3:uid="{E89D53CA-E14D-490E-BB8B-7EE09F9B9D81}" name="Column8153" dataDxfId="8632"/>
    <tableColumn id="8158" xr3:uid="{47706C9F-E1D9-47A5-B835-C34D72BA80FC}" name="Column8154" dataDxfId="8631"/>
    <tableColumn id="8159" xr3:uid="{20C29EB5-2D90-4D06-A07C-2AE77239EAC0}" name="Column8155" dataDxfId="8630"/>
    <tableColumn id="8160" xr3:uid="{820D392D-9B10-41D0-BD85-AB0405AE8173}" name="Column8156" dataDxfId="8629"/>
    <tableColumn id="8161" xr3:uid="{F5B66E85-DE0F-4BD7-9789-4DB6FD52EADB}" name="Column8157" dataDxfId="8628"/>
    <tableColumn id="8162" xr3:uid="{A6A43F81-D1BC-426B-B860-B6BD3F894E64}" name="Column8158" dataDxfId="8627"/>
    <tableColumn id="8163" xr3:uid="{486C4250-E256-4BA7-9AF7-C69C5A66DBB2}" name="Column8159" dataDxfId="8626"/>
    <tableColumn id="8164" xr3:uid="{539527E6-141C-4613-8447-DFB172DAAD0D}" name="Column8160" dataDxfId="8625"/>
    <tableColumn id="8165" xr3:uid="{D0A305A6-ECD5-43B6-BB08-D3C69CC47D7E}" name="Column8161" dataDxfId="8624"/>
    <tableColumn id="8166" xr3:uid="{F1FD0B32-317A-44F4-B21A-D5A4979E3984}" name="Column8162" dataDxfId="8623"/>
    <tableColumn id="8167" xr3:uid="{DB48422F-D966-4D4F-956A-FC283B205FD7}" name="Column8163" dataDxfId="8622"/>
    <tableColumn id="8168" xr3:uid="{0B62B441-CDB2-4ADC-9163-C7AA007B8FEF}" name="Column8164" dataDxfId="8621"/>
    <tableColumn id="8169" xr3:uid="{811583E4-5EEF-4774-A5B4-9901D26BA544}" name="Column8165" dataDxfId="8620"/>
    <tableColumn id="8170" xr3:uid="{E8C99E0D-BEA5-422C-9C6B-648F527FF33C}" name="Column8166" dataDxfId="8619"/>
    <tableColumn id="8171" xr3:uid="{39A074FA-A798-42E2-8734-2CAEC6298990}" name="Column8167" dataDxfId="8618"/>
    <tableColumn id="8172" xr3:uid="{8FB721FD-FA18-4366-94F3-84AB8E45D450}" name="Column8168" dataDxfId="8617"/>
    <tableColumn id="8173" xr3:uid="{557A26A0-A2B2-48A8-8DDE-72ACB0D3FCDD}" name="Column8169" dataDxfId="8616"/>
    <tableColumn id="8174" xr3:uid="{278DFE7F-4265-4C13-87AD-E3620A421011}" name="Column8170" dataDxfId="8615"/>
    <tableColumn id="8175" xr3:uid="{AD324D46-684A-4FB1-BEC0-7EA0234EE991}" name="Column8171" dataDxfId="8614"/>
    <tableColumn id="8176" xr3:uid="{957C4125-C5DB-4D56-8B38-3DF6A114D47D}" name="Column8172" dataDxfId="8613"/>
    <tableColumn id="8177" xr3:uid="{9602E24D-508C-4240-9B87-BC6AF2364DE1}" name="Column8173" dataDxfId="8612"/>
    <tableColumn id="8178" xr3:uid="{610F3B79-DC21-47CF-929F-AB3B5E599B58}" name="Column8174" dataDxfId="8611"/>
    <tableColumn id="8179" xr3:uid="{A19356E7-52B1-44A0-A105-1FD9AD6BDA3C}" name="Column8175" dataDxfId="8610"/>
    <tableColumn id="8180" xr3:uid="{0C7DD436-1808-4887-A5A8-189059B6894A}" name="Column8176" dataDxfId="8609"/>
    <tableColumn id="8181" xr3:uid="{D9B81136-E147-4640-A7CC-5A48892EF1B0}" name="Column8177" dataDxfId="8608"/>
    <tableColumn id="8182" xr3:uid="{475C5A2D-A150-483F-AB87-1514D30565D2}" name="Column8178" dataDxfId="8607"/>
    <tableColumn id="8183" xr3:uid="{D138F8E8-4E62-46DC-B0C9-A11808879623}" name="Column8179" dataDxfId="8606"/>
    <tableColumn id="8184" xr3:uid="{90EC8447-A16D-48B5-8C74-F43659C7C32C}" name="Column8180" dataDxfId="8605"/>
    <tableColumn id="8185" xr3:uid="{DF832177-56AF-48E3-8A9D-F9B606B85924}" name="Column8181" dataDxfId="8604"/>
    <tableColumn id="8186" xr3:uid="{51594421-9DA6-43A6-89F7-A6A050311ACE}" name="Column8182" dataDxfId="8603"/>
    <tableColumn id="8187" xr3:uid="{58B99623-5B5F-45D0-9DA6-AB10A70E7B2B}" name="Column8183" dataDxfId="8602"/>
    <tableColumn id="8188" xr3:uid="{FC511941-3716-43FC-8E74-C606B942ECB9}" name="Column8184" dataDxfId="8601"/>
    <tableColumn id="8189" xr3:uid="{1C25B69F-7513-408E-A298-5F7CCA9F80C0}" name="Column8185" dataDxfId="8600"/>
    <tableColumn id="8190" xr3:uid="{39E33F77-53CD-48DC-A4FF-0D53AA8A0C38}" name="Column8186" dataDxfId="8599"/>
    <tableColumn id="8191" xr3:uid="{294660C5-F518-4A25-9005-8CDD3284DAC8}" name="Column8187" dataDxfId="8598"/>
    <tableColumn id="8192" xr3:uid="{470EB59D-05D8-45CD-91C7-DE244CE40626}" name="Column8188" dataDxfId="8597"/>
    <tableColumn id="8193" xr3:uid="{0D599CFD-4AFF-4790-9DCF-C882237F7F15}" name="Column8189" dataDxfId="8596"/>
    <tableColumn id="8194" xr3:uid="{7540460D-F38C-4283-8A48-0EE3009B9D29}" name="Column8190" dataDxfId="8595"/>
    <tableColumn id="8195" xr3:uid="{3E02C070-7E48-4B7A-8D09-2ED1A8EA18C1}" name="Column8191" dataDxfId="8594"/>
    <tableColumn id="8196" xr3:uid="{209FF72D-38CD-4862-9618-F626A1BCC878}" name="Column8192" dataDxfId="8593"/>
    <tableColumn id="8197" xr3:uid="{11A86615-63ED-40DD-9DEA-8A1875A4BA4E}" name="Column8193" dataDxfId="8592"/>
    <tableColumn id="8198" xr3:uid="{1E7A3553-BD5F-4155-826C-5282C4E361D4}" name="Column8194" dataDxfId="8591"/>
    <tableColumn id="8199" xr3:uid="{336C5F39-6CA9-41CB-987E-EFAA2AD1D859}" name="Column8195" dataDxfId="8590"/>
    <tableColumn id="8200" xr3:uid="{5322C8B3-E251-43CC-AFBE-78C9389C2911}" name="Column8196" dataDxfId="8589"/>
    <tableColumn id="8201" xr3:uid="{13C4EC4C-C618-49D0-9BB4-27FCF0E6FEC5}" name="Column8197" dataDxfId="8588"/>
    <tableColumn id="8202" xr3:uid="{22D6F35B-6A82-4D90-A24E-AC199E923ED9}" name="Column8198" dataDxfId="8587"/>
    <tableColumn id="8203" xr3:uid="{647C590B-D52D-4494-BFC8-3F21155C1034}" name="Column8199" dataDxfId="8586"/>
    <tableColumn id="8204" xr3:uid="{FBCB82AA-32FA-40C4-BA91-92FF557D4709}" name="Column8200" dataDxfId="8585"/>
    <tableColumn id="8205" xr3:uid="{FF370725-A18B-4870-B157-97D971434BE2}" name="Column8201" dataDxfId="8584"/>
    <tableColumn id="8206" xr3:uid="{8E80A192-6034-43A6-8187-BD5C312B2D9E}" name="Column8202" dataDxfId="8583"/>
    <tableColumn id="8207" xr3:uid="{F0F7D304-0198-432D-BAE5-27AAB881DE79}" name="Column8203" dataDxfId="8582"/>
    <tableColumn id="8208" xr3:uid="{D05F33E3-BCF2-4FEB-94EF-44162FB61777}" name="Column8204" dataDxfId="8581"/>
    <tableColumn id="8209" xr3:uid="{BF39DEAF-3F23-4510-94C3-B0D8D611ACC3}" name="Column8205" dataDxfId="8580"/>
    <tableColumn id="8210" xr3:uid="{EBA3A9F4-76AE-4AAE-9647-5AEF90551E9E}" name="Column8206" dataDxfId="8579"/>
    <tableColumn id="8211" xr3:uid="{10D7758A-4850-4C2B-9726-E477F1CAF6B5}" name="Column8207" dataDxfId="8578"/>
    <tableColumn id="8212" xr3:uid="{09C32832-60EE-4B3E-ABF9-752F415479A6}" name="Column8208" dataDxfId="8577"/>
    <tableColumn id="8213" xr3:uid="{987CEB8C-1AA8-4E0C-B2D9-9EE30EF05DA2}" name="Column8209" dataDxfId="8576"/>
    <tableColumn id="8214" xr3:uid="{CC7715D0-77D8-407E-8051-3EBA4C2495D9}" name="Column8210" dataDxfId="8575"/>
    <tableColumn id="8215" xr3:uid="{5E2CEBD0-428D-4E19-95F6-5182DAF6B4FB}" name="Column8211" dataDxfId="8574"/>
    <tableColumn id="8216" xr3:uid="{4FB9B4B3-615F-4FE2-8B2B-F87E726488A0}" name="Column8212" dataDxfId="8573"/>
    <tableColumn id="8217" xr3:uid="{DBA00515-D158-4A97-AE2B-6052E1D365C1}" name="Column8213" dataDxfId="8572"/>
    <tableColumn id="8218" xr3:uid="{B130D950-ACB2-45CF-A661-5958C281C051}" name="Column8214" dataDxfId="8571"/>
    <tableColumn id="8219" xr3:uid="{D2C342B5-7E34-43CA-B154-0F679E8BE5CE}" name="Column8215" dataDxfId="8570"/>
    <tableColumn id="8220" xr3:uid="{A612EFBB-B7A2-4160-9E85-73AF5667B24C}" name="Column8216" dataDxfId="8569"/>
    <tableColumn id="8221" xr3:uid="{C3ED95AC-A82B-47BF-842A-9D4F2EA4E3FB}" name="Column8217" dataDxfId="8568"/>
    <tableColumn id="8222" xr3:uid="{0E85F7D0-C1CF-4478-8285-8964B46A6AEE}" name="Column8218" dataDxfId="8567"/>
    <tableColumn id="8223" xr3:uid="{B937E45C-9657-4CB9-831E-7117390B59DD}" name="Column8219" dataDxfId="8566"/>
    <tableColumn id="8224" xr3:uid="{8EE226D0-EA4F-4EFC-A05C-61A335A38827}" name="Column8220" dataDxfId="8565"/>
    <tableColumn id="8225" xr3:uid="{93DE21FA-3A92-4F9A-9A0D-0170986A5AC7}" name="Column8221" dataDxfId="8564"/>
    <tableColumn id="8226" xr3:uid="{C72B0A55-9B91-435C-94BA-6BF90AEE518E}" name="Column8222" dataDxfId="8563"/>
    <tableColumn id="8227" xr3:uid="{CE04AEC9-46DE-4384-8147-0DB37CCF3656}" name="Column8223" dataDxfId="8562"/>
    <tableColumn id="8228" xr3:uid="{33A0496D-FC60-4484-A082-1FDE211A1F3E}" name="Column8224" dataDxfId="8561"/>
    <tableColumn id="8229" xr3:uid="{0E895110-084D-4556-85A2-4B16F9537FBB}" name="Column8225" dataDxfId="8560"/>
    <tableColumn id="8230" xr3:uid="{33050B7F-FFA2-46C6-A954-98F4452493E7}" name="Column8226" dataDxfId="8559"/>
    <tableColumn id="8231" xr3:uid="{A47012EF-33ED-4ED5-A9D5-B0AC5E058F16}" name="Column8227" dataDxfId="8558"/>
    <tableColumn id="8232" xr3:uid="{396DD4E2-EF67-46D3-8083-D1FE8BF4FE67}" name="Column8228" dataDxfId="8557"/>
    <tableColumn id="8233" xr3:uid="{D14CC10D-2ABD-448F-9E7D-B3863910FB20}" name="Column8229" dataDxfId="8556"/>
    <tableColumn id="8234" xr3:uid="{A5B79511-B7C6-47B6-83D2-D96709D2646C}" name="Column8230" dataDxfId="8555"/>
    <tableColumn id="8235" xr3:uid="{D46EF900-BC22-4F15-B54B-14D8BF7794A7}" name="Column8231" dataDxfId="8554"/>
    <tableColumn id="8236" xr3:uid="{E783E682-686E-44C3-B7DA-BA904E63CBE8}" name="Column8232" dataDxfId="8553"/>
    <tableColumn id="8237" xr3:uid="{AA384450-99B1-4A12-BE56-2815395F29F3}" name="Column8233" dataDxfId="8552"/>
    <tableColumn id="8238" xr3:uid="{6F07A470-1938-476A-9C20-F69426CAD9EC}" name="Column8234" dataDxfId="8551"/>
    <tableColumn id="8239" xr3:uid="{38FF3F06-DBEF-4E67-AF80-0527E41CDDCA}" name="Column8235" dataDxfId="8550"/>
    <tableColumn id="8240" xr3:uid="{8CD9D4EF-E8AE-4A42-B1CC-A204FB3A416D}" name="Column8236" dataDxfId="8549"/>
    <tableColumn id="8241" xr3:uid="{39F5FB1A-B748-46CF-87A1-6023591B0602}" name="Column8237" dataDxfId="8548"/>
    <tableColumn id="8242" xr3:uid="{1A93DF23-239B-4473-BE36-329D6E2FE3FC}" name="Column8238" dataDxfId="8547"/>
    <tableColumn id="8243" xr3:uid="{0EDCB1B4-3C85-4BCD-B352-D77FF76BF8C9}" name="Column8239" dataDxfId="8546"/>
    <tableColumn id="8244" xr3:uid="{13403DBA-B57C-4BA2-8D55-98DC257D7F88}" name="Column8240" dataDxfId="8545"/>
    <tableColumn id="8245" xr3:uid="{E23EB72D-0D33-44DA-A916-73217F64F7E3}" name="Column8241" dataDxfId="8544"/>
    <tableColumn id="8246" xr3:uid="{BB6CA557-EF44-428E-874B-72835292ECE8}" name="Column8242" dataDxfId="8543"/>
    <tableColumn id="8247" xr3:uid="{BC7E9789-0FD4-4610-A2D0-ED712C773851}" name="Column8243" dataDxfId="8542"/>
    <tableColumn id="8248" xr3:uid="{B7BB6BFE-D6A7-4154-9E27-73C137212E23}" name="Column8244" dataDxfId="8541"/>
    <tableColumn id="8249" xr3:uid="{60A721BD-FABD-41BD-90F9-3D2F94140A56}" name="Column8245" dataDxfId="8540"/>
    <tableColumn id="8250" xr3:uid="{3EDBA95D-6528-49D5-AB83-4A1EBB51ECC5}" name="Column8246" dataDxfId="8539"/>
    <tableColumn id="8251" xr3:uid="{F7ED6D66-D02E-4276-8D5C-A0F6B8C28FD6}" name="Column8247" dataDxfId="8538"/>
    <tableColumn id="8252" xr3:uid="{B0430C47-F069-4636-8B32-9C8B5956BBCD}" name="Column8248" dataDxfId="8537"/>
    <tableColumn id="8253" xr3:uid="{D98F3AF6-E241-4D2C-B7EA-59D0EF627E1C}" name="Column8249" dataDxfId="8536"/>
    <tableColumn id="8254" xr3:uid="{4CDEADAC-10F2-4D70-80AF-C2C736BFD186}" name="Column8250" dataDxfId="8535"/>
    <tableColumn id="8255" xr3:uid="{8487397F-BD21-461E-A3C5-0E8CC5A4FDCB}" name="Column8251" dataDxfId="8534"/>
    <tableColumn id="8256" xr3:uid="{034F8DC7-4EDD-4D2A-B242-FC6BFB18EF5E}" name="Column8252" dataDxfId="8533"/>
    <tableColumn id="8257" xr3:uid="{7C4921B9-C081-4E06-B0F5-AFE1CF4C7253}" name="Column8253" dataDxfId="8532"/>
    <tableColumn id="8258" xr3:uid="{D7559ABE-D2AC-48E9-BDA3-D28F6402EAF2}" name="Column8254" dataDxfId="8531"/>
    <tableColumn id="8259" xr3:uid="{379C2420-1EA6-461C-A19E-4BD3CDC3A187}" name="Column8255" dataDxfId="8530"/>
    <tableColumn id="8260" xr3:uid="{E3BCD500-B58F-48BC-9297-7B48D6581DEC}" name="Column8256" dataDxfId="8529"/>
    <tableColumn id="8261" xr3:uid="{6E87EC8A-A0B5-4DFA-822F-DB9A716C4CD4}" name="Column8257" dataDxfId="8528"/>
    <tableColumn id="8262" xr3:uid="{A5BC1D46-3F41-4660-98DD-B45ADB3D7A48}" name="Column8258" dataDxfId="8527"/>
    <tableColumn id="8263" xr3:uid="{7DF2DF11-3195-4E18-B4EA-79ECD2416ED4}" name="Column8259" dataDxfId="8526"/>
    <tableColumn id="8264" xr3:uid="{DEAD1E43-A2F1-4D1C-B82A-1008D53938EC}" name="Column8260" dataDxfId="8525"/>
    <tableColumn id="8265" xr3:uid="{9A2137D6-3553-4E74-B5D9-AA1BEE9F0FB8}" name="Column8261" dataDxfId="8524"/>
    <tableColumn id="8266" xr3:uid="{B0F73819-9F44-40F3-B899-07E0BFC7BC0F}" name="Column8262" dataDxfId="8523"/>
    <tableColumn id="8267" xr3:uid="{5EE8AA25-DC2C-4F32-8C4F-C72AC73A7156}" name="Column8263" dataDxfId="8522"/>
    <tableColumn id="8268" xr3:uid="{6A2774B1-5BBA-4967-9191-E6D8FF846B18}" name="Column8264" dataDxfId="8521"/>
    <tableColumn id="8269" xr3:uid="{D11DB3D6-0FCE-4B73-A000-C0834D7D9A95}" name="Column8265" dataDxfId="8520"/>
    <tableColumn id="8270" xr3:uid="{B67387D9-2077-4572-A46D-6E569C4A64B6}" name="Column8266" dataDxfId="8519"/>
    <tableColumn id="8271" xr3:uid="{36F127BC-FCCC-4655-8855-959CA88079BA}" name="Column8267" dataDxfId="8518"/>
    <tableColumn id="8272" xr3:uid="{B9A32381-2219-4D9B-84DA-0B925F0D3307}" name="Column8268" dataDxfId="8517"/>
    <tableColumn id="8273" xr3:uid="{FE1B2C5D-01A8-4A4C-A975-B00DF1F508A0}" name="Column8269" dataDxfId="8516"/>
    <tableColumn id="8274" xr3:uid="{22F66D9A-DFB9-4E34-B159-6C193354D2B6}" name="Column8270" dataDxfId="8515"/>
    <tableColumn id="8275" xr3:uid="{B3A5740F-6F68-4ACF-A5B9-54D3617B0DCF}" name="Column8271" dataDxfId="8514"/>
    <tableColumn id="8276" xr3:uid="{FBCFA80D-86D1-4451-9CD0-EA7C7CF84327}" name="Column8272" dataDxfId="8513"/>
    <tableColumn id="8277" xr3:uid="{C8630EA9-E9C8-4E7D-86B1-C896EFCAFA5C}" name="Column8273" dataDxfId="8512"/>
    <tableColumn id="8278" xr3:uid="{4ED1CEE2-B286-475F-8655-EAF248CAE396}" name="Column8274" dataDxfId="8511"/>
    <tableColumn id="8279" xr3:uid="{73ED61F9-2ECE-4191-A68F-58DF18A86ECB}" name="Column8275" dataDxfId="8510"/>
    <tableColumn id="8280" xr3:uid="{02685DFC-0E5F-4348-89CB-03FCCFBA7B2C}" name="Column8276" dataDxfId="8509"/>
    <tableColumn id="8281" xr3:uid="{C356B85B-A55B-482A-8D90-BAE20F88EB60}" name="Column8277" dataDxfId="8508"/>
    <tableColumn id="8282" xr3:uid="{CDEFF17F-0BE8-4A8E-9563-448F5ECE5BBD}" name="Column8278" dataDxfId="8507"/>
    <tableColumn id="8283" xr3:uid="{44E479A4-0BEF-445B-99A8-E349D667B956}" name="Column8279" dataDxfId="8506"/>
    <tableColumn id="8284" xr3:uid="{318F157C-701D-458A-AB18-C0C17EAE14C8}" name="Column8280" dataDxfId="8505"/>
    <tableColumn id="8285" xr3:uid="{3F8ADF2C-C687-42E4-833E-481ADD955360}" name="Column8281" dataDxfId="8504"/>
    <tableColumn id="8286" xr3:uid="{BA2CC7C1-CA11-4836-AD38-ABABC6CE1B07}" name="Column8282" dataDxfId="8503"/>
    <tableColumn id="8287" xr3:uid="{0CDD358E-8ECE-4C26-88A9-68FA7E3BCD96}" name="Column8283" dataDxfId="8502"/>
    <tableColumn id="8288" xr3:uid="{0B88B108-88BB-4165-A31A-FD8A141A5B0D}" name="Column8284" dataDxfId="8501"/>
    <tableColumn id="8289" xr3:uid="{CF081485-CFC7-4353-9D5E-00E17968D302}" name="Column8285" dataDxfId="8500"/>
    <tableColumn id="8290" xr3:uid="{9AD668CE-251F-4A6A-80B5-7A02533B6877}" name="Column8286" dataDxfId="8499"/>
    <tableColumn id="8291" xr3:uid="{69C9A9A5-6508-48D4-B1AF-6BBC1A4CF2EC}" name="Column8287" dataDxfId="8498"/>
    <tableColumn id="8292" xr3:uid="{5E69DB6D-2F85-4451-AFF9-CD17F471CAAA}" name="Column8288" dataDxfId="8497"/>
    <tableColumn id="8293" xr3:uid="{C7B8E9B7-7B40-4EE4-A923-E154FB8542CA}" name="Column8289" dataDxfId="8496"/>
    <tableColumn id="8294" xr3:uid="{3266EA27-4BE2-4215-8A2F-2AE10F581D04}" name="Column8290" dataDxfId="8495"/>
    <tableColumn id="8295" xr3:uid="{F1B13AB4-6670-478E-8450-B5FFBE66BF6A}" name="Column8291" dataDxfId="8494"/>
    <tableColumn id="8296" xr3:uid="{38444535-FFF8-4A4C-9F34-5E49185596B3}" name="Column8292" dataDxfId="8493"/>
    <tableColumn id="8297" xr3:uid="{CDBBA1FF-16C1-4C8D-BA5B-D2D4E552B770}" name="Column8293" dataDxfId="8492"/>
    <tableColumn id="8298" xr3:uid="{0A341250-C5FC-439F-A60E-1C3A4E06FCFE}" name="Column8294" dataDxfId="8491"/>
    <tableColumn id="8299" xr3:uid="{D555A229-B881-42DB-A915-C59944AD7029}" name="Column8295" dataDxfId="8490"/>
    <tableColumn id="8300" xr3:uid="{EE7EC865-846F-4CA9-B1D7-C4A5CB711079}" name="Column8296" dataDxfId="8489"/>
    <tableColumn id="8301" xr3:uid="{772005E6-CCAF-4F50-947F-B39D231CCAD8}" name="Column8297" dataDxfId="8488"/>
    <tableColumn id="8302" xr3:uid="{D67C20B6-A549-46C9-95BE-34A69409AC96}" name="Column8298" dataDxfId="8487"/>
    <tableColumn id="8303" xr3:uid="{B2761C6D-330A-4837-93A0-BB662CE5D1B9}" name="Column8299" dataDxfId="8486"/>
    <tableColumn id="8304" xr3:uid="{47BCC489-3A6D-4DAA-AB76-71A741C20ABC}" name="Column8300" dataDxfId="8485"/>
    <tableColumn id="8305" xr3:uid="{6487DF54-38DF-4B55-8DC7-19D0BD0D28A4}" name="Column8301" dataDxfId="8484"/>
    <tableColumn id="8306" xr3:uid="{F451EB8E-A2AA-4726-A5C1-70E685E21006}" name="Column8302" dataDxfId="8483"/>
    <tableColumn id="8307" xr3:uid="{405ED506-B6A7-4C5B-96FA-630A08436E52}" name="Column8303" dataDxfId="8482"/>
    <tableColumn id="8308" xr3:uid="{20ED6B22-7BA0-43A9-AFED-B03B16E61829}" name="Column8304" dataDxfId="8481"/>
    <tableColumn id="8309" xr3:uid="{43269C7C-2544-441B-AB93-C0EFDFBD0C1C}" name="Column8305" dataDxfId="8480"/>
    <tableColumn id="8310" xr3:uid="{1415A899-1294-4BC4-9AFB-6B524A8DC596}" name="Column8306" dataDxfId="8479"/>
    <tableColumn id="8311" xr3:uid="{B48347BA-FEE4-43D1-AA29-CD3419AA4339}" name="Column8307" dataDxfId="8478"/>
    <tableColumn id="8312" xr3:uid="{4E5C4505-C762-4D2F-91C6-763C771F735C}" name="Column8308" dataDxfId="8477"/>
    <tableColumn id="8313" xr3:uid="{37986420-0B82-4815-8CAD-8526E43D2F10}" name="Column8309" dataDxfId="8476"/>
    <tableColumn id="8314" xr3:uid="{B85EFFD3-B727-4588-8AAF-73C4020DCACF}" name="Column8310" dataDxfId="8475"/>
    <tableColumn id="8315" xr3:uid="{2FC0A61B-0E48-46B6-BF17-3058B7359092}" name="Column8311" dataDxfId="8474"/>
    <tableColumn id="8316" xr3:uid="{8435C28A-F891-48E0-9E1A-658EEF9B09A7}" name="Column8312" dataDxfId="8473"/>
    <tableColumn id="8317" xr3:uid="{E0FD2C34-14D2-4195-BFB5-0CAE0AABCE86}" name="Column8313" dataDxfId="8472"/>
    <tableColumn id="8318" xr3:uid="{B70A9144-26CC-4E76-BDBE-94E44A85BE16}" name="Column8314" dataDxfId="8471"/>
    <tableColumn id="8319" xr3:uid="{F1701081-1B4E-45E3-91E9-1D49853B029E}" name="Column8315" dataDxfId="8470"/>
    <tableColumn id="8320" xr3:uid="{74124181-B87B-4591-AA9F-0AE9B1E254D6}" name="Column8316" dataDxfId="8469"/>
    <tableColumn id="8321" xr3:uid="{45F34B5E-5132-43F3-887A-AEF73866D8FC}" name="Column8317" dataDxfId="8468"/>
    <tableColumn id="8322" xr3:uid="{326C9528-8730-419E-82A6-35C12AA2358F}" name="Column8318" dataDxfId="8467"/>
    <tableColumn id="8323" xr3:uid="{49EB6D85-9AF2-47D9-A6F4-66725C8B8D45}" name="Column8319" dataDxfId="8466"/>
    <tableColumn id="8324" xr3:uid="{0F70E018-0814-4FDD-8286-3EEBCE1EA966}" name="Column8320" dataDxfId="8465"/>
    <tableColumn id="8325" xr3:uid="{B2BC682C-37AE-4E72-B870-90328F2079C3}" name="Column8321" dataDxfId="8464"/>
    <tableColumn id="8326" xr3:uid="{9447614F-A2AA-4CEF-BBDE-94AACDBABA4D}" name="Column8322" dataDxfId="8463"/>
    <tableColumn id="8327" xr3:uid="{0F848F81-2012-486E-8949-B6930B688A69}" name="Column8323" dataDxfId="8462"/>
    <tableColumn id="8328" xr3:uid="{A53DA14C-7E26-4334-8C6D-997ECAA2D0FB}" name="Column8324" dataDxfId="8461"/>
    <tableColumn id="8329" xr3:uid="{6679A2DC-AAE2-4A4C-B41C-1E12EF154C23}" name="Column8325" dataDxfId="8460"/>
    <tableColumn id="8330" xr3:uid="{F8A5930D-D89E-4838-909D-68494F920C1E}" name="Column8326" dataDxfId="8459"/>
    <tableColumn id="8331" xr3:uid="{9B705C5E-F281-4ED7-AF16-394A0BA4FF5D}" name="Column8327" dataDxfId="8458"/>
    <tableColumn id="8332" xr3:uid="{84844371-5A4C-4494-A697-F81FB69076C2}" name="Column8328" dataDxfId="8457"/>
    <tableColumn id="8333" xr3:uid="{3CD8F142-1E2B-4FD3-8074-EE1CCFE38D98}" name="Column8329" dataDxfId="8456"/>
    <tableColumn id="8334" xr3:uid="{A8D34F22-DC44-4CE8-8E11-F11A31E63F04}" name="Column8330" dataDxfId="8455"/>
    <tableColumn id="8335" xr3:uid="{1071F425-DC29-4CC3-8599-AD73FDA57126}" name="Column8331" dataDxfId="8454"/>
    <tableColumn id="8336" xr3:uid="{1DEA5333-D41B-4220-94FB-F60DF5D11A45}" name="Column8332" dataDxfId="8453"/>
    <tableColumn id="8337" xr3:uid="{E8CE0BEA-C9F5-4533-BD3C-F784BFC423F0}" name="Column8333" dataDxfId="8452"/>
    <tableColumn id="8338" xr3:uid="{C95FD01F-67F1-418B-AA15-8319E2826FA0}" name="Column8334" dataDxfId="8451"/>
    <tableColumn id="8339" xr3:uid="{1ABE51B2-F2D5-4E4A-AC0E-AF94E905E2F0}" name="Column8335" dataDxfId="8450"/>
    <tableColumn id="8340" xr3:uid="{F4BBD082-7397-460D-A168-012BFF1F3736}" name="Column8336" dataDxfId="8449"/>
    <tableColumn id="8341" xr3:uid="{D085CD6B-5DC7-4CE0-87AD-DAD285AD61C7}" name="Column8337" dataDxfId="8448"/>
    <tableColumn id="8342" xr3:uid="{5BA10BA0-4F69-4FAE-B2EB-37B5ABA7A145}" name="Column8338" dataDxfId="8447"/>
    <tableColumn id="8343" xr3:uid="{26388156-9C7E-4A06-B604-33249F0F83C5}" name="Column8339" dataDxfId="8446"/>
    <tableColumn id="8344" xr3:uid="{2789BDDC-7439-46E1-B19B-24B2E5179CE5}" name="Column8340" dataDxfId="8445"/>
    <tableColumn id="8345" xr3:uid="{85589940-B2EA-46F7-A9B5-13E1172313F4}" name="Column8341" dataDxfId="8444"/>
    <tableColumn id="8346" xr3:uid="{708BEFE2-287C-4856-8942-D5544223C73F}" name="Column8342" dataDxfId="8443"/>
    <tableColumn id="8347" xr3:uid="{1EF3EB48-1F05-420C-B7CF-E7CABAFAD216}" name="Column8343" dataDxfId="8442"/>
    <tableColumn id="8348" xr3:uid="{492C948F-AB81-4DCC-B98E-87CD07997AA9}" name="Column8344" dataDxfId="8441"/>
    <tableColumn id="8349" xr3:uid="{6529F98C-2CBC-4570-846B-497EF3073C20}" name="Column8345" dataDxfId="8440"/>
    <tableColumn id="8350" xr3:uid="{9E104BFF-340A-48EC-8A2A-D53DF6FD0C09}" name="Column8346" dataDxfId="8439"/>
    <tableColumn id="8351" xr3:uid="{8D028B9E-2D05-4DAD-8410-9F6F1AB4E10F}" name="Column8347" dataDxfId="8438"/>
    <tableColumn id="8352" xr3:uid="{C232EE26-A360-4A3F-B993-4C79274DF3D9}" name="Column8348" dataDxfId="8437"/>
    <tableColumn id="8353" xr3:uid="{61639703-8BF6-4C45-B796-D3268DE7D5CE}" name="Column8349" dataDxfId="8436"/>
    <tableColumn id="8354" xr3:uid="{02A9DC5A-10E7-4E37-977E-122FD77226DC}" name="Column8350" dataDxfId="8435"/>
    <tableColumn id="8355" xr3:uid="{1A3377BC-B9ED-4555-AC3B-7877A7389CE5}" name="Column8351" dataDxfId="8434"/>
    <tableColumn id="8356" xr3:uid="{01FF294E-645A-4868-8BEC-90821FFD8BE1}" name="Column8352" dataDxfId="8433"/>
    <tableColumn id="8357" xr3:uid="{78834A8C-64FE-4D48-8755-0DE445DF89FD}" name="Column8353" dataDxfId="8432"/>
    <tableColumn id="8358" xr3:uid="{6DB50C49-A9EB-4DC8-9178-B168BB4EC480}" name="Column8354" dataDxfId="8431"/>
    <tableColumn id="8359" xr3:uid="{886F7F88-DF36-409B-A006-0E2F3D44924E}" name="Column8355" dataDxfId="8430"/>
    <tableColumn id="8360" xr3:uid="{A4967C90-ED87-4C7D-871F-12136E8ED843}" name="Column8356" dataDxfId="8429"/>
    <tableColumn id="8361" xr3:uid="{C0A1DFE9-F430-467E-A2A5-B4D945641BBF}" name="Column8357" dataDxfId="8428"/>
    <tableColumn id="8362" xr3:uid="{8AE81303-DE92-4DB7-97A6-298DFE1FE918}" name="Column8358" dataDxfId="8427"/>
    <tableColumn id="8363" xr3:uid="{7D1F6D75-D7D9-4BDA-8C1A-AC376DE86AC8}" name="Column8359" dataDxfId="8426"/>
    <tableColumn id="8364" xr3:uid="{4CB7C958-4610-49FC-ADE5-4AE81854E5E5}" name="Column8360" dataDxfId="8425"/>
    <tableColumn id="8365" xr3:uid="{B7FA8C64-41C0-4193-B910-5DC6F43AD15D}" name="Column8361" dataDxfId="8424"/>
    <tableColumn id="8366" xr3:uid="{67EF91E7-9D65-439C-8D91-A01AAF5A45DB}" name="Column8362" dataDxfId="8423"/>
    <tableColumn id="8367" xr3:uid="{B04A6D6A-D887-4F3A-BD9B-95F07D4CBE83}" name="Column8363" dataDxfId="8422"/>
    <tableColumn id="8368" xr3:uid="{32FA1BA8-0727-4965-BAE9-9FFFD5900D45}" name="Column8364" dataDxfId="8421"/>
    <tableColumn id="8369" xr3:uid="{D9F85BB1-4C1D-40CB-9F01-0BD490FA08F2}" name="Column8365" dataDxfId="8420"/>
    <tableColumn id="8370" xr3:uid="{7137BA46-B552-428A-B91B-F9D1CE11BDC0}" name="Column8366" dataDxfId="8419"/>
    <tableColumn id="8371" xr3:uid="{42D9A839-9C01-4E40-9F64-B2CF30AEF5D9}" name="Column8367" dataDxfId="8418"/>
    <tableColumn id="8372" xr3:uid="{0AED607E-EFAD-4A65-AFDA-A498F966B435}" name="Column8368" dataDxfId="8417"/>
    <tableColumn id="8373" xr3:uid="{7AB7FA0C-D003-4D85-AD02-EAE2CECC9B4C}" name="Column8369" dataDxfId="8416"/>
    <tableColumn id="8374" xr3:uid="{44768DA8-539F-41D4-A591-6C701855FCDE}" name="Column8370" dataDxfId="8415"/>
    <tableColumn id="8375" xr3:uid="{277C4237-5E90-4C15-B174-B86DB3CD0541}" name="Column8371" dataDxfId="8414"/>
    <tableColumn id="8376" xr3:uid="{DB08620F-E468-4B39-ADE3-674AE170B6B4}" name="Column8372" dataDxfId="8413"/>
    <tableColumn id="8377" xr3:uid="{3A7A0285-63CD-45F0-B4AE-821346B76FEC}" name="Column8373" dataDxfId="8412"/>
    <tableColumn id="8378" xr3:uid="{0E7BC9F2-5AD0-47FF-B4E4-CA582D119074}" name="Column8374" dataDxfId="8411"/>
    <tableColumn id="8379" xr3:uid="{C247D65C-F8EA-410A-8646-FB843C2D592B}" name="Column8375" dataDxfId="8410"/>
    <tableColumn id="8380" xr3:uid="{65E8E02C-1C6B-4287-9D92-65EB00B6268B}" name="Column8376" dataDxfId="8409"/>
    <tableColumn id="8381" xr3:uid="{771BE0B7-EB10-4104-B172-5FE68F776D79}" name="Column8377" dataDxfId="8408"/>
    <tableColumn id="8382" xr3:uid="{59110F16-D3FB-487F-8EB9-95213F727D83}" name="Column8378" dataDxfId="8407"/>
    <tableColumn id="8383" xr3:uid="{F7AB8200-8EFD-43BE-B354-B07C22A4E999}" name="Column8379" dataDxfId="8406"/>
    <tableColumn id="8384" xr3:uid="{0E34D295-CA60-45C4-9B71-461237ABFCF7}" name="Column8380" dataDxfId="8405"/>
    <tableColumn id="8385" xr3:uid="{F9A9373D-9B54-4D80-88F3-36D04744CE6E}" name="Column8381" dataDxfId="8404"/>
    <tableColumn id="8386" xr3:uid="{43CBA94B-D187-41D0-B5A5-536817F9C1C2}" name="Column8382" dataDxfId="8403"/>
    <tableColumn id="8387" xr3:uid="{56CB4F67-3A4F-4D21-8F68-6994713CD714}" name="Column8383" dataDxfId="8402"/>
    <tableColumn id="8388" xr3:uid="{70E3C4DA-DE21-4047-9F5E-ADDCD13FEF12}" name="Column8384" dataDxfId="8401"/>
    <tableColumn id="8389" xr3:uid="{7F3211E1-47CC-4FB5-846F-69897C8CC932}" name="Column8385" dataDxfId="8400"/>
    <tableColumn id="8390" xr3:uid="{B37F76AC-887A-4CDB-8A27-A83177BA6029}" name="Column8386" dataDxfId="8399"/>
    <tableColumn id="8391" xr3:uid="{E0A1FB13-F075-43CA-ADE0-97C322B55BAD}" name="Column8387" dataDxfId="8398"/>
    <tableColumn id="8392" xr3:uid="{5392C259-CC81-41E0-B29E-AC30D144F5B8}" name="Column8388" dataDxfId="8397"/>
    <tableColumn id="8393" xr3:uid="{DFAC4757-A64A-43B5-93C5-93CBC148B402}" name="Column8389" dataDxfId="8396"/>
    <tableColumn id="8394" xr3:uid="{DF7FE18F-9A78-44C1-9473-3C6F3F6EC990}" name="Column8390" dataDxfId="8395"/>
    <tableColumn id="8395" xr3:uid="{DC553C32-271D-4099-A0BE-BBFECCC4DD98}" name="Column8391" dataDxfId="8394"/>
    <tableColumn id="8396" xr3:uid="{B1FD78E1-82A2-46B9-A7AC-04D9BE6817F9}" name="Column8392" dataDxfId="8393"/>
    <tableColumn id="8397" xr3:uid="{8DE007C3-88AD-4328-9974-680D8336F992}" name="Column8393" dataDxfId="8392"/>
    <tableColumn id="8398" xr3:uid="{EB869351-1509-4DFD-81EB-6EC2657DF93D}" name="Column8394" dataDxfId="8391"/>
    <tableColumn id="8399" xr3:uid="{1D5D7C9D-3021-46D6-87E6-5D93D986E965}" name="Column8395" dataDxfId="8390"/>
    <tableColumn id="8400" xr3:uid="{9E055977-9902-4F68-AB8C-FE81337DF807}" name="Column8396" dataDxfId="8389"/>
    <tableColumn id="8401" xr3:uid="{E7A52129-61CB-4601-A21A-EF1444804B9F}" name="Column8397" dataDxfId="8388"/>
    <tableColumn id="8402" xr3:uid="{05D78A03-3B6B-4388-9BF1-E376B22FD4E8}" name="Column8398" dataDxfId="8387"/>
    <tableColumn id="8403" xr3:uid="{9B06FF74-21C0-4434-BD51-C2DD530CB86F}" name="Column8399" dataDxfId="8386"/>
    <tableColumn id="8404" xr3:uid="{B5AA93F1-785B-4350-8C24-2846CB2962F0}" name="Column8400" dataDxfId="8385"/>
    <tableColumn id="8405" xr3:uid="{EB5F2483-DA19-4C2F-A125-EB28158C291C}" name="Column8401" dataDxfId="8384"/>
    <tableColumn id="8406" xr3:uid="{7BB59F36-EDE6-4BD2-8E98-4D47B62D2D3A}" name="Column8402" dataDxfId="8383"/>
    <tableColumn id="8407" xr3:uid="{4912061C-BA29-44C3-9498-CB51D21873FA}" name="Column8403" dataDxfId="8382"/>
    <tableColumn id="8408" xr3:uid="{A827A91B-8B62-4326-BBD4-DD6CC5E39304}" name="Column8404" dataDxfId="8381"/>
    <tableColumn id="8409" xr3:uid="{4CA4334F-8498-4A47-9C4B-63F1EC64BF59}" name="Column8405" dataDxfId="8380"/>
    <tableColumn id="8410" xr3:uid="{5141AFC5-74EE-4D46-89AD-EFE9E63BE949}" name="Column8406" dataDxfId="8379"/>
    <tableColumn id="8411" xr3:uid="{B228737B-3D30-4490-ACA8-67FC2A02A889}" name="Column8407" dataDxfId="8378"/>
    <tableColumn id="8412" xr3:uid="{C5B44160-53D7-4F8C-AB09-DBEB90A0AD9D}" name="Column8408" dataDxfId="8377"/>
    <tableColumn id="8413" xr3:uid="{E5EA0EB6-F80E-4049-8890-F9D9A4BF7590}" name="Column8409" dataDxfId="8376"/>
    <tableColumn id="8414" xr3:uid="{1500F034-2CE3-40BB-A086-9203DC89B9D2}" name="Column8410" dataDxfId="8375"/>
    <tableColumn id="8415" xr3:uid="{07BA3CA2-6829-42B2-81E9-F376D7B381CA}" name="Column8411" dataDxfId="8374"/>
    <tableColumn id="8416" xr3:uid="{9C425F84-8D00-4485-A5A3-CE54B58CA595}" name="Column8412" dataDxfId="8373"/>
    <tableColumn id="8417" xr3:uid="{868E6A0B-2F68-4796-B666-655D043493FB}" name="Column8413" dataDxfId="8372"/>
    <tableColumn id="8418" xr3:uid="{8B55756C-95D5-4F24-8408-CDC812B0E608}" name="Column8414" dataDxfId="8371"/>
    <tableColumn id="8419" xr3:uid="{7AD2070A-2B9E-4E29-A12F-01D5DA0605D9}" name="Column8415" dataDxfId="8370"/>
    <tableColumn id="8420" xr3:uid="{C66A7CD5-E5D3-4BB9-BF33-EE4B300866BE}" name="Column8416" dataDxfId="8369"/>
    <tableColumn id="8421" xr3:uid="{01A10FE7-C32D-4630-B155-384B7B03249F}" name="Column8417" dataDxfId="8368"/>
    <tableColumn id="8422" xr3:uid="{DA967972-5BB5-475A-A1DD-9632FD30CFFA}" name="Column8418" dataDxfId="8367"/>
    <tableColumn id="8423" xr3:uid="{EDF57BE2-FC7D-417E-885A-159ED6F0963B}" name="Column8419" dataDxfId="8366"/>
    <tableColumn id="8424" xr3:uid="{FE723926-83E1-403B-97EA-D858EF11C36D}" name="Column8420" dataDxfId="8365"/>
    <tableColumn id="8425" xr3:uid="{6FC50273-4AF1-4D66-B17A-6E3F92E39DFB}" name="Column8421" dataDxfId="8364"/>
    <tableColumn id="8426" xr3:uid="{7619B2ED-A9FC-4FC6-90C6-8BD514D9535C}" name="Column8422" dataDxfId="8363"/>
    <tableColumn id="8427" xr3:uid="{B4532C03-C84E-43B6-8A3C-18325A85B733}" name="Column8423" dataDxfId="8362"/>
    <tableColumn id="8428" xr3:uid="{0A55D08E-A883-4F60-A2D6-2A570E12B8F2}" name="Column8424" dataDxfId="8361"/>
    <tableColumn id="8429" xr3:uid="{9179075F-5458-43F7-9578-829B473188C2}" name="Column8425" dataDxfId="8360"/>
    <tableColumn id="8430" xr3:uid="{3A45C858-6DAC-409B-AA1C-00C6F8E9B70D}" name="Column8426" dataDxfId="8359"/>
    <tableColumn id="8431" xr3:uid="{BD98DF68-5831-48A7-B198-FBDFEC99EA62}" name="Column8427" dataDxfId="8358"/>
    <tableColumn id="8432" xr3:uid="{9F272342-62B8-45F6-ABD6-BD4183999C18}" name="Column8428" dataDxfId="8357"/>
    <tableColumn id="8433" xr3:uid="{1F794CC1-9427-4776-823C-A5D9E4564F46}" name="Column8429" dataDxfId="8356"/>
    <tableColumn id="8434" xr3:uid="{ED8ED1B4-52C8-49D4-BDC7-9E7292F9A7F2}" name="Column8430" dataDxfId="8355"/>
    <tableColumn id="8435" xr3:uid="{989A758D-24D9-461E-8ED5-490C91BF6370}" name="Column8431" dataDxfId="8354"/>
    <tableColumn id="8436" xr3:uid="{D0BE0CE4-9CE6-46E1-BCBB-59106329307F}" name="Column8432" dataDxfId="8353"/>
    <tableColumn id="8437" xr3:uid="{F56DB92E-DAD9-4D84-AF41-E615815667EB}" name="Column8433" dataDxfId="8352"/>
    <tableColumn id="8438" xr3:uid="{279C345B-3396-4F3E-827C-98BEBC9B3084}" name="Column8434" dataDxfId="8351"/>
    <tableColumn id="8439" xr3:uid="{15A87415-64A7-4EFA-9862-D671CD007BCF}" name="Column8435" dataDxfId="8350"/>
    <tableColumn id="8440" xr3:uid="{45C2A23C-6E80-4DD2-8F06-FD6BE6B5D220}" name="Column8436" dataDxfId="8349"/>
    <tableColumn id="8441" xr3:uid="{1385660C-CE26-49E2-A747-F477B8F729EF}" name="Column8437" dataDxfId="8348"/>
    <tableColumn id="8442" xr3:uid="{3E5B84AD-3D41-4608-80C6-DDBEF3A6AC85}" name="Column8438" dataDxfId="8347"/>
    <tableColumn id="8443" xr3:uid="{4A1658C7-6029-427C-820F-5D061A76A96E}" name="Column8439" dataDxfId="8346"/>
    <tableColumn id="8444" xr3:uid="{CA3001F4-2BD8-416F-93A6-509597621D35}" name="Column8440" dataDxfId="8345"/>
    <tableColumn id="8445" xr3:uid="{E1CB647A-8BCE-4D7B-A745-A0FEABEDA062}" name="Column8441" dataDxfId="8344"/>
    <tableColumn id="8446" xr3:uid="{1A8A1062-20E2-4F36-9762-BCEDEDF9B39B}" name="Column8442" dataDxfId="8343"/>
    <tableColumn id="8447" xr3:uid="{9CF4328D-E2F1-4A8D-95F3-5DD1B0793A1D}" name="Column8443" dataDxfId="8342"/>
    <tableColumn id="8448" xr3:uid="{48684F5D-D3FB-4F8F-8C95-C37C89B09577}" name="Column8444" dataDxfId="8341"/>
    <tableColumn id="8449" xr3:uid="{99066492-805B-4D78-BE24-4FF788E8CCA0}" name="Column8445" dataDxfId="8340"/>
    <tableColumn id="8450" xr3:uid="{F0F66154-6C41-42C2-B0AA-C9DD685CB506}" name="Column8446" dataDxfId="8339"/>
    <tableColumn id="8451" xr3:uid="{206E9CB4-5687-485D-BC1D-6D6B006BD5C0}" name="Column8447" dataDxfId="8338"/>
    <tableColumn id="8452" xr3:uid="{CC95A0B4-963F-4705-8BB3-C4DF61CDFAEF}" name="Column8448" dataDxfId="8337"/>
    <tableColumn id="8453" xr3:uid="{85FDBBD4-C8CD-44A6-A972-990A89A745B1}" name="Column8449" dataDxfId="8336"/>
    <tableColumn id="8454" xr3:uid="{C3751857-7F60-443E-BADA-C59BE1D60BF6}" name="Column8450" dataDxfId="8335"/>
    <tableColumn id="8455" xr3:uid="{56474E5F-471F-445A-806D-4A43217C815E}" name="Column8451" dataDxfId="8334"/>
    <tableColumn id="8456" xr3:uid="{27C8CB0F-5FBD-4D42-B6C5-6A5675BC01F0}" name="Column8452" dataDxfId="8333"/>
    <tableColumn id="8457" xr3:uid="{686E1ECA-B5ED-4146-94CB-A845EC7A4198}" name="Column8453" dataDxfId="8332"/>
    <tableColumn id="8458" xr3:uid="{34C0FA05-1ABF-4658-836B-36F2A953031D}" name="Column8454" dataDxfId="8331"/>
    <tableColumn id="8459" xr3:uid="{4E9E3954-B4E7-4071-94F3-678DD091F032}" name="Column8455" dataDxfId="8330"/>
    <tableColumn id="8460" xr3:uid="{04831CBE-14F2-47D4-99B5-19B8DA2EC59D}" name="Column8456" dataDxfId="8329"/>
    <tableColumn id="8461" xr3:uid="{420AADB4-FE71-4CBD-A498-C2963D8A46AF}" name="Column8457" dataDxfId="8328"/>
    <tableColumn id="8462" xr3:uid="{C3CDF61B-965C-4725-AAD2-18029FB298DC}" name="Column8458" dataDxfId="8327"/>
    <tableColumn id="8463" xr3:uid="{7B9D460A-9A5C-4515-A10C-A76A12E9D23C}" name="Column8459" dataDxfId="8326"/>
    <tableColumn id="8464" xr3:uid="{AC4EFAB2-50D3-4359-994E-456B56148579}" name="Column8460" dataDxfId="8325"/>
    <tableColumn id="8465" xr3:uid="{50CA1016-8D21-48DC-B6D1-B6E6437CE1D9}" name="Column8461" dataDxfId="8324"/>
    <tableColumn id="8466" xr3:uid="{6FB1F4D8-E9A8-4893-8207-725E2C95A4AE}" name="Column8462" dataDxfId="8323"/>
    <tableColumn id="8467" xr3:uid="{F48A302C-0517-4036-A325-96D025787234}" name="Column8463" dataDxfId="8322"/>
    <tableColumn id="8468" xr3:uid="{BC1DE53E-2D58-4070-AC88-3D3D7B56AD28}" name="Column8464" dataDxfId="8321"/>
    <tableColumn id="8469" xr3:uid="{9AB84036-A804-42B6-AA7A-AC76113C7164}" name="Column8465" dataDxfId="8320"/>
    <tableColumn id="8470" xr3:uid="{63F95AA2-8219-4840-AFDA-F781A13AB368}" name="Column8466" dataDxfId="8319"/>
    <tableColumn id="8471" xr3:uid="{0C7912C5-6C1C-45EF-828C-306B604F57EF}" name="Column8467" dataDxfId="8318"/>
    <tableColumn id="8472" xr3:uid="{4D00A71F-594B-46A6-BBF2-4A8950BFE3F3}" name="Column8468" dataDxfId="8317"/>
    <tableColumn id="8473" xr3:uid="{33A19364-6E59-4F67-B030-4A591CA0CD51}" name="Column8469" dataDxfId="8316"/>
    <tableColumn id="8474" xr3:uid="{EED5BD37-F4F1-4C98-B45E-9F0E5A925A26}" name="Column8470" dataDxfId="8315"/>
    <tableColumn id="8475" xr3:uid="{74EEC7BB-9219-44C3-8E94-B26CDE291D12}" name="Column8471" dataDxfId="8314"/>
    <tableColumn id="8476" xr3:uid="{7169529B-0540-4668-A286-4108FBF9D757}" name="Column8472" dataDxfId="8313"/>
    <tableColumn id="8477" xr3:uid="{01EFCEE0-2D85-4729-8E1C-D4CBA2C97182}" name="Column8473" dataDxfId="8312"/>
    <tableColumn id="8478" xr3:uid="{F2033090-F216-4458-9405-019C084C8167}" name="Column8474" dataDxfId="8311"/>
    <tableColumn id="8479" xr3:uid="{E53F6BCD-04FB-4D1B-B2BF-ECD943652711}" name="Column8475" dataDxfId="8310"/>
    <tableColumn id="8480" xr3:uid="{B0554874-D08B-4B1E-93AF-9B69EA579018}" name="Column8476" dataDxfId="8309"/>
    <tableColumn id="8481" xr3:uid="{43C02F99-7C44-4C0B-A612-171C04293AFA}" name="Column8477" dataDxfId="8308"/>
    <tableColumn id="8482" xr3:uid="{5277EEA1-8091-4F63-85CA-1E6F22301AA1}" name="Column8478" dataDxfId="8307"/>
    <tableColumn id="8483" xr3:uid="{D0ABABB2-7D4A-4859-A68F-213379CB691F}" name="Column8479" dataDxfId="8306"/>
    <tableColumn id="8484" xr3:uid="{D733B690-E126-475F-9214-24516B6173FF}" name="Column8480" dataDxfId="8305"/>
    <tableColumn id="8485" xr3:uid="{C2A867F5-F7D8-4450-964D-7157252730E6}" name="Column8481" dataDxfId="8304"/>
    <tableColumn id="8486" xr3:uid="{1931C9AF-B398-4FAA-BF9C-EC5551FC1D20}" name="Column8482" dataDxfId="8303"/>
    <tableColumn id="8487" xr3:uid="{DE1C17E7-759E-471C-9D64-84087C6A512C}" name="Column8483" dataDxfId="8302"/>
    <tableColumn id="8488" xr3:uid="{53C358FF-069C-4A49-A3B9-2A8D1969DB4E}" name="Column8484" dataDxfId="8301"/>
    <tableColumn id="8489" xr3:uid="{E374F623-D73E-4EB9-9A06-715B760E3DBF}" name="Column8485" dataDxfId="8300"/>
    <tableColumn id="8490" xr3:uid="{FAFA33A1-5E29-4D18-91DD-00E353DEA0D5}" name="Column8486" dataDxfId="8299"/>
    <tableColumn id="8491" xr3:uid="{B04EBB98-35AD-48ED-8F8B-A01A04B3E678}" name="Column8487" dataDxfId="8298"/>
    <tableColumn id="8492" xr3:uid="{30408AC2-A9C3-48EF-AB18-4625A1FC637F}" name="Column8488" dataDxfId="8297"/>
    <tableColumn id="8493" xr3:uid="{A58D76D6-F94F-4BF7-AF6D-4187EC618294}" name="Column8489" dataDxfId="8296"/>
    <tableColumn id="8494" xr3:uid="{45C7038E-C41C-43B6-9BD9-BC1E600D5E3F}" name="Column8490" dataDxfId="8295"/>
    <tableColumn id="8495" xr3:uid="{44AAA2E3-6CAD-4BFD-8A80-D6E7BC5B6919}" name="Column8491" dataDxfId="8294"/>
    <tableColumn id="8496" xr3:uid="{5C2371D0-06D6-4002-B804-424D99D1D074}" name="Column8492" dataDxfId="8293"/>
    <tableColumn id="8497" xr3:uid="{05FF6440-516B-4573-97C7-7A3808FD4543}" name="Column8493" dataDxfId="8292"/>
    <tableColumn id="8498" xr3:uid="{0F2FD8F3-EA23-4638-B1E2-FBBB5398B9FA}" name="Column8494" dataDxfId="8291"/>
    <tableColumn id="8499" xr3:uid="{CAE24E46-7EF6-44D0-8A57-BE9BE0E3958A}" name="Column8495" dataDxfId="8290"/>
    <tableColumn id="8500" xr3:uid="{466BBA28-C625-4534-B651-DA9A1F86600B}" name="Column8496" dataDxfId="8289"/>
    <tableColumn id="8501" xr3:uid="{243655CF-46D8-4E39-B142-F96F00E7CB16}" name="Column8497" dataDxfId="8288"/>
    <tableColumn id="8502" xr3:uid="{BD08C38B-5FAE-4205-9E28-CEA6F2BE3C34}" name="Column8498" dataDxfId="8287"/>
    <tableColumn id="8503" xr3:uid="{D4CF046C-D3EE-43E7-AB11-E2F5C2DB6B74}" name="Column8499" dataDxfId="8286"/>
    <tableColumn id="8504" xr3:uid="{D74942C9-6035-48B2-9B4D-B64901651F40}" name="Column8500" dataDxfId="8285"/>
    <tableColumn id="8505" xr3:uid="{7EFBE947-DB55-44B9-A856-4E9E72F8EDFC}" name="Column8501" dataDxfId="8284"/>
    <tableColumn id="8506" xr3:uid="{3AC1BFF8-0A9A-4DDA-9161-3634882A1B15}" name="Column8502" dataDxfId="8283"/>
    <tableColumn id="8507" xr3:uid="{30E13156-1D2D-4D27-967E-41111BD03A27}" name="Column8503" dataDxfId="8282"/>
    <tableColumn id="8508" xr3:uid="{B5E6803F-278D-4B53-BF09-F9845771B0EE}" name="Column8504" dataDxfId="8281"/>
    <tableColumn id="8509" xr3:uid="{16600EE7-FAAA-4078-B2F3-7D0055818D35}" name="Column8505" dataDxfId="8280"/>
    <tableColumn id="8510" xr3:uid="{BD65D8E3-BCE3-4691-BBDD-724094911B29}" name="Column8506" dataDxfId="8279"/>
    <tableColumn id="8511" xr3:uid="{721906DD-4C8D-452D-9778-B7233996AF91}" name="Column8507" dataDxfId="8278"/>
    <tableColumn id="8512" xr3:uid="{E9D5B9C6-5F99-4025-BCDA-7895D3301882}" name="Column8508" dataDxfId="8277"/>
    <tableColumn id="8513" xr3:uid="{5F743D5A-D6A9-42A5-AA8F-EF87B01F608B}" name="Column8509" dataDxfId="8276"/>
    <tableColumn id="8514" xr3:uid="{07860A98-ADB7-4007-B518-532D8338925C}" name="Column8510" dataDxfId="8275"/>
    <tableColumn id="8515" xr3:uid="{4024EA20-2A7E-4934-8517-D11BF8CE70B4}" name="Column8511" dataDxfId="8274"/>
    <tableColumn id="8516" xr3:uid="{B9B0BF58-5E04-4389-B2FB-036653DC718D}" name="Column8512" dataDxfId="8273"/>
    <tableColumn id="8517" xr3:uid="{F77DDB7E-0F02-4219-92D2-C28788B0D38E}" name="Column8513" dataDxfId="8272"/>
    <tableColumn id="8518" xr3:uid="{44E70FF5-EB9A-44F8-9ACF-A1A247EBBF88}" name="Column8514" dataDxfId="8271"/>
    <tableColumn id="8519" xr3:uid="{9E4771ED-7811-4C9A-8390-42B17CBA6A61}" name="Column8515" dataDxfId="8270"/>
    <tableColumn id="8520" xr3:uid="{058CB875-26DC-409E-84F3-2B461E2FC781}" name="Column8516" dataDxfId="8269"/>
    <tableColumn id="8521" xr3:uid="{0529C870-0FC6-43D2-84C9-72CB5F63A5B2}" name="Column8517" dataDxfId="8268"/>
    <tableColumn id="8522" xr3:uid="{698911E1-47EB-4AE4-8DD2-286CAA2FBA29}" name="Column8518" dataDxfId="8267"/>
    <tableColumn id="8523" xr3:uid="{4EAE4BC3-5057-4789-A145-2B7EA11CC949}" name="Column8519" dataDxfId="8266"/>
    <tableColumn id="8524" xr3:uid="{A1C8A761-D636-476B-B208-814B9235BA1E}" name="Column8520" dataDxfId="8265"/>
    <tableColumn id="8525" xr3:uid="{E24F2078-2FB6-4D24-9E72-BF455DF39744}" name="Column8521" dataDxfId="8264"/>
    <tableColumn id="8526" xr3:uid="{340E26F9-585D-4FC4-911A-80AAABF22148}" name="Column8522" dataDxfId="8263"/>
    <tableColumn id="8527" xr3:uid="{E582E420-F348-491F-B3E1-94DBE65722EC}" name="Column8523" dataDxfId="8262"/>
    <tableColumn id="8528" xr3:uid="{B5A9A243-D29D-4335-850E-8525FE07759E}" name="Column8524" dataDxfId="8261"/>
    <tableColumn id="8529" xr3:uid="{417738BE-E41C-4700-AD8B-56A14EFD408B}" name="Column8525" dataDxfId="8260"/>
    <tableColumn id="8530" xr3:uid="{2CCDAA26-6259-48D1-BA59-4CEE458F9646}" name="Column8526" dataDxfId="8259"/>
    <tableColumn id="8531" xr3:uid="{901C5707-1ED5-4A7A-96F0-AA4971774FA3}" name="Column8527" dataDxfId="8258"/>
    <tableColumn id="8532" xr3:uid="{6EA38DBC-A630-4150-AD3D-DED352803AA1}" name="Column8528" dataDxfId="8257"/>
    <tableColumn id="8533" xr3:uid="{B629BF2D-7D81-4828-8879-D524007D855A}" name="Column8529" dataDxfId="8256"/>
    <tableColumn id="8534" xr3:uid="{4AE1282E-31EE-4292-9447-9C15416683C7}" name="Column8530" dataDxfId="8255"/>
    <tableColumn id="8535" xr3:uid="{C488D55D-46D9-409F-ABBB-6A648B97DFBD}" name="Column8531" dataDxfId="8254"/>
    <tableColumn id="8536" xr3:uid="{BBC81B34-982D-43E0-9148-9280182FA64E}" name="Column8532" dataDxfId="8253"/>
    <tableColumn id="8537" xr3:uid="{98DF83CE-94F5-46C4-A01E-BA5A4F54886E}" name="Column8533" dataDxfId="8252"/>
    <tableColumn id="8538" xr3:uid="{CDC1D77C-38F7-415B-A8B6-0330809D27FD}" name="Column8534" dataDxfId="8251"/>
    <tableColumn id="8539" xr3:uid="{95D99A7D-DD0F-4670-A941-E358AF1E7082}" name="Column8535" dataDxfId="8250"/>
    <tableColumn id="8540" xr3:uid="{B5051924-C057-478B-A68B-F182517C05D0}" name="Column8536" dataDxfId="8249"/>
    <tableColumn id="8541" xr3:uid="{8F8443C6-BC4E-4D01-9928-62DEFC9F3AF6}" name="Column8537" dataDxfId="8248"/>
    <tableColumn id="8542" xr3:uid="{2B5CAC48-2600-4023-BC16-DBFEB84162F8}" name="Column8538" dataDxfId="8247"/>
    <tableColumn id="8543" xr3:uid="{561ABB8C-EE88-43B8-9E84-DA2ECC450F6E}" name="Column8539" dataDxfId="8246"/>
    <tableColumn id="8544" xr3:uid="{B9521131-5076-4744-A52E-D65C47143D46}" name="Column8540" dataDxfId="8245"/>
    <tableColumn id="8545" xr3:uid="{083F571A-FC2D-4AF3-9DCB-86F0194BD82B}" name="Column8541" dataDxfId="8244"/>
    <tableColumn id="8546" xr3:uid="{85856D09-FBA0-4B9D-A499-5A9F05FEF540}" name="Column8542" dataDxfId="8243"/>
    <tableColumn id="8547" xr3:uid="{358FC738-8B04-460B-A54B-8EB557ECA837}" name="Column8543" dataDxfId="8242"/>
    <tableColumn id="8548" xr3:uid="{A46E3964-9F26-4A04-B0AC-11392937DD4A}" name="Column8544" dataDxfId="8241"/>
    <tableColumn id="8549" xr3:uid="{40877891-D9D1-4CC3-945D-4EC197A950F9}" name="Column8545" dataDxfId="8240"/>
    <tableColumn id="8550" xr3:uid="{B73AD055-3EEE-4FB2-86B9-0FA6B3F5B851}" name="Column8546" dataDxfId="8239"/>
    <tableColumn id="8551" xr3:uid="{A559E4E5-EB68-4878-9B6F-4FF99294DC96}" name="Column8547" dataDxfId="8238"/>
    <tableColumn id="8552" xr3:uid="{9FCD0142-7B73-4412-985B-5CE6E06BEFF8}" name="Column8548" dataDxfId="8237"/>
    <tableColumn id="8553" xr3:uid="{B851E517-882C-4BDA-9995-002E2A7CC88D}" name="Column8549" dataDxfId="8236"/>
    <tableColumn id="8554" xr3:uid="{5A48ECC8-EF49-4383-A53A-E0C9CFADF8DD}" name="Column8550" dataDxfId="8235"/>
    <tableColumn id="8555" xr3:uid="{078698A1-F75E-4FDA-A140-A0033E8BB8BE}" name="Column8551" dataDxfId="8234"/>
    <tableColumn id="8556" xr3:uid="{3A1E4D7D-2449-49CE-94F5-EA1FEF9FBB21}" name="Column8552" dataDxfId="8233"/>
    <tableColumn id="8557" xr3:uid="{2FF3AE6A-C6C0-4CBC-A3DD-A1C571A7BAE0}" name="Column8553" dataDxfId="8232"/>
    <tableColumn id="8558" xr3:uid="{7908A5C2-C66F-4922-B0DC-DFCDED38D382}" name="Column8554" dataDxfId="8231"/>
    <tableColumn id="8559" xr3:uid="{36A8DB41-0E4A-4BF9-A40C-BA7D3F26D97D}" name="Column8555" dataDxfId="8230"/>
    <tableColumn id="8560" xr3:uid="{D2DE47DE-2D7F-4FF6-B416-3A4D6BFE292F}" name="Column8556" dataDxfId="8229"/>
    <tableColumn id="8561" xr3:uid="{BAF365DA-82F1-4CC3-BD35-F6254F481942}" name="Column8557" dataDxfId="8228"/>
    <tableColumn id="8562" xr3:uid="{D02FBD99-938A-4A5E-81BF-33DCC378E63D}" name="Column8558" dataDxfId="8227"/>
    <tableColumn id="8563" xr3:uid="{89723A22-1349-4AF1-9A3C-88C52A4220D0}" name="Column8559" dataDxfId="8226"/>
    <tableColumn id="8564" xr3:uid="{94C31A2C-3C39-44A8-B0A8-BF42BDB7B761}" name="Column8560" dataDxfId="8225"/>
    <tableColumn id="8565" xr3:uid="{CD245FF5-BAB5-4472-A558-C3632BABA227}" name="Column8561" dataDxfId="8224"/>
    <tableColumn id="8566" xr3:uid="{F6131030-0732-471A-AC6C-57DF6C6AFFF3}" name="Column8562" dataDxfId="8223"/>
    <tableColumn id="8567" xr3:uid="{2996E70F-5751-4556-9BB5-71920BBC2419}" name="Column8563" dataDxfId="8222"/>
    <tableColumn id="8568" xr3:uid="{C65DE57F-F8E1-4E38-836C-8D888E532AD1}" name="Column8564" dataDxfId="8221"/>
    <tableColumn id="8569" xr3:uid="{6BAB9438-20D1-4C74-951B-EE788EB39864}" name="Column8565" dataDxfId="8220"/>
    <tableColumn id="8570" xr3:uid="{333A2203-8AB5-4F5E-BA6D-97A0BDFC564E}" name="Column8566" dataDxfId="8219"/>
    <tableColumn id="8571" xr3:uid="{A6FE9EE4-5D76-4AA9-A3D5-5C22B3E40896}" name="Column8567" dataDxfId="8218"/>
    <tableColumn id="8572" xr3:uid="{0BADE2B5-FCB3-4F0E-8D2C-972F778800BA}" name="Column8568" dataDxfId="8217"/>
    <tableColumn id="8573" xr3:uid="{A1783731-34ED-4EC9-838B-C615E3A41BC1}" name="Column8569" dataDxfId="8216"/>
    <tableColumn id="8574" xr3:uid="{E4E740A1-E1E5-432D-ACDA-095A5BCA7141}" name="Column8570" dataDxfId="8215"/>
    <tableColumn id="8575" xr3:uid="{FAE58672-ADE4-4D8B-B94C-3F6C054AE65A}" name="Column8571" dataDxfId="8214"/>
    <tableColumn id="8576" xr3:uid="{CA59D3FD-7797-4E40-A250-19C53FD30F8B}" name="Column8572" dataDxfId="8213"/>
    <tableColumn id="8577" xr3:uid="{4063EFC6-56E2-4132-8189-C868CCA9FADB}" name="Column8573" dataDxfId="8212"/>
    <tableColumn id="8578" xr3:uid="{D645D21F-FA8E-4D79-95B1-EA3BE245251F}" name="Column8574" dataDxfId="8211"/>
    <tableColumn id="8579" xr3:uid="{4001265C-25DA-4E82-98E2-595F868B4743}" name="Column8575" dataDxfId="8210"/>
    <tableColumn id="8580" xr3:uid="{A2AF56CF-057E-4038-8C54-A0F2524AC3A3}" name="Column8576" dataDxfId="8209"/>
    <tableColumn id="8581" xr3:uid="{6B800BF0-61CC-4D2E-8FB0-A0F08011CDFE}" name="Column8577" dataDxfId="8208"/>
    <tableColumn id="8582" xr3:uid="{40A83F9A-0230-432F-AFD1-548BE5811F5D}" name="Column8578" dataDxfId="8207"/>
    <tableColumn id="8583" xr3:uid="{7B0998C9-FFD8-46E1-9BC8-3C523D97B92B}" name="Column8579" dataDxfId="8206"/>
    <tableColumn id="8584" xr3:uid="{9EB9C1F1-4132-4CF9-9C97-F4CC955D2E6F}" name="Column8580" dataDxfId="8205"/>
    <tableColumn id="8585" xr3:uid="{38919665-AEA2-4514-8CFA-FC266F4A3840}" name="Column8581" dataDxfId="8204"/>
    <tableColumn id="8586" xr3:uid="{9A1875DB-AF52-479B-86B5-6CF8DF1835C5}" name="Column8582" dataDxfId="8203"/>
    <tableColumn id="8587" xr3:uid="{9B422019-720D-4C5D-B10F-18575B79C93B}" name="Column8583" dataDxfId="8202"/>
    <tableColumn id="8588" xr3:uid="{22E6C5D8-73A2-45CD-9A00-E7532CE3A1C7}" name="Column8584" dataDxfId="8201"/>
    <tableColumn id="8589" xr3:uid="{53E482BD-FEB1-483D-8B83-8F9C1D7B9339}" name="Column8585" dataDxfId="8200"/>
    <tableColumn id="8590" xr3:uid="{2DC8CCAB-8B17-43BC-8DB7-F5C0E63D453E}" name="Column8586" dataDxfId="8199"/>
    <tableColumn id="8591" xr3:uid="{11A910AF-5720-4351-86B9-44916340B8DC}" name="Column8587" dataDxfId="8198"/>
    <tableColumn id="8592" xr3:uid="{AE99D61C-1A4D-4FAA-B716-BD5781A13B61}" name="Column8588" dataDxfId="8197"/>
    <tableColumn id="8593" xr3:uid="{A68DA538-9CCB-4351-B61C-7DA514DE1AB9}" name="Column8589" dataDxfId="8196"/>
    <tableColumn id="8594" xr3:uid="{4EFDBC78-4D33-42B6-AD96-ABDEE1BF4A07}" name="Column8590" dataDxfId="8195"/>
    <tableColumn id="8595" xr3:uid="{1D64C6BD-76E2-4433-8B32-73165031425E}" name="Column8591" dataDxfId="8194"/>
    <tableColumn id="8596" xr3:uid="{62EC7F20-24CD-4D01-9F87-0FD8E3E236FD}" name="Column8592" dataDxfId="8193"/>
    <tableColumn id="8597" xr3:uid="{515D1FED-3813-4D3C-A145-CABC34433DA6}" name="Column8593" dataDxfId="8192"/>
    <tableColumn id="8598" xr3:uid="{2EA8AA60-B6F6-4256-9BD3-E2537FF96EDC}" name="Column8594" dataDxfId="8191"/>
    <tableColumn id="8599" xr3:uid="{51550EEB-1F0A-4E00-A56B-18FE3FA505AD}" name="Column8595" dataDxfId="8190"/>
    <tableColumn id="8600" xr3:uid="{6B029AB1-D52C-445F-AA1C-CFAD21EA8288}" name="Column8596" dataDxfId="8189"/>
    <tableColumn id="8601" xr3:uid="{712F8EC9-3360-40FB-808F-F27A08D801C9}" name="Column8597" dataDxfId="8188"/>
    <tableColumn id="8602" xr3:uid="{A0EC41F0-4847-4BF2-BAB7-15F8557928FB}" name="Column8598" dataDxfId="8187"/>
    <tableColumn id="8603" xr3:uid="{E3DBB851-80C3-446C-89EB-C253E060C679}" name="Column8599" dataDxfId="8186"/>
    <tableColumn id="8604" xr3:uid="{51EA1CFE-C4D2-47B6-9898-2454F6DA68CF}" name="Column8600" dataDxfId="8185"/>
    <tableColumn id="8605" xr3:uid="{5F13251F-6058-4ED5-98FE-F5053734C284}" name="Column8601" dataDxfId="8184"/>
    <tableColumn id="8606" xr3:uid="{DA3CCB39-3F60-4F12-A7A5-42F487DF4D46}" name="Column8602" dataDxfId="8183"/>
    <tableColumn id="8607" xr3:uid="{0BDCCECA-3ED2-4AEF-8600-9A50E6AB9D36}" name="Column8603" dataDxfId="8182"/>
    <tableColumn id="8608" xr3:uid="{35E0BE2A-4F60-4D97-AA65-1F2D828DB53C}" name="Column8604" dataDxfId="8181"/>
    <tableColumn id="8609" xr3:uid="{C4709F95-82F2-4B1F-BF75-0A665A5C0C61}" name="Column8605" dataDxfId="8180"/>
    <tableColumn id="8610" xr3:uid="{71D6D07D-ED37-4755-8B38-4A40A7481A79}" name="Column8606" dataDxfId="8179"/>
    <tableColumn id="8611" xr3:uid="{25663801-A452-4230-BEFA-E44FDCEEB419}" name="Column8607" dataDxfId="8178"/>
    <tableColumn id="8612" xr3:uid="{789BA3F7-27AC-4973-99F0-3847CFE162C3}" name="Column8608" dataDxfId="8177"/>
    <tableColumn id="8613" xr3:uid="{967DD1BC-EC53-4A67-9740-0BA4003B42AD}" name="Column8609" dataDxfId="8176"/>
    <tableColumn id="8614" xr3:uid="{E5F105DA-83F5-42E9-A8C8-BD28D5BA9B50}" name="Column8610" dataDxfId="8175"/>
    <tableColumn id="8615" xr3:uid="{E90A0349-89D7-4C50-AB39-D3D3914F5226}" name="Column8611" dataDxfId="8174"/>
    <tableColumn id="8616" xr3:uid="{C576E83C-F4C1-4551-B182-7F15E0521CD2}" name="Column8612" dataDxfId="8173"/>
    <tableColumn id="8617" xr3:uid="{72E4E76F-2D8E-4514-BA91-770E4AFF88C3}" name="Column8613" dataDxfId="8172"/>
    <tableColumn id="8618" xr3:uid="{A83C2C2D-2712-4597-9FAA-A3540F748835}" name="Column8614" dataDxfId="8171"/>
    <tableColumn id="8619" xr3:uid="{D91668CB-857A-4ADD-9EF3-391697C8AA3C}" name="Column8615" dataDxfId="8170"/>
    <tableColumn id="8620" xr3:uid="{8A49E4CF-9DC0-4E94-A941-08087E8C6CD6}" name="Column8616" dataDxfId="8169"/>
    <tableColumn id="8621" xr3:uid="{02A08378-6DA2-4930-9F78-24691535C10A}" name="Column8617" dataDxfId="8168"/>
    <tableColumn id="8622" xr3:uid="{666570B8-B63F-4754-94D6-1FEF528C1963}" name="Column8618" dataDxfId="8167"/>
    <tableColumn id="8623" xr3:uid="{F41723A9-50C1-4AEF-A876-03E6243D182C}" name="Column8619" dataDxfId="8166"/>
    <tableColumn id="8624" xr3:uid="{3626B179-6153-4BDC-9B84-126B92C6B834}" name="Column8620" dataDxfId="8165"/>
    <tableColumn id="8625" xr3:uid="{5413DAEF-20B2-4035-AA32-0675E90C8E1A}" name="Column8621" dataDxfId="8164"/>
    <tableColumn id="8626" xr3:uid="{22F0F0BF-38FB-426C-BAB7-CBB99801F876}" name="Column8622" dataDxfId="8163"/>
    <tableColumn id="8627" xr3:uid="{3075FB1C-341E-489E-89E7-000594D98B4C}" name="Column8623" dataDxfId="8162"/>
    <tableColumn id="8628" xr3:uid="{0EC99E42-3235-4CFD-B120-0B5E9F15030C}" name="Column8624" dataDxfId="8161"/>
    <tableColumn id="8629" xr3:uid="{D54A7A73-D1C9-4470-9D2A-E21B782F6165}" name="Column8625" dataDxfId="8160"/>
    <tableColumn id="8630" xr3:uid="{C8719437-E958-4EA7-9D7E-8EEC3A0E3BAB}" name="Column8626" dataDxfId="8159"/>
    <tableColumn id="8631" xr3:uid="{BA938DDA-3FE4-4561-8196-83163D13162D}" name="Column8627" dataDxfId="8158"/>
    <tableColumn id="8632" xr3:uid="{026E54A7-C990-4501-B105-D7548757C8F8}" name="Column8628" dataDxfId="8157"/>
    <tableColumn id="8633" xr3:uid="{76EDD08E-CF48-4E03-BB06-F5A9FB88A080}" name="Column8629" dataDxfId="8156"/>
    <tableColumn id="8634" xr3:uid="{0E4CA142-2481-4455-B3FE-167F620A2819}" name="Column8630" dataDxfId="8155"/>
    <tableColumn id="8635" xr3:uid="{EEEA2189-4192-4B2C-B3A0-52FD644F798E}" name="Column8631" dataDxfId="8154"/>
    <tableColumn id="8636" xr3:uid="{41D1C396-00CA-4EA3-A682-07B0313AB112}" name="Column8632" dataDxfId="8153"/>
    <tableColumn id="8637" xr3:uid="{C452EFFC-36E5-4D7C-A1FB-9E93E9D95BCE}" name="Column8633" dataDxfId="8152"/>
    <tableColumn id="8638" xr3:uid="{3C3DA6D5-EC30-443F-B18E-5A95E0281592}" name="Column8634" dataDxfId="8151"/>
    <tableColumn id="8639" xr3:uid="{05D88970-F48A-4B9C-9E70-8A8F883DD289}" name="Column8635" dataDxfId="8150"/>
    <tableColumn id="8640" xr3:uid="{1B6C8CD7-D3E2-431A-9699-914AC1B39F60}" name="Column8636" dataDxfId="8149"/>
    <tableColumn id="8641" xr3:uid="{49CE0014-961E-4BDC-8CD7-1B20504EEBBA}" name="Column8637" dataDxfId="8148"/>
    <tableColumn id="8642" xr3:uid="{7AAC2C6E-0F8B-4378-AC0D-120297A975D2}" name="Column8638" dataDxfId="8147"/>
    <tableColumn id="8643" xr3:uid="{9A5984BB-815D-426E-9DF6-F3265D28F28E}" name="Column8639" dataDxfId="8146"/>
    <tableColumn id="8644" xr3:uid="{8C019101-4B0F-4303-8F88-E6A3B18478C7}" name="Column8640" dataDxfId="8145"/>
    <tableColumn id="8645" xr3:uid="{3389431C-457C-45E3-8B7C-B9951F098D89}" name="Column8641" dataDxfId="8144"/>
    <tableColumn id="8646" xr3:uid="{63C26FBA-ABE1-4C64-9B06-C3B1A2ABE648}" name="Column8642" dataDxfId="8143"/>
    <tableColumn id="8647" xr3:uid="{52E0CAA5-D007-4691-86AD-362F07E0DF0F}" name="Column8643" dataDxfId="8142"/>
    <tableColumn id="8648" xr3:uid="{9733ECCB-9B07-41D0-9EC4-95F5819F12D1}" name="Column8644" dataDxfId="8141"/>
    <tableColumn id="8649" xr3:uid="{79E1DC45-297B-466F-8B2F-FA3DB1C599AE}" name="Column8645" dataDxfId="8140"/>
    <tableColumn id="8650" xr3:uid="{1D1F58C8-81C6-4F85-A7FC-D150421F0502}" name="Column8646" dataDxfId="8139"/>
    <tableColumn id="8651" xr3:uid="{8FFAFBD2-CFC3-4DEF-804A-C943A06CA18B}" name="Column8647" dataDxfId="8138"/>
    <tableColumn id="8652" xr3:uid="{B8A49FD3-4EF0-4CA0-915B-50BEF565297E}" name="Column8648" dataDxfId="8137"/>
    <tableColumn id="8653" xr3:uid="{7F618BFA-AA26-498C-B6E7-B68120B8EC70}" name="Column8649" dataDxfId="8136"/>
    <tableColumn id="8654" xr3:uid="{C1039E2E-094D-4316-AC29-0970F640E39A}" name="Column8650" dataDxfId="8135"/>
    <tableColumn id="8655" xr3:uid="{DA719133-1228-4F08-A181-7379DF98CEDA}" name="Column8651" dataDxfId="8134"/>
    <tableColumn id="8656" xr3:uid="{77D8608F-851F-457C-B62F-826485589C06}" name="Column8652" dataDxfId="8133"/>
    <tableColumn id="8657" xr3:uid="{9D2EEEF6-531D-4142-9E3D-256A4E7F3531}" name="Column8653" dataDxfId="8132"/>
    <tableColumn id="8658" xr3:uid="{E93459F7-5A9D-4FF9-9369-A539E5B06D2B}" name="Column8654" dataDxfId="8131"/>
    <tableColumn id="8659" xr3:uid="{CB76FE61-4619-40B7-B888-6FECC6C07280}" name="Column8655" dataDxfId="8130"/>
    <tableColumn id="8660" xr3:uid="{9C9D856C-E825-47A7-8E1B-870EE6B553BC}" name="Column8656" dataDxfId="8129"/>
    <tableColumn id="8661" xr3:uid="{54C9412D-F02B-4235-8360-8E8939CACB39}" name="Column8657" dataDxfId="8128"/>
    <tableColumn id="8662" xr3:uid="{A6DDBB48-268D-466B-A249-F795785F0DC7}" name="Column8658" dataDxfId="8127"/>
    <tableColumn id="8663" xr3:uid="{274F4086-3B6C-4259-A76C-A64AC0680919}" name="Column8659" dataDxfId="8126"/>
    <tableColumn id="8664" xr3:uid="{CC11A621-366C-4D8E-868E-46486907F475}" name="Column8660" dataDxfId="8125"/>
    <tableColumn id="8665" xr3:uid="{CAEDF410-41C5-4BB7-A566-A5F1618826B5}" name="Column8661" dataDxfId="8124"/>
    <tableColumn id="8666" xr3:uid="{F6F215B9-474B-4BF4-AAA4-F9BA4936F939}" name="Column8662" dataDxfId="8123"/>
    <tableColumn id="8667" xr3:uid="{DF1A02FE-DD87-4A2C-B5C0-6898CB4E3AB8}" name="Column8663" dataDxfId="8122"/>
    <tableColumn id="8668" xr3:uid="{26503A8D-CA39-4060-A584-C93D47C169C8}" name="Column8664" dataDxfId="8121"/>
    <tableColumn id="8669" xr3:uid="{DE4902A6-00A8-4BF9-8190-73DFF3F9875F}" name="Column8665" dataDxfId="8120"/>
    <tableColumn id="8670" xr3:uid="{3DB8A170-600D-4C88-B4FF-E0E620ED1A08}" name="Column8666" dataDxfId="8119"/>
    <tableColumn id="8671" xr3:uid="{7E1C8AFB-8067-4477-9022-BFBCFA120177}" name="Column8667" dataDxfId="8118"/>
    <tableColumn id="8672" xr3:uid="{F622C742-A76E-4956-B3B5-5C9EEDB64FB4}" name="Column8668" dataDxfId="8117"/>
    <tableColumn id="8673" xr3:uid="{C562E64B-4F08-4013-8783-A7F37DD0935E}" name="Column8669" dataDxfId="8116"/>
    <tableColumn id="8674" xr3:uid="{6729A628-5BC2-412E-9AC9-349C0BAD009A}" name="Column8670" dataDxfId="8115"/>
    <tableColumn id="8675" xr3:uid="{7892D939-0052-4B72-8D0A-D354B87FE6E4}" name="Column8671" dataDxfId="8114"/>
    <tableColumn id="8676" xr3:uid="{C0AC12B2-BBF8-416D-969C-162873BA1982}" name="Column8672" dataDxfId="8113"/>
    <tableColumn id="8677" xr3:uid="{F7EB933F-09BF-48F7-A4BC-39D704A14D88}" name="Column8673" dataDxfId="8112"/>
    <tableColumn id="8678" xr3:uid="{7F156F0E-6B9E-49DE-B6EC-BFA28B409268}" name="Column8674" dataDxfId="8111"/>
    <tableColumn id="8679" xr3:uid="{45C5567D-5DAA-4424-9514-141D8BC70D5B}" name="Column8675" dataDxfId="8110"/>
    <tableColumn id="8680" xr3:uid="{60D8ACDC-8AF4-4789-ADE6-45B8D2F86509}" name="Column8676" dataDxfId="8109"/>
    <tableColumn id="8681" xr3:uid="{181D378B-9FE2-435B-AFFE-E509A6A7EDD3}" name="Column8677" dataDxfId="8108"/>
    <tableColumn id="8682" xr3:uid="{68D14592-5CCB-4803-965A-2C86A4464C44}" name="Column8678" dataDxfId="8107"/>
    <tableColumn id="8683" xr3:uid="{FF8EA224-78E0-44B1-8EC9-47884034738F}" name="Column8679" dataDxfId="8106"/>
    <tableColumn id="8684" xr3:uid="{2A75D91C-0893-4444-864C-75D22CDA27F8}" name="Column8680" dataDxfId="8105"/>
    <tableColumn id="8685" xr3:uid="{C79D831E-3002-4043-91A4-8B7E72A88286}" name="Column8681" dataDxfId="8104"/>
    <tableColumn id="8686" xr3:uid="{420C0F71-42A3-432E-A0CE-695F0F43DA0C}" name="Column8682" dataDxfId="8103"/>
    <tableColumn id="8687" xr3:uid="{9EAD45D5-EF3F-41CD-9F0D-27A9AC1AFB2A}" name="Column8683" dataDxfId="8102"/>
    <tableColumn id="8688" xr3:uid="{3AD45121-E2C5-489A-BFA0-B8FE0FDFCC0E}" name="Column8684" dataDxfId="8101"/>
    <tableColumn id="8689" xr3:uid="{DBF9B764-F1AF-415B-B6ED-9977F600554E}" name="Column8685" dataDxfId="8100"/>
    <tableColumn id="8690" xr3:uid="{CC077FDB-9092-4E71-A42C-D57ABBA0E964}" name="Column8686" dataDxfId="8099"/>
    <tableColumn id="8691" xr3:uid="{6DB4D04B-B859-4AC9-A589-F0C65DE069FB}" name="Column8687" dataDxfId="8098"/>
    <tableColumn id="8692" xr3:uid="{19C3D0D5-162E-42CD-9884-2CB23E7AFE61}" name="Column8688" dataDxfId="8097"/>
    <tableColumn id="8693" xr3:uid="{47C13E2B-8D34-4542-9685-6DA54FAFB210}" name="Column8689" dataDxfId="8096"/>
    <tableColumn id="8694" xr3:uid="{A0F848B6-40EB-4542-867A-DAFA20FAD9D9}" name="Column8690" dataDxfId="8095"/>
    <tableColumn id="8695" xr3:uid="{8405DB83-5864-4D87-B417-E629EB32A71D}" name="Column8691" dataDxfId="8094"/>
    <tableColumn id="8696" xr3:uid="{6480EBE8-3451-44D4-B22C-FC169D86F3BA}" name="Column8692" dataDxfId="8093"/>
    <tableColumn id="8697" xr3:uid="{53A24C27-18F1-43F4-914B-3DD70FB6F86A}" name="Column8693" dataDxfId="8092"/>
    <tableColumn id="8698" xr3:uid="{FB0B3AA6-A60F-405D-A3A3-49C5348B2F43}" name="Column8694" dataDxfId="8091"/>
    <tableColumn id="8699" xr3:uid="{1FC5DE5A-488E-4A40-9F64-E4BCC9AF3D12}" name="Column8695" dataDxfId="8090"/>
    <tableColumn id="8700" xr3:uid="{FC690F55-A4EB-495E-B8D9-07F43D1AFCCF}" name="Column8696" dataDxfId="8089"/>
    <tableColumn id="8701" xr3:uid="{7D58E823-9EF3-4D1C-A5CA-02329D3EC0BA}" name="Column8697" dataDxfId="8088"/>
    <tableColumn id="8702" xr3:uid="{BA37512A-57CE-4932-B30D-38B0F97A6FA4}" name="Column8698" dataDxfId="8087"/>
    <tableColumn id="8703" xr3:uid="{B21E7A01-39E3-447D-B87F-C96247F0AED2}" name="Column8699" dataDxfId="8086"/>
    <tableColumn id="8704" xr3:uid="{951FF9AC-C513-4B08-A2EA-7092FB78EDB6}" name="Column8700" dataDxfId="8085"/>
    <tableColumn id="8705" xr3:uid="{96AB4CD8-2337-4B7F-BA21-A7D7CC30DE7C}" name="Column8701" dataDxfId="8084"/>
    <tableColumn id="8706" xr3:uid="{6D624536-A53F-4A9D-BDE9-39ABD9C178AE}" name="Column8702" dataDxfId="8083"/>
    <tableColumn id="8707" xr3:uid="{F3567E7C-A46F-4B86-8C1A-5BDF10D29533}" name="Column8703" dataDxfId="8082"/>
    <tableColumn id="8708" xr3:uid="{078516FA-0D08-4BA2-A1CA-32C9FED66DFA}" name="Column8704" dataDxfId="8081"/>
    <tableColumn id="8709" xr3:uid="{7DC85BF4-1552-404A-A84C-85BCEE533D53}" name="Column8705" dataDxfId="8080"/>
    <tableColumn id="8710" xr3:uid="{D29E2EE6-13D5-458B-9AED-F5511FFED1DB}" name="Column8706" dataDxfId="8079"/>
    <tableColumn id="8711" xr3:uid="{8CF8B6B8-5DC8-443D-9A52-33A94CAEEF42}" name="Column8707" dataDxfId="8078"/>
    <tableColumn id="8712" xr3:uid="{CC195729-C4F7-4686-9E26-11A970DCE83A}" name="Column8708" dataDxfId="8077"/>
    <tableColumn id="8713" xr3:uid="{58C09A8C-8807-4283-B145-3B8B0031DF19}" name="Column8709" dataDxfId="8076"/>
    <tableColumn id="8714" xr3:uid="{9352433B-B1DD-49E9-8B09-A91AD22A170E}" name="Column8710" dataDxfId="8075"/>
    <tableColumn id="8715" xr3:uid="{107CA727-DA51-4584-A70B-92EDADF8B70C}" name="Column8711" dataDxfId="8074"/>
    <tableColumn id="8716" xr3:uid="{D43306DA-1383-4341-B8BA-FF122E858761}" name="Column8712" dataDxfId="8073"/>
    <tableColumn id="8717" xr3:uid="{C1F8DF05-B11B-4CDC-95EF-7E2B37F82EF9}" name="Column8713" dataDxfId="8072"/>
    <tableColumn id="8718" xr3:uid="{47652879-2EC4-4003-8575-96E80DDDAC68}" name="Column8714" dataDxfId="8071"/>
    <tableColumn id="8719" xr3:uid="{CA0DC183-49DF-477B-96FB-DCAD3D97370E}" name="Column8715" dataDxfId="8070"/>
    <tableColumn id="8720" xr3:uid="{891FB4E5-727B-4570-BF57-1798D2BA780F}" name="Column8716" dataDxfId="8069"/>
    <tableColumn id="8721" xr3:uid="{7AD0EF65-60BD-49FF-9116-95A72219FD27}" name="Column8717" dataDxfId="8068"/>
    <tableColumn id="8722" xr3:uid="{2E95F8C2-35F0-4E20-A1CE-A72214A836E0}" name="Column8718" dataDxfId="8067"/>
    <tableColumn id="8723" xr3:uid="{DE0166EE-5169-4F20-AEDF-A45889A6AFE0}" name="Column8719" dataDxfId="8066"/>
    <tableColumn id="8724" xr3:uid="{8DDBA397-DEA1-44C2-9E44-0F77FF3C7AD1}" name="Column8720" dataDxfId="8065"/>
    <tableColumn id="8725" xr3:uid="{54C4FF91-7018-4C94-BA49-E2605E72AAA5}" name="Column8721" dataDxfId="8064"/>
    <tableColumn id="8726" xr3:uid="{925BCC6D-728E-446E-A44F-E0E6D73852B2}" name="Column8722" dataDxfId="8063"/>
    <tableColumn id="8727" xr3:uid="{04562E19-E229-4D8C-9126-DFFD68457FBC}" name="Column8723" dataDxfId="8062"/>
    <tableColumn id="8728" xr3:uid="{AE98133A-82FF-42D8-B15B-77E02799130E}" name="Column8724" dataDxfId="8061"/>
    <tableColumn id="8729" xr3:uid="{DE82B489-1A2A-4D24-99B3-79A23871CA72}" name="Column8725" dataDxfId="8060"/>
    <tableColumn id="8730" xr3:uid="{F2DAAFDE-6E9A-406C-8181-50AE4E1381C8}" name="Column8726" dataDxfId="8059"/>
    <tableColumn id="8731" xr3:uid="{61C2300F-7DF5-4453-BAE8-8C2536A6B2DE}" name="Column8727" dataDxfId="8058"/>
    <tableColumn id="8732" xr3:uid="{28519F8F-E8F1-41BA-80B6-78F2E3C0E544}" name="Column8728" dataDxfId="8057"/>
    <tableColumn id="8733" xr3:uid="{F1D15789-DC01-4F91-BABE-7A970EC44A18}" name="Column8729" dataDxfId="8056"/>
    <tableColumn id="8734" xr3:uid="{5C3CE118-518D-402B-ADD4-C7C8B822D207}" name="Column8730" dataDxfId="8055"/>
    <tableColumn id="8735" xr3:uid="{F30BEF5D-BE72-4BDD-B7D2-45E150DC4117}" name="Column8731" dataDxfId="8054"/>
    <tableColumn id="8736" xr3:uid="{09CA8BB0-A0F5-4EBF-ABC1-07F4D86FA6D3}" name="Column8732" dataDxfId="8053"/>
    <tableColumn id="8737" xr3:uid="{124784EB-0E43-4934-9C32-D5E3624D426D}" name="Column8733" dataDxfId="8052"/>
    <tableColumn id="8738" xr3:uid="{8FE4E824-77AC-4F21-9423-7E7797DA225C}" name="Column8734" dataDxfId="8051"/>
    <tableColumn id="8739" xr3:uid="{687BA710-94FE-4FC0-A8E9-6526F267AE2F}" name="Column8735" dataDxfId="8050"/>
    <tableColumn id="8740" xr3:uid="{A6DB00CC-86DA-42E8-A4CD-5EB046F3D237}" name="Column8736" dataDxfId="8049"/>
    <tableColumn id="8741" xr3:uid="{63CEB45C-8B1D-4787-B17E-34A46952FCD0}" name="Column8737" dataDxfId="8048"/>
    <tableColumn id="8742" xr3:uid="{AE7AD5D2-477C-4CAC-9A0D-8846A292432E}" name="Column8738" dataDxfId="8047"/>
    <tableColumn id="8743" xr3:uid="{2D6F22DB-37BF-487C-8CE1-513E32101B0A}" name="Column8739" dataDxfId="8046"/>
    <tableColumn id="8744" xr3:uid="{E8B4684A-63C3-4186-8EEB-128A8C193456}" name="Column8740" dataDxfId="8045"/>
    <tableColumn id="8745" xr3:uid="{DD4173FA-0B18-471F-9EDD-C232CC30F194}" name="Column8741" dataDxfId="8044"/>
    <tableColumn id="8746" xr3:uid="{BC86CB97-D827-4301-8BE6-99888E76676B}" name="Column8742" dataDxfId="8043"/>
    <tableColumn id="8747" xr3:uid="{1ADA34DB-9BA3-4C31-924D-23977B3D2AB3}" name="Column8743" dataDxfId="8042"/>
    <tableColumn id="8748" xr3:uid="{193CD076-A019-410F-8256-D01EE8CBD1D6}" name="Column8744" dataDxfId="8041"/>
    <tableColumn id="8749" xr3:uid="{CBD3A011-6C99-49E7-A87A-C0E9E0018AC1}" name="Column8745" dataDxfId="8040"/>
    <tableColumn id="8750" xr3:uid="{A4272822-AAAF-486A-9BF6-B30679B63FFA}" name="Column8746" dataDxfId="8039"/>
    <tableColumn id="8751" xr3:uid="{AD6201F5-CB33-4869-B4AC-67A51DE061D8}" name="Column8747" dataDxfId="8038"/>
    <tableColumn id="8752" xr3:uid="{7B903B0A-E426-4EBF-B171-5BD92B59DDAB}" name="Column8748" dataDxfId="8037"/>
    <tableColumn id="8753" xr3:uid="{9F3E09EF-1A17-40BA-B926-28B26A86ED25}" name="Column8749" dataDxfId="8036"/>
    <tableColumn id="8754" xr3:uid="{95171F7D-0687-4579-8D7D-68C67F661E6A}" name="Column8750" dataDxfId="8035"/>
    <tableColumn id="8755" xr3:uid="{465D8C67-CD62-4A42-8E7D-13E83B116D99}" name="Column8751" dataDxfId="8034"/>
    <tableColumn id="8756" xr3:uid="{8FD853D5-E7C7-43AB-8AFE-85D6CCF283CA}" name="Column8752" dataDxfId="8033"/>
    <tableColumn id="8757" xr3:uid="{1A5EBB5C-A6AA-48A4-BBD0-9B502F21015E}" name="Column8753" dataDxfId="8032"/>
    <tableColumn id="8758" xr3:uid="{1258BD29-A2D1-4BBA-AB9B-7DF9241E7AF1}" name="Column8754" dataDxfId="8031"/>
    <tableColumn id="8759" xr3:uid="{AA1A1FE2-EEF4-41EC-B85F-592B17851548}" name="Column8755" dataDxfId="8030"/>
    <tableColumn id="8760" xr3:uid="{0B326ABE-9526-493C-901D-7531A3C59133}" name="Column8756" dataDxfId="8029"/>
    <tableColumn id="8761" xr3:uid="{00E5FEDF-6202-4D70-9F19-05293C78726B}" name="Column8757" dataDxfId="8028"/>
    <tableColumn id="8762" xr3:uid="{A10EA9A1-39F3-42CD-86F6-3CBDF20A3ADD}" name="Column8758" dataDxfId="8027"/>
    <tableColumn id="8763" xr3:uid="{98F844C9-37CA-4E48-A941-75573B63B84B}" name="Column8759" dataDxfId="8026"/>
    <tableColumn id="8764" xr3:uid="{6684A76D-DD36-474D-8744-9D8E4DDC386A}" name="Column8760" dataDxfId="8025"/>
    <tableColumn id="8765" xr3:uid="{3AAC493C-49A4-4050-BE09-A25D87746F0A}" name="Column8761" dataDxfId="8024"/>
    <tableColumn id="8766" xr3:uid="{F960B1DE-9C85-46EC-B9F7-76EED09F1B4B}" name="Column8762" dataDxfId="8023"/>
    <tableColumn id="8767" xr3:uid="{FED2D3C5-582D-45CD-BE83-8678D08FCDE0}" name="Column8763" dataDxfId="8022"/>
    <tableColumn id="8768" xr3:uid="{D1A32C51-15B8-48FF-A8A1-C07A7EBAFEC6}" name="Column8764" dataDxfId="8021"/>
    <tableColumn id="8769" xr3:uid="{3D9DEAB8-127F-4025-8488-E87386A85B95}" name="Column8765" dataDxfId="8020"/>
    <tableColumn id="8770" xr3:uid="{C40AAF71-A2A7-4312-B94C-10BEFA5324DB}" name="Column8766" dataDxfId="8019"/>
    <tableColumn id="8771" xr3:uid="{5CF3B5C9-B84C-4B41-AA80-86C711A33392}" name="Column8767" dataDxfId="8018"/>
    <tableColumn id="8772" xr3:uid="{B6444272-D536-4E6D-BA6A-C0452C0ADAF7}" name="Column8768" dataDxfId="8017"/>
    <tableColumn id="8773" xr3:uid="{455CA031-D56B-4877-8007-8B6F55914EFB}" name="Column8769" dataDxfId="8016"/>
    <tableColumn id="8774" xr3:uid="{90DA573D-21B7-44AD-93EE-E98F0547852B}" name="Column8770" dataDxfId="8015"/>
    <tableColumn id="8775" xr3:uid="{17511CDE-21CA-4647-8552-01DADF26E722}" name="Column8771" dataDxfId="8014"/>
    <tableColumn id="8776" xr3:uid="{5720FC63-9DDF-44FB-92E5-6FC2DE4D03CC}" name="Column8772" dataDxfId="8013"/>
    <tableColumn id="8777" xr3:uid="{C4B22851-896E-47CC-999C-991044FA90D2}" name="Column8773" dataDxfId="8012"/>
    <tableColumn id="8778" xr3:uid="{A668D444-E908-4072-B749-386A1511FDB9}" name="Column8774" dataDxfId="8011"/>
    <tableColumn id="8779" xr3:uid="{4DB436F4-34B5-41CD-831C-AF80D631545F}" name="Column8775" dataDxfId="8010"/>
    <tableColumn id="8780" xr3:uid="{510E8767-82D4-4942-B02F-CAAFF12A7EF6}" name="Column8776" dataDxfId="8009"/>
    <tableColumn id="8781" xr3:uid="{8B7F414D-7184-483C-8A3B-E8D972A39271}" name="Column8777" dataDxfId="8008"/>
    <tableColumn id="8782" xr3:uid="{7EF452EC-2638-4395-B4A5-0540D09C219C}" name="Column8778" dataDxfId="8007"/>
    <tableColumn id="8783" xr3:uid="{1E28F623-4C94-4B56-B747-94E433422C5D}" name="Column8779" dataDxfId="8006"/>
    <tableColumn id="8784" xr3:uid="{217E1627-4AD8-4B29-8D55-429A770378E7}" name="Column8780" dataDxfId="8005"/>
    <tableColumn id="8785" xr3:uid="{93DBCDA1-CF65-4F78-9224-8B2E5EA3CD65}" name="Column8781" dataDxfId="8004"/>
    <tableColumn id="8786" xr3:uid="{E811A374-F833-4199-A30F-507A839B53E6}" name="Column8782" dataDxfId="8003"/>
    <tableColumn id="8787" xr3:uid="{C8AA586E-738A-4D33-9FA9-C393480C67D4}" name="Column8783" dataDxfId="8002"/>
    <tableColumn id="8788" xr3:uid="{F41A1796-08FD-4F99-AE2D-62F0E944ED5C}" name="Column8784" dataDxfId="8001"/>
    <tableColumn id="8789" xr3:uid="{D54FDA11-0658-4FF0-A241-EE8751A95817}" name="Column8785" dataDxfId="8000"/>
    <tableColumn id="8790" xr3:uid="{2A4E4D9C-AA90-4671-8D24-97A4D443CCEF}" name="Column8786" dataDxfId="7999"/>
    <tableColumn id="8791" xr3:uid="{C87208C5-4599-430C-B066-4D97BDBA745C}" name="Column8787" dataDxfId="7998"/>
    <tableColumn id="8792" xr3:uid="{43446567-CE07-4A3F-AA9A-C604F4AFD8AC}" name="Column8788" dataDxfId="7997"/>
    <tableColumn id="8793" xr3:uid="{97E26E1C-9A2D-42F6-8D6F-E9170A579397}" name="Column8789" dataDxfId="7996"/>
    <tableColumn id="8794" xr3:uid="{CC725712-3B07-4A40-B3E7-3A1755273A08}" name="Column8790" dataDxfId="7995"/>
    <tableColumn id="8795" xr3:uid="{7F398504-BE01-4EFA-99BB-8715615112D4}" name="Column8791" dataDxfId="7994"/>
    <tableColumn id="8796" xr3:uid="{144461BA-BEE6-414D-B97B-C01C79D493A0}" name="Column8792" dataDxfId="7993"/>
    <tableColumn id="8797" xr3:uid="{F357CA08-4DF2-4AF0-96D4-67B443AA4EE3}" name="Column8793" dataDxfId="7992"/>
    <tableColumn id="8798" xr3:uid="{CB333E35-39B6-404C-868F-70A8CD5E8307}" name="Column8794" dataDxfId="7991"/>
    <tableColumn id="8799" xr3:uid="{FC2F2669-B9D9-42BC-A774-6B56859C6586}" name="Column8795" dataDxfId="7990"/>
    <tableColumn id="8800" xr3:uid="{82A2E250-A270-47AA-8DBE-6F4E932CE298}" name="Column8796" dataDxfId="7989"/>
    <tableColumn id="8801" xr3:uid="{D041A72F-CB4C-4BC1-AE6D-3CBBE8F6CF42}" name="Column8797" dataDxfId="7988"/>
    <tableColumn id="8802" xr3:uid="{010AECB8-7789-457D-AF71-58923CF33476}" name="Column8798" dataDxfId="7987"/>
    <tableColumn id="8803" xr3:uid="{5289775F-64C3-4F33-99B8-1FE5D2DB14F1}" name="Column8799" dataDxfId="7986"/>
    <tableColumn id="8804" xr3:uid="{4569F8D4-7D1B-48A5-B44F-9CD0344E63FE}" name="Column8800" dataDxfId="7985"/>
    <tableColumn id="8805" xr3:uid="{0BEC7C85-CAEC-491E-8DC6-5536D224B24C}" name="Column8801" dataDxfId="7984"/>
    <tableColumn id="8806" xr3:uid="{D71F9403-D2D7-45CF-95DB-B5A25BCD59AB}" name="Column8802" dataDxfId="7983"/>
    <tableColumn id="8807" xr3:uid="{2AD0DED4-1A92-4C6B-827E-093E66266042}" name="Column8803" dataDxfId="7982"/>
    <tableColumn id="8808" xr3:uid="{01C7A07D-5237-4A69-8080-3718F4BFEC31}" name="Column8804" dataDxfId="7981"/>
    <tableColumn id="8809" xr3:uid="{593E4489-D583-4896-9573-8F1CE02BE2F2}" name="Column8805" dataDxfId="7980"/>
    <tableColumn id="8810" xr3:uid="{3629C24A-09AD-4B7F-B7D6-BEE432C958A9}" name="Column8806" dataDxfId="7979"/>
    <tableColumn id="8811" xr3:uid="{D5561724-521D-4A8A-B586-7F4A89D6046D}" name="Column8807" dataDxfId="7978"/>
    <tableColumn id="8812" xr3:uid="{7DD8D0DF-96F0-41FC-A2BA-659BF2489051}" name="Column8808" dataDxfId="7977"/>
    <tableColumn id="8813" xr3:uid="{7C4F90BF-361C-41DC-AB86-38D34B1D7472}" name="Column8809" dataDxfId="7976"/>
    <tableColumn id="8814" xr3:uid="{37070C69-3EC9-463B-921F-D78BE34C7799}" name="Column8810" dataDxfId="7975"/>
    <tableColumn id="8815" xr3:uid="{DD7B3338-51DF-43BF-B1CB-BCB373090447}" name="Column8811" dataDxfId="7974"/>
    <tableColumn id="8816" xr3:uid="{6372B249-C176-45EB-A5A2-440C2797FD1D}" name="Column8812" dataDxfId="7973"/>
    <tableColumn id="8817" xr3:uid="{16BDB366-D88F-4CD5-A48D-6A98656953C5}" name="Column8813" dataDxfId="7972"/>
    <tableColumn id="8818" xr3:uid="{ADB7EF72-BCE3-4669-8266-B30C6E50C555}" name="Column8814" dataDxfId="7971"/>
    <tableColumn id="8819" xr3:uid="{C13F954E-3D61-4EB0-A3A5-4C3B6FDC17BA}" name="Column8815" dataDxfId="7970"/>
    <tableColumn id="8820" xr3:uid="{CBD5BD13-99D7-4E52-B07A-9104A669D8E5}" name="Column8816" dataDxfId="7969"/>
    <tableColumn id="8821" xr3:uid="{5C386652-C312-4D47-AA9F-BF920718F096}" name="Column8817" dataDxfId="7968"/>
    <tableColumn id="8822" xr3:uid="{5693B238-D6DB-4DC4-A5F4-5DA034F7016C}" name="Column8818" dataDxfId="7967"/>
    <tableColumn id="8823" xr3:uid="{896DD77F-10F2-4BAA-BB38-9F5F56B764AD}" name="Column8819" dataDxfId="7966"/>
    <tableColumn id="8824" xr3:uid="{7DAC6BAC-4998-4BBC-ADB5-29D61BF11090}" name="Column8820" dataDxfId="7965"/>
    <tableColumn id="8825" xr3:uid="{137DFDBC-4D0A-4195-A5C7-D0086A079B63}" name="Column8821" dataDxfId="7964"/>
    <tableColumn id="8826" xr3:uid="{C04B12DA-2539-4C63-A414-53334F6E4D6C}" name="Column8822" dataDxfId="7963"/>
    <tableColumn id="8827" xr3:uid="{AE460327-EEC5-44C6-84E6-9E3AD34F343A}" name="Column8823" dataDxfId="7962"/>
    <tableColumn id="8828" xr3:uid="{31093372-37C1-4C71-BD56-BAAC916F9FEF}" name="Column8824" dataDxfId="7961"/>
    <tableColumn id="8829" xr3:uid="{9CFD5C66-AF13-4897-B936-AE987DF1A64E}" name="Column8825" dataDxfId="7960"/>
    <tableColumn id="8830" xr3:uid="{9823E33E-FFCA-4C7A-B97C-F756EF7FACF9}" name="Column8826" dataDxfId="7959"/>
    <tableColumn id="8831" xr3:uid="{83343ED7-36B3-4E79-BF46-EFA76E86287C}" name="Column8827" dataDxfId="7958"/>
    <tableColumn id="8832" xr3:uid="{D452CA55-FEDB-45E6-83B7-15FF0D3346AA}" name="Column8828" dataDxfId="7957"/>
    <tableColumn id="8833" xr3:uid="{3EE1AE72-BAAC-44BD-979A-F013B078394F}" name="Column8829" dataDxfId="7956"/>
    <tableColumn id="8834" xr3:uid="{B4A084EA-2E60-4A37-B308-9F5DBBB8F1EE}" name="Column8830" dataDxfId="7955"/>
    <tableColumn id="8835" xr3:uid="{26024ACA-9C0B-4E3B-B880-B9C8D260CBEA}" name="Column8831" dataDxfId="7954"/>
    <tableColumn id="8836" xr3:uid="{53BFEFC9-EB79-4AEE-BE16-110A772F9B54}" name="Column8832" dataDxfId="7953"/>
    <tableColumn id="8837" xr3:uid="{148F4610-3EED-49FA-9233-7395CBA9C01D}" name="Column8833" dataDxfId="7952"/>
    <tableColumn id="8838" xr3:uid="{D7F11295-3329-4F85-A006-C6B6EEA73D38}" name="Column8834" dataDxfId="7951"/>
    <tableColumn id="8839" xr3:uid="{75A4B5EB-6F2A-4D31-BC1A-E01409175740}" name="Column8835" dataDxfId="7950"/>
    <tableColumn id="8840" xr3:uid="{C893A606-A68E-4C38-8E10-29995B6CFCA9}" name="Column8836" dataDxfId="7949"/>
    <tableColumn id="8841" xr3:uid="{623A3B10-9461-433B-9B0B-92C59093E4F6}" name="Column8837" dataDxfId="7948"/>
    <tableColumn id="8842" xr3:uid="{7E4E0E60-3C7B-45CF-A5AD-45DA6A629569}" name="Column8838" dataDxfId="7947"/>
    <tableColumn id="8843" xr3:uid="{735BB4D8-7D64-4E15-8E7A-9AC7B1F18C8B}" name="Column8839" dataDxfId="7946"/>
    <tableColumn id="8844" xr3:uid="{19ECB380-56ED-4151-ABA4-19E0E85A0509}" name="Column8840" dataDxfId="7945"/>
    <tableColumn id="8845" xr3:uid="{455AB297-BF61-4058-AC56-C1C60D8F76B5}" name="Column8841" dataDxfId="7944"/>
    <tableColumn id="8846" xr3:uid="{34B4E8D6-693E-4BCC-BC5D-DAD0D5A8E36F}" name="Column8842" dataDxfId="7943"/>
    <tableColumn id="8847" xr3:uid="{96EE842E-0462-4DEF-B556-25B304D31742}" name="Column8843" dataDxfId="7942"/>
    <tableColumn id="8848" xr3:uid="{0F8F9F10-13DC-48EB-A60B-6E399A595AD1}" name="Column8844" dataDxfId="7941"/>
    <tableColumn id="8849" xr3:uid="{8260AD9F-BD3C-44F9-A816-965A6D9FA876}" name="Column8845" dataDxfId="7940"/>
    <tableColumn id="8850" xr3:uid="{335B6FFD-C0D8-49ED-859D-6932D96702CC}" name="Column8846" dataDxfId="7939"/>
    <tableColumn id="8851" xr3:uid="{306B6E68-DC70-4B16-ADF9-6E6C31246392}" name="Column8847" dataDxfId="7938"/>
    <tableColumn id="8852" xr3:uid="{933E9C5B-044F-46C2-B121-27D1956A4BA6}" name="Column8848" dataDxfId="7937"/>
    <tableColumn id="8853" xr3:uid="{59FFEC7A-B8A7-4389-9E8D-52EEDF79675A}" name="Column8849" dataDxfId="7936"/>
    <tableColumn id="8854" xr3:uid="{D8109DB7-E9A1-458D-95E3-C5D4747938E1}" name="Column8850" dataDxfId="7935"/>
    <tableColumn id="8855" xr3:uid="{D9DB7BEE-8920-4026-817C-3CD09845E92A}" name="Column8851" dataDxfId="7934"/>
    <tableColumn id="8856" xr3:uid="{EAB8453B-0DC0-4726-A55C-CA1D30D81031}" name="Column8852" dataDxfId="7933"/>
    <tableColumn id="8857" xr3:uid="{DE9D40FC-3075-474B-A03F-C8F207989F51}" name="Column8853" dataDxfId="7932"/>
    <tableColumn id="8858" xr3:uid="{16B91441-891E-458D-B8F0-EEA3B7880158}" name="Column8854" dataDxfId="7931"/>
    <tableColumn id="8859" xr3:uid="{B43BC88E-6C4A-45EE-A6FF-E34A478F97E9}" name="Column8855" dataDxfId="7930"/>
    <tableColumn id="8860" xr3:uid="{2CD55E97-D028-4EF1-88B7-9E398E48FF00}" name="Column8856" dataDxfId="7929"/>
    <tableColumn id="8861" xr3:uid="{7C27E8B0-4D75-480B-8B23-998F10A06C57}" name="Column8857" dataDxfId="7928"/>
    <tableColumn id="8862" xr3:uid="{F4A5C1ED-9D37-42FA-B169-E1CA1A0C0278}" name="Column8858" dataDxfId="7927"/>
    <tableColumn id="8863" xr3:uid="{215854BF-79CB-4D3F-AC5C-F6E38595605A}" name="Column8859" dataDxfId="7926"/>
    <tableColumn id="8864" xr3:uid="{4C45E63E-B66D-4360-B959-AE97A3EF7ACD}" name="Column8860" dataDxfId="7925"/>
    <tableColumn id="8865" xr3:uid="{CE0820D6-F358-4562-B8D4-76A13F91EB6D}" name="Column8861" dataDxfId="7924"/>
    <tableColumn id="8866" xr3:uid="{FB950A13-378E-4873-AD87-F0CABAAA31FF}" name="Column8862" dataDxfId="7923"/>
    <tableColumn id="8867" xr3:uid="{B92288CF-343A-4C8F-BFD9-E336849117C3}" name="Column8863" dataDxfId="7922"/>
    <tableColumn id="8868" xr3:uid="{8B58896E-3CB4-4FA0-8FEE-E3A6C8CD66EA}" name="Column8864" dataDxfId="7921"/>
    <tableColumn id="8869" xr3:uid="{ECF07004-01A2-4F0E-A344-A531BA63F100}" name="Column8865" dataDxfId="7920"/>
    <tableColumn id="8870" xr3:uid="{F3BB01F9-DEE5-448D-B85A-9B927786866D}" name="Column8866" dataDxfId="7919"/>
    <tableColumn id="8871" xr3:uid="{30119363-BFDD-4F50-9A8E-B2F4E10F4E38}" name="Column8867" dataDxfId="7918"/>
    <tableColumn id="8872" xr3:uid="{DF8B2EAA-D475-4592-B944-5524216C61F7}" name="Column8868" dataDxfId="7917"/>
    <tableColumn id="8873" xr3:uid="{A7CF6F53-D499-4E1F-9D0A-FE804182BC04}" name="Column8869" dataDxfId="7916"/>
    <tableColumn id="8874" xr3:uid="{0405C0B6-1246-4833-8333-E58884AA6FB7}" name="Column8870" dataDxfId="7915"/>
    <tableColumn id="8875" xr3:uid="{6FDC3EB2-BA78-4BEF-A8A9-3859D507F458}" name="Column8871" dataDxfId="7914"/>
    <tableColumn id="8876" xr3:uid="{140F2AD4-96C8-4D5C-867C-DF47B58A9049}" name="Column8872" dataDxfId="7913"/>
    <tableColumn id="8877" xr3:uid="{5AE2AD7D-9AFD-4424-A1CD-BD007FD05A59}" name="Column8873" dataDxfId="7912"/>
    <tableColumn id="8878" xr3:uid="{6DE173BB-06CB-40AE-A9EA-4715AB30F480}" name="Column8874" dataDxfId="7911"/>
    <tableColumn id="8879" xr3:uid="{AAE303AE-470B-4627-9805-2521CFA1766D}" name="Column8875" dataDxfId="7910"/>
    <tableColumn id="8880" xr3:uid="{E643128B-DC55-473A-BAE1-363811C43866}" name="Column8876" dataDxfId="7909"/>
    <tableColumn id="8881" xr3:uid="{2260A359-35E1-4A6E-AE53-04E5DDEA9558}" name="Column8877" dataDxfId="7908"/>
    <tableColumn id="8882" xr3:uid="{A2C3EFCC-B8F9-4365-85EC-DFE68CF561C6}" name="Column8878" dataDxfId="7907"/>
    <tableColumn id="8883" xr3:uid="{7A22E66C-2D24-4C7D-80E2-70E1E6D00CA9}" name="Column8879" dataDxfId="7906"/>
    <tableColumn id="8884" xr3:uid="{445D0574-C1A4-42E0-A19D-4138CF0022FF}" name="Column8880" dataDxfId="7905"/>
    <tableColumn id="8885" xr3:uid="{620F057C-4DDB-45D6-9524-730882FFCB85}" name="Column8881" dataDxfId="7904"/>
    <tableColumn id="8886" xr3:uid="{19DA65FD-EA6C-4AA1-8C94-F92782C06087}" name="Column8882" dataDxfId="7903"/>
    <tableColumn id="8887" xr3:uid="{FB832F34-DB93-4B30-8A26-3CAFEC6857EC}" name="Column8883" dataDxfId="7902"/>
    <tableColumn id="8888" xr3:uid="{26C4FBF1-85F6-49F2-89B8-40DEF90E2614}" name="Column8884" dataDxfId="7901"/>
    <tableColumn id="8889" xr3:uid="{BD72CD29-D722-4B5C-9FC6-FE5E247D174A}" name="Column8885" dataDxfId="7900"/>
    <tableColumn id="8890" xr3:uid="{52A07A4B-100F-48B2-8918-916966D4F9DA}" name="Column8886" dataDxfId="7899"/>
    <tableColumn id="8891" xr3:uid="{F92021C3-12DB-4B02-86FD-12D15285649E}" name="Column8887" dataDxfId="7898"/>
    <tableColumn id="8892" xr3:uid="{3C8ADE6F-F7E4-4DF5-B963-AC14A947DC4D}" name="Column8888" dataDxfId="7897"/>
    <tableColumn id="8893" xr3:uid="{57DFAB1A-1584-487F-B9CD-D06401FD1959}" name="Column8889" dataDxfId="7896"/>
    <tableColumn id="8894" xr3:uid="{F5062228-EA72-44EA-A98B-EE3A21D2E652}" name="Column8890" dataDxfId="7895"/>
    <tableColumn id="8895" xr3:uid="{12086256-D126-44B3-8AD8-31021467C65F}" name="Column8891" dataDxfId="7894"/>
    <tableColumn id="8896" xr3:uid="{C07061F6-B21B-4676-80EB-EC320B2913A8}" name="Column8892" dataDxfId="7893"/>
    <tableColumn id="8897" xr3:uid="{2EBFF287-8675-4064-AE8A-2547BDA0A667}" name="Column8893" dataDxfId="7892"/>
    <tableColumn id="8898" xr3:uid="{66E12541-4FDE-4A75-AB83-A9252DA09220}" name="Column8894" dataDxfId="7891"/>
    <tableColumn id="8899" xr3:uid="{0D8042A0-0F79-4DC6-8E24-B6F8FF5B3230}" name="Column8895" dataDxfId="7890"/>
    <tableColumn id="8900" xr3:uid="{A527DAD8-BE1B-4DEB-AFD0-E640B8AA4EFA}" name="Column8896" dataDxfId="7889"/>
    <tableColumn id="8901" xr3:uid="{CC48D9A0-44BE-4631-8B8F-92261BBD945D}" name="Column8897" dataDxfId="7888"/>
    <tableColumn id="8902" xr3:uid="{99B9BFEA-CD00-4E5B-9D01-41EEA20FB9C4}" name="Column8898" dataDxfId="7887"/>
    <tableColumn id="8903" xr3:uid="{FA811962-866C-4C4C-9103-4480A8DFF80E}" name="Column8899" dataDxfId="7886"/>
    <tableColumn id="8904" xr3:uid="{652075A1-E475-4139-9085-AC5C861BF3B2}" name="Column8900" dataDxfId="7885"/>
    <tableColumn id="8905" xr3:uid="{A45200AA-47B7-414D-8806-A09ECE536F56}" name="Column8901" dataDxfId="7884"/>
    <tableColumn id="8906" xr3:uid="{E0F5BADA-BF47-49F5-9FCC-11F0C31A79A2}" name="Column8902" dataDxfId="7883"/>
    <tableColumn id="8907" xr3:uid="{09DD784B-9B29-4A85-9C58-D3C5C72539F7}" name="Column8903" dataDxfId="7882"/>
    <tableColumn id="8908" xr3:uid="{5D5AFE88-DCAB-4B6C-AE63-3BD7AAF321B7}" name="Column8904" dataDxfId="7881"/>
    <tableColumn id="8909" xr3:uid="{CC0D4D50-169B-4C1D-9D5C-1BBA3CF67A86}" name="Column8905" dataDxfId="7880"/>
    <tableColumn id="8910" xr3:uid="{96754F8F-7ECB-4A83-A7A8-3AEF23CA0182}" name="Column8906" dataDxfId="7879"/>
    <tableColumn id="8911" xr3:uid="{9731D48B-1BD9-497D-B5B2-7B072BCB7CAD}" name="Column8907" dataDxfId="7878"/>
    <tableColumn id="8912" xr3:uid="{780F786E-FB32-484D-9FB6-2116641C9709}" name="Column8908" dataDxfId="7877"/>
    <tableColumn id="8913" xr3:uid="{F0A02DBB-193E-4AE4-9CFB-B6440002A223}" name="Column8909" dataDxfId="7876"/>
    <tableColumn id="8914" xr3:uid="{CB46B051-6F87-4B98-A759-699AC6D09F17}" name="Column8910" dataDxfId="7875"/>
    <tableColumn id="8915" xr3:uid="{66EDA4F2-13EE-474E-9295-9905E7C8D271}" name="Column8911" dataDxfId="7874"/>
    <tableColumn id="8916" xr3:uid="{EF0F5059-D10F-419E-BF55-0EFF0FF30EE5}" name="Column8912" dataDxfId="7873"/>
    <tableColumn id="8917" xr3:uid="{F699EBA7-F115-471D-8A1E-EB457F8172EA}" name="Column8913" dataDxfId="7872"/>
    <tableColumn id="8918" xr3:uid="{32D2DA4E-4BDB-46D0-B7AF-BCE551A2247D}" name="Column8914" dataDxfId="7871"/>
    <tableColumn id="8919" xr3:uid="{DDA8FAFA-2570-40D4-9BDF-1724612D34FB}" name="Column8915" dataDxfId="7870"/>
    <tableColumn id="8920" xr3:uid="{416900CE-0AC5-4413-9419-C1045BF1777B}" name="Column8916" dataDxfId="7869"/>
    <tableColumn id="8921" xr3:uid="{0ED120D6-AAEB-491F-8C66-569D44398ED2}" name="Column8917" dataDxfId="7868"/>
    <tableColumn id="8922" xr3:uid="{297E1EB0-5D70-4882-B3D1-52F5AC3352A1}" name="Column8918" dataDxfId="7867"/>
    <tableColumn id="8923" xr3:uid="{BA9BC8EF-1012-4C16-A0C3-7E0601005424}" name="Column8919" dataDxfId="7866"/>
    <tableColumn id="8924" xr3:uid="{62FA5EDE-3441-444C-B62A-3FCD41F19D69}" name="Column8920" dataDxfId="7865"/>
    <tableColumn id="8925" xr3:uid="{32AC6359-30ED-469A-8C5F-B99021C37704}" name="Column8921" dataDxfId="7864"/>
    <tableColumn id="8926" xr3:uid="{1B31DE3C-1F27-445D-831D-788631CD6541}" name="Column8922" dataDxfId="7863"/>
    <tableColumn id="8927" xr3:uid="{B9A4EBCC-A9C6-4D4E-9182-A14108761B42}" name="Column8923" dataDxfId="7862"/>
    <tableColumn id="8928" xr3:uid="{AAF50477-3F09-49DF-A51B-C8BB2314562E}" name="Column8924" dataDxfId="7861"/>
    <tableColumn id="8929" xr3:uid="{5CC1EE22-6849-4954-8128-A91D7D985985}" name="Column8925" dataDxfId="7860"/>
    <tableColumn id="8930" xr3:uid="{2D403895-2B99-4A43-B865-9C41C7FB4DD1}" name="Column8926" dataDxfId="7859"/>
    <tableColumn id="8931" xr3:uid="{610AA28E-63E8-41D2-B0B9-3885C9DAC7B3}" name="Column8927" dataDxfId="7858"/>
    <tableColumn id="8932" xr3:uid="{82FA90FB-F523-49E2-BE56-680FDB439277}" name="Column8928" dataDxfId="7857"/>
    <tableColumn id="8933" xr3:uid="{7BC73975-A1DD-4ADE-9CCE-756231DA7C18}" name="Column8929" dataDxfId="7856"/>
    <tableColumn id="8934" xr3:uid="{83EF4D80-6427-4311-A7A9-47E999C00869}" name="Column8930" dataDxfId="7855"/>
    <tableColumn id="8935" xr3:uid="{6EE48BEE-EB64-4025-8BF7-CBAD5E74CB75}" name="Column8931" dataDxfId="7854"/>
    <tableColumn id="8936" xr3:uid="{D2153561-B0BA-476D-9359-CD33B3BE390A}" name="Column8932" dataDxfId="7853"/>
    <tableColumn id="8937" xr3:uid="{2B93337A-4E2A-4A2E-A6CF-A9833BE6D968}" name="Column8933" dataDxfId="7852"/>
    <tableColumn id="8938" xr3:uid="{A290FCD4-8D1D-40EC-A6F1-CE59EB154354}" name="Column8934" dataDxfId="7851"/>
    <tableColumn id="8939" xr3:uid="{740F4D34-3AC1-4562-B56A-4E3DFF5CE182}" name="Column8935" dataDxfId="7850"/>
    <tableColumn id="8940" xr3:uid="{00912EA1-93BC-462A-9436-60F66F134E53}" name="Column8936" dataDxfId="7849"/>
    <tableColumn id="8941" xr3:uid="{0558ECA4-313C-45C5-90CF-63BB4A89554E}" name="Column8937" dataDxfId="7848"/>
    <tableColumn id="8942" xr3:uid="{1A9BFF41-A963-4C5A-8783-934D930FE27B}" name="Column8938" dataDxfId="7847"/>
    <tableColumn id="8943" xr3:uid="{8B6E9487-4E7B-4CF8-9A4E-F908D7CCCED7}" name="Column8939" dataDxfId="7846"/>
    <tableColumn id="8944" xr3:uid="{89647DC5-36E8-46C1-8B4B-50F4BB25CFDE}" name="Column8940" dataDxfId="7845"/>
    <tableColumn id="8945" xr3:uid="{95605A9F-5758-41C9-839A-BB3128E8C084}" name="Column8941" dataDxfId="7844"/>
    <tableColumn id="8946" xr3:uid="{693F23AD-4185-4CAA-92F0-28DBE7776689}" name="Column8942" dataDxfId="7843"/>
    <tableColumn id="8947" xr3:uid="{61E7B5D0-D373-4D0A-85A5-51E562B79AA1}" name="Column8943" dataDxfId="7842"/>
    <tableColumn id="8948" xr3:uid="{1EE85609-00E9-42B4-8F71-E5128E8C49C2}" name="Column8944" dataDxfId="7841"/>
    <tableColumn id="8949" xr3:uid="{1E3FB1CF-050F-4DA9-90FD-E53546D735AD}" name="Column8945" dataDxfId="7840"/>
    <tableColumn id="8950" xr3:uid="{D8577749-ABC1-46C7-B3E4-52F2A1C842BE}" name="Column8946" dataDxfId="7839"/>
    <tableColumn id="8951" xr3:uid="{DD5384B0-7DFA-4888-9E15-DA4E409D84FA}" name="Column8947" dataDxfId="7838"/>
    <tableColumn id="8952" xr3:uid="{B325D4B2-41E2-4018-A6C6-517667E25CC4}" name="Column8948" dataDxfId="7837"/>
    <tableColumn id="8953" xr3:uid="{94DC77F9-2790-4A95-9ADD-B9B3FEC453BB}" name="Column8949" dataDxfId="7836"/>
    <tableColumn id="8954" xr3:uid="{DB6E88C1-399A-4ECE-B325-47D4C3F043CA}" name="Column8950" dataDxfId="7835"/>
    <tableColumn id="8955" xr3:uid="{57F7FC4A-F9B0-47CA-BA79-639BB43EE0E0}" name="Column8951" dataDxfId="7834"/>
    <tableColumn id="8956" xr3:uid="{13DDAA68-C310-4DC3-8059-402A90D4FEC0}" name="Column8952" dataDxfId="7833"/>
    <tableColumn id="8957" xr3:uid="{8CBF2043-B78D-4FB9-90D8-693CDF327B8C}" name="Column8953" dataDxfId="7832"/>
    <tableColumn id="8958" xr3:uid="{BF398A39-3CDB-4F8E-9251-6476BDEA1C38}" name="Column8954" dataDxfId="7831"/>
    <tableColumn id="8959" xr3:uid="{8F5E96C5-D524-4B3C-8D21-7DE2434026A8}" name="Column8955" dataDxfId="7830"/>
    <tableColumn id="8960" xr3:uid="{BF07CE7E-E489-4E5D-B2B1-0DB2AC787D03}" name="Column8956" dataDxfId="7829"/>
    <tableColumn id="8961" xr3:uid="{6FF58858-A5FD-49B7-A5E3-077603CAE57A}" name="Column8957" dataDxfId="7828"/>
    <tableColumn id="8962" xr3:uid="{D40B9F97-83F2-4066-AFD9-A2FDE8603E26}" name="Column8958" dataDxfId="7827"/>
    <tableColumn id="8963" xr3:uid="{AD30D585-723A-41E8-B04F-8567F51210E7}" name="Column8959" dataDxfId="7826"/>
    <tableColumn id="8964" xr3:uid="{03CECF13-5524-4EF1-90BD-365C7CEC1BEB}" name="Column8960" dataDxfId="7825"/>
    <tableColumn id="8965" xr3:uid="{6617D63E-8322-4FB1-A78D-C0763220882F}" name="Column8961" dataDxfId="7824"/>
    <tableColumn id="8966" xr3:uid="{01C9447F-42CE-4398-AEE1-80F1F5E59CDF}" name="Column8962" dataDxfId="7823"/>
    <tableColumn id="8967" xr3:uid="{9E2674DD-DC49-4896-9FC2-5F922E6CA096}" name="Column8963" dataDxfId="7822"/>
    <tableColumn id="8968" xr3:uid="{DB4455F7-794F-41F8-9252-E8D502AF8860}" name="Column8964" dataDxfId="7821"/>
    <tableColumn id="8969" xr3:uid="{90523E63-4D81-417A-8E9A-33BB3D42D341}" name="Column8965" dataDxfId="7820"/>
    <tableColumn id="8970" xr3:uid="{D4B31470-A810-4DAA-932E-3996771B3059}" name="Column8966" dataDxfId="7819"/>
    <tableColumn id="8971" xr3:uid="{063C5554-3895-4ECA-8AD2-FA43EB032990}" name="Column8967" dataDxfId="7818"/>
    <tableColumn id="8972" xr3:uid="{24AFA32D-E803-4B39-81C9-39A1334E0C00}" name="Column8968" dataDxfId="7817"/>
    <tableColumn id="8973" xr3:uid="{6AFE824B-A34F-46AB-A448-42CE80440C56}" name="Column8969" dataDxfId="7816"/>
    <tableColumn id="8974" xr3:uid="{1E326BCC-20B6-495E-A498-D4923D172E29}" name="Column8970" dataDxfId="7815"/>
    <tableColumn id="8975" xr3:uid="{568B2D4A-285D-48A2-BF4F-8AF19EDA740E}" name="Column8971" dataDxfId="7814"/>
    <tableColumn id="8976" xr3:uid="{5870DAA2-1FBE-49F7-9FF9-E31AB24155F2}" name="Column8972" dataDxfId="7813"/>
    <tableColumn id="8977" xr3:uid="{50A0EE35-3E84-414C-8543-E3EFA6C5BFBF}" name="Column8973" dataDxfId="7812"/>
    <tableColumn id="8978" xr3:uid="{D3185161-F727-41C8-8009-BBE9EC2B1FE7}" name="Column8974" dataDxfId="7811"/>
    <tableColumn id="8979" xr3:uid="{411E0F54-47B1-4AAC-8170-DD47525E3F6B}" name="Column8975" dataDxfId="7810"/>
    <tableColumn id="8980" xr3:uid="{76D16E34-B6A5-43EE-83BF-02A6AC305E83}" name="Column8976" dataDxfId="7809"/>
    <tableColumn id="8981" xr3:uid="{A0AC108F-E583-4C6F-8EC5-C9C5E7655C30}" name="Column8977" dataDxfId="7808"/>
    <tableColumn id="8982" xr3:uid="{6746F27A-9C94-4299-8FE9-8EFB8266AC58}" name="Column8978" dataDxfId="7807"/>
    <tableColumn id="8983" xr3:uid="{F05CDF36-6B04-4E90-930D-B29C1362BB46}" name="Column8979" dataDxfId="7806"/>
    <tableColumn id="8984" xr3:uid="{54B85171-165C-4D2B-A286-95198EAD0E5A}" name="Column8980" dataDxfId="7805"/>
    <tableColumn id="8985" xr3:uid="{5980E868-CEEF-40A4-AB82-E6DC680D7E69}" name="Column8981" dataDxfId="7804"/>
    <tableColumn id="8986" xr3:uid="{F7C82D00-F6F9-4E61-9B1E-824695BE8B63}" name="Column8982" dataDxfId="7803"/>
    <tableColumn id="8987" xr3:uid="{0F0322CF-900E-4C54-841E-0A8A3CF74C54}" name="Column8983" dataDxfId="7802"/>
    <tableColumn id="8988" xr3:uid="{0E982CA8-2168-4F07-AC06-58F188BD70D7}" name="Column8984" dataDxfId="7801"/>
    <tableColumn id="8989" xr3:uid="{CA5BFBD7-B2A1-445D-B0D0-F3B915243E80}" name="Column8985" dataDxfId="7800"/>
    <tableColumn id="8990" xr3:uid="{206BEBB1-B140-45D0-9593-F763DEED1F12}" name="Column8986" dataDxfId="7799"/>
    <tableColumn id="8991" xr3:uid="{92C4E25F-275A-4941-A48B-28B0C1E783AB}" name="Column8987" dataDxfId="7798"/>
    <tableColumn id="8992" xr3:uid="{EBDB5B19-4436-43BD-96F6-BFD7FF4D462C}" name="Column8988" dataDxfId="7797"/>
    <tableColumn id="8993" xr3:uid="{5FA2B27F-EA08-4A95-A0DF-BC0C6763ED8C}" name="Column8989" dataDxfId="7796"/>
    <tableColumn id="8994" xr3:uid="{8A28C7C7-7096-498E-81F4-7F47FD0FCA77}" name="Column8990" dataDxfId="7795"/>
    <tableColumn id="8995" xr3:uid="{D36D9FB0-B881-4BB0-A1C8-123A05244900}" name="Column8991" dataDxfId="7794"/>
    <tableColumn id="8996" xr3:uid="{3B1828B7-BC6F-46E1-ACA3-A154EC80587B}" name="Column8992" dataDxfId="7793"/>
    <tableColumn id="8997" xr3:uid="{D29ACAAD-7BFA-4CD1-B2EC-F1D3F7D26538}" name="Column8993" dataDxfId="7792"/>
    <tableColumn id="8998" xr3:uid="{3E530C66-8701-419A-95A0-D79FA623D1ED}" name="Column8994" dataDxfId="7791"/>
    <tableColumn id="8999" xr3:uid="{6F7F6839-C2E2-4C56-8414-B94C7F105F03}" name="Column8995" dataDxfId="7790"/>
    <tableColumn id="9000" xr3:uid="{967054AA-3EFF-4462-9507-83BEBE217B64}" name="Column8996" dataDxfId="7789"/>
    <tableColumn id="9001" xr3:uid="{0D5DDFE6-D775-4973-A4E5-E05ABA47C5FE}" name="Column8997" dataDxfId="7788"/>
    <tableColumn id="9002" xr3:uid="{360CDB30-04A5-4809-86CE-F2B73EC42369}" name="Column8998" dataDxfId="7787"/>
    <tableColumn id="9003" xr3:uid="{C5F94E66-4F62-458F-A244-57D665B7019D}" name="Column8999" dataDxfId="7786"/>
    <tableColumn id="9004" xr3:uid="{E798A4D2-97AA-4386-8CE8-95547F1939A7}" name="Column9000" dataDxfId="7785"/>
    <tableColumn id="9005" xr3:uid="{43DEF7DD-ADCB-40E0-A84F-1D706635FB95}" name="Column9001" dataDxfId="7784"/>
    <tableColumn id="9006" xr3:uid="{EE9BC208-3A36-4B97-B082-841E79899232}" name="Column9002" dataDxfId="7783"/>
    <tableColumn id="9007" xr3:uid="{C918B78C-8929-413E-9FFE-BA9A61089D37}" name="Column9003" dataDxfId="7782"/>
    <tableColumn id="9008" xr3:uid="{31043928-1404-4C2E-9643-CB1F1056F147}" name="Column9004" dataDxfId="7781"/>
    <tableColumn id="9009" xr3:uid="{77D2A01B-D0AC-407B-8AD4-D01D01B83479}" name="Column9005" dataDxfId="7780"/>
    <tableColumn id="9010" xr3:uid="{BA7E8F9F-C4B6-42C3-8A19-1B14A4A4F928}" name="Column9006" dataDxfId="7779"/>
    <tableColumn id="9011" xr3:uid="{748545C4-A96C-4E54-922A-CFD6E126F0E4}" name="Column9007" dataDxfId="7778"/>
    <tableColumn id="9012" xr3:uid="{FD74FB11-CAC0-4685-8FF3-4078A60252D5}" name="Column9008" dataDxfId="7777"/>
    <tableColumn id="9013" xr3:uid="{2368CE71-1F02-453F-8F86-536C4D2D6365}" name="Column9009" dataDxfId="7776"/>
    <tableColumn id="9014" xr3:uid="{73B1336E-3A95-4F0E-9047-20E10B1F42E9}" name="Column9010" dataDxfId="7775"/>
    <tableColumn id="9015" xr3:uid="{FFEEFDC7-A113-4798-8690-6593938309A3}" name="Column9011" dataDxfId="7774"/>
    <tableColumn id="9016" xr3:uid="{C9AD3033-420F-4A53-AE4C-9C5D465484BB}" name="Column9012" dataDxfId="7773"/>
    <tableColumn id="9017" xr3:uid="{06970F03-3F7E-41AB-A512-EB5ED2212DE4}" name="Column9013" dataDxfId="7772"/>
    <tableColumn id="9018" xr3:uid="{ACAE32D2-6E15-40B9-AE24-66DC1E80353A}" name="Column9014" dataDxfId="7771"/>
    <tableColumn id="9019" xr3:uid="{9F0C860C-1296-41D3-95D0-116396F24BD2}" name="Column9015" dataDxfId="7770"/>
    <tableColumn id="9020" xr3:uid="{32FF6045-73FD-4762-9B33-D07FA6D7668E}" name="Column9016" dataDxfId="7769"/>
    <tableColumn id="9021" xr3:uid="{69A87F07-349A-4F9C-8023-CA26D3C62891}" name="Column9017" dataDxfId="7768"/>
    <tableColumn id="9022" xr3:uid="{E45AB0CE-3F79-418B-9A07-C7E4C82F0AC4}" name="Column9018" dataDxfId="7767"/>
    <tableColumn id="9023" xr3:uid="{75C34D7F-FCAA-483C-B393-D9106EA551A3}" name="Column9019" dataDxfId="7766"/>
    <tableColumn id="9024" xr3:uid="{25C47DB9-94BC-4148-B83B-792806BF25A0}" name="Column9020" dataDxfId="7765"/>
    <tableColumn id="9025" xr3:uid="{DF03B623-A463-4ECF-9456-6ECBBF95A48E}" name="Column9021" dataDxfId="7764"/>
    <tableColumn id="9026" xr3:uid="{A997A6C3-3978-4059-AF97-807B37820330}" name="Column9022" dataDxfId="7763"/>
    <tableColumn id="9027" xr3:uid="{2CC114B9-3D43-4A52-81BD-8E9AB4459B7B}" name="Column9023" dataDxfId="7762"/>
    <tableColumn id="9028" xr3:uid="{6AD2E284-387F-4AAA-B739-2A00105C7ED9}" name="Column9024" dataDxfId="7761"/>
    <tableColumn id="9029" xr3:uid="{4156FEC1-1C2B-4074-833E-7657796DC8A7}" name="Column9025" dataDxfId="7760"/>
    <tableColumn id="9030" xr3:uid="{CEF2DE03-D393-47CC-866D-5664C8F59A38}" name="Column9026" dataDxfId="7759"/>
    <tableColumn id="9031" xr3:uid="{3321C8BE-8C2B-4E63-9EB1-6D84694D2FDE}" name="Column9027" dataDxfId="7758"/>
    <tableColumn id="9032" xr3:uid="{3DB28284-31F6-4310-8F5F-723848FEA99D}" name="Column9028" dataDxfId="7757"/>
    <tableColumn id="9033" xr3:uid="{99A7C7E0-1209-44AB-A5AC-6B34A964B4EA}" name="Column9029" dataDxfId="7756"/>
    <tableColumn id="9034" xr3:uid="{8654A40B-01DD-41C4-93CB-55EF83121183}" name="Column9030" dataDxfId="7755"/>
    <tableColumn id="9035" xr3:uid="{A869AEED-5B29-4F9B-A588-10E4255FF383}" name="Column9031" dataDxfId="7754"/>
    <tableColumn id="9036" xr3:uid="{D2D5440D-9F9D-483F-8AC4-7DCB57FAC56D}" name="Column9032" dataDxfId="7753"/>
    <tableColumn id="9037" xr3:uid="{CD4178D4-83E3-48C1-AC60-94871195441C}" name="Column9033" dataDxfId="7752"/>
    <tableColumn id="9038" xr3:uid="{3472342B-46C7-4F6E-AD2F-AEAEEB05E022}" name="Column9034" dataDxfId="7751"/>
    <tableColumn id="9039" xr3:uid="{80D3075D-DB67-42E0-92FC-18304125C45E}" name="Column9035" dataDxfId="7750"/>
    <tableColumn id="9040" xr3:uid="{4FC97ABF-2039-4D1B-B8E8-661139848199}" name="Column9036" dataDxfId="7749"/>
    <tableColumn id="9041" xr3:uid="{B7074A50-CB9E-4E24-A18B-0420D9E46903}" name="Column9037" dataDxfId="7748"/>
    <tableColumn id="9042" xr3:uid="{41A9E9FB-069D-4381-8CD4-4BFC3D43168A}" name="Column9038" dataDxfId="7747"/>
    <tableColumn id="9043" xr3:uid="{D05D038D-7F50-4B44-AC9C-390C1FE78479}" name="Column9039" dataDxfId="7746"/>
    <tableColumn id="9044" xr3:uid="{B5EC728D-509D-45EE-B50B-A5A9F04302E1}" name="Column9040" dataDxfId="7745"/>
    <tableColumn id="9045" xr3:uid="{1C635CAC-3260-42E9-BD28-6EC3FCC430DD}" name="Column9041" dataDxfId="7744"/>
    <tableColumn id="9046" xr3:uid="{7EDA1E44-FF66-4BE6-ABE3-9D5FB5833D1A}" name="Column9042" dataDxfId="7743"/>
    <tableColumn id="9047" xr3:uid="{D134AE6E-7C08-465A-AE03-A3DCB5541746}" name="Column9043" dataDxfId="7742"/>
    <tableColumn id="9048" xr3:uid="{86243241-F2E5-4405-B528-124F1B545969}" name="Column9044" dataDxfId="7741"/>
    <tableColumn id="9049" xr3:uid="{173A16C3-C60E-43D6-AA12-BFD4ABF4F4F0}" name="Column9045" dataDxfId="7740"/>
    <tableColumn id="9050" xr3:uid="{63F8D01C-BE2C-4225-A3B6-941FE618E59A}" name="Column9046" dataDxfId="7739"/>
    <tableColumn id="9051" xr3:uid="{8F6F5E5E-A804-48CB-A0ED-861E0A4E56BE}" name="Column9047" dataDxfId="7738"/>
    <tableColumn id="9052" xr3:uid="{5196B69D-2E86-4B4A-BAAE-EAD826EF15E4}" name="Column9048" dataDxfId="7737"/>
    <tableColumn id="9053" xr3:uid="{E98DEE69-F443-4118-9CAC-1AAF08620C4F}" name="Column9049" dataDxfId="7736"/>
    <tableColumn id="9054" xr3:uid="{1DB5FD42-B2A8-4036-BAA9-6D0F6836C1A5}" name="Column9050" dataDxfId="7735"/>
    <tableColumn id="9055" xr3:uid="{566060B7-FF72-4973-AC88-5CC9FFF1CB5C}" name="Column9051" dataDxfId="7734"/>
    <tableColumn id="9056" xr3:uid="{5C6D68B8-0520-4C19-8D1D-5E7CC13FFC72}" name="Column9052" dataDxfId="7733"/>
    <tableColumn id="9057" xr3:uid="{683453F5-1F48-47C0-AE71-B8C9F6180D7A}" name="Column9053" dataDxfId="7732"/>
    <tableColumn id="9058" xr3:uid="{712360D7-9865-4340-84AD-E48F4DA8A62A}" name="Column9054" dataDxfId="7731"/>
    <tableColumn id="9059" xr3:uid="{0E400CF8-CFFF-4870-B0CC-CE9523E1A9A6}" name="Column9055" dataDxfId="7730"/>
    <tableColumn id="9060" xr3:uid="{EE80BE2F-9E95-4CC6-A05C-EC4F7255DF83}" name="Column9056" dataDxfId="7729"/>
    <tableColumn id="9061" xr3:uid="{5040606B-1027-473A-B3D7-94420E37ECDE}" name="Column9057" dataDxfId="7728"/>
    <tableColumn id="9062" xr3:uid="{6785999B-AFB2-4189-A535-FB13DC8278A1}" name="Column9058" dataDxfId="7727"/>
    <tableColumn id="9063" xr3:uid="{FE4EEF24-155B-405F-A544-6F66EB624E02}" name="Column9059" dataDxfId="7726"/>
    <tableColumn id="9064" xr3:uid="{26925176-70ED-45FB-AC9E-A1AAE7FEAAE5}" name="Column9060" dataDxfId="7725"/>
    <tableColumn id="9065" xr3:uid="{C124483C-133F-4060-B5A9-DC25A9EC64C5}" name="Column9061" dataDxfId="7724"/>
    <tableColumn id="9066" xr3:uid="{E95D3568-9402-4698-97DB-06C6216FFF1F}" name="Column9062" dataDxfId="7723"/>
    <tableColumn id="9067" xr3:uid="{BFE9F530-AB01-4F59-9A2A-FBBA8681D298}" name="Column9063" dataDxfId="7722"/>
    <tableColumn id="9068" xr3:uid="{849770FF-9A39-42DF-BED2-C22F1C05F8AB}" name="Column9064" dataDxfId="7721"/>
    <tableColumn id="9069" xr3:uid="{CCDC24BA-2CAE-434A-89EC-D528D555C0D5}" name="Column9065" dataDxfId="7720"/>
    <tableColumn id="9070" xr3:uid="{0A15AE26-DD5A-4D18-B1D8-C72E4A55374B}" name="Column9066" dataDxfId="7719"/>
    <tableColumn id="9071" xr3:uid="{366E6491-746F-403B-AC09-3343F79DDCDA}" name="Column9067" dataDxfId="7718"/>
    <tableColumn id="9072" xr3:uid="{28F821D2-BD51-4FB5-BF53-7CA24BD2C5A1}" name="Column9068" dataDxfId="7717"/>
    <tableColumn id="9073" xr3:uid="{7331BABC-0772-4BAF-ABE9-0C2D2672EB43}" name="Column9069" dataDxfId="7716"/>
    <tableColumn id="9074" xr3:uid="{2CF1E92A-0C6D-46AC-BAD3-AAD71A2DE0B0}" name="Column9070" dataDxfId="7715"/>
    <tableColumn id="9075" xr3:uid="{76F708D3-DF12-4225-BDCE-FAA36CA45D21}" name="Column9071" dataDxfId="7714"/>
    <tableColumn id="9076" xr3:uid="{47593CF6-05F8-483C-82C4-94C66DEE715A}" name="Column9072" dataDxfId="7713"/>
    <tableColumn id="9077" xr3:uid="{39F2AAB2-7A47-4342-86A5-C8AF6246B0E1}" name="Column9073" dataDxfId="7712"/>
    <tableColumn id="9078" xr3:uid="{E2DBC977-A370-4EF1-A6D7-C9F685DB0D1F}" name="Column9074" dataDxfId="7711"/>
    <tableColumn id="9079" xr3:uid="{6D9D1E2B-BF26-455F-8760-8F578D9D8273}" name="Column9075" dataDxfId="7710"/>
    <tableColumn id="9080" xr3:uid="{6E7A4F5B-9DE3-40F9-B4FC-D65AFB8DEE86}" name="Column9076" dataDxfId="7709"/>
    <tableColumn id="9081" xr3:uid="{6471B9AD-1D3C-41DE-A731-6332ED964F99}" name="Column9077" dataDxfId="7708"/>
    <tableColumn id="9082" xr3:uid="{359DCC5C-1580-403C-B81D-EB7E411CD604}" name="Column9078" dataDxfId="7707"/>
    <tableColumn id="9083" xr3:uid="{1AA86AA2-F583-4627-901B-A7980733AE7E}" name="Column9079" dataDxfId="7706"/>
    <tableColumn id="9084" xr3:uid="{A4675D0C-AC5F-436A-AB59-66AC3A3D1EA1}" name="Column9080" dataDxfId="7705"/>
    <tableColumn id="9085" xr3:uid="{285A72D0-FC2F-4FEF-93E1-898A847DC353}" name="Column9081" dataDxfId="7704"/>
    <tableColumn id="9086" xr3:uid="{8FB6EB0D-790D-407D-9CA0-F209DBAE4897}" name="Column9082" dataDxfId="7703"/>
    <tableColumn id="9087" xr3:uid="{BC483638-DA0C-4FC9-8B42-FAA7F5735488}" name="Column9083" dataDxfId="7702"/>
    <tableColumn id="9088" xr3:uid="{DBD0921B-6992-487D-83D7-9F910280D072}" name="Column9084" dataDxfId="7701"/>
    <tableColumn id="9089" xr3:uid="{512DAD49-5222-4212-90B5-2ED0581E91B6}" name="Column9085" dataDxfId="7700"/>
    <tableColumn id="9090" xr3:uid="{27D10713-B740-4E75-A6B1-0165A666D300}" name="Column9086" dataDxfId="7699"/>
    <tableColumn id="9091" xr3:uid="{F570EA36-74E2-452E-9557-0D06DA219576}" name="Column9087" dataDxfId="7698"/>
    <tableColumn id="9092" xr3:uid="{6B219E57-1069-4767-9C0A-552E0BF694DF}" name="Column9088" dataDxfId="7697"/>
    <tableColumn id="9093" xr3:uid="{590857E2-8AF7-4724-BB82-DB2D22715F34}" name="Column9089" dataDxfId="7696"/>
    <tableColumn id="9094" xr3:uid="{4D43BFE5-1F15-4229-AFBA-D943FC6322C0}" name="Column9090" dataDxfId="7695"/>
    <tableColumn id="9095" xr3:uid="{DFBA2A55-19AD-4C9A-BF76-6E5CBF0F5812}" name="Column9091" dataDxfId="7694"/>
    <tableColumn id="9096" xr3:uid="{1F7C61C1-0664-4EC8-8A39-90776C8B02DE}" name="Column9092" dataDxfId="7693"/>
    <tableColumn id="9097" xr3:uid="{63A93F15-023E-4784-BFF6-BCDF3F660571}" name="Column9093" dataDxfId="7692"/>
    <tableColumn id="9098" xr3:uid="{788DAADB-0B2C-43F3-A104-F03C1B9A37FC}" name="Column9094" dataDxfId="7691"/>
    <tableColumn id="9099" xr3:uid="{78152E31-BBBD-48E7-956D-717FD486DF80}" name="Column9095" dataDxfId="7690"/>
    <tableColumn id="9100" xr3:uid="{00BB5331-F7D6-4B68-9DD6-0BAC0D3B1437}" name="Column9096" dataDxfId="7689"/>
    <tableColumn id="9101" xr3:uid="{7ED484F1-B98B-4DE6-9A6C-3177CFD18505}" name="Column9097" dataDxfId="7688"/>
    <tableColumn id="9102" xr3:uid="{312462BA-25BD-4B55-937A-74836BF262F7}" name="Column9098" dataDxfId="7687"/>
    <tableColumn id="9103" xr3:uid="{638C33DC-D660-4C2B-856C-BDCE7B0DA88C}" name="Column9099" dataDxfId="7686"/>
    <tableColumn id="9104" xr3:uid="{138ED228-ED43-4698-BBEF-062E958B5ACE}" name="Column9100" dataDxfId="7685"/>
    <tableColumn id="9105" xr3:uid="{D726BA0C-291F-4E66-95F8-C8B34490DF76}" name="Column9101" dataDxfId="7684"/>
    <tableColumn id="9106" xr3:uid="{B035D924-9D74-4A31-873B-9E6EABDD8063}" name="Column9102" dataDxfId="7683"/>
    <tableColumn id="9107" xr3:uid="{00DEDDC5-3CF9-4FE4-831D-BE19520E1788}" name="Column9103" dataDxfId="7682"/>
    <tableColumn id="9108" xr3:uid="{38C1EB13-98ED-4C89-A2B4-815DC69B6A97}" name="Column9104" dataDxfId="7681"/>
    <tableColumn id="9109" xr3:uid="{7DBEE8DD-54F5-487D-9FA7-54070EB78532}" name="Column9105" dataDxfId="7680"/>
    <tableColumn id="9110" xr3:uid="{481F14E0-F5BA-4291-9B7E-CF1DFBDE692F}" name="Column9106" dataDxfId="7679"/>
    <tableColumn id="9111" xr3:uid="{3E11B6D8-C332-4C6A-AA02-2A183D2B2EE9}" name="Column9107" dataDxfId="7678"/>
    <tableColumn id="9112" xr3:uid="{6D69E3D0-5127-4E21-A916-5F57E23E253A}" name="Column9108" dataDxfId="7677"/>
    <tableColumn id="9113" xr3:uid="{75A8020E-6FAC-4E54-8772-DECB299ACAE8}" name="Column9109" dataDxfId="7676"/>
    <tableColumn id="9114" xr3:uid="{F0887C79-10B5-4211-AC37-EC68DCCF88C1}" name="Column9110" dataDxfId="7675"/>
    <tableColumn id="9115" xr3:uid="{316A8BEE-A3A4-43AE-8802-8EA510CB9E30}" name="Column9111" dataDxfId="7674"/>
    <tableColumn id="9116" xr3:uid="{53D31CAB-8052-42EC-8E58-A6D82F400982}" name="Column9112" dataDxfId="7673"/>
    <tableColumn id="9117" xr3:uid="{A09F8C6A-4D07-402D-8D4A-522527BE9098}" name="Column9113" dataDxfId="7672"/>
    <tableColumn id="9118" xr3:uid="{1DF95D98-1220-435F-9267-C178BA56EAFD}" name="Column9114" dataDxfId="7671"/>
    <tableColumn id="9119" xr3:uid="{810E508A-5692-4734-B731-AC4DAFDDB59C}" name="Column9115" dataDxfId="7670"/>
    <tableColumn id="9120" xr3:uid="{A3601FD6-D095-4ED6-8C8B-41077D5BEAAA}" name="Column9116" dataDxfId="7669"/>
    <tableColumn id="9121" xr3:uid="{C41E6D32-9EF7-4B52-8B3F-B00F3E149C88}" name="Column9117" dataDxfId="7668"/>
    <tableColumn id="9122" xr3:uid="{AE55A05D-A2EC-42FF-8EBC-9089BD4E883F}" name="Column9118" dataDxfId="7667"/>
    <tableColumn id="9123" xr3:uid="{2497A0FC-5333-44C9-BEFF-2F0817D0AB72}" name="Column9119" dataDxfId="7666"/>
    <tableColumn id="9124" xr3:uid="{F17DC16C-838E-4771-B1E6-F4A2C423F433}" name="Column9120" dataDxfId="7665"/>
    <tableColumn id="9125" xr3:uid="{7EFD7510-20F2-470D-86F8-F81AF4C84576}" name="Column9121" dataDxfId="7664"/>
    <tableColumn id="9126" xr3:uid="{8EBA4376-F41C-4089-8EC5-90C13BC434A6}" name="Column9122" dataDxfId="7663"/>
    <tableColumn id="9127" xr3:uid="{379E31FE-1503-4D5B-A89F-1F66C5D070E7}" name="Column9123" dataDxfId="7662"/>
    <tableColumn id="9128" xr3:uid="{2FCB9598-15EC-4D55-8EF2-EECD9FFDD2F7}" name="Column9124" dataDxfId="7661"/>
    <tableColumn id="9129" xr3:uid="{C739395A-751C-4E45-908C-48C15B9614F2}" name="Column9125" dataDxfId="7660"/>
    <tableColumn id="9130" xr3:uid="{A84FD148-437B-4A87-B9C0-2C9B540520E5}" name="Column9126" dataDxfId="7659"/>
    <tableColumn id="9131" xr3:uid="{D2A0E04D-AC93-4033-A3A1-58E8ADA98FF5}" name="Column9127" dataDxfId="7658"/>
    <tableColumn id="9132" xr3:uid="{63BB15D2-93F0-49A4-8D09-02978DD61DA2}" name="Column9128" dataDxfId="7657"/>
    <tableColumn id="9133" xr3:uid="{19D03314-1C1D-403B-A096-C229A926EE5C}" name="Column9129" dataDxfId="7656"/>
    <tableColumn id="9134" xr3:uid="{2B3D583A-DCB6-4416-B5C8-A2C5556A3703}" name="Column9130" dataDxfId="7655"/>
    <tableColumn id="9135" xr3:uid="{D24B33CE-7B13-4927-9746-8692C168BB91}" name="Column9131" dataDxfId="7654"/>
    <tableColumn id="9136" xr3:uid="{00354F1B-3B88-48AE-B821-B16B9A0170AE}" name="Column9132" dataDxfId="7653"/>
    <tableColumn id="9137" xr3:uid="{739C1F8E-390C-4FC8-B9D5-949F24691F67}" name="Column9133" dataDxfId="7652"/>
    <tableColumn id="9138" xr3:uid="{2345D6F5-E704-4306-B40D-CF842C47612D}" name="Column9134" dataDxfId="7651"/>
    <tableColumn id="9139" xr3:uid="{6A24CD49-6C12-42E0-BFE4-0BCD761267B5}" name="Column9135" dataDxfId="7650"/>
    <tableColumn id="9140" xr3:uid="{A78076FE-327D-4E20-ADAB-EEB0AAF0049F}" name="Column9136" dataDxfId="7649"/>
    <tableColumn id="9141" xr3:uid="{063E14F2-AFB7-4589-BC50-55C312D01EB9}" name="Column9137" dataDxfId="7648"/>
    <tableColumn id="9142" xr3:uid="{DC4A3559-0155-4EE9-8CBB-3DF51F07973A}" name="Column9138" dataDxfId="7647"/>
    <tableColumn id="9143" xr3:uid="{6B2D346E-3421-4AB8-B1C0-762259F8DC1C}" name="Column9139" dataDxfId="7646"/>
    <tableColumn id="9144" xr3:uid="{07C84450-FAF4-4F7C-BA8C-D88F89941EF0}" name="Column9140" dataDxfId="7645"/>
    <tableColumn id="9145" xr3:uid="{DA3B72EB-5670-4ED8-904B-692855D65D3C}" name="Column9141" dataDxfId="7644"/>
    <tableColumn id="9146" xr3:uid="{9FE47BFE-D27D-427F-876F-12E3CEBC0040}" name="Column9142" dataDxfId="7643"/>
    <tableColumn id="9147" xr3:uid="{7F7E2C44-ADFA-47C9-B1FF-37BC1E7A1D7B}" name="Column9143" dataDxfId="7642"/>
    <tableColumn id="9148" xr3:uid="{43D3EA10-07F6-4A3F-B496-B605F35E97F1}" name="Column9144" dataDxfId="7641"/>
    <tableColumn id="9149" xr3:uid="{507A4F7E-EE32-41C1-AEDF-154B76CAE984}" name="Column9145" dataDxfId="7640"/>
    <tableColumn id="9150" xr3:uid="{DD6A216A-F959-46B9-A319-1C8FF743C646}" name="Column9146" dataDxfId="7639"/>
    <tableColumn id="9151" xr3:uid="{C6D64298-0EA7-494C-8877-906FBD47F160}" name="Column9147" dataDxfId="7638"/>
    <tableColumn id="9152" xr3:uid="{A69A718E-3A3C-4D39-85CF-522724B019CC}" name="Column9148" dataDxfId="7637"/>
    <tableColumn id="9153" xr3:uid="{91B9AB31-0702-4F24-AD6F-0A3D0D8A590F}" name="Column9149" dataDxfId="7636"/>
    <tableColumn id="9154" xr3:uid="{21CCE2AD-FDB8-4DD5-9660-84E66C3784E1}" name="Column9150" dataDxfId="7635"/>
    <tableColumn id="9155" xr3:uid="{B664954F-D45F-4EFE-B2BE-2D80158AE0B9}" name="Column9151" dataDxfId="7634"/>
    <tableColumn id="9156" xr3:uid="{BB35DC0C-013B-4936-B5F8-7DC64B8C8778}" name="Column9152" dataDxfId="7633"/>
    <tableColumn id="9157" xr3:uid="{19C6BF57-3EBE-4811-9EFA-5601FFF6F088}" name="Column9153" dataDxfId="7632"/>
    <tableColumn id="9158" xr3:uid="{1D682061-B57B-41D2-9BC9-EA740BC2D44C}" name="Column9154" dataDxfId="7631"/>
    <tableColumn id="9159" xr3:uid="{FCFC4662-2F60-415A-BB7B-BBFB1C799507}" name="Column9155" dataDxfId="7630"/>
    <tableColumn id="9160" xr3:uid="{A08595DB-F6FF-4EC2-AC98-B716740AA3C2}" name="Column9156" dataDxfId="7629"/>
    <tableColumn id="9161" xr3:uid="{39994D2D-FB9A-4C4E-B3E9-54B0F507330C}" name="Column9157" dataDxfId="7628"/>
    <tableColumn id="9162" xr3:uid="{B0EDE037-E2D6-4BEF-8D66-09D0710F00C4}" name="Column9158" dataDxfId="7627"/>
    <tableColumn id="9163" xr3:uid="{15A30C49-7696-4D02-A460-3A2013BB8F1D}" name="Column9159" dataDxfId="7626"/>
    <tableColumn id="9164" xr3:uid="{D73319DF-7563-4EAF-9A96-2E3D3431B028}" name="Column9160" dataDxfId="7625"/>
    <tableColumn id="9165" xr3:uid="{0802A205-6AC3-4F25-B35F-E6AFBE3404EF}" name="Column9161" dataDxfId="7624"/>
    <tableColumn id="9166" xr3:uid="{569AA8A5-A5F7-49D4-8438-C06200440DDB}" name="Column9162" dataDxfId="7623"/>
    <tableColumn id="9167" xr3:uid="{2CDD5F76-7F5E-47F3-AB59-99B32375E537}" name="Column9163" dataDxfId="7622"/>
    <tableColumn id="9168" xr3:uid="{6DC29AED-DD6B-4FC7-8B54-CA47D04DBA01}" name="Column9164" dataDxfId="7621"/>
    <tableColumn id="9169" xr3:uid="{480D14BF-C6AB-4A01-A964-2F4B84CD7B91}" name="Column9165" dataDxfId="7620"/>
    <tableColumn id="9170" xr3:uid="{A6156AF4-512F-4417-B63A-FC5C14FF1823}" name="Column9166" dataDxfId="7619"/>
    <tableColumn id="9171" xr3:uid="{817B5FFE-69AE-48A4-A800-E313DE62D893}" name="Column9167" dataDxfId="7618"/>
    <tableColumn id="9172" xr3:uid="{DB10C0DC-9558-4B54-85F5-D0FF9B8E6797}" name="Column9168" dataDxfId="7617"/>
    <tableColumn id="9173" xr3:uid="{1E65028E-0CC7-48CC-BB16-DA63E39A33FE}" name="Column9169" dataDxfId="7616"/>
    <tableColumn id="9174" xr3:uid="{81D361A9-F988-4DE5-8697-4F7C5BF3EE2A}" name="Column9170" dataDxfId="7615"/>
    <tableColumn id="9175" xr3:uid="{4E612B59-DB85-4820-ADDA-12DDA730C97F}" name="Column9171" dataDxfId="7614"/>
    <tableColumn id="9176" xr3:uid="{78856C39-75CD-4CA6-AC71-ED2AE97F7ABD}" name="Column9172" dataDxfId="7613"/>
    <tableColumn id="9177" xr3:uid="{77AD59E9-AEF0-43BE-98FF-DF0220F634EE}" name="Column9173" dataDxfId="7612"/>
    <tableColumn id="9178" xr3:uid="{D1E8F8AA-7322-4C95-8EF5-AB8E445D47B9}" name="Column9174" dataDxfId="7611"/>
    <tableColumn id="9179" xr3:uid="{541BBB2F-8323-4812-88B7-A6C07D618743}" name="Column9175" dataDxfId="7610"/>
    <tableColumn id="9180" xr3:uid="{E584376B-3585-4C91-913F-5DA8E91FC5A5}" name="Column9176" dataDxfId="7609"/>
    <tableColumn id="9181" xr3:uid="{FA2D1451-FC57-4820-8F94-377317C88665}" name="Column9177" dataDxfId="7608"/>
    <tableColumn id="9182" xr3:uid="{C309C5EE-FB29-492F-8B0D-52FB13CF5C3D}" name="Column9178" dataDxfId="7607"/>
    <tableColumn id="9183" xr3:uid="{264A131F-8692-4655-B43B-E8B700980B1F}" name="Column9179" dataDxfId="7606"/>
    <tableColumn id="9184" xr3:uid="{CB220F0D-4B91-4106-B259-94A9CF9F5038}" name="Column9180" dataDxfId="7605"/>
    <tableColumn id="9185" xr3:uid="{8CF5BB5C-419B-4960-848D-53E4CB5ED9C5}" name="Column9181" dataDxfId="7604"/>
    <tableColumn id="9186" xr3:uid="{E10298C5-4435-469B-87CB-E41AF0396C5F}" name="Column9182" dataDxfId="7603"/>
    <tableColumn id="9187" xr3:uid="{3D2DFD70-AA2C-4BF5-BCF4-998D83068EEF}" name="Column9183" dataDxfId="7602"/>
    <tableColumn id="9188" xr3:uid="{FCD4227B-3D51-4B43-9A0C-931BF1C805C8}" name="Column9184" dataDxfId="7601"/>
    <tableColumn id="9189" xr3:uid="{5BB113C6-0128-48D4-B72B-12A3A599DCAF}" name="Column9185" dataDxfId="7600"/>
    <tableColumn id="9190" xr3:uid="{639842A5-0F68-4555-8420-5BE9473A67F4}" name="Column9186" dataDxfId="7599"/>
    <tableColumn id="9191" xr3:uid="{76D2C9A0-1D36-4DB4-960D-71492F67B168}" name="Column9187" dataDxfId="7598"/>
    <tableColumn id="9192" xr3:uid="{0439451D-78E9-4C04-B512-723B47C98701}" name="Column9188" dataDxfId="7597"/>
    <tableColumn id="9193" xr3:uid="{A54A8732-7BDD-418C-94E9-008F9126E801}" name="Column9189" dataDxfId="7596"/>
    <tableColumn id="9194" xr3:uid="{4E8B3D64-22D2-4FCF-8CE9-BE768D3F8FC8}" name="Column9190" dataDxfId="7595"/>
    <tableColumn id="9195" xr3:uid="{B2DA8901-AE28-4E6A-BB0D-B54B9B743045}" name="Column9191" dataDxfId="7594"/>
    <tableColumn id="9196" xr3:uid="{55702DB0-5B93-4487-A298-9E882ECDEC19}" name="Column9192" dataDxfId="7593"/>
    <tableColumn id="9197" xr3:uid="{91E65B00-21FC-4698-ACD2-9B71B6D47342}" name="Column9193" dataDxfId="7592"/>
    <tableColumn id="9198" xr3:uid="{A4026957-E47A-4074-BD89-DD3DFD224AF7}" name="Column9194" dataDxfId="7591"/>
    <tableColumn id="9199" xr3:uid="{1326E767-CD25-4EC8-8F45-80D31CDCBB04}" name="Column9195" dataDxfId="7590"/>
    <tableColumn id="9200" xr3:uid="{CEECF8D2-51A3-42ED-8014-5CF93CB477A7}" name="Column9196" dataDxfId="7589"/>
    <tableColumn id="9201" xr3:uid="{A2345FD3-F1B7-4440-B489-820CF2A42E68}" name="Column9197" dataDxfId="7588"/>
    <tableColumn id="9202" xr3:uid="{E759E872-C326-4EB8-B184-E9D59ED4E480}" name="Column9198" dataDxfId="7587"/>
    <tableColumn id="9203" xr3:uid="{4D0957AC-A6A6-4BF2-82C0-1CE3289118C1}" name="Column9199" dataDxfId="7586"/>
    <tableColumn id="9204" xr3:uid="{CD4335DE-3E5F-4987-B709-C5E83A57B9A0}" name="Column9200" dataDxfId="7585"/>
    <tableColumn id="9205" xr3:uid="{D7D9C36E-F9D6-42CC-98E6-94ACF04E3FF1}" name="Column9201" dataDxfId="7584"/>
    <tableColumn id="9206" xr3:uid="{5EA5435A-069E-4079-8914-9B2EEE656B5B}" name="Column9202" dataDxfId="7583"/>
    <tableColumn id="9207" xr3:uid="{C4ACDEDD-57A7-489D-9B72-2517A3EDFDB0}" name="Column9203" dataDxfId="7582"/>
    <tableColumn id="9208" xr3:uid="{2EF77E66-D07A-4CEB-B67E-9E0D0C1AF3A1}" name="Column9204" dataDxfId="7581"/>
    <tableColumn id="9209" xr3:uid="{7E4EE980-447E-49DC-9D7B-3E869BE737A8}" name="Column9205" dataDxfId="7580"/>
    <tableColumn id="9210" xr3:uid="{5D204192-5B14-4586-B123-6F50FEAF2E08}" name="Column9206" dataDxfId="7579"/>
    <tableColumn id="9211" xr3:uid="{940971C9-9936-4E79-BD10-1630083B2036}" name="Column9207" dataDxfId="7578"/>
    <tableColumn id="9212" xr3:uid="{CF2B19BE-00A8-4866-92C8-92515AFF624C}" name="Column9208" dataDxfId="7577"/>
    <tableColumn id="9213" xr3:uid="{0268F2A6-1605-4159-9398-356D11EF3D5D}" name="Column9209" dataDxfId="7576"/>
    <tableColumn id="9214" xr3:uid="{B4997936-CD70-487A-88A5-D1D4CA97E071}" name="Column9210" dataDxfId="7575"/>
    <tableColumn id="9215" xr3:uid="{DB924CF2-7C5E-45EE-98FF-4086C4FDFCDE}" name="Column9211" dataDxfId="7574"/>
    <tableColumn id="9216" xr3:uid="{1D0BA4A7-59C9-4329-BC9C-262B0C4028C1}" name="Column9212" dataDxfId="7573"/>
    <tableColumn id="9217" xr3:uid="{49A3B7FC-DABD-4504-B6EA-1EAF2A6B9554}" name="Column9213" dataDxfId="7572"/>
    <tableColumn id="9218" xr3:uid="{69DC2B52-4DB0-44CD-8A7D-98D3C57DDADC}" name="Column9214" dataDxfId="7571"/>
    <tableColumn id="9219" xr3:uid="{DD6C2B8F-D0E2-4E1E-B32B-70840426C168}" name="Column9215" dataDxfId="7570"/>
    <tableColumn id="9220" xr3:uid="{EF88769B-3E51-4F6D-89DB-4309F8B95037}" name="Column9216" dataDxfId="7569"/>
    <tableColumn id="9221" xr3:uid="{1623F7E5-20D3-47E6-A3B6-B3F1CC03BDE7}" name="Column9217" dataDxfId="7568"/>
    <tableColumn id="9222" xr3:uid="{92CDF7A4-DBF8-48B0-9B77-50AFA3BA01C6}" name="Column9218" dataDxfId="7567"/>
    <tableColumn id="9223" xr3:uid="{27AC3630-605E-490C-9B15-85F4A26C433B}" name="Column9219" dataDxfId="7566"/>
    <tableColumn id="9224" xr3:uid="{A828A736-1402-4FBC-B3C7-CF3B65D28B26}" name="Column9220" dataDxfId="7565"/>
    <tableColumn id="9225" xr3:uid="{648EA272-168B-4A89-BAB5-60639C3DFCC5}" name="Column9221" dataDxfId="7564"/>
    <tableColumn id="9226" xr3:uid="{7F932F69-F6DB-4023-ABFA-4E8FAA9CF849}" name="Column9222" dataDxfId="7563"/>
    <tableColumn id="9227" xr3:uid="{3CF82F06-058D-4D43-9F78-933545671C33}" name="Column9223" dataDxfId="7562"/>
    <tableColumn id="9228" xr3:uid="{6186417F-4F93-4C91-8225-050637717EAF}" name="Column9224" dataDxfId="7561"/>
    <tableColumn id="9229" xr3:uid="{9A9E28C3-EE53-4D2A-8B6D-861473CED719}" name="Column9225" dataDxfId="7560"/>
    <tableColumn id="9230" xr3:uid="{461CFDF1-F58F-4EF7-BC02-A8714D62F8B0}" name="Column9226" dataDxfId="7559"/>
    <tableColumn id="9231" xr3:uid="{307FB981-73AB-41E8-B913-43349496F50D}" name="Column9227" dataDxfId="7558"/>
    <tableColumn id="9232" xr3:uid="{D7E2B4D7-3906-4D38-9670-185168CB31CA}" name="Column9228" dataDxfId="7557"/>
    <tableColumn id="9233" xr3:uid="{EE271AB7-4D39-43DA-8FD4-E9078C9F3AA7}" name="Column9229" dataDxfId="7556"/>
    <tableColumn id="9234" xr3:uid="{5504803E-4AA5-476A-9ABD-F771347E5BBE}" name="Column9230" dataDxfId="7555"/>
    <tableColumn id="9235" xr3:uid="{703F100F-8E5D-4FC4-8004-FB1801325EC2}" name="Column9231" dataDxfId="7554"/>
    <tableColumn id="9236" xr3:uid="{4F70E455-5901-4BAC-8148-7D944DAAFD08}" name="Column9232" dataDxfId="7553"/>
    <tableColumn id="9237" xr3:uid="{2FB98D02-2C6E-4949-8114-CBA14E10F1A2}" name="Column9233" dataDxfId="7552"/>
    <tableColumn id="9238" xr3:uid="{0828DB4C-C553-4810-9D60-63C685181629}" name="Column9234" dataDxfId="7551"/>
    <tableColumn id="9239" xr3:uid="{5AB95178-47C8-4F09-A0C1-78F8140465B7}" name="Column9235" dataDxfId="7550"/>
    <tableColumn id="9240" xr3:uid="{69025012-2C16-4400-BCB9-6B2553FEA13B}" name="Column9236" dataDxfId="7549"/>
    <tableColumn id="9241" xr3:uid="{9EB4617B-940B-45A0-8731-9818B44891C0}" name="Column9237" dataDxfId="7548"/>
    <tableColumn id="9242" xr3:uid="{7AC44A3B-06D0-41D9-AF0D-34147C8A16AD}" name="Column9238" dataDxfId="7547"/>
    <tableColumn id="9243" xr3:uid="{C5033BFA-B1A9-459F-BF29-E73CE91FC4A2}" name="Column9239" dataDxfId="7546"/>
    <tableColumn id="9244" xr3:uid="{06B25F6D-2CFC-42A5-ACD7-D4DC532F1AB0}" name="Column9240" dataDxfId="7545"/>
    <tableColumn id="9245" xr3:uid="{03DCD2E5-07D4-4199-8123-2F1FD8C2305B}" name="Column9241" dataDxfId="7544"/>
    <tableColumn id="9246" xr3:uid="{A1E36E76-681F-4EDA-9CE7-628BF94D4A96}" name="Column9242" dataDxfId="7543"/>
    <tableColumn id="9247" xr3:uid="{7B699523-06C9-4821-8D71-4F3530F47F58}" name="Column9243" dataDxfId="7542"/>
    <tableColumn id="9248" xr3:uid="{4A271F89-F241-481E-8940-674BDEBE8EF4}" name="Column9244" dataDxfId="7541"/>
    <tableColumn id="9249" xr3:uid="{BBA4C999-7CCE-4690-BC6A-C0D3CB8A6924}" name="Column9245" dataDxfId="7540"/>
    <tableColumn id="9250" xr3:uid="{BE92B118-72E2-4FF3-9861-FFAE68B168F8}" name="Column9246" dataDxfId="7539"/>
    <tableColumn id="9251" xr3:uid="{0475E2E0-BC1E-4F42-9C32-4F83166E09DB}" name="Column9247" dataDxfId="7538"/>
    <tableColumn id="9252" xr3:uid="{25467D8E-A7AD-45FF-A035-B72CDAC1B3E7}" name="Column9248" dataDxfId="7537"/>
    <tableColumn id="9253" xr3:uid="{BDB913FF-F68C-44FD-ACEA-CCDBC397F56E}" name="Column9249" dataDxfId="7536"/>
    <tableColumn id="9254" xr3:uid="{A50E3A5D-C163-4495-B77C-53FCDBD12F6E}" name="Column9250" dataDxfId="7535"/>
    <tableColumn id="9255" xr3:uid="{DD633AC7-34FC-48F4-A964-56A74EF7BE55}" name="Column9251" dataDxfId="7534"/>
    <tableColumn id="9256" xr3:uid="{3E669D9B-1816-426E-935E-3A7167B8E29E}" name="Column9252" dataDxfId="7533"/>
    <tableColumn id="9257" xr3:uid="{651B548B-601D-4329-94EF-A93566077B35}" name="Column9253" dataDxfId="7532"/>
    <tableColumn id="9258" xr3:uid="{D113B4A6-D812-4DC1-BC8C-8F7F8FDA7C3E}" name="Column9254" dataDxfId="7531"/>
    <tableColumn id="9259" xr3:uid="{10B1909F-2772-4492-BDBA-0F401B3492FB}" name="Column9255" dataDxfId="7530"/>
    <tableColumn id="9260" xr3:uid="{368B7448-2035-41A8-B541-3A93B0AA49C9}" name="Column9256" dataDxfId="7529"/>
    <tableColumn id="9261" xr3:uid="{2DEBCA31-2EC0-4D67-BC61-06B74CC98D4A}" name="Column9257" dataDxfId="7528"/>
    <tableColumn id="9262" xr3:uid="{FBB72B2D-41A9-4F5A-AB33-056C2B62F151}" name="Column9258" dataDxfId="7527"/>
    <tableColumn id="9263" xr3:uid="{4AC02AA2-2B2A-405F-AF45-04E39932DE6F}" name="Column9259" dataDxfId="7526"/>
    <tableColumn id="9264" xr3:uid="{DE092440-62FB-4F3B-86CF-CB8073C49A9F}" name="Column9260" dataDxfId="7525"/>
    <tableColumn id="9265" xr3:uid="{7D87DEC5-52E6-4C08-8FF9-CF46CDEFC47E}" name="Column9261" dataDxfId="7524"/>
    <tableColumn id="9266" xr3:uid="{4A194623-BF15-4A76-B805-A786F86CF9B1}" name="Column9262" dataDxfId="7523"/>
    <tableColumn id="9267" xr3:uid="{19D4B591-DA78-46C0-9F6A-57E43F30D030}" name="Column9263" dataDxfId="7522"/>
    <tableColumn id="9268" xr3:uid="{582EEF81-E66C-44F2-B2FF-6647BF37C495}" name="Column9264" dataDxfId="7521"/>
    <tableColumn id="9269" xr3:uid="{62D05773-0029-4F36-B4E4-E80CDA2CD4FF}" name="Column9265" dataDxfId="7520"/>
    <tableColumn id="9270" xr3:uid="{0FE339B4-8B6A-4973-8121-B080BC6374FA}" name="Column9266" dataDxfId="7519"/>
    <tableColumn id="9271" xr3:uid="{E63585EA-279B-43D0-A8AF-874357EBCED3}" name="Column9267" dataDxfId="7518"/>
    <tableColumn id="9272" xr3:uid="{412CA7F8-B652-4DA8-97A4-4CE364588679}" name="Column9268" dataDxfId="7517"/>
    <tableColumn id="9273" xr3:uid="{22C99FB7-3459-4FB7-9102-1B555468410D}" name="Column9269" dataDxfId="7516"/>
    <tableColumn id="9274" xr3:uid="{A8490CFA-A158-4190-BE40-BCE84B7509F7}" name="Column9270" dataDxfId="7515"/>
    <tableColumn id="9275" xr3:uid="{C42720CA-B2BD-4FBD-A975-2486AA8A0D2D}" name="Column9271" dataDxfId="7514"/>
    <tableColumn id="9276" xr3:uid="{432289D4-F2AA-4B43-8A2F-ABFAFC2ADAB4}" name="Column9272" dataDxfId="7513"/>
    <tableColumn id="9277" xr3:uid="{D44B4BC3-C6DD-44C4-B355-7EDFB4355CE7}" name="Column9273" dataDxfId="7512"/>
    <tableColumn id="9278" xr3:uid="{F9A2A113-AA04-4EDD-98F6-C0D0E1C4CECF}" name="Column9274" dataDxfId="7511"/>
    <tableColumn id="9279" xr3:uid="{DEC38DAB-3DB0-40D6-B7AE-0B5EDCC772EE}" name="Column9275" dataDxfId="7510"/>
    <tableColumn id="9280" xr3:uid="{A085BA46-C885-45E0-9E30-0EFB55A9783D}" name="Column9276" dataDxfId="7509"/>
    <tableColumn id="9281" xr3:uid="{BE8F2B52-1094-49E2-A2B5-1C8A62718676}" name="Column9277" dataDxfId="7508"/>
    <tableColumn id="9282" xr3:uid="{784C676A-8EBB-4831-871B-27F72544D8F8}" name="Column9278" dataDxfId="7507"/>
    <tableColumn id="9283" xr3:uid="{B6EDC9C4-25CE-4CAA-BE6F-D9BDD2343F61}" name="Column9279" dataDxfId="7506"/>
    <tableColumn id="9284" xr3:uid="{F8A1FDBE-F760-43DF-AFCB-25CBB1555FBC}" name="Column9280" dataDxfId="7505"/>
    <tableColumn id="9285" xr3:uid="{772BB3F9-BDEF-42FF-809F-8472E823DE53}" name="Column9281" dataDxfId="7504"/>
    <tableColumn id="9286" xr3:uid="{D14F2D6C-8275-4F16-B4FA-97986A032E65}" name="Column9282" dataDxfId="7503"/>
    <tableColumn id="9287" xr3:uid="{47FB7F81-9D87-4F67-B710-87000C8D098B}" name="Column9283" dataDxfId="7502"/>
    <tableColumn id="9288" xr3:uid="{F25FCA1B-28C8-4139-AB9D-FE20D1966CDC}" name="Column9284" dataDxfId="7501"/>
    <tableColumn id="9289" xr3:uid="{CF899F23-11BE-4B28-B367-EF13C0D0D45C}" name="Column9285" dataDxfId="7500"/>
    <tableColumn id="9290" xr3:uid="{20ABD4FF-0E68-4033-8B42-1452AF398DA4}" name="Column9286" dataDxfId="7499"/>
    <tableColumn id="9291" xr3:uid="{F91BD547-B085-43DF-AC21-67BDFC74E1B8}" name="Column9287" dataDxfId="7498"/>
    <tableColumn id="9292" xr3:uid="{A8EEC4BE-5544-4F70-9B63-2206711AE916}" name="Column9288" dataDxfId="7497"/>
    <tableColumn id="9293" xr3:uid="{19C17D83-29D8-49D1-88BD-C234D9260030}" name="Column9289" dataDxfId="7496"/>
    <tableColumn id="9294" xr3:uid="{C35DF875-7129-4F41-B022-C05EAD2E9350}" name="Column9290" dataDxfId="7495"/>
    <tableColumn id="9295" xr3:uid="{1EE8E263-5C45-40C9-BF95-B76BECED4822}" name="Column9291" dataDxfId="7494"/>
    <tableColumn id="9296" xr3:uid="{8D8FB7CF-AE99-4A63-BC96-9B577A3A410B}" name="Column9292" dataDxfId="7493"/>
    <tableColumn id="9297" xr3:uid="{47CD0E95-BB3E-42E1-B9B6-B9F10A8CC257}" name="Column9293" dataDxfId="7492"/>
    <tableColumn id="9298" xr3:uid="{CE662FDC-E081-4C49-BCA4-09AF33610EF2}" name="Column9294" dataDxfId="7491"/>
    <tableColumn id="9299" xr3:uid="{A4BC1B10-272E-4A52-AC06-F871C7C40CAB}" name="Column9295" dataDxfId="7490"/>
    <tableColumn id="9300" xr3:uid="{A0E48EE2-112A-49BE-B525-52A1F327DC27}" name="Column9296" dataDxfId="7489"/>
    <tableColumn id="9301" xr3:uid="{D19167E9-D664-4011-BAE7-BBC8C2AEFE95}" name="Column9297" dataDxfId="7488"/>
    <tableColumn id="9302" xr3:uid="{88EA96CA-9D06-4B8D-8464-9DB70A30EEAF}" name="Column9298" dataDxfId="7487"/>
    <tableColumn id="9303" xr3:uid="{744A9B52-03CD-406A-9112-A4F84B6370AE}" name="Column9299" dataDxfId="7486"/>
    <tableColumn id="9304" xr3:uid="{131AB8A0-68C3-44CB-B5C8-857286ED6044}" name="Column9300" dataDxfId="7485"/>
    <tableColumn id="9305" xr3:uid="{A84411E7-543B-44D1-854E-CE5DCC6F8274}" name="Column9301" dataDxfId="7484"/>
    <tableColumn id="9306" xr3:uid="{F5FB9A3C-4CF1-434C-856E-C362ED5858D9}" name="Column9302" dataDxfId="7483"/>
    <tableColumn id="9307" xr3:uid="{8AFFA976-9F9B-42EB-8050-E93FD4F05601}" name="Column9303" dataDxfId="7482"/>
    <tableColumn id="9308" xr3:uid="{64D6C5A9-3DA1-4843-A438-A49D41412BF4}" name="Column9304" dataDxfId="7481"/>
    <tableColumn id="9309" xr3:uid="{51C8EDB1-B0C9-4058-89C0-F788C018E70A}" name="Column9305" dataDxfId="7480"/>
    <tableColumn id="9310" xr3:uid="{8CE34F20-06D2-41F0-A01A-517799573AFE}" name="Column9306" dataDxfId="7479"/>
    <tableColumn id="9311" xr3:uid="{654B68AA-0990-4E19-B4BE-7A762053EECD}" name="Column9307" dataDxfId="7478"/>
    <tableColumn id="9312" xr3:uid="{91C3DE7B-643B-4241-83BA-BE9679F0401F}" name="Column9308" dataDxfId="7477"/>
    <tableColumn id="9313" xr3:uid="{21B4602B-8DEA-4199-8D56-BE8013258EAD}" name="Column9309" dataDxfId="7476"/>
    <tableColumn id="9314" xr3:uid="{6E57C56E-C818-4EC1-AFAC-EA2B9538DB6D}" name="Column9310" dataDxfId="7475"/>
    <tableColumn id="9315" xr3:uid="{D88D4E97-751D-4757-86A9-ED9ABC867EC3}" name="Column9311" dataDxfId="7474"/>
    <tableColumn id="9316" xr3:uid="{C8BB516D-409B-4258-8D4D-7F3D6A3E71C0}" name="Column9312" dataDxfId="7473"/>
    <tableColumn id="9317" xr3:uid="{9380B6DF-E98D-4F45-A7FE-94A5BFCED5A3}" name="Column9313" dataDxfId="7472"/>
    <tableColumn id="9318" xr3:uid="{2BC9A506-265F-4584-BC1D-EAB6B8B4A955}" name="Column9314" dataDxfId="7471"/>
    <tableColumn id="9319" xr3:uid="{95F53E6C-E9F1-4E46-87D6-A9B26892859D}" name="Column9315" dataDxfId="7470"/>
    <tableColumn id="9320" xr3:uid="{444625CC-9F34-4BBE-BE28-43D4DF75C3A1}" name="Column9316" dataDxfId="7469"/>
    <tableColumn id="9321" xr3:uid="{317A380F-D4AA-4628-ADC9-E7E8E4BA8BA7}" name="Column9317" dataDxfId="7468"/>
    <tableColumn id="9322" xr3:uid="{F775E45A-5BEF-4D28-9269-FA5DCEB9071A}" name="Column9318" dataDxfId="7467"/>
    <tableColumn id="9323" xr3:uid="{63797CE4-A461-4586-B343-C0F1C174BB06}" name="Column9319" dataDxfId="7466"/>
    <tableColumn id="9324" xr3:uid="{5FE8F80F-FD43-4CB5-BDCC-06FC18476C58}" name="Column9320" dataDxfId="7465"/>
    <tableColumn id="9325" xr3:uid="{5D30220A-10CE-4F95-9492-0B50ECAE0D04}" name="Column9321" dataDxfId="7464"/>
    <tableColumn id="9326" xr3:uid="{DC9666BC-E484-4FE3-BBEB-3A5B01FA2C37}" name="Column9322" dataDxfId="7463"/>
    <tableColumn id="9327" xr3:uid="{22D9110B-C09B-45C8-8EC2-B39D9AAB42B1}" name="Column9323" dataDxfId="7462"/>
    <tableColumn id="9328" xr3:uid="{4B5E910B-B6DF-429C-A3EB-C3EB6FF079F7}" name="Column9324" dataDxfId="7461"/>
    <tableColumn id="9329" xr3:uid="{AE76D6D1-6654-4F83-BE7B-43A76C6F3F28}" name="Column9325" dataDxfId="7460"/>
    <tableColumn id="9330" xr3:uid="{FAA9CFA6-E7A2-41D9-9F7B-ADABAEFFA897}" name="Column9326" dataDxfId="7459"/>
    <tableColumn id="9331" xr3:uid="{890F37A2-93D8-458C-8FD1-CC463EAA7955}" name="Column9327" dataDxfId="7458"/>
    <tableColumn id="9332" xr3:uid="{67DFBF35-F717-4847-B207-741E75A34498}" name="Column9328" dataDxfId="7457"/>
    <tableColumn id="9333" xr3:uid="{966FF81A-C653-4925-8F0B-CB99F9567D32}" name="Column9329" dataDxfId="7456"/>
    <tableColumn id="9334" xr3:uid="{16DB2693-06EF-4113-95A4-77CD659D97BD}" name="Column9330" dataDxfId="7455"/>
    <tableColumn id="9335" xr3:uid="{83EEAA57-019A-4136-ABA0-AA81852E90B6}" name="Column9331" dataDxfId="7454"/>
    <tableColumn id="9336" xr3:uid="{382103BE-5110-47BB-8524-CF8491E5FCF2}" name="Column9332" dataDxfId="7453"/>
    <tableColumn id="9337" xr3:uid="{9D1B1ACC-FC95-47D9-B3CF-0F64F3F8CA9F}" name="Column9333" dataDxfId="7452"/>
    <tableColumn id="9338" xr3:uid="{A89C13F5-818E-4FA3-90A2-A8E33626C0F4}" name="Column9334" dataDxfId="7451"/>
    <tableColumn id="9339" xr3:uid="{8181A403-8E83-40D5-BFCD-922CBE01A00A}" name="Column9335" dataDxfId="7450"/>
    <tableColumn id="9340" xr3:uid="{DD06CEF9-071D-40D7-A26E-EBB39D8CF21D}" name="Column9336" dataDxfId="7449"/>
    <tableColumn id="9341" xr3:uid="{51DF6B5C-A226-4984-B7DE-34A8DD91235C}" name="Column9337" dataDxfId="7448"/>
    <tableColumn id="9342" xr3:uid="{B94F9D90-4ECA-4520-A1A4-4FCFFD6674D3}" name="Column9338" dataDxfId="7447"/>
    <tableColumn id="9343" xr3:uid="{B77E6124-45CA-4FD7-AA1D-02E320196981}" name="Column9339" dataDxfId="7446"/>
    <tableColumn id="9344" xr3:uid="{BFF16E20-545B-4E41-9E17-7EE38844FD93}" name="Column9340" dataDxfId="7445"/>
    <tableColumn id="9345" xr3:uid="{DA336769-237A-4395-BBFB-38D9C410084F}" name="Column9341" dataDxfId="7444"/>
    <tableColumn id="9346" xr3:uid="{C283A18C-F1FC-4060-8F00-9EAAF032C35B}" name="Column9342" dataDxfId="7443"/>
    <tableColumn id="9347" xr3:uid="{E5FA4DB7-5DB0-470E-B656-3B431EED6346}" name="Column9343" dataDxfId="7442"/>
    <tableColumn id="9348" xr3:uid="{396E59E3-11D8-485C-BE1B-FC7D4748A8A7}" name="Column9344" dataDxfId="7441"/>
    <tableColumn id="9349" xr3:uid="{66D34781-3E6D-47FE-A694-F2D1F3847B48}" name="Column9345" dataDxfId="7440"/>
    <tableColumn id="9350" xr3:uid="{40520932-934C-416A-A1C6-03E0FAACC151}" name="Column9346" dataDxfId="7439"/>
    <tableColumn id="9351" xr3:uid="{AA84EF39-75DA-498D-B0E7-0C7A6D4D5F50}" name="Column9347" dataDxfId="7438"/>
    <tableColumn id="9352" xr3:uid="{A2689285-EBAB-4C11-A0C5-71E51055B8C1}" name="Column9348" dataDxfId="7437"/>
    <tableColumn id="9353" xr3:uid="{B4A7D048-6568-4AF8-AE48-817B73F0A72C}" name="Column9349" dataDxfId="7436"/>
    <tableColumn id="9354" xr3:uid="{697BB832-C483-4F2A-9994-735EBF6DB971}" name="Column9350" dataDxfId="7435"/>
    <tableColumn id="9355" xr3:uid="{5E2DEC52-3C76-4A9D-9046-D3A73F0FA2D1}" name="Column9351" dataDxfId="7434"/>
    <tableColumn id="9356" xr3:uid="{A0F23295-716F-4A9C-923D-D1CC98B7895F}" name="Column9352" dataDxfId="7433"/>
    <tableColumn id="9357" xr3:uid="{36E9C8FC-AA86-4194-8FEA-B3F95A532D44}" name="Column9353" dataDxfId="7432"/>
    <tableColumn id="9358" xr3:uid="{6E6FF574-C489-4F38-AA89-F4CBD89B966F}" name="Column9354" dataDxfId="7431"/>
    <tableColumn id="9359" xr3:uid="{430B1636-CAFF-4378-BD8A-C89A5CB248F8}" name="Column9355" dataDxfId="7430"/>
    <tableColumn id="9360" xr3:uid="{B605056D-3E1E-45EB-84B9-3BA2947416F7}" name="Column9356" dataDxfId="7429"/>
    <tableColumn id="9361" xr3:uid="{97686BA9-8D1F-4067-AC52-83BD38057A60}" name="Column9357" dataDxfId="7428"/>
    <tableColumn id="9362" xr3:uid="{509F8856-5818-4127-A424-67C0FB3381FA}" name="Column9358" dataDxfId="7427"/>
    <tableColumn id="9363" xr3:uid="{A0095D40-8267-469D-9DC1-24202145C7C4}" name="Column9359" dataDxfId="7426"/>
    <tableColumn id="9364" xr3:uid="{693CB192-7E2C-42EA-8D62-0AB17A223AE4}" name="Column9360" dataDxfId="7425"/>
    <tableColumn id="9365" xr3:uid="{2042283A-6E61-42CE-BE40-70586E59E2B6}" name="Column9361" dataDxfId="7424"/>
    <tableColumn id="9366" xr3:uid="{9CAD5F37-621B-4874-B3ED-307AD4A44903}" name="Column9362" dataDxfId="7423"/>
    <tableColumn id="9367" xr3:uid="{C89689F9-8348-43FD-BB3B-5E88D6F798A0}" name="Column9363" dataDxfId="7422"/>
    <tableColumn id="9368" xr3:uid="{5B7DC3CD-00B3-4373-8888-66F4A0CE43F1}" name="Column9364" dataDxfId="7421"/>
    <tableColumn id="9369" xr3:uid="{B49978B6-477D-4930-9CC7-51EEDD9F4737}" name="Column9365" dataDxfId="7420"/>
    <tableColumn id="9370" xr3:uid="{2A9270CE-F023-43BB-AD0F-0F091317A63D}" name="Column9366" dataDxfId="7419"/>
    <tableColumn id="9371" xr3:uid="{3D5DE4B1-B9D0-43FA-A516-23F9E7711A61}" name="Column9367" dataDxfId="7418"/>
    <tableColumn id="9372" xr3:uid="{98FD64FA-DE1E-4BEB-AEB3-3F5C53795AB9}" name="Column9368" dataDxfId="7417"/>
    <tableColumn id="9373" xr3:uid="{E754AC35-916F-4F47-A1BD-F92A8FF9D4E2}" name="Column9369" dataDxfId="7416"/>
    <tableColumn id="9374" xr3:uid="{B037E776-B87E-4409-9BA6-380D25670AA4}" name="Column9370" dataDxfId="7415"/>
    <tableColumn id="9375" xr3:uid="{18059FBF-162E-45D2-AC7C-F8FB07643377}" name="Column9371" dataDxfId="7414"/>
    <tableColumn id="9376" xr3:uid="{B28B67DF-04D0-4180-ADE3-0D7572F6C126}" name="Column9372" dataDxfId="7413"/>
    <tableColumn id="9377" xr3:uid="{7CB08E7B-5A5F-4E2F-9C94-8FE512F85C3B}" name="Column9373" dataDxfId="7412"/>
    <tableColumn id="9378" xr3:uid="{03BD900C-B5F5-4E0D-8F71-D12A258109E1}" name="Column9374" dataDxfId="7411"/>
    <tableColumn id="9379" xr3:uid="{BD14AF82-8CEC-4AF7-B73B-3B675859E33B}" name="Column9375" dataDxfId="7410"/>
    <tableColumn id="9380" xr3:uid="{B8AB0199-E028-4367-8A18-77A9058310D6}" name="Column9376" dataDxfId="7409"/>
    <tableColumn id="9381" xr3:uid="{FBC0FE77-F7FD-4E00-863E-644FB2D8728C}" name="Column9377" dataDxfId="7408"/>
    <tableColumn id="9382" xr3:uid="{8C940586-97C9-4AEC-8BD2-924C3BFA3F41}" name="Column9378" dataDxfId="7407"/>
    <tableColumn id="9383" xr3:uid="{6DC20C9A-4048-4827-A744-C85B0F08A124}" name="Column9379" dataDxfId="7406"/>
    <tableColumn id="9384" xr3:uid="{2BC9B115-A6D8-4203-9A06-0F9A6A69CE30}" name="Column9380" dataDxfId="7405"/>
    <tableColumn id="9385" xr3:uid="{169AA568-17A2-4A6E-B812-92F8F1FCB20A}" name="Column9381" dataDxfId="7404"/>
    <tableColumn id="9386" xr3:uid="{7B00E581-9E19-40B8-871C-B95D7FE53887}" name="Column9382" dataDxfId="7403"/>
    <tableColumn id="9387" xr3:uid="{9F7DC030-1695-4631-847D-E0FB7C7EB100}" name="Column9383" dataDxfId="7402"/>
    <tableColumn id="9388" xr3:uid="{72794E37-2B93-4722-819D-2FD9F581BA86}" name="Column9384" dataDxfId="7401"/>
    <tableColumn id="9389" xr3:uid="{33A5B3D8-C8F6-4537-95DC-2B7EC35D7C71}" name="Column9385" dataDxfId="7400"/>
    <tableColumn id="9390" xr3:uid="{2C986E43-021F-49D9-8F66-DCD6538595AA}" name="Column9386" dataDxfId="7399"/>
    <tableColumn id="9391" xr3:uid="{10CB58A9-AEBF-4FC1-896B-D339FB0AEB30}" name="Column9387" dataDxfId="7398"/>
    <tableColumn id="9392" xr3:uid="{140D7394-9693-4D82-B595-27C3BAD7B156}" name="Column9388" dataDxfId="7397"/>
    <tableColumn id="9393" xr3:uid="{9622106C-C099-45BD-98CB-C8D04EC6501A}" name="Column9389" dataDxfId="7396"/>
    <tableColumn id="9394" xr3:uid="{E95DB473-D3B0-4778-8190-B9FD4B48D8F0}" name="Column9390" dataDxfId="7395"/>
    <tableColumn id="9395" xr3:uid="{224DFC8F-103C-4451-AFB0-C07CD4A35CB7}" name="Column9391" dataDxfId="7394"/>
    <tableColumn id="9396" xr3:uid="{B236740E-8C48-4ECE-AB0E-F92F8F887318}" name="Column9392" dataDxfId="7393"/>
    <tableColumn id="9397" xr3:uid="{B142195B-7C5D-4C46-8260-BE8CA085F554}" name="Column9393" dataDxfId="7392"/>
    <tableColumn id="9398" xr3:uid="{5DC2627F-7627-4528-89BE-4A3C0FC8AE2A}" name="Column9394" dataDxfId="7391"/>
    <tableColumn id="9399" xr3:uid="{235BD972-F144-408D-B3B3-073D5D4EFD3B}" name="Column9395" dataDxfId="7390"/>
    <tableColumn id="9400" xr3:uid="{B22359CA-6E4B-4E8E-B557-84E39A7CB8A2}" name="Column9396" dataDxfId="7389"/>
    <tableColumn id="9401" xr3:uid="{15016CF9-DC48-46E0-9C53-7DC8A664CCE5}" name="Column9397" dataDxfId="7388"/>
    <tableColumn id="9402" xr3:uid="{8E847D1A-3BEB-485F-B1EC-810D16F2540F}" name="Column9398" dataDxfId="7387"/>
    <tableColumn id="9403" xr3:uid="{00C7ABD3-3975-466C-BF90-5F54D10A249B}" name="Column9399" dataDxfId="7386"/>
    <tableColumn id="9404" xr3:uid="{B7747735-EF81-4AF7-BAF2-33D2A09CC685}" name="Column9400" dataDxfId="7385"/>
    <tableColumn id="9405" xr3:uid="{CAF50256-1BCE-416C-A8D0-BA3D8E543954}" name="Column9401" dataDxfId="7384"/>
    <tableColumn id="9406" xr3:uid="{E4ABBB2D-D164-4B3C-A94F-F390B4F3B8E5}" name="Column9402" dataDxfId="7383"/>
    <tableColumn id="9407" xr3:uid="{72691CC8-E57E-4F3E-A571-D74E04F59168}" name="Column9403" dataDxfId="7382"/>
    <tableColumn id="9408" xr3:uid="{D261DD6F-FDD6-4F05-98B9-921A32C8625C}" name="Column9404" dataDxfId="7381"/>
    <tableColumn id="9409" xr3:uid="{3DB5CFB6-D081-44C1-980A-BA2E33C71A11}" name="Column9405" dataDxfId="7380"/>
    <tableColumn id="9410" xr3:uid="{560C86E4-7531-4A67-9C41-6B0F2A9F87ED}" name="Column9406" dataDxfId="7379"/>
    <tableColumn id="9411" xr3:uid="{92480DCC-C70A-4DDD-94FA-B42BBE80C768}" name="Column9407" dataDxfId="7378"/>
    <tableColumn id="9412" xr3:uid="{6AEB300C-7F3F-4414-A3F7-2A9C1EFCC906}" name="Column9408" dataDxfId="7377"/>
    <tableColumn id="9413" xr3:uid="{92CDBC95-D049-4F5D-97CA-2AF4C44BE655}" name="Column9409" dataDxfId="7376"/>
    <tableColumn id="9414" xr3:uid="{7D7FB3E3-8088-4B1B-AD11-243894235534}" name="Column9410" dataDxfId="7375"/>
    <tableColumn id="9415" xr3:uid="{8C41AE33-FA2B-4871-8526-353B3296D82B}" name="Column9411" dataDxfId="7374"/>
    <tableColumn id="9416" xr3:uid="{915DCDC0-B337-4401-9FAE-A2BFA7817D03}" name="Column9412" dataDxfId="7373"/>
    <tableColumn id="9417" xr3:uid="{1D5F1086-5C40-4922-AF98-199A52732655}" name="Column9413" dataDxfId="7372"/>
    <tableColumn id="9418" xr3:uid="{2FCF91E2-AC37-4F28-B746-EEA2169C0053}" name="Column9414" dataDxfId="7371"/>
    <tableColumn id="9419" xr3:uid="{F3E67773-CFED-40FB-8F86-7737389BABFA}" name="Column9415" dataDxfId="7370"/>
    <tableColumn id="9420" xr3:uid="{4FC6DFC3-1E2E-4088-BA0C-BB77BC11A236}" name="Column9416" dataDxfId="7369"/>
    <tableColumn id="9421" xr3:uid="{919C585F-EAA4-40D6-9862-8A60C56A2D98}" name="Column9417" dataDxfId="7368"/>
    <tableColumn id="9422" xr3:uid="{B495F205-F018-454F-94EF-8DCFC6643A4A}" name="Column9418" dataDxfId="7367"/>
    <tableColumn id="9423" xr3:uid="{C3ED65A4-32F1-4D20-87E5-2B2F4FB22E17}" name="Column9419" dataDxfId="7366"/>
    <tableColumn id="9424" xr3:uid="{4FA4D2F9-0C21-4EA3-A946-BF974B740E6A}" name="Column9420" dataDxfId="7365"/>
    <tableColumn id="9425" xr3:uid="{7FEF448D-E2A8-4C23-8A3D-FC0F130A2ABE}" name="Column9421" dataDxfId="7364"/>
    <tableColumn id="9426" xr3:uid="{7386D0A3-61C5-44BA-AAE8-810A79CD7E79}" name="Column9422" dataDxfId="7363"/>
    <tableColumn id="9427" xr3:uid="{BD2A8DA8-157A-4F93-9C6F-716B608D36DD}" name="Column9423" dataDxfId="7362"/>
    <tableColumn id="9428" xr3:uid="{B38744E1-9B23-4DB1-BD9F-81F0533541A4}" name="Column9424" dataDxfId="7361"/>
    <tableColumn id="9429" xr3:uid="{3FC79261-A5E3-470C-801F-E89E9E51A9BB}" name="Column9425" dataDxfId="7360"/>
    <tableColumn id="9430" xr3:uid="{E1A18C85-E9AA-40E9-9324-36F129CDCAE2}" name="Column9426" dataDxfId="7359"/>
    <tableColumn id="9431" xr3:uid="{0F5378B7-7902-455D-B093-7919B8C06E54}" name="Column9427" dataDxfId="7358"/>
    <tableColumn id="9432" xr3:uid="{7EADB443-5AF3-4FC3-9B93-36CBF057D8D7}" name="Column9428" dataDxfId="7357"/>
    <tableColumn id="9433" xr3:uid="{B15C3851-6A95-4A34-B7E7-8DD52C216651}" name="Column9429" dataDxfId="7356"/>
    <tableColumn id="9434" xr3:uid="{AF5619F3-5012-48CF-820C-17497885AFED}" name="Column9430" dataDxfId="7355"/>
    <tableColumn id="9435" xr3:uid="{5BCCA01F-0098-422A-941E-BF959CBA359A}" name="Column9431" dataDxfId="7354"/>
    <tableColumn id="9436" xr3:uid="{467D314E-7694-477E-831D-CDFD31068637}" name="Column9432" dataDxfId="7353"/>
    <tableColumn id="9437" xr3:uid="{9E697466-CA56-443E-9559-F2135159BEAD}" name="Column9433" dataDxfId="7352"/>
    <tableColumn id="9438" xr3:uid="{8BC00924-D85B-4332-9C95-799BA37C9A0A}" name="Column9434" dataDxfId="7351"/>
    <tableColumn id="9439" xr3:uid="{AD4E7A23-942F-41BD-9958-F5E41AC6B18D}" name="Column9435" dataDxfId="7350"/>
    <tableColumn id="9440" xr3:uid="{FE385E76-959B-4A92-A08B-BE18F82B7261}" name="Column9436" dataDxfId="7349"/>
    <tableColumn id="9441" xr3:uid="{7248D92C-366A-4092-B3A7-3B4F24A6E3A0}" name="Column9437" dataDxfId="7348"/>
    <tableColumn id="9442" xr3:uid="{B95FF5F9-44B2-40FB-984C-35021026B610}" name="Column9438" dataDxfId="7347"/>
    <tableColumn id="9443" xr3:uid="{FDBE14BC-BB4B-43C8-8F6F-62A80D1C80B7}" name="Column9439" dataDxfId="7346"/>
    <tableColumn id="9444" xr3:uid="{F1066706-DFCA-4294-8C91-6C98A081B941}" name="Column9440" dataDxfId="7345"/>
    <tableColumn id="9445" xr3:uid="{0CF2F33C-E867-409B-B058-A0A994520214}" name="Column9441" dataDxfId="7344"/>
    <tableColumn id="9446" xr3:uid="{A3403A84-1404-45BF-89AB-593A233C8340}" name="Column9442" dataDxfId="7343"/>
    <tableColumn id="9447" xr3:uid="{18929532-AFE4-4F2D-AD84-334538D6DCA5}" name="Column9443" dataDxfId="7342"/>
    <tableColumn id="9448" xr3:uid="{43A07597-DE39-4010-83E7-4B2CC6C6436B}" name="Column9444" dataDxfId="7341"/>
    <tableColumn id="9449" xr3:uid="{19145A59-BE97-4CD5-A5C1-4EECB3A481DE}" name="Column9445" dataDxfId="7340"/>
    <tableColumn id="9450" xr3:uid="{6A7BF158-2D15-47FA-B2E9-664BFF293CB9}" name="Column9446" dataDxfId="7339"/>
    <tableColumn id="9451" xr3:uid="{0545AE11-23B1-4F84-BDA1-E66531F7911A}" name="Column9447" dataDxfId="7338"/>
    <tableColumn id="9452" xr3:uid="{6C44977B-0A4D-4B1C-AEA8-33703D7FAEBF}" name="Column9448" dataDxfId="7337"/>
    <tableColumn id="9453" xr3:uid="{9FA7A157-CE46-44E5-8C15-DFCCFA32B9D0}" name="Column9449" dataDxfId="7336"/>
    <tableColumn id="9454" xr3:uid="{C45A2A72-1A77-4725-8FD8-75637425B5D8}" name="Column9450" dataDxfId="7335"/>
    <tableColumn id="9455" xr3:uid="{42A15EBF-458E-4361-88E5-9FF73D341055}" name="Column9451" dataDxfId="7334"/>
    <tableColumn id="9456" xr3:uid="{123582E9-E1D0-4892-B196-B74DC2650F03}" name="Column9452" dataDxfId="7333"/>
    <tableColumn id="9457" xr3:uid="{EDEF5530-08F9-4C19-BB7B-C4D7F6BFDE4E}" name="Column9453" dataDxfId="7332"/>
    <tableColumn id="9458" xr3:uid="{55826FF4-1B84-48EF-B544-58C797A9F9D2}" name="Column9454" dataDxfId="7331"/>
    <tableColumn id="9459" xr3:uid="{37B99A8E-937D-47A3-8FA4-1E22B7B219A4}" name="Column9455" dataDxfId="7330"/>
    <tableColumn id="9460" xr3:uid="{55B3AE2D-5E05-43F3-B403-F856C5657FEA}" name="Column9456" dataDxfId="7329"/>
    <tableColumn id="9461" xr3:uid="{070BE9AF-F831-4C7B-9CF2-FA3C3AA22B5E}" name="Column9457" dataDxfId="7328"/>
    <tableColumn id="9462" xr3:uid="{B58BF1DE-F2BC-4139-B1BB-1D4B9F88484D}" name="Column9458" dataDxfId="7327"/>
    <tableColumn id="9463" xr3:uid="{5D3E59D4-1B04-464F-BC56-CDA7EF2D55E6}" name="Column9459" dataDxfId="7326"/>
    <tableColumn id="9464" xr3:uid="{7651AFDB-9CFC-4D02-A47A-7011EE07F669}" name="Column9460" dataDxfId="7325"/>
    <tableColumn id="9465" xr3:uid="{ED4C1CA8-AE11-4F4A-A211-7CE66B2D445E}" name="Column9461" dataDxfId="7324"/>
    <tableColumn id="9466" xr3:uid="{DB65D396-EC38-4F7D-B71D-E84979CC3604}" name="Column9462" dataDxfId="7323"/>
    <tableColumn id="9467" xr3:uid="{21D87048-0B17-406C-8A8C-26C2B75BC7F2}" name="Column9463" dataDxfId="7322"/>
    <tableColumn id="9468" xr3:uid="{140AEA3C-5C8A-426C-B532-ABBBEC79CB2A}" name="Column9464" dataDxfId="7321"/>
    <tableColumn id="9469" xr3:uid="{12083CFB-3B2B-4463-9D7D-48549DDA63FD}" name="Column9465" dataDxfId="7320"/>
    <tableColumn id="9470" xr3:uid="{13BBE837-A149-46C3-8C77-EB6A39CC38E6}" name="Column9466" dataDxfId="7319"/>
    <tableColumn id="9471" xr3:uid="{831B33E4-1972-4944-B5C8-818E64325C52}" name="Column9467" dataDxfId="7318"/>
    <tableColumn id="9472" xr3:uid="{D4FE1173-69B5-4EA4-AA83-998B35939084}" name="Column9468" dataDxfId="7317"/>
    <tableColumn id="9473" xr3:uid="{B26B2418-41C4-4E44-8461-CA0DB9643BE8}" name="Column9469" dataDxfId="7316"/>
    <tableColumn id="9474" xr3:uid="{1FCFC0CF-911F-4A59-B608-A7B7CCBEC86F}" name="Column9470" dataDxfId="7315"/>
    <tableColumn id="9475" xr3:uid="{95F34D1B-6A29-455F-AECB-67039D79B096}" name="Column9471" dataDxfId="7314"/>
    <tableColumn id="9476" xr3:uid="{6C93C7D4-740E-40A5-B70F-255F16381C8E}" name="Column9472" dataDxfId="7313"/>
    <tableColumn id="9477" xr3:uid="{C3AD9D61-2C76-481B-990F-728E23868ED8}" name="Column9473" dataDxfId="7312"/>
    <tableColumn id="9478" xr3:uid="{1047107A-F564-4263-9215-70F4A53A00E7}" name="Column9474" dataDxfId="7311"/>
    <tableColumn id="9479" xr3:uid="{6B98EA7C-AF5D-4877-8C97-81F49E1012D8}" name="Column9475" dataDxfId="7310"/>
    <tableColumn id="9480" xr3:uid="{37BCAD2A-2247-4717-836C-F66A09FAF0A2}" name="Column9476" dataDxfId="7309"/>
    <tableColumn id="9481" xr3:uid="{7E212DD1-1358-4343-A2E9-74F242113BA3}" name="Column9477" dataDxfId="7308"/>
    <tableColumn id="9482" xr3:uid="{85CEADF9-8AF9-4DA4-81B9-E725710327CD}" name="Column9478" dataDxfId="7307"/>
    <tableColumn id="9483" xr3:uid="{10479F8C-8BCA-45D6-9CB3-E4FAF0858F6E}" name="Column9479" dataDxfId="7306"/>
    <tableColumn id="9484" xr3:uid="{30C0E3C5-B970-4608-AD04-5A777769A20F}" name="Column9480" dataDxfId="7305"/>
    <tableColumn id="9485" xr3:uid="{40B640EF-8033-4062-B2A8-2CE7D6B3EC92}" name="Column9481" dataDxfId="7304"/>
    <tableColumn id="9486" xr3:uid="{6FFBA2B3-83A1-4150-8795-3798A7D0282A}" name="Column9482" dataDxfId="7303"/>
    <tableColumn id="9487" xr3:uid="{9C2A6E79-A998-4EFC-9873-8B44B94EDB1F}" name="Column9483" dataDxfId="7302"/>
    <tableColumn id="9488" xr3:uid="{7F185238-390B-453F-9C8F-7C56055C4251}" name="Column9484" dataDxfId="7301"/>
    <tableColumn id="9489" xr3:uid="{E198E6C3-DB26-45E8-981B-00762E926919}" name="Column9485" dataDxfId="7300"/>
    <tableColumn id="9490" xr3:uid="{11253FC2-6CED-44AE-89D8-F3F655EA947E}" name="Column9486" dataDxfId="7299"/>
    <tableColumn id="9491" xr3:uid="{6AA16BE5-8DEC-47F9-A086-53EE8F150D84}" name="Column9487" dataDxfId="7298"/>
    <tableColumn id="9492" xr3:uid="{B218B89A-A506-4A2B-9B27-465F74EA4E58}" name="Column9488" dataDxfId="7297"/>
    <tableColumn id="9493" xr3:uid="{C5910C2E-5460-4A4D-92E3-669C722BFC34}" name="Column9489" dataDxfId="7296"/>
    <tableColumn id="9494" xr3:uid="{F50D9208-1CCA-4C96-B803-93AD9E73AA0A}" name="Column9490" dataDxfId="7295"/>
    <tableColumn id="9495" xr3:uid="{81B2B8A5-DFEA-4136-9C4C-0F0680C254D2}" name="Column9491" dataDxfId="7294"/>
    <tableColumn id="9496" xr3:uid="{1AE60673-C98F-4CBC-B16D-7266EF8BFF7F}" name="Column9492" dataDxfId="7293"/>
    <tableColumn id="9497" xr3:uid="{403F33E6-3EF5-45BD-9C2C-E6C3CEAA76F6}" name="Column9493" dataDxfId="7292"/>
    <tableColumn id="9498" xr3:uid="{B85BB6DE-D0F3-4CE2-AD84-34D75B5F7665}" name="Column9494" dataDxfId="7291"/>
    <tableColumn id="9499" xr3:uid="{DC7647BD-B2A3-4D8A-BD00-E7EC7132F63C}" name="Column9495" dataDxfId="7290"/>
    <tableColumn id="9500" xr3:uid="{33A75F4D-6FFC-4CF1-B416-559BFD84DF64}" name="Column9496" dataDxfId="7289"/>
    <tableColumn id="9501" xr3:uid="{6D15F07E-8990-42BF-B516-6E5087DAADDE}" name="Column9497" dataDxfId="7288"/>
    <tableColumn id="9502" xr3:uid="{D7477D78-BCD2-42CC-986D-E71A15C14A98}" name="Column9498" dataDxfId="7287"/>
    <tableColumn id="9503" xr3:uid="{1EC035AB-6D5F-4B80-A625-FED1FF3DBB67}" name="Column9499" dataDxfId="7286"/>
    <tableColumn id="9504" xr3:uid="{CD32E675-C49F-4477-81B4-B357DF2472F0}" name="Column9500" dataDxfId="7285"/>
    <tableColumn id="9505" xr3:uid="{91553653-46D6-45A3-A844-A864D348DAE1}" name="Column9501" dataDxfId="7284"/>
    <tableColumn id="9506" xr3:uid="{AB71D682-D884-4908-AB9D-3FA9DD43D70F}" name="Column9502" dataDxfId="7283"/>
    <tableColumn id="9507" xr3:uid="{6F9ADA62-92ED-434E-BE93-406B81F6DD4C}" name="Column9503" dataDxfId="7282"/>
    <tableColumn id="9508" xr3:uid="{D5371AE6-61F9-425F-8D7C-CCA1AE9835B8}" name="Column9504" dataDxfId="7281"/>
    <tableColumn id="9509" xr3:uid="{FA57D70D-D485-4644-8342-886CC8183561}" name="Column9505" dataDxfId="7280"/>
    <tableColumn id="9510" xr3:uid="{51366E2A-AD94-4FE6-90B5-8BA89ACC87DA}" name="Column9506" dataDxfId="7279"/>
    <tableColumn id="9511" xr3:uid="{A1321704-DEEC-464D-90F1-A47037B91E19}" name="Column9507" dataDxfId="7278"/>
    <tableColumn id="9512" xr3:uid="{5F9ED17B-749E-41BA-9503-78EFE5A6018D}" name="Column9508" dataDxfId="7277"/>
    <tableColumn id="9513" xr3:uid="{6344BBD8-3D32-496A-BC85-DCCBB10238C6}" name="Column9509" dataDxfId="7276"/>
    <tableColumn id="9514" xr3:uid="{7F3CFDAF-438C-4AD5-9C8F-DC0DF021CDDA}" name="Column9510" dataDxfId="7275"/>
    <tableColumn id="9515" xr3:uid="{2CBD00A1-2A9E-4AD2-BF34-A9E6E919EE93}" name="Column9511" dataDxfId="7274"/>
    <tableColumn id="9516" xr3:uid="{62A177A0-451B-4932-9C12-8A5632B2A7CC}" name="Column9512" dataDxfId="7273"/>
    <tableColumn id="9517" xr3:uid="{0CFAA159-49CD-431F-B961-8EF25C5FAEA6}" name="Column9513" dataDxfId="7272"/>
    <tableColumn id="9518" xr3:uid="{6B64DED2-287C-432C-95F5-395430D32EBB}" name="Column9514" dataDxfId="7271"/>
    <tableColumn id="9519" xr3:uid="{69A1476F-5A3E-464D-AE9C-AD4DF343FC4B}" name="Column9515" dataDxfId="7270"/>
    <tableColumn id="9520" xr3:uid="{67FC1E2E-30B1-4297-9CAC-90B75252DB9E}" name="Column9516" dataDxfId="7269"/>
    <tableColumn id="9521" xr3:uid="{A0D92239-EBA5-4B59-AEC9-C80D9FDEF320}" name="Column9517" dataDxfId="7268"/>
    <tableColumn id="9522" xr3:uid="{1E7A94E5-8C36-4BBC-BD36-77CE0AE65BA6}" name="Column9518" dataDxfId="7267"/>
    <tableColumn id="9523" xr3:uid="{D06DD452-55CF-4B5B-9FF8-E6632275ECCD}" name="Column9519" dataDxfId="7266"/>
    <tableColumn id="9524" xr3:uid="{BC87575A-22EE-4982-B48F-61A49BA3B4FD}" name="Column9520" dataDxfId="7265"/>
    <tableColumn id="9525" xr3:uid="{0817EABA-07DA-41C3-AAB9-37F64EAF069A}" name="Column9521" dataDxfId="7264"/>
    <tableColumn id="9526" xr3:uid="{6D0A3BA8-8B24-4331-8387-50D215DB6E7B}" name="Column9522" dataDxfId="7263"/>
    <tableColumn id="9527" xr3:uid="{5089069D-DE5B-486C-968B-56D0A5E9B82E}" name="Column9523" dataDxfId="7262"/>
    <tableColumn id="9528" xr3:uid="{AD50ED06-D7BE-4F4F-8AF6-7C6087C013EA}" name="Column9524" dataDxfId="7261"/>
    <tableColumn id="9529" xr3:uid="{B408CC3A-508D-4446-96C5-86E1793A2BD9}" name="Column9525" dataDxfId="7260"/>
    <tableColumn id="9530" xr3:uid="{72DBD2A9-8DE3-49C3-A689-3198A6FC2F2D}" name="Column9526" dataDxfId="7259"/>
    <tableColumn id="9531" xr3:uid="{CF1BC785-21A6-42C3-A20F-A8793124E3AD}" name="Column9527" dataDxfId="7258"/>
    <tableColumn id="9532" xr3:uid="{7368BF49-8F7C-46E1-989F-C2ACD55C065D}" name="Column9528" dataDxfId="7257"/>
    <tableColumn id="9533" xr3:uid="{B17B06E2-614F-4DDC-A9A0-740AB82CA58C}" name="Column9529" dataDxfId="7256"/>
    <tableColumn id="9534" xr3:uid="{1BD0BDE1-1E04-422F-903F-1CE78DAD1C42}" name="Column9530" dataDxfId="7255"/>
    <tableColumn id="9535" xr3:uid="{8D523E89-7E6B-4D01-8D07-9726D673656C}" name="Column9531" dataDxfId="7254"/>
    <tableColumn id="9536" xr3:uid="{7FB76201-C775-4488-94FA-6AE346499A89}" name="Column9532" dataDxfId="7253"/>
    <tableColumn id="9537" xr3:uid="{BE4B73DA-DE70-4AA9-BEC8-9B15862E58EB}" name="Column9533" dataDxfId="7252"/>
    <tableColumn id="9538" xr3:uid="{98D8CFC7-D837-47D4-BB70-95A8CD4EF456}" name="Column9534" dataDxfId="7251"/>
    <tableColumn id="9539" xr3:uid="{C4DDC418-9545-4688-A32D-B50FD53D6BC3}" name="Column9535" dataDxfId="7250"/>
    <tableColumn id="9540" xr3:uid="{D098833D-E26E-4B69-9933-B896335A7CE4}" name="Column9536" dataDxfId="7249"/>
    <tableColumn id="9541" xr3:uid="{6CDEAFF2-64C3-424B-BC49-F04A2CB66CA7}" name="Column9537" dataDxfId="7248"/>
    <tableColumn id="9542" xr3:uid="{9E3DBE36-7BD5-4119-918D-BB8F2E64FB88}" name="Column9538" dataDxfId="7247"/>
    <tableColumn id="9543" xr3:uid="{809CC706-252B-4E15-97FB-958227F04023}" name="Column9539" dataDxfId="7246"/>
    <tableColumn id="9544" xr3:uid="{488D2B0F-D8CA-4A27-9654-CB0D31726E13}" name="Column9540" dataDxfId="7245"/>
    <tableColumn id="9545" xr3:uid="{544FD948-F20F-41DE-BC39-67BD814BA24F}" name="Column9541" dataDxfId="7244"/>
    <tableColumn id="9546" xr3:uid="{5CB653A8-FD37-42A1-B927-D5A25517F801}" name="Column9542" dataDxfId="7243"/>
    <tableColumn id="9547" xr3:uid="{FA674F8A-940D-4E3D-B1B5-2EB473C6E3BB}" name="Column9543" dataDxfId="7242"/>
    <tableColumn id="9548" xr3:uid="{DEE87400-DD45-4B27-9216-590803C0B28C}" name="Column9544" dataDxfId="7241"/>
    <tableColumn id="9549" xr3:uid="{EAECCF20-29A1-425F-897E-CD789614FB68}" name="Column9545" dataDxfId="7240"/>
    <tableColumn id="9550" xr3:uid="{51819036-80AA-4686-A619-A9F7CCB2FC15}" name="Column9546" dataDxfId="7239"/>
    <tableColumn id="9551" xr3:uid="{BA3FDF71-C491-4DBD-97F0-A59F92D03B92}" name="Column9547" dataDxfId="7238"/>
    <tableColumn id="9552" xr3:uid="{B7232FF8-7041-4381-9196-18F60E482895}" name="Column9548" dataDxfId="7237"/>
    <tableColumn id="9553" xr3:uid="{6313E23C-2D7A-4576-AAC3-5CE8AA6D3237}" name="Column9549" dataDxfId="7236"/>
    <tableColumn id="9554" xr3:uid="{3AAD828E-CB34-4EF0-BD46-8927A77A1402}" name="Column9550" dataDxfId="7235"/>
    <tableColumn id="9555" xr3:uid="{6791348B-DBBC-4301-8FBB-3C6ADECFAB74}" name="Column9551" dataDxfId="7234"/>
    <tableColumn id="9556" xr3:uid="{CCDA4327-B696-44D9-8A27-353898C39254}" name="Column9552" dataDxfId="7233"/>
    <tableColumn id="9557" xr3:uid="{236356FE-D374-4E96-A86B-1921DE093A5D}" name="Column9553" dataDxfId="7232"/>
    <tableColumn id="9558" xr3:uid="{C331CEB1-129F-4586-8A6F-BE4A0E675987}" name="Column9554" dataDxfId="7231"/>
    <tableColumn id="9559" xr3:uid="{14B001E1-EF2A-41EC-AF4F-6602272EB6DB}" name="Column9555" dataDxfId="7230"/>
    <tableColumn id="9560" xr3:uid="{E7128D0C-4443-44B1-A11C-661DE7C4CD6B}" name="Column9556" dataDxfId="7229"/>
    <tableColumn id="9561" xr3:uid="{71F8D0DE-3383-4477-ACC8-29D53F089714}" name="Column9557" dataDxfId="7228"/>
    <tableColumn id="9562" xr3:uid="{CDABD84A-1A73-4BAA-97D6-D552ADF744B8}" name="Column9558" dataDxfId="7227"/>
    <tableColumn id="9563" xr3:uid="{68501BEB-D62E-4DEA-9235-AECE235B4B7E}" name="Column9559" dataDxfId="7226"/>
    <tableColumn id="9564" xr3:uid="{08307ED1-571E-4367-8C80-4830B720269E}" name="Column9560" dataDxfId="7225"/>
    <tableColumn id="9565" xr3:uid="{68EF1EA3-1583-4D9A-B5D7-DE557EA70DC3}" name="Column9561" dataDxfId="7224"/>
    <tableColumn id="9566" xr3:uid="{7D8426E0-AB59-488B-AE38-14227BBB38A8}" name="Column9562" dataDxfId="7223"/>
    <tableColumn id="9567" xr3:uid="{939A559D-DF8F-48F7-A810-4E44F4BEDD40}" name="Column9563" dataDxfId="7222"/>
    <tableColumn id="9568" xr3:uid="{61EEA368-7465-44CC-BFDB-947BB6E15C97}" name="Column9564" dataDxfId="7221"/>
    <tableColumn id="9569" xr3:uid="{33C36BFE-8EC8-4135-91DE-FF4CEF2E71BD}" name="Column9565" dataDxfId="7220"/>
    <tableColumn id="9570" xr3:uid="{241DF9E9-1F00-412B-AFBD-EB5701E926FA}" name="Column9566" dataDxfId="7219"/>
    <tableColumn id="9571" xr3:uid="{987A2FAA-2158-4B89-9EC8-9C567DBDAB12}" name="Column9567" dataDxfId="7218"/>
    <tableColumn id="9572" xr3:uid="{9716DF5B-5F41-466C-B227-A5453F96D9AF}" name="Column9568" dataDxfId="7217"/>
    <tableColumn id="9573" xr3:uid="{E570908F-1F91-4217-A7F9-2D8F3CE13FFA}" name="Column9569" dataDxfId="7216"/>
    <tableColumn id="9574" xr3:uid="{3D728975-6BEA-46BD-A9DE-FC44B4825443}" name="Column9570" dataDxfId="7215"/>
    <tableColumn id="9575" xr3:uid="{A443E3C5-1886-406D-8973-5CAC41B86F86}" name="Column9571" dataDxfId="7214"/>
    <tableColumn id="9576" xr3:uid="{A9B448E0-DFE2-47CD-9E0F-817233FC614F}" name="Column9572" dataDxfId="7213"/>
    <tableColumn id="9577" xr3:uid="{F98589B0-036D-4BD6-8F1C-E4464D9DA16A}" name="Column9573" dataDxfId="7212"/>
    <tableColumn id="9578" xr3:uid="{5C8F7DEE-DE69-4F2F-B9CF-BCECC47247AF}" name="Column9574" dataDxfId="7211"/>
    <tableColumn id="9579" xr3:uid="{F107546E-4127-43C9-A969-6DCDBDB04317}" name="Column9575" dataDxfId="7210"/>
    <tableColumn id="9580" xr3:uid="{5F54F52A-A610-4AF0-97E8-4B6CD002FE0C}" name="Column9576" dataDxfId="7209"/>
    <tableColumn id="9581" xr3:uid="{82EEC14C-71F7-4AA2-9FAD-39937AA32ADD}" name="Column9577" dataDxfId="7208"/>
    <tableColumn id="9582" xr3:uid="{8FE77B4A-9A9D-4E1E-8245-107D1EC4858F}" name="Column9578" dataDxfId="7207"/>
    <tableColumn id="9583" xr3:uid="{C93D711E-8362-472A-9EC0-D2B907182298}" name="Column9579" dataDxfId="7206"/>
    <tableColumn id="9584" xr3:uid="{58DA5F58-1680-4FF0-8A64-865A81BF6043}" name="Column9580" dataDxfId="7205"/>
    <tableColumn id="9585" xr3:uid="{388121B0-9236-4D2C-B773-AC35F705DA86}" name="Column9581" dataDxfId="7204"/>
    <tableColumn id="9586" xr3:uid="{EC7F5D06-2D76-4BFE-859F-71CC38D47A75}" name="Column9582" dataDxfId="7203"/>
    <tableColumn id="9587" xr3:uid="{9DFB2138-07CB-480F-A674-0ADCB005BBEC}" name="Column9583" dataDxfId="7202"/>
    <tableColumn id="9588" xr3:uid="{8F7B358E-D6BB-405E-8D43-DB2C93A49332}" name="Column9584" dataDxfId="7201"/>
    <tableColumn id="9589" xr3:uid="{CD47A90E-825E-4E48-B5D7-C7281A60EE57}" name="Column9585" dataDxfId="7200"/>
    <tableColumn id="9590" xr3:uid="{AE18308E-1021-4958-AF0E-BA4DB7435008}" name="Column9586" dataDxfId="7199"/>
    <tableColumn id="9591" xr3:uid="{4AA2CE89-A8B5-4BC1-9512-D9798A4E83F3}" name="Column9587" dataDxfId="7198"/>
    <tableColumn id="9592" xr3:uid="{F37F97B5-9ECD-423B-95DA-7AEC9C2D6061}" name="Column9588" dataDxfId="7197"/>
    <tableColumn id="9593" xr3:uid="{F677BD1C-31A1-43B2-8A4A-A1B5997BB578}" name="Column9589" dataDxfId="7196"/>
    <tableColumn id="9594" xr3:uid="{2C702C52-8624-4F97-9AFD-FECA5BCF6196}" name="Column9590" dataDxfId="7195"/>
    <tableColumn id="9595" xr3:uid="{B8FFBB63-5D8E-4601-9C47-D10F119F3E44}" name="Column9591" dataDxfId="7194"/>
    <tableColumn id="9596" xr3:uid="{4A52BC02-FEFB-468F-BD34-8026F549BE8C}" name="Column9592" dataDxfId="7193"/>
    <tableColumn id="9597" xr3:uid="{5CC83F8D-5A29-4111-A695-0C1ADF06EFF5}" name="Column9593" dataDxfId="7192"/>
    <tableColumn id="9598" xr3:uid="{2B01711E-9F48-4FEF-821E-02289F6B28EF}" name="Column9594" dataDxfId="7191"/>
    <tableColumn id="9599" xr3:uid="{470BC41B-BB12-459C-A001-76F7D7C914C3}" name="Column9595" dataDxfId="7190"/>
    <tableColumn id="9600" xr3:uid="{7A88BBA0-6E91-4300-992C-CD11DE5B3E6E}" name="Column9596" dataDxfId="7189"/>
    <tableColumn id="9601" xr3:uid="{B64F6D9A-2565-4DCD-9554-7C2762EDB8C5}" name="Column9597" dataDxfId="7188"/>
    <tableColumn id="9602" xr3:uid="{B783C862-666D-445E-BE24-A2013D02E4A3}" name="Column9598" dataDxfId="7187"/>
    <tableColumn id="9603" xr3:uid="{1C08138F-217E-4DE1-A284-AE1DEB176F99}" name="Column9599" dataDxfId="7186"/>
    <tableColumn id="9604" xr3:uid="{8D1E2123-9EFF-4B54-816B-DF197B05111B}" name="Column9600" dataDxfId="7185"/>
    <tableColumn id="9605" xr3:uid="{9E678864-73A8-4485-AA14-99A51091BBA9}" name="Column9601" dataDxfId="7184"/>
    <tableColumn id="9606" xr3:uid="{9464575C-923F-4AB2-A700-A89ECFFAB597}" name="Column9602" dataDxfId="7183"/>
    <tableColumn id="9607" xr3:uid="{D2C5A0BA-2077-4CAD-AA6E-6EE853E6423B}" name="Column9603" dataDxfId="7182"/>
    <tableColumn id="9608" xr3:uid="{3AC749F4-A0B2-43C6-BCAC-12B286AA30A1}" name="Column9604" dataDxfId="7181"/>
    <tableColumn id="9609" xr3:uid="{9B9A475F-A137-44D8-88FE-3BE3E78F06DD}" name="Column9605" dataDxfId="7180"/>
    <tableColumn id="9610" xr3:uid="{2F41AD38-23C0-4BBE-8401-D7896D1FAD34}" name="Column9606" dataDxfId="7179"/>
    <tableColumn id="9611" xr3:uid="{CA512DA5-5516-4251-82FE-5BCA24655C2A}" name="Column9607" dataDxfId="7178"/>
    <tableColumn id="9612" xr3:uid="{EE3FAC10-6CEA-4460-84F7-36A88F95AE58}" name="Column9608" dataDxfId="7177"/>
    <tableColumn id="9613" xr3:uid="{ED06B99D-8122-4BBF-B80A-008B77892C3A}" name="Column9609" dataDxfId="7176"/>
    <tableColumn id="9614" xr3:uid="{5A1698FC-44E4-464F-B07E-CC938544C8BE}" name="Column9610" dataDxfId="7175"/>
    <tableColumn id="9615" xr3:uid="{8CAAC92B-9C7C-4F39-9CED-90EF40BC1B6A}" name="Column9611" dataDxfId="7174"/>
    <tableColumn id="9616" xr3:uid="{32C83462-1171-4751-92DA-DE4DA4215465}" name="Column9612" dataDxfId="7173"/>
    <tableColumn id="9617" xr3:uid="{CE88B8A7-BFDA-4237-854E-EC89279C2637}" name="Column9613" dataDxfId="7172"/>
    <tableColumn id="9618" xr3:uid="{2DCCD93A-7544-4CA8-8EB9-B9DAFD8D2394}" name="Column9614" dataDxfId="7171"/>
    <tableColumn id="9619" xr3:uid="{E51EF3FE-170A-4480-B77E-0067B8676350}" name="Column9615" dataDxfId="7170"/>
    <tableColumn id="9620" xr3:uid="{260AD0A2-62C1-4D49-8E5C-3F32453C3A58}" name="Column9616" dataDxfId="7169"/>
    <tableColumn id="9621" xr3:uid="{2C864CF0-04FA-4BB2-9E83-BE674EBCDF8F}" name="Column9617" dataDxfId="7168"/>
    <tableColumn id="9622" xr3:uid="{74E81F4A-9090-4CA5-843F-88425C4CBB0B}" name="Column9618" dataDxfId="7167"/>
    <tableColumn id="9623" xr3:uid="{62763304-C8E9-4A5A-835E-316CF68FCBE8}" name="Column9619" dataDxfId="7166"/>
    <tableColumn id="9624" xr3:uid="{6C456C6F-031E-4ADB-BCF0-59CD7220C409}" name="Column9620" dataDxfId="7165"/>
    <tableColumn id="9625" xr3:uid="{C1E01917-30B3-4118-88FE-A5DE29A6AA0C}" name="Column9621" dataDxfId="7164"/>
    <tableColumn id="9626" xr3:uid="{C75994E4-ECE6-4D53-858E-9A1DC8422A4E}" name="Column9622" dataDxfId="7163"/>
    <tableColumn id="9627" xr3:uid="{6B43E823-4722-4C33-8467-5487F6A30374}" name="Column9623" dataDxfId="7162"/>
    <tableColumn id="9628" xr3:uid="{6FFD951A-5840-4D5E-9E5B-D90706E678A3}" name="Column9624" dataDxfId="7161"/>
    <tableColumn id="9629" xr3:uid="{6BB5F313-B84A-44F4-B730-46B06235C568}" name="Column9625" dataDxfId="7160"/>
    <tableColumn id="9630" xr3:uid="{B8D80AC7-4F02-4C8F-AED8-87C699FE4BD3}" name="Column9626" dataDxfId="7159"/>
    <tableColumn id="9631" xr3:uid="{2FEE754A-C037-467B-9A92-A34040E27A7F}" name="Column9627" dataDxfId="7158"/>
    <tableColumn id="9632" xr3:uid="{6F27ED9E-933E-4B12-8A00-49A1599A5385}" name="Column9628" dataDxfId="7157"/>
    <tableColumn id="9633" xr3:uid="{6F0B8B39-BD58-402A-925D-431ACE3B1DA7}" name="Column9629" dataDxfId="7156"/>
    <tableColumn id="9634" xr3:uid="{22BA02EB-CB7D-4196-A8B9-98450078D4A5}" name="Column9630" dataDxfId="7155"/>
    <tableColumn id="9635" xr3:uid="{FA7E66EF-CA7C-4420-AECE-A84687247B3D}" name="Column9631" dataDxfId="7154"/>
    <tableColumn id="9636" xr3:uid="{5E8B4D4F-EAA5-444B-B754-9D56A726B0C4}" name="Column9632" dataDxfId="7153"/>
    <tableColumn id="9637" xr3:uid="{2837A04D-E82A-415F-B82A-06C61E2EF998}" name="Column9633" dataDxfId="7152"/>
    <tableColumn id="9638" xr3:uid="{881BFAD4-0D1B-4699-BD89-77E35D3FCD1B}" name="Column9634" dataDxfId="7151"/>
    <tableColumn id="9639" xr3:uid="{C24821E8-01CA-4732-B46F-A3481C69D65D}" name="Column9635" dataDxfId="7150"/>
    <tableColumn id="9640" xr3:uid="{7945B271-9DBC-4F7E-A9C4-57E32862B88F}" name="Column9636" dataDxfId="7149"/>
    <tableColumn id="9641" xr3:uid="{37986EC6-85F2-4279-9998-11A2EC75F852}" name="Column9637" dataDxfId="7148"/>
    <tableColumn id="9642" xr3:uid="{7E73B55F-79C9-4F7C-B734-B786B9948FDF}" name="Column9638" dataDxfId="7147"/>
    <tableColumn id="9643" xr3:uid="{F24989F2-77A6-435D-8721-E56E9A56BBB3}" name="Column9639" dataDxfId="7146"/>
    <tableColumn id="9644" xr3:uid="{90CD3A25-33F9-49B4-8FFA-FCDCE01DF81E}" name="Column9640" dataDxfId="7145"/>
    <tableColumn id="9645" xr3:uid="{080613D9-3A40-40AB-8E03-F4402FE2EFCC}" name="Column9641" dataDxfId="7144"/>
    <tableColumn id="9646" xr3:uid="{521CB7EA-BB14-4DA2-981E-5D862314F90A}" name="Column9642" dataDxfId="7143"/>
    <tableColumn id="9647" xr3:uid="{19C73FAA-F5D1-42AB-9E8A-7F37C7627320}" name="Column9643" dataDxfId="7142"/>
    <tableColumn id="9648" xr3:uid="{8A177660-A451-40F2-B846-9E33A0625FE0}" name="Column9644" dataDxfId="7141"/>
    <tableColumn id="9649" xr3:uid="{F4235702-2CA1-45BE-A980-D4CD1CA4F209}" name="Column9645" dataDxfId="7140"/>
    <tableColumn id="9650" xr3:uid="{B3FC8E61-8F73-4D1E-87F6-16B899D6566D}" name="Column9646" dataDxfId="7139"/>
    <tableColumn id="9651" xr3:uid="{9E84201C-8041-4873-9D33-0EEC3A355003}" name="Column9647" dataDxfId="7138"/>
    <tableColumn id="9652" xr3:uid="{4272F3E4-CFA3-4010-BCE3-1BEBA91558CD}" name="Column9648" dataDxfId="7137"/>
    <tableColumn id="9653" xr3:uid="{32DFE50A-390F-4B4D-92FE-9CDD1C726735}" name="Column9649" dataDxfId="7136"/>
    <tableColumn id="9654" xr3:uid="{80835302-5A1B-4E76-BAD4-49504ECB5BFF}" name="Column9650" dataDxfId="7135"/>
    <tableColumn id="9655" xr3:uid="{A585CE1A-BFA0-4C99-A434-B2D91D52CD5F}" name="Column9651" dataDxfId="7134"/>
    <tableColumn id="9656" xr3:uid="{6D6DF2C7-FA89-4288-976B-528944F3EE88}" name="Column9652" dataDxfId="7133"/>
    <tableColumn id="9657" xr3:uid="{7B74C6F5-2BB4-4C1C-ABE3-3DA72C461DE3}" name="Column9653" dataDxfId="7132"/>
    <tableColumn id="9658" xr3:uid="{051F7654-C2C1-4276-B48D-29A68C3DD48B}" name="Column9654" dataDxfId="7131"/>
    <tableColumn id="9659" xr3:uid="{6F217B14-4E81-4629-BC94-9E37359447A1}" name="Column9655" dataDxfId="7130"/>
    <tableColumn id="9660" xr3:uid="{C94A74AE-2E95-4C18-AC31-47F90E4468A4}" name="Column9656" dataDxfId="7129"/>
    <tableColumn id="9661" xr3:uid="{F2601924-9779-4B87-AB16-242F60FE438A}" name="Column9657" dataDxfId="7128"/>
    <tableColumn id="9662" xr3:uid="{2BE8572A-E206-4CA8-8D68-4F9E52214005}" name="Column9658" dataDxfId="7127"/>
    <tableColumn id="9663" xr3:uid="{012F800A-D767-4A0C-B1CF-BD04DA1BB20B}" name="Column9659" dataDxfId="7126"/>
    <tableColumn id="9664" xr3:uid="{CE32B008-0A76-49A4-9640-6BB90041CC59}" name="Column9660" dataDxfId="7125"/>
    <tableColumn id="9665" xr3:uid="{BC0BE147-F372-4DF5-86B0-B2054E3714D9}" name="Column9661" dataDxfId="7124"/>
    <tableColumn id="9666" xr3:uid="{EAAC05E4-CC1B-4218-938E-0368A68AFA13}" name="Column9662" dataDxfId="7123"/>
    <tableColumn id="9667" xr3:uid="{0BA13236-C490-48C7-B04B-5B294CE5608E}" name="Column9663" dataDxfId="7122"/>
    <tableColumn id="9668" xr3:uid="{AFAD9C65-05A6-475E-A574-C772CBD0E5CD}" name="Column9664" dataDxfId="7121"/>
    <tableColumn id="9669" xr3:uid="{0C47C291-1319-4313-B8AD-0A9E8E669CDD}" name="Column9665" dataDxfId="7120"/>
    <tableColumn id="9670" xr3:uid="{45B3D28B-F221-4295-9CC9-DBC00DF1E6CF}" name="Column9666" dataDxfId="7119"/>
    <tableColumn id="9671" xr3:uid="{7C20466B-5502-43A1-9C5F-7336D4389525}" name="Column9667" dataDxfId="7118"/>
    <tableColumn id="9672" xr3:uid="{5A2E4190-2DCD-4595-AFD9-EE5CC9BA6304}" name="Column9668" dataDxfId="7117"/>
    <tableColumn id="9673" xr3:uid="{10703BFD-737F-45E4-A604-6457E282BB7F}" name="Column9669" dataDxfId="7116"/>
    <tableColumn id="9674" xr3:uid="{94D44A4A-E261-4C9A-8A7E-73799880FC13}" name="Column9670" dataDxfId="7115"/>
    <tableColumn id="9675" xr3:uid="{70D83726-2D11-45B1-B7D0-715D1E5B6B26}" name="Column9671" dataDxfId="7114"/>
    <tableColumn id="9676" xr3:uid="{FC78E31D-848E-458B-A7F5-84CFDEA75764}" name="Column9672" dataDxfId="7113"/>
    <tableColumn id="9677" xr3:uid="{E6633550-1904-4B91-8E94-8E0777541D86}" name="Column9673" dataDxfId="7112"/>
    <tableColumn id="9678" xr3:uid="{CB94FD3F-3E48-4C00-8F38-31E8C6A52F54}" name="Column9674" dataDxfId="7111"/>
    <tableColumn id="9679" xr3:uid="{D27FEC5E-F4BA-4F41-A3E5-68202BA25A04}" name="Column9675" dataDxfId="7110"/>
    <tableColumn id="9680" xr3:uid="{6B867DF3-84E9-4E65-8BF1-B1FB1FAB9310}" name="Column9676" dataDxfId="7109"/>
    <tableColumn id="9681" xr3:uid="{272049E0-A4AD-4744-B731-0AB7C3B58865}" name="Column9677" dataDxfId="7108"/>
    <tableColumn id="9682" xr3:uid="{BE6BEEBC-7276-4CE4-8537-D30AF2E2241C}" name="Column9678" dataDxfId="7107"/>
    <tableColumn id="9683" xr3:uid="{2F24615D-8614-4B33-9C5D-4BA44BBC78DA}" name="Column9679" dataDxfId="7106"/>
    <tableColumn id="9684" xr3:uid="{ECD1E8C9-F01B-4CEF-ABF8-4F3010CA4ABF}" name="Column9680" dataDxfId="7105"/>
    <tableColumn id="9685" xr3:uid="{6E2BD7D5-E830-4D93-9548-F3B14D75D619}" name="Column9681" dataDxfId="7104"/>
    <tableColumn id="9686" xr3:uid="{2334D384-9ED9-419F-9E77-A7FB8D2047CF}" name="Column9682" dataDxfId="7103"/>
    <tableColumn id="9687" xr3:uid="{2C158E7C-E27D-4286-B7F5-E69E35577970}" name="Column9683" dataDxfId="7102"/>
    <tableColumn id="9688" xr3:uid="{EAF7EDB8-560D-48FC-8713-F145E636A166}" name="Column9684" dataDxfId="7101"/>
    <tableColumn id="9689" xr3:uid="{3B067548-E374-4562-814E-5E6440C64EC4}" name="Column9685" dataDxfId="7100"/>
    <tableColumn id="9690" xr3:uid="{088EDC18-2D8E-43DD-9CA1-0704E1B3F70F}" name="Column9686" dataDxfId="7099"/>
    <tableColumn id="9691" xr3:uid="{80765E85-75BB-4E8A-BD6F-DBA30629B70A}" name="Column9687" dataDxfId="7098"/>
    <tableColumn id="9692" xr3:uid="{381024D2-7CA3-41FD-AA06-1873ED0D6599}" name="Column9688" dataDxfId="7097"/>
    <tableColumn id="9693" xr3:uid="{EF98B6D5-84A3-48C6-8DE7-9CF4DD7CAA41}" name="Column9689" dataDxfId="7096"/>
    <tableColumn id="9694" xr3:uid="{0AD99D88-EBF9-4778-B4D3-44F98C80C408}" name="Column9690" dataDxfId="7095"/>
    <tableColumn id="9695" xr3:uid="{EBF549E9-441C-4D89-A096-C83285A17ECC}" name="Column9691" dataDxfId="7094"/>
    <tableColumn id="9696" xr3:uid="{B280FF2C-30A1-4770-BBFA-38FFD6508900}" name="Column9692" dataDxfId="7093"/>
    <tableColumn id="9697" xr3:uid="{7FA0A855-9A3B-4D07-9A3B-1781B10E3EA7}" name="Column9693" dataDxfId="7092"/>
    <tableColumn id="9698" xr3:uid="{49262BE3-C8DE-45AE-B1C7-DC72629906D0}" name="Column9694" dataDxfId="7091"/>
    <tableColumn id="9699" xr3:uid="{94213E19-20C3-4272-A0A8-290CDB8AD3CD}" name="Column9695" dataDxfId="7090"/>
    <tableColumn id="9700" xr3:uid="{96219D75-BA5F-4E78-A5E6-02BA809C35D9}" name="Column9696" dataDxfId="7089"/>
    <tableColumn id="9701" xr3:uid="{445A92F4-D2C1-4C8C-87E4-D33C8804A064}" name="Column9697" dataDxfId="7088"/>
    <tableColumn id="9702" xr3:uid="{BF2E64CB-AC1A-4A22-AB92-BD2F638ED573}" name="Column9698" dataDxfId="7087"/>
    <tableColumn id="9703" xr3:uid="{C54DDA91-0793-4571-9418-A2DDBA4EC2BE}" name="Column9699" dataDxfId="7086"/>
    <tableColumn id="9704" xr3:uid="{A748D6EE-2651-4F23-BC1F-17E2DBD4E4DC}" name="Column9700" dataDxfId="7085"/>
    <tableColumn id="9705" xr3:uid="{5A127502-755C-4E84-8A6A-E61CC0457948}" name="Column9701" dataDxfId="7084"/>
    <tableColumn id="9706" xr3:uid="{364CB61A-E567-4C3D-9EAF-7515EFA0555C}" name="Column9702" dataDxfId="7083"/>
    <tableColumn id="9707" xr3:uid="{F9912FB9-F293-4413-B361-0834F54E8BE2}" name="Column9703" dataDxfId="7082"/>
    <tableColumn id="9708" xr3:uid="{48B32B20-5D94-46B9-A0C9-93154F404575}" name="Column9704" dataDxfId="7081"/>
    <tableColumn id="9709" xr3:uid="{333C376A-B670-471D-A7E3-66A9AA1856DC}" name="Column9705" dataDxfId="7080"/>
    <tableColumn id="9710" xr3:uid="{F08B7BD2-3314-464C-8695-C16286BC4168}" name="Column9706" dataDxfId="7079"/>
    <tableColumn id="9711" xr3:uid="{04C66B77-DC4B-4685-A119-264C66738A8D}" name="Column9707" dataDxfId="7078"/>
    <tableColumn id="9712" xr3:uid="{8CE8D275-4A71-44E4-9BD0-920B88C643A1}" name="Column9708" dataDxfId="7077"/>
    <tableColumn id="9713" xr3:uid="{81A3BE3F-CDA2-4C9F-BD92-4B2CEBD7EC7E}" name="Column9709" dataDxfId="7076"/>
    <tableColumn id="9714" xr3:uid="{6094054E-DAD4-4429-9F57-64DD6F4E770F}" name="Column9710" dataDxfId="7075"/>
    <tableColumn id="9715" xr3:uid="{6553D51A-3FE1-4531-9B75-92D36925C6A7}" name="Column9711" dataDxfId="7074"/>
    <tableColumn id="9716" xr3:uid="{D4384914-AA6A-4467-8BB4-549A30F47211}" name="Column9712" dataDxfId="7073"/>
    <tableColumn id="9717" xr3:uid="{55BB7FE5-8BD3-435E-B12E-C8F86654F218}" name="Column9713" dataDxfId="7072"/>
    <tableColumn id="9718" xr3:uid="{D2883AF8-1AC0-4FF1-85ED-B807D0A04510}" name="Column9714" dataDxfId="7071"/>
    <tableColumn id="9719" xr3:uid="{C0AD3EEB-BD95-4FAD-9E49-CEF54FA6293A}" name="Column9715" dataDxfId="7070"/>
    <tableColumn id="9720" xr3:uid="{4A30B12D-F0F7-484E-87A5-14AD256BF595}" name="Column9716" dataDxfId="7069"/>
    <tableColumn id="9721" xr3:uid="{495AC307-D4AF-4C80-A4C6-D46D1B8D5358}" name="Column9717" dataDxfId="7068"/>
    <tableColumn id="9722" xr3:uid="{12CA3341-003D-43CA-A672-869A40A19CF5}" name="Column9718" dataDxfId="7067"/>
    <tableColumn id="9723" xr3:uid="{9FFFA0F4-3FA6-4E03-9B8F-E34C2FCB567E}" name="Column9719" dataDxfId="7066"/>
    <tableColumn id="9724" xr3:uid="{3261FE83-5448-420C-A12F-50F7C16BA24A}" name="Column9720" dataDxfId="7065"/>
    <tableColumn id="9725" xr3:uid="{6DCC7B50-D527-4B1B-81FD-D7C89FC9395F}" name="Column9721" dataDxfId="7064"/>
    <tableColumn id="9726" xr3:uid="{1B98ED1B-60B8-46ED-9ECE-615005EF21AE}" name="Column9722" dataDxfId="7063"/>
    <tableColumn id="9727" xr3:uid="{F96433C8-57D1-458D-A6FA-591EAABC7EDF}" name="Column9723" dataDxfId="7062"/>
    <tableColumn id="9728" xr3:uid="{C7FBC121-745A-4BF0-AB4E-EBB3B9748B49}" name="Column9724" dataDxfId="7061"/>
    <tableColumn id="9729" xr3:uid="{5C458915-DE97-466B-AE8E-6679C3E94BDB}" name="Column9725" dataDxfId="7060"/>
    <tableColumn id="9730" xr3:uid="{C1CC2A1A-D3C8-44B2-AF76-DCFFF779098C}" name="Column9726" dataDxfId="7059"/>
    <tableColumn id="9731" xr3:uid="{4E21D6B4-0555-471A-9D75-F41BDE3F6F6C}" name="Column9727" dataDxfId="7058"/>
    <tableColumn id="9732" xr3:uid="{8E0439DB-E8E2-4203-8396-74F5701240EB}" name="Column9728" dataDxfId="7057"/>
    <tableColumn id="9733" xr3:uid="{D52E81DA-58D4-4E44-B772-220C6BCF7505}" name="Column9729" dataDxfId="7056"/>
    <tableColumn id="9734" xr3:uid="{4D773592-D882-489C-A3B6-739D529DEE93}" name="Column9730" dataDxfId="7055"/>
    <tableColumn id="9735" xr3:uid="{85A44229-9AFA-4D43-A0BA-B8857C1DDDD3}" name="Column9731" dataDxfId="7054"/>
    <tableColumn id="9736" xr3:uid="{CFC6EC2B-182F-4535-A196-D3C0121B1B91}" name="Column9732" dataDxfId="7053"/>
    <tableColumn id="9737" xr3:uid="{4E2EC1E1-B4AD-437A-AAC3-2E83B9433B4B}" name="Column9733" dataDxfId="7052"/>
    <tableColumn id="9738" xr3:uid="{89AB2775-953D-4A2B-A1CE-74DB29FCFB77}" name="Column9734" dataDxfId="7051"/>
    <tableColumn id="9739" xr3:uid="{C4A040AA-8D4C-45D5-9E77-A5D37CA66469}" name="Column9735" dataDxfId="7050"/>
    <tableColumn id="9740" xr3:uid="{91BE7810-9714-4C47-86B8-0963261655DE}" name="Column9736" dataDxfId="7049"/>
    <tableColumn id="9741" xr3:uid="{7669209E-14BC-4A12-8A5B-84C7F291F5D0}" name="Column9737" dataDxfId="7048"/>
    <tableColumn id="9742" xr3:uid="{72D2EA18-2FCA-4CEF-86A6-AEBD43423DA5}" name="Column9738" dataDxfId="7047"/>
    <tableColumn id="9743" xr3:uid="{D6EDA564-B226-4F61-9D62-F95D6F379FB9}" name="Column9739" dataDxfId="7046"/>
    <tableColumn id="9744" xr3:uid="{08777B22-5747-47D5-AED0-970AFE1573C9}" name="Column9740" dataDxfId="7045"/>
    <tableColumn id="9745" xr3:uid="{9DF11345-371F-4C81-873F-3DF30F95230B}" name="Column9741" dataDxfId="7044"/>
    <tableColumn id="9746" xr3:uid="{A870F320-0987-46A4-9807-965FACCDB7DD}" name="Column9742" dataDxfId="7043"/>
    <tableColumn id="9747" xr3:uid="{6D2C7392-37DF-44D8-9A49-B9AF9FBC3C01}" name="Column9743" dataDxfId="7042"/>
    <tableColumn id="9748" xr3:uid="{C1ED448D-290B-4B86-9D61-C530B0212774}" name="Column9744" dataDxfId="7041"/>
    <tableColumn id="9749" xr3:uid="{59E458DE-E529-4285-9443-C1A445C7127A}" name="Column9745" dataDxfId="7040"/>
    <tableColumn id="9750" xr3:uid="{2FAFF786-E761-4885-A1E4-4C04691EEA9C}" name="Column9746" dataDxfId="7039"/>
    <tableColumn id="9751" xr3:uid="{26F0B1F0-E63F-413B-A884-0CF5CA4F8A46}" name="Column9747" dataDxfId="7038"/>
    <tableColumn id="9752" xr3:uid="{88D771DC-F1AE-452B-87FA-452AC5160CE1}" name="Column9748" dataDxfId="7037"/>
    <tableColumn id="9753" xr3:uid="{BE9992D7-8621-4448-A4F1-BA3B140FF614}" name="Column9749" dataDxfId="7036"/>
    <tableColumn id="9754" xr3:uid="{505DE0DC-6332-4C93-80FA-C82AA8BBEAB6}" name="Column9750" dataDxfId="7035"/>
    <tableColumn id="9755" xr3:uid="{3643FE11-5FE2-41BC-8748-C60C33341BD7}" name="Column9751" dataDxfId="7034"/>
    <tableColumn id="9756" xr3:uid="{9F976F7E-7A3B-4912-8747-E0527B324971}" name="Column9752" dataDxfId="7033"/>
    <tableColumn id="9757" xr3:uid="{8BE00FC9-DB40-4FBA-A507-357E6525C658}" name="Column9753" dataDxfId="7032"/>
    <tableColumn id="9758" xr3:uid="{CABD6C3D-751D-4FBA-8DEB-267F6AE992EA}" name="Column9754" dataDxfId="7031"/>
    <tableColumn id="9759" xr3:uid="{5C5E8ABE-6CC6-4A08-839E-F35BA8D69121}" name="Column9755" dataDxfId="7030"/>
    <tableColumn id="9760" xr3:uid="{0CEB679A-8A9A-4DB9-BFEF-6E59202B8320}" name="Column9756" dataDxfId="7029"/>
    <tableColumn id="9761" xr3:uid="{38C0AECE-39EE-4F17-AF4B-005171BC1871}" name="Column9757" dataDxfId="7028"/>
    <tableColumn id="9762" xr3:uid="{08C57471-9E10-45B9-B2C7-EB0176716815}" name="Column9758" dataDxfId="7027"/>
    <tableColumn id="9763" xr3:uid="{044E1164-9C02-4DF4-89B3-BF9A3492518F}" name="Column9759" dataDxfId="7026"/>
    <tableColumn id="9764" xr3:uid="{289CF899-E2D7-42BD-95C6-835C3F220794}" name="Column9760" dataDxfId="7025"/>
    <tableColumn id="9765" xr3:uid="{143298F5-A76B-4A86-A2B7-3BC495CF9363}" name="Column9761" dataDxfId="7024"/>
    <tableColumn id="9766" xr3:uid="{C89836EA-6689-4156-BECB-5E8B4E8D7071}" name="Column9762" dataDxfId="7023"/>
    <tableColumn id="9767" xr3:uid="{2EE4445A-0912-4C15-93AA-C390CADC7D29}" name="Column9763" dataDxfId="7022"/>
    <tableColumn id="9768" xr3:uid="{C2D03726-6359-4A3B-9BAD-A02B663DFB8C}" name="Column9764" dataDxfId="7021"/>
    <tableColumn id="9769" xr3:uid="{270409D5-76CB-4760-A19C-485A82DD49CD}" name="Column9765" dataDxfId="7020"/>
    <tableColumn id="9770" xr3:uid="{083850A2-30BD-4D83-A1BC-5EFF000F6235}" name="Column9766" dataDxfId="7019"/>
    <tableColumn id="9771" xr3:uid="{C3FCB68B-EA37-4F54-B408-502AD7799659}" name="Column9767" dataDxfId="7018"/>
    <tableColumn id="9772" xr3:uid="{D883B3B3-45F9-488F-8183-E57886D57E0A}" name="Column9768" dataDxfId="7017"/>
    <tableColumn id="9773" xr3:uid="{298C4741-A7F8-4EEB-AD7A-E3FA37423A43}" name="Column9769" dataDxfId="7016"/>
    <tableColumn id="9774" xr3:uid="{AF10B312-C3C2-40BF-9F0F-4FEA10A5FB63}" name="Column9770" dataDxfId="7015"/>
    <tableColumn id="9775" xr3:uid="{9AE7CA25-52D3-4901-89BE-E807CE9FCCB7}" name="Column9771" dataDxfId="7014"/>
    <tableColumn id="9776" xr3:uid="{8F275328-2DE5-4B7F-ABEB-43A538E00653}" name="Column9772" dataDxfId="7013"/>
    <tableColumn id="9777" xr3:uid="{48633B28-F8BE-4656-A3DA-98B32C2F6AB6}" name="Column9773" dataDxfId="7012"/>
    <tableColumn id="9778" xr3:uid="{5229A250-253F-449E-8DB5-D2FA7BEEC2C1}" name="Column9774" dataDxfId="7011"/>
    <tableColumn id="9779" xr3:uid="{7F9C670D-D78F-4B85-9D29-F8EF1D445253}" name="Column9775" dataDxfId="7010"/>
    <tableColumn id="9780" xr3:uid="{C3418F42-6628-4E6C-89E2-BF63F68FA165}" name="Column9776" dataDxfId="7009"/>
    <tableColumn id="9781" xr3:uid="{56EC324F-C761-4F25-BEA0-C5FEBDBBB1A2}" name="Column9777" dataDxfId="7008"/>
    <tableColumn id="9782" xr3:uid="{67F41CC0-9EE9-4ED8-BFC7-CF31697A5A34}" name="Column9778" dataDxfId="7007"/>
    <tableColumn id="9783" xr3:uid="{3CE522E3-B0E4-49B0-ADD7-1A449042F445}" name="Column9779" dataDxfId="7006"/>
    <tableColumn id="9784" xr3:uid="{A1D77A03-7AC5-4132-B3CD-706DE016358C}" name="Column9780" dataDxfId="7005"/>
    <tableColumn id="9785" xr3:uid="{8F320B84-F0E1-445B-B00C-D8548AA1C57A}" name="Column9781" dataDxfId="7004"/>
    <tableColumn id="9786" xr3:uid="{9C51A5E5-5016-487F-9BB7-BE73DD8DF376}" name="Column9782" dataDxfId="7003"/>
    <tableColumn id="9787" xr3:uid="{F3E7F9D8-6DCA-4458-B293-4C425F7CCB2E}" name="Column9783" dataDxfId="7002"/>
    <tableColumn id="9788" xr3:uid="{5693493B-8B15-4686-9190-BADF04D79983}" name="Column9784" dataDxfId="7001"/>
    <tableColumn id="9789" xr3:uid="{EC76858D-BA1B-4ACE-837F-9FA0BBBE74D0}" name="Column9785" dataDxfId="7000"/>
    <tableColumn id="9790" xr3:uid="{B508EDE5-3750-4537-943E-EA7302CA528E}" name="Column9786" dataDxfId="6999"/>
    <tableColumn id="9791" xr3:uid="{5EDD2C10-80C5-4ECE-B3F2-E9A50C04EC82}" name="Column9787" dataDxfId="6998"/>
    <tableColumn id="9792" xr3:uid="{F76819B1-5585-44E9-ADCB-2488DFCC7EB3}" name="Column9788" dataDxfId="6997"/>
    <tableColumn id="9793" xr3:uid="{41F9DEB4-A972-4811-88D3-DDD34A026EE1}" name="Column9789" dataDxfId="6996"/>
    <tableColumn id="9794" xr3:uid="{AFBE2157-5EF0-4EB4-B328-D97695E1C7C7}" name="Column9790" dataDxfId="6995"/>
    <tableColumn id="9795" xr3:uid="{3E634DE4-3940-4A0B-BBF7-0B1920E5639F}" name="Column9791" dataDxfId="6994"/>
    <tableColumn id="9796" xr3:uid="{0FB2E366-5861-45CD-BF7D-014992123551}" name="Column9792" dataDxfId="6993"/>
    <tableColumn id="9797" xr3:uid="{CFEDDADD-6610-407C-884E-03083650C2D7}" name="Column9793" dataDxfId="6992"/>
    <tableColumn id="9798" xr3:uid="{AFCBB65F-51CB-4550-99A8-F4950C22237F}" name="Column9794" dataDxfId="6991"/>
    <tableColumn id="9799" xr3:uid="{A1EC2F5E-9A7F-4A14-B8BD-CF7302B43B61}" name="Column9795" dataDxfId="6990"/>
    <tableColumn id="9800" xr3:uid="{32FD9087-EE45-409A-80B2-7F0866783543}" name="Column9796" dataDxfId="6989"/>
    <tableColumn id="9801" xr3:uid="{34BF7429-5FD4-449A-9B0A-53F99216B8D6}" name="Column9797" dataDxfId="6988"/>
    <tableColumn id="9802" xr3:uid="{BF11D16B-3F48-4218-B635-986F48EB325A}" name="Column9798" dataDxfId="6987"/>
    <tableColumn id="9803" xr3:uid="{A850AA47-AEFE-41B8-AF88-513BC073C1EF}" name="Column9799" dataDxfId="6986"/>
    <tableColumn id="9804" xr3:uid="{5EDAAD65-49F5-4EC2-A95F-1F65A59D4F3E}" name="Column9800" dataDxfId="6985"/>
    <tableColumn id="9805" xr3:uid="{D7D8D63E-86F8-4A68-ABCF-6A80ED114EB6}" name="Column9801" dataDxfId="6984"/>
    <tableColumn id="9806" xr3:uid="{5756FEF5-B069-42DE-9C44-29C44FEF6CD0}" name="Column9802" dataDxfId="6983"/>
    <tableColumn id="9807" xr3:uid="{4C9A7C3F-5643-4066-AA94-D53ED37D879F}" name="Column9803" dataDxfId="6982"/>
    <tableColumn id="9808" xr3:uid="{85A002B2-D0FD-44EF-8564-16E974D7B585}" name="Column9804" dataDxfId="6981"/>
    <tableColumn id="9809" xr3:uid="{D4797298-F050-4DA1-8344-7E1C7DF57111}" name="Column9805" dataDxfId="6980"/>
    <tableColumn id="9810" xr3:uid="{677CA2D8-4609-4A0C-99F4-76D9A0F1B147}" name="Column9806" dataDxfId="6979"/>
    <tableColumn id="9811" xr3:uid="{51303F2B-EA7A-4327-BCF6-38071D7E268D}" name="Column9807" dataDxfId="6978"/>
    <tableColumn id="9812" xr3:uid="{DC58A948-1CA9-4CBD-BF44-DF35ACBF65A2}" name="Column9808" dataDxfId="6977"/>
    <tableColumn id="9813" xr3:uid="{B81C26FD-B562-4358-BE7A-E15C33A5D88C}" name="Column9809" dataDxfId="6976"/>
    <tableColumn id="9814" xr3:uid="{93FEAA6C-F3B8-4130-85ED-65CA75750B0B}" name="Column9810" dataDxfId="6975"/>
    <tableColumn id="9815" xr3:uid="{7C93B410-569B-4476-B065-B2C929DDC82F}" name="Column9811" dataDxfId="6974"/>
    <tableColumn id="9816" xr3:uid="{ABAF73F5-4FD1-4E0B-92C0-1F38CE50CF27}" name="Column9812" dataDxfId="6973"/>
    <tableColumn id="9817" xr3:uid="{D9CE8B12-EF00-42D8-8EC3-A6FF943B3675}" name="Column9813" dataDxfId="6972"/>
    <tableColumn id="9818" xr3:uid="{BF60BC4B-1A1A-4220-A6A0-21B1EFEAC554}" name="Column9814" dataDxfId="6971"/>
    <tableColumn id="9819" xr3:uid="{B53D0EC0-731B-410E-A36C-301A0CF59376}" name="Column9815" dataDxfId="6970"/>
    <tableColumn id="9820" xr3:uid="{78EFA870-6F8A-4D74-950E-211ECF34467F}" name="Column9816" dataDxfId="6969"/>
    <tableColumn id="9821" xr3:uid="{16485AE7-A8BC-4975-BEA6-9814CC0AB45A}" name="Column9817" dataDxfId="6968"/>
    <tableColumn id="9822" xr3:uid="{168C300E-7668-4477-8DD1-C9C1C4161835}" name="Column9818" dataDxfId="6967"/>
    <tableColumn id="9823" xr3:uid="{20B7B9CE-89BC-429E-B109-C61DCC851D19}" name="Column9819" dataDxfId="6966"/>
    <tableColumn id="9824" xr3:uid="{016144E1-C971-46A9-8BFF-299EFBD1AA2F}" name="Column9820" dataDxfId="6965"/>
    <tableColumn id="9825" xr3:uid="{C399953A-194A-4764-831C-53F17400BB2C}" name="Column9821" dataDxfId="6964"/>
    <tableColumn id="9826" xr3:uid="{C23278CA-0E06-48D2-87EF-8E3015A23537}" name="Column9822" dataDxfId="6963"/>
    <tableColumn id="9827" xr3:uid="{659F3620-C87D-44AD-BC89-5A857A09BE86}" name="Column9823" dataDxfId="6962"/>
    <tableColumn id="9828" xr3:uid="{85D06558-8B53-40F9-A37B-C360F3E107B0}" name="Column9824" dataDxfId="6961"/>
    <tableColumn id="9829" xr3:uid="{40DC03A7-9BD8-41D6-9E69-69C44C1BD8D3}" name="Column9825" dataDxfId="6960"/>
    <tableColumn id="9830" xr3:uid="{36B12495-F6D8-4521-AFF4-C921178DFD3A}" name="Column9826" dataDxfId="6959"/>
    <tableColumn id="9831" xr3:uid="{E5E36D67-13D5-42FD-9152-F2D09F7C474E}" name="Column9827" dataDxfId="6958"/>
    <tableColumn id="9832" xr3:uid="{E861CA57-974A-491C-A80A-5301F080EF9D}" name="Column9828" dataDxfId="6957"/>
    <tableColumn id="9833" xr3:uid="{78B8332F-B29A-41FC-8421-2675D079E668}" name="Column9829" dataDxfId="6956"/>
    <tableColumn id="9834" xr3:uid="{F5C8CADC-2494-442E-A10D-20A3D88811CD}" name="Column9830" dataDxfId="6955"/>
    <tableColumn id="9835" xr3:uid="{FC38A198-F07C-4D9A-9DE0-A170FABA683F}" name="Column9831" dataDxfId="6954"/>
    <tableColumn id="9836" xr3:uid="{846715F5-EF83-4649-A78B-CB513F9117C0}" name="Column9832" dataDxfId="6953"/>
    <tableColumn id="9837" xr3:uid="{1A56A420-FC3C-419A-8F54-5AD14D6A8B53}" name="Column9833" dataDxfId="6952"/>
    <tableColumn id="9838" xr3:uid="{0277CF5F-5416-4CA2-BBC8-CC3AA55B2919}" name="Column9834" dataDxfId="6951"/>
    <tableColumn id="9839" xr3:uid="{68A6F0DE-FB97-4BC3-A54C-3EEDE8642175}" name="Column9835" dataDxfId="6950"/>
    <tableColumn id="9840" xr3:uid="{59C01B84-CC43-4655-8F9B-4EBE1D2205D3}" name="Column9836" dataDxfId="6949"/>
    <tableColumn id="9841" xr3:uid="{0A400BF2-6435-4A7C-97BA-736C7091E11F}" name="Column9837" dataDxfId="6948"/>
    <tableColumn id="9842" xr3:uid="{12DECCEC-884E-44B2-ADB0-F889FB96CEF7}" name="Column9838" dataDxfId="6947"/>
    <tableColumn id="9843" xr3:uid="{6A3CC074-3CA1-4603-8D7F-0ABE8C905C8A}" name="Column9839" dataDxfId="6946"/>
    <tableColumn id="9844" xr3:uid="{3F5A9913-C68D-4CD0-A004-95D0B6552EC2}" name="Column9840" dataDxfId="6945"/>
    <tableColumn id="9845" xr3:uid="{EF3D2937-5248-44D4-80C8-451BC44F9A17}" name="Column9841" dataDxfId="6944"/>
    <tableColumn id="9846" xr3:uid="{D0D52600-49D9-4D63-BF8E-9AB1A622FEE2}" name="Column9842" dataDxfId="6943"/>
    <tableColumn id="9847" xr3:uid="{7D0C4B3F-2B0E-4428-838D-ACF8EC32724F}" name="Column9843" dataDxfId="6942"/>
    <tableColumn id="9848" xr3:uid="{B3B32505-C2BE-4208-AED5-CDABF0D5745D}" name="Column9844" dataDxfId="6941"/>
    <tableColumn id="9849" xr3:uid="{E08350B5-7A35-4908-B9AD-68AFFFAE0269}" name="Column9845" dataDxfId="6940"/>
    <tableColumn id="9850" xr3:uid="{B28DBDAF-EFB2-41C5-8787-2977807D5327}" name="Column9846" dataDxfId="6939"/>
    <tableColumn id="9851" xr3:uid="{5205002A-FAF3-48AC-8805-B03E95E7BF04}" name="Column9847" dataDxfId="6938"/>
    <tableColumn id="9852" xr3:uid="{FB1BBE91-03AB-4716-B261-09D1396574FD}" name="Column9848" dataDxfId="6937"/>
    <tableColumn id="9853" xr3:uid="{9FBA645A-9FBF-416A-B15F-D43065B92EF1}" name="Column9849" dataDxfId="6936"/>
    <tableColumn id="9854" xr3:uid="{4D5A0105-10C7-4F2F-97BD-A9F0400FC560}" name="Column9850" dataDxfId="6935"/>
    <tableColumn id="9855" xr3:uid="{05EAE5E2-BE6A-40F3-9B63-77B7CF57E341}" name="Column9851" dataDxfId="6934"/>
    <tableColumn id="9856" xr3:uid="{467727F7-0AE6-4079-BACF-8481E529AAE7}" name="Column9852" dataDxfId="6933"/>
    <tableColumn id="9857" xr3:uid="{C53456CA-5BE6-409D-A0B9-FF8A791E3A83}" name="Column9853" dataDxfId="6932"/>
    <tableColumn id="9858" xr3:uid="{7A35DBC2-1784-4802-8953-9E7349FB6C33}" name="Column9854" dataDxfId="6931"/>
    <tableColumn id="9859" xr3:uid="{86AFA5CB-5DAA-4EBD-A6B6-FCBCBEDC1E01}" name="Column9855" dataDxfId="6930"/>
    <tableColumn id="9860" xr3:uid="{4130329C-F307-4E72-8A29-DA9C7B48C575}" name="Column9856" dataDxfId="6929"/>
    <tableColumn id="9861" xr3:uid="{E7AB22BE-0121-454D-974D-792CCD6E5FCF}" name="Column9857" dataDxfId="6928"/>
    <tableColumn id="9862" xr3:uid="{E9EE1046-CF34-444D-865E-D13F9201FFC1}" name="Column9858" dataDxfId="6927"/>
    <tableColumn id="9863" xr3:uid="{C00FBBC4-B84F-47D1-A2CC-988EC4D01535}" name="Column9859" dataDxfId="6926"/>
    <tableColumn id="9864" xr3:uid="{6A36D84E-1182-48B6-A960-F13F249D0451}" name="Column9860" dataDxfId="6925"/>
    <tableColumn id="9865" xr3:uid="{A9912C9E-AF92-4714-84C3-CD8186613595}" name="Column9861" dataDxfId="6924"/>
    <tableColumn id="9866" xr3:uid="{0E83E589-7AC9-41DE-9B03-28C90B075CB9}" name="Column9862" dataDxfId="6923"/>
    <tableColumn id="9867" xr3:uid="{D20D6099-1E41-4E0F-9CBC-AABDF082F77E}" name="Column9863" dataDxfId="6922"/>
    <tableColumn id="9868" xr3:uid="{63B80835-2924-4F69-93D6-D8AF72E2F89B}" name="Column9864" dataDxfId="6921"/>
    <tableColumn id="9869" xr3:uid="{B26C2C26-3613-4AE3-829A-DB40D8AAD5FC}" name="Column9865" dataDxfId="6920"/>
    <tableColumn id="9870" xr3:uid="{2BCEE717-C4B5-4BA3-865C-EAE833AC486F}" name="Column9866" dataDxfId="6919"/>
    <tableColumn id="9871" xr3:uid="{5749EA23-AAEB-47C9-B2E2-17EAF3536024}" name="Column9867" dataDxfId="6918"/>
    <tableColumn id="9872" xr3:uid="{9D0BF449-DC82-4A06-AA17-1BE1150820CC}" name="Column9868" dataDxfId="6917"/>
    <tableColumn id="9873" xr3:uid="{9DE0C99B-0DF7-43DD-A6B0-7F93CA471454}" name="Column9869" dataDxfId="6916"/>
    <tableColumn id="9874" xr3:uid="{D008EB7A-292D-48C1-AEFC-C877BCAE6739}" name="Column9870" dataDxfId="6915"/>
    <tableColumn id="9875" xr3:uid="{E57C613D-28F4-4CB6-A5C1-EE4C6FF0E2C2}" name="Column9871" dataDxfId="6914"/>
    <tableColumn id="9876" xr3:uid="{E7F78EE0-9172-4CD0-8530-41E756AC71D1}" name="Column9872" dataDxfId="6913"/>
    <tableColumn id="9877" xr3:uid="{38897A31-D64A-43C9-AB38-E62CA97AECE1}" name="Column9873" dataDxfId="6912"/>
    <tableColumn id="9878" xr3:uid="{BB69BC3E-DED0-4CFF-B78C-243A4A68E6B9}" name="Column9874" dataDxfId="6911"/>
    <tableColumn id="9879" xr3:uid="{1F0491EA-DBE9-4F0C-9259-AB643F43B8EF}" name="Column9875" dataDxfId="6910"/>
    <tableColumn id="9880" xr3:uid="{B5D04B3E-68D5-4FD0-B602-CCF476149566}" name="Column9876" dataDxfId="6909"/>
    <tableColumn id="9881" xr3:uid="{1AF547E7-28FB-4742-ADD5-FEF4B6BD56EC}" name="Column9877" dataDxfId="6908"/>
    <tableColumn id="9882" xr3:uid="{EEF4063A-2470-49A9-B516-9F4707BA0DB2}" name="Column9878" dataDxfId="6907"/>
    <tableColumn id="9883" xr3:uid="{E2D4BAAE-B577-47EF-867D-163FF7B9C220}" name="Column9879" dataDxfId="6906"/>
    <tableColumn id="9884" xr3:uid="{4CC4142F-9047-4DE7-A561-965AED55CB6C}" name="Column9880" dataDxfId="6905"/>
    <tableColumn id="9885" xr3:uid="{22F24728-0CA7-478B-9DB5-1DA28B91FE66}" name="Column9881" dataDxfId="6904"/>
    <tableColumn id="9886" xr3:uid="{FEFBB885-1251-4B59-8B66-6970DDAF714D}" name="Column9882" dataDxfId="6903"/>
    <tableColumn id="9887" xr3:uid="{281E313F-F221-423D-918B-769A2DD1B673}" name="Column9883" dataDxfId="6902"/>
    <tableColumn id="9888" xr3:uid="{0DB42616-95F8-4B20-9357-1A47CD693C97}" name="Column9884" dataDxfId="6901"/>
    <tableColumn id="9889" xr3:uid="{4EA015DC-749E-4907-83D1-ADA2B55B7F22}" name="Column9885" dataDxfId="6900"/>
    <tableColumn id="9890" xr3:uid="{07E9C72C-F7CF-4E7E-AFA4-36BA95425F36}" name="Column9886" dataDxfId="6899"/>
    <tableColumn id="9891" xr3:uid="{0DFE1A2F-479A-4BC1-8BF2-5682E2EA93AD}" name="Column9887" dataDxfId="6898"/>
    <tableColumn id="9892" xr3:uid="{6944B9B7-DB7D-4535-9FCA-2BEC2638B559}" name="Column9888" dataDxfId="6897"/>
    <tableColumn id="9893" xr3:uid="{42127AF0-5E84-4C90-86A6-087937C5768A}" name="Column9889" dataDxfId="6896"/>
    <tableColumn id="9894" xr3:uid="{17998B63-571E-4821-B44A-51D33596ECF5}" name="Column9890" dataDxfId="6895"/>
    <tableColumn id="9895" xr3:uid="{F20B0D93-5332-4B9A-B9B4-4C57A41230C4}" name="Column9891" dataDxfId="6894"/>
    <tableColumn id="9896" xr3:uid="{0AC7B35F-5268-4AD1-905F-26E0E8798F55}" name="Column9892" dataDxfId="6893"/>
    <tableColumn id="9897" xr3:uid="{A99ABEAD-D052-4CBD-B3ED-69B9DDE0F950}" name="Column9893" dataDxfId="6892"/>
    <tableColumn id="9898" xr3:uid="{61E519EE-2BE7-4622-B40A-04DD0ECB1EA9}" name="Column9894" dataDxfId="6891"/>
    <tableColumn id="9899" xr3:uid="{7FFB409A-B8FC-4DA9-A532-030784057E74}" name="Column9895" dataDxfId="6890"/>
    <tableColumn id="9900" xr3:uid="{3C2406D0-BE5C-4616-9999-89D7A0DA1AFA}" name="Column9896" dataDxfId="6889"/>
    <tableColumn id="9901" xr3:uid="{81C8FD0A-4553-4636-AE6F-C7E3EB9250AB}" name="Column9897" dataDxfId="6888"/>
    <tableColumn id="9902" xr3:uid="{44A6C5B3-E9E1-4257-8AD2-D146B609DA55}" name="Column9898" dataDxfId="6887"/>
    <tableColumn id="9903" xr3:uid="{F9202646-2359-4D1E-8FBD-E1ABB08E2094}" name="Column9899" dataDxfId="6886"/>
    <tableColumn id="9904" xr3:uid="{32D5FDDB-B2C0-4C85-9F5F-CF4628F1F82D}" name="Column9900" dataDxfId="6885"/>
    <tableColumn id="9905" xr3:uid="{A41F59C6-A421-4AED-A6A7-6007D4724028}" name="Column9901" dataDxfId="6884"/>
    <tableColumn id="9906" xr3:uid="{B0768383-0630-4A90-82CA-BEB2F7078E2C}" name="Column9902" dataDxfId="6883"/>
    <tableColumn id="9907" xr3:uid="{7E0AF812-7566-4C61-9CF7-64B2E00F518B}" name="Column9903" dataDxfId="6882"/>
    <tableColumn id="9908" xr3:uid="{8646D0AA-C1F9-4C48-A5C1-4CCB07D018CD}" name="Column9904" dataDxfId="6881"/>
    <tableColumn id="9909" xr3:uid="{F75E7639-9025-4433-8699-74C6BB86AE38}" name="Column9905" dataDxfId="6880"/>
    <tableColumn id="9910" xr3:uid="{9ECCC1A7-79AF-450E-8A4E-09C5FB0B6020}" name="Column9906" dataDxfId="6879"/>
    <tableColumn id="9911" xr3:uid="{5BE45163-3B0C-4B18-A68A-576D63CB3E00}" name="Column9907" dataDxfId="6878"/>
    <tableColumn id="9912" xr3:uid="{8F7448A1-0AB2-4808-92C2-ED7973536A2E}" name="Column9908" dataDxfId="6877"/>
    <tableColumn id="9913" xr3:uid="{62D84914-EC77-490C-86BC-9E0F9DDC79A4}" name="Column9909" dataDxfId="6876"/>
    <tableColumn id="9914" xr3:uid="{5AF2FF53-613C-4D56-B12C-76AC91CF8321}" name="Column9910" dataDxfId="6875"/>
    <tableColumn id="9915" xr3:uid="{B876C534-A02C-401F-9DFF-8936EFF9D96C}" name="Column9911" dataDxfId="6874"/>
    <tableColumn id="9916" xr3:uid="{C6274D8B-AB07-4B2F-A9FE-A745E4A3688A}" name="Column9912" dataDxfId="6873"/>
    <tableColumn id="9917" xr3:uid="{B2264AED-09CE-425E-81B5-CDFEDE7212A9}" name="Column9913" dataDxfId="6872"/>
    <tableColumn id="9918" xr3:uid="{7097FCFF-28EA-410E-8A58-A5695550E2BF}" name="Column9914" dataDxfId="6871"/>
    <tableColumn id="9919" xr3:uid="{BDFD4F2A-86E7-4F15-B939-807006866D28}" name="Column9915" dataDxfId="6870"/>
    <tableColumn id="9920" xr3:uid="{FEE8DC7F-F084-4F61-A015-4450D3077AEE}" name="Column9916" dataDxfId="6869"/>
    <tableColumn id="9921" xr3:uid="{03D8A1DB-596F-40E9-8C10-AA3F06746469}" name="Column9917" dataDxfId="6868"/>
    <tableColumn id="9922" xr3:uid="{481C6C67-D777-40E1-B569-EABBE523CFEC}" name="Column9918" dataDxfId="6867"/>
    <tableColumn id="9923" xr3:uid="{BEF30BDB-22F6-41DA-9478-AF9C8BBC2CD3}" name="Column9919" dataDxfId="6866"/>
    <tableColumn id="9924" xr3:uid="{34E15F31-B63A-47B7-8F8B-4332368FC367}" name="Column9920" dataDxfId="6865"/>
    <tableColumn id="9925" xr3:uid="{0E912DAC-8C9E-4B37-86DC-3A463D3346DC}" name="Column9921" dataDxfId="6864"/>
    <tableColumn id="9926" xr3:uid="{6A66F1D6-180C-484F-8CF2-1CB3210D361B}" name="Column9922" dataDxfId="6863"/>
    <tableColumn id="9927" xr3:uid="{0AC2F683-A81F-459D-9B37-9EDE875BA5DF}" name="Column9923" dataDxfId="6862"/>
    <tableColumn id="9928" xr3:uid="{D407CBB9-A858-4F9C-9402-4BF0F9D715C2}" name="Column9924" dataDxfId="6861"/>
    <tableColumn id="9929" xr3:uid="{A9902E16-7A5F-4C4F-B8FA-A1BF34E7C8EB}" name="Column9925" dataDxfId="6860"/>
    <tableColumn id="9930" xr3:uid="{71660E8E-A812-48DE-8D24-6ADB37FBC0CB}" name="Column9926" dataDxfId="6859"/>
    <tableColumn id="9931" xr3:uid="{2EC78BAD-34BF-4DEA-B70B-2EDDA4AD7839}" name="Column9927" dataDxfId="6858"/>
    <tableColumn id="9932" xr3:uid="{2875272D-C00E-485A-8873-560AC46AB058}" name="Column9928" dataDxfId="6857"/>
    <tableColumn id="9933" xr3:uid="{EF05FD04-D6AA-4E74-AD43-78DD0D1AFA39}" name="Column9929" dataDxfId="6856"/>
    <tableColumn id="9934" xr3:uid="{433F86F6-36D1-4579-8150-8BE1122938E4}" name="Column9930" dataDxfId="6855"/>
    <tableColumn id="9935" xr3:uid="{B338B153-0BF2-43A2-A703-C44C1BB3B2E4}" name="Column9931" dataDxfId="6854"/>
    <tableColumn id="9936" xr3:uid="{103F623A-F3CA-49DE-9605-75CE9E8E25CC}" name="Column9932" dataDxfId="6853"/>
    <tableColumn id="9937" xr3:uid="{072E5595-2F5F-4D7D-9EC5-C8FCD77E9D2B}" name="Column9933" dataDxfId="6852"/>
    <tableColumn id="9938" xr3:uid="{E06AD782-DF1F-478C-9121-0B657DBD2CCE}" name="Column9934" dataDxfId="6851"/>
    <tableColumn id="9939" xr3:uid="{7C1451C6-EA46-4D4E-99EA-CA4D71BB6174}" name="Column9935" dataDxfId="6850"/>
    <tableColumn id="9940" xr3:uid="{C8996979-8063-4A08-8925-DD68B00AE00E}" name="Column9936" dataDxfId="6849"/>
    <tableColumn id="9941" xr3:uid="{A56D0B68-9D3E-4FC5-9FC5-445C5A7A4EA0}" name="Column9937" dataDxfId="6848"/>
    <tableColumn id="9942" xr3:uid="{91BF460A-4090-4DFB-8968-5E2D89B2E658}" name="Column9938" dataDxfId="6847"/>
    <tableColumn id="9943" xr3:uid="{EA37A8B2-381E-4128-A8F8-6B1AB6AD7330}" name="Column9939" dataDxfId="6846"/>
    <tableColumn id="9944" xr3:uid="{F4AD42B5-E9F0-4A35-8097-5392A862EEF4}" name="Column9940" dataDxfId="6845"/>
    <tableColumn id="9945" xr3:uid="{BBEA413C-6DE6-4A5F-8E63-964EED15DDC0}" name="Column9941" dataDxfId="6844"/>
    <tableColumn id="9946" xr3:uid="{892025BD-057D-4693-B919-3ADDD122FA9A}" name="Column9942" dataDxfId="6843"/>
    <tableColumn id="9947" xr3:uid="{4C75929F-59EC-45C8-9206-C730681DEAAC}" name="Column9943" dataDxfId="6842"/>
    <tableColumn id="9948" xr3:uid="{28B98967-9C21-479C-A5AB-448106D65392}" name="Column9944" dataDxfId="6841"/>
    <tableColumn id="9949" xr3:uid="{F275B32D-74C1-45AA-B08C-E11EB5191EA1}" name="Column9945" dataDxfId="6840"/>
    <tableColumn id="9950" xr3:uid="{7C3C69E7-12AF-4CA2-B5D7-87E46A6F5C2C}" name="Column9946" dataDxfId="6839"/>
    <tableColumn id="9951" xr3:uid="{A694AED7-99BE-4C70-9325-96C55E72671D}" name="Column9947" dataDxfId="6838"/>
    <tableColumn id="9952" xr3:uid="{BC769423-982C-4947-A813-C946F73BFDF2}" name="Column9948" dataDxfId="6837"/>
    <tableColumn id="9953" xr3:uid="{B3FE50C8-BBE0-49FD-BA90-B905FBE2506C}" name="Column9949" dataDxfId="6836"/>
    <tableColumn id="9954" xr3:uid="{2A9F5649-88B7-4123-9341-93916E7EB3CA}" name="Column9950" dataDxfId="6835"/>
    <tableColumn id="9955" xr3:uid="{48D34CBA-46E6-4899-A248-71B9BB93A295}" name="Column9951" dataDxfId="6834"/>
    <tableColumn id="9956" xr3:uid="{CDB336F3-FEEE-48EF-8D16-5048AA2B28E0}" name="Column9952" dataDxfId="6833"/>
    <tableColumn id="9957" xr3:uid="{E7DA1BEA-EC55-4915-8A8B-149D968C922D}" name="Column9953" dataDxfId="6832"/>
    <tableColumn id="9958" xr3:uid="{A08A2AB7-4A20-457E-9E95-DEFAB9C4F9CB}" name="Column9954" dataDxfId="6831"/>
    <tableColumn id="9959" xr3:uid="{3736D1CB-F9EF-4830-92B7-60093B1B95D4}" name="Column9955" dataDxfId="6830"/>
    <tableColumn id="9960" xr3:uid="{F42B6AA4-C7A9-47BA-ABE5-3192E9F8F9FD}" name="Column9956" dataDxfId="6829"/>
    <tableColumn id="9961" xr3:uid="{3227FEDA-6A90-490E-9672-BBE0EAEE297D}" name="Column9957" dataDxfId="6828"/>
    <tableColumn id="9962" xr3:uid="{8C4310A0-8605-472F-BFF3-5562EF50EB72}" name="Column9958" dataDxfId="6827"/>
    <tableColumn id="9963" xr3:uid="{FB102A9B-C907-4602-AF62-0CDC15C2A79F}" name="Column9959" dataDxfId="6826"/>
    <tableColumn id="9964" xr3:uid="{DA604184-FE65-4D4C-96E0-8B8AEA710DAA}" name="Column9960" dataDxfId="6825"/>
    <tableColumn id="9965" xr3:uid="{6068F816-7090-4D2C-BCE6-F25A95021E99}" name="Column9961" dataDxfId="6824"/>
    <tableColumn id="9966" xr3:uid="{83D89712-FCC2-4F7B-A3B2-0F9FCE368ABC}" name="Column9962" dataDxfId="6823"/>
    <tableColumn id="9967" xr3:uid="{AD4A7FEA-711D-4133-8920-CCAE5BA0D8E0}" name="Column9963" dataDxfId="6822"/>
    <tableColumn id="9968" xr3:uid="{A7064EBD-CED7-4D82-A712-A4FDF6512B99}" name="Column9964" dataDxfId="6821"/>
    <tableColumn id="9969" xr3:uid="{7A873D7A-51E1-4B09-992F-BF097137AB61}" name="Column9965" dataDxfId="6820"/>
    <tableColumn id="9970" xr3:uid="{199A6F38-A05A-45B4-924D-846EAAA05241}" name="Column9966" dataDxfId="6819"/>
    <tableColumn id="9971" xr3:uid="{11ABE6FF-495C-4EB7-A803-4B1DF1EC0B4B}" name="Column9967" dataDxfId="6818"/>
    <tableColumn id="9972" xr3:uid="{B18C7258-421F-4086-A600-FC970D54D9A9}" name="Column9968" dataDxfId="6817"/>
    <tableColumn id="9973" xr3:uid="{C7B8AE9C-31AA-4CD7-82E6-5E78F528885F}" name="Column9969" dataDxfId="6816"/>
    <tableColumn id="9974" xr3:uid="{20E44FDF-2348-4703-8170-ECCA68D8B845}" name="Column9970" dataDxfId="6815"/>
    <tableColumn id="9975" xr3:uid="{63364873-C00B-4CFE-8434-DE39BCF2264A}" name="Column9971" dataDxfId="6814"/>
    <tableColumn id="9976" xr3:uid="{3370982E-ABF4-4760-8042-083A9F7AB614}" name="Column9972" dataDxfId="6813"/>
    <tableColumn id="9977" xr3:uid="{6BB3B437-F9F5-4DF5-AD72-09675ADC7EE4}" name="Column9973" dataDxfId="6812"/>
    <tableColumn id="9978" xr3:uid="{67F84EB7-089E-430C-B878-A41A8A1110D6}" name="Column9974" dataDxfId="6811"/>
    <tableColumn id="9979" xr3:uid="{FFE8D704-4ADE-4C8D-8DF5-872EACC9E923}" name="Column9975" dataDxfId="6810"/>
    <tableColumn id="9980" xr3:uid="{E9B768B1-674F-46A5-8F38-D292286E724B}" name="Column9976" dataDxfId="6809"/>
    <tableColumn id="9981" xr3:uid="{799C2EFA-1B71-4E47-9A0D-B4FC8FE3A514}" name="Column9977" dataDxfId="6808"/>
    <tableColumn id="9982" xr3:uid="{E047F004-C96A-4804-9330-59B47893ED5B}" name="Column9978" dataDxfId="6807"/>
    <tableColumn id="9983" xr3:uid="{34D09952-D454-4F09-8659-663F7D58E500}" name="Column9979" dataDxfId="6806"/>
    <tableColumn id="9984" xr3:uid="{E35813A6-46D5-4DB0-ACA5-56A31190B756}" name="Column9980" dataDxfId="6805"/>
    <tableColumn id="9985" xr3:uid="{0401AF33-D62F-470C-8DE5-E4E5C984674D}" name="Column9981" dataDxfId="6804"/>
    <tableColumn id="9986" xr3:uid="{713D938D-61E6-4336-BFD0-E53B73114E35}" name="Column9982" dataDxfId="6803"/>
    <tableColumn id="9987" xr3:uid="{B351832A-FF60-46F4-B4DC-7021A29946CE}" name="Column9983" dataDxfId="6802"/>
    <tableColumn id="9988" xr3:uid="{FDFC344E-E785-4261-9E40-EF12095EC0C1}" name="Column9984" dataDxfId="6801"/>
    <tableColumn id="9989" xr3:uid="{B2116558-85A2-4163-B8EE-F14ACA1B8117}" name="Column9985" dataDxfId="6800"/>
    <tableColumn id="9990" xr3:uid="{7A514F6B-CBD7-4A59-9959-2435363D0CDF}" name="Column9986" dataDxfId="6799"/>
    <tableColumn id="9991" xr3:uid="{9BE7E41A-FE27-4A1C-BCA0-5245A7940B02}" name="Column9987" dataDxfId="6798"/>
    <tableColumn id="9992" xr3:uid="{A1DA9901-C129-4114-8350-F3BB3037C5D0}" name="Column9988" dataDxfId="6797"/>
    <tableColumn id="9993" xr3:uid="{429059B0-C865-43BF-A0E8-99AF592C537F}" name="Column9989" dataDxfId="6796"/>
    <tableColumn id="9994" xr3:uid="{9FAF9EF1-D4BD-4087-8CBB-202DDB53CFEE}" name="Column9990" dataDxfId="6795"/>
    <tableColumn id="9995" xr3:uid="{6979E311-7E53-4917-94DB-FC2DB7DC374C}" name="Column9991" dataDxfId="6794"/>
    <tableColumn id="9996" xr3:uid="{C5307350-34F6-4A69-815B-4CF947235B5D}" name="Column9992" dataDxfId="6793"/>
    <tableColumn id="9997" xr3:uid="{9F595375-7633-43FF-BE79-371EDF93AFEA}" name="Column9993" dataDxfId="6792"/>
    <tableColumn id="9998" xr3:uid="{B34713BE-59EA-4ED5-B70E-93B08C9C06BE}" name="Column9994" dataDxfId="6791"/>
    <tableColumn id="9999" xr3:uid="{03F66A52-8950-4068-A098-87876E183B28}" name="Column9995" dataDxfId="6790"/>
    <tableColumn id="10000" xr3:uid="{03A0BF46-3BEE-46ED-BFB4-24E2FB2A6F78}" name="Column9996" dataDxfId="6789"/>
    <tableColumn id="10001" xr3:uid="{1141C344-1FEC-44B0-B79E-1646573738C0}" name="Column9997" dataDxfId="6788"/>
    <tableColumn id="10002" xr3:uid="{59A4C8D4-BBA5-4FA8-AF1D-847F2ECF56BE}" name="Column9998" dataDxfId="6787"/>
    <tableColumn id="10003" xr3:uid="{6E15FDD6-1070-4BA5-B01D-D7F92E240390}" name="Column9999" dataDxfId="6786"/>
    <tableColumn id="10004" xr3:uid="{B08EF009-8F6C-4A45-A8CB-D65F3B8C2703}" name="Column10000" dataDxfId="6785"/>
    <tableColumn id="10005" xr3:uid="{E2110819-2DF0-4AFC-9831-75E901B87B1B}" name="Column10001" dataDxfId="6784"/>
    <tableColumn id="10006" xr3:uid="{21290B80-FF7C-40F9-8880-56A7CAE54FA9}" name="Column10002" dataDxfId="6783"/>
    <tableColumn id="10007" xr3:uid="{6EFD43C7-29FC-4924-94B2-781EB1B156F3}" name="Column10003" dataDxfId="6782"/>
    <tableColumn id="10008" xr3:uid="{8A0DB2D6-C544-45EE-8D02-AB25FBB210A0}" name="Column10004" dataDxfId="6781"/>
    <tableColumn id="10009" xr3:uid="{9C6FDA5C-C843-4A78-B2F3-43323821E876}" name="Column10005" dataDxfId="6780"/>
    <tableColumn id="10010" xr3:uid="{7720F081-8A9D-4053-8CC3-4F98C8B1979F}" name="Column10006" dataDxfId="6779"/>
    <tableColumn id="10011" xr3:uid="{5C551AA5-7664-4980-BBF2-116E61E92E16}" name="Column10007" dataDxfId="6778"/>
    <tableColumn id="10012" xr3:uid="{C9ED4102-69D6-405F-9464-3B37E68F1EDC}" name="Column10008" dataDxfId="6777"/>
    <tableColumn id="10013" xr3:uid="{7BB88692-5F1B-4E8D-BCFB-C9D376C376CC}" name="Column10009" dataDxfId="6776"/>
    <tableColumn id="10014" xr3:uid="{933EF60C-6FC7-4FA5-9CC6-736B2DA82E84}" name="Column10010" dataDxfId="6775"/>
    <tableColumn id="10015" xr3:uid="{D850697F-ACDC-4BC7-91BC-5D726968D0A3}" name="Column10011" dataDxfId="6774"/>
    <tableColumn id="10016" xr3:uid="{B87A39CE-E888-47F0-ABAB-0FFF949DAD9F}" name="Column10012" dataDxfId="6773"/>
    <tableColumn id="10017" xr3:uid="{3B4FB64A-6918-4E45-9DB7-D559F1C4749D}" name="Column10013" dataDxfId="6772"/>
    <tableColumn id="10018" xr3:uid="{459CFC9A-4ECF-4AB2-AF96-B5B24FF90D60}" name="Column10014" dataDxfId="6771"/>
    <tableColumn id="10019" xr3:uid="{76C15D13-83B7-420E-B85A-9E1E438F5D22}" name="Column10015" dataDxfId="6770"/>
    <tableColumn id="10020" xr3:uid="{4AB79F5D-E374-46A0-89AE-185F9EC2D88C}" name="Column10016" dataDxfId="6769"/>
    <tableColumn id="10021" xr3:uid="{C2526719-8BA8-45CE-8C41-1B434877DDED}" name="Column10017" dataDxfId="6768"/>
    <tableColumn id="10022" xr3:uid="{53C1B834-1702-4122-801A-B1A2EA4E3504}" name="Column10018" dataDxfId="6767"/>
    <tableColumn id="10023" xr3:uid="{1D1826E4-F56D-4EB6-ABA9-FFA8CEF1B876}" name="Column10019" dataDxfId="6766"/>
    <tableColumn id="10024" xr3:uid="{BB7F72B1-2DE8-41D0-BB3A-831E066CEB10}" name="Column10020" dataDxfId="6765"/>
    <tableColumn id="10025" xr3:uid="{0AFE8193-1448-494A-80BC-E51DE3CF5CDE}" name="Column10021" dataDxfId="6764"/>
    <tableColumn id="10026" xr3:uid="{38F2F637-D44C-477F-A7AE-8F386983D975}" name="Column10022" dataDxfId="6763"/>
    <tableColumn id="10027" xr3:uid="{C4D0CE03-F768-4D45-A6F2-0B2BF7CAD567}" name="Column10023" dataDxfId="6762"/>
    <tableColumn id="10028" xr3:uid="{7F44DACD-CA8E-488D-8B5A-B7EE89EA1A80}" name="Column10024" dataDxfId="6761"/>
    <tableColumn id="10029" xr3:uid="{6708AC7D-BC7D-4B34-A308-4E65128E6583}" name="Column10025" dataDxfId="6760"/>
    <tableColumn id="10030" xr3:uid="{E705E0C0-4466-4A8C-8D61-2BFF161D25A4}" name="Column10026" dataDxfId="6759"/>
    <tableColumn id="10031" xr3:uid="{2D3A3D01-BDB8-451E-9F06-5B1F5AC35E6E}" name="Column10027" dataDxfId="6758"/>
    <tableColumn id="10032" xr3:uid="{64744AF6-4E4E-4DFE-9FE3-3E68157F6B99}" name="Column10028" dataDxfId="6757"/>
    <tableColumn id="10033" xr3:uid="{3F71D827-3E44-4A25-87AB-9BEC4B9CCDE2}" name="Column10029" dataDxfId="6756"/>
    <tableColumn id="10034" xr3:uid="{F75E48AC-6792-4CFB-A279-A6FC3C0083EC}" name="Column10030" dataDxfId="6755"/>
    <tableColumn id="10035" xr3:uid="{34100108-A923-41CC-A158-1096228E791D}" name="Column10031" dataDxfId="6754"/>
    <tableColumn id="10036" xr3:uid="{17F970BA-3ADE-4431-8B06-C4334231D24D}" name="Column10032" dataDxfId="6753"/>
    <tableColumn id="10037" xr3:uid="{9107598D-95FB-4797-BB0D-378735D48B62}" name="Column10033" dataDxfId="6752"/>
    <tableColumn id="10038" xr3:uid="{7B150CC7-3B54-42D1-AB44-DDB6AD9C1535}" name="Column10034" dataDxfId="6751"/>
    <tableColumn id="10039" xr3:uid="{2100C935-B95B-401E-A56D-8D83A8D37714}" name="Column10035" dataDxfId="6750"/>
    <tableColumn id="10040" xr3:uid="{3345B7DD-95C4-475F-9AE3-AA4C8713F5FC}" name="Column10036" dataDxfId="6749"/>
    <tableColumn id="10041" xr3:uid="{31EE8322-5505-4B9E-B748-650FC5DA0DBE}" name="Column10037" dataDxfId="6748"/>
    <tableColumn id="10042" xr3:uid="{0558CD7F-A383-4E8A-9ACA-39467EC14047}" name="Column10038" dataDxfId="6747"/>
    <tableColumn id="10043" xr3:uid="{D65A23F9-56F4-4ABB-BBAD-EB64D4258363}" name="Column10039" dataDxfId="6746"/>
    <tableColumn id="10044" xr3:uid="{66F4E435-7187-43C9-9B2F-6851D74E17FF}" name="Column10040" dataDxfId="6745"/>
    <tableColumn id="10045" xr3:uid="{ADE881CC-821F-44F4-8A88-1730CF5D70CF}" name="Column10041" dataDxfId="6744"/>
    <tableColumn id="10046" xr3:uid="{4321E25A-FCF9-4E74-A25A-018A953CDFD8}" name="Column10042" dataDxfId="6743"/>
    <tableColumn id="10047" xr3:uid="{3563E3ED-DA75-4785-94C8-56236B0548E9}" name="Column10043" dataDxfId="6742"/>
    <tableColumn id="10048" xr3:uid="{189A2798-D981-4438-B9BA-845B478F9642}" name="Column10044" dataDxfId="6741"/>
    <tableColumn id="10049" xr3:uid="{047554C3-3289-40DA-9206-E74EC207AFA6}" name="Column10045" dataDxfId="6740"/>
    <tableColumn id="10050" xr3:uid="{54C512A2-0CB7-4B11-ADD1-FB9952D34581}" name="Column10046" dataDxfId="6739"/>
    <tableColumn id="10051" xr3:uid="{6D600FE7-BFD0-4B9D-892B-C4D1EA993D50}" name="Column10047" dataDxfId="6738"/>
    <tableColumn id="10052" xr3:uid="{0080667A-BF7C-48DF-9CA2-2BEFDF8C5A6C}" name="Column10048" dataDxfId="6737"/>
    <tableColumn id="10053" xr3:uid="{543065D4-25BD-41FA-BAB8-AF1830A2585C}" name="Column10049" dataDxfId="6736"/>
    <tableColumn id="10054" xr3:uid="{AFD241C4-EC1E-4502-AF0F-8C6F6C3389BA}" name="Column10050" dataDxfId="6735"/>
    <tableColumn id="10055" xr3:uid="{50B5010D-8338-4587-B366-D613E8362C49}" name="Column10051" dataDxfId="6734"/>
    <tableColumn id="10056" xr3:uid="{E8541EA5-D6BA-42CC-A417-6E3063BF19B8}" name="Column10052" dataDxfId="6733"/>
    <tableColumn id="10057" xr3:uid="{B81BC26A-3B00-4457-A37F-42FF5135EAE6}" name="Column10053" dataDxfId="6732"/>
    <tableColumn id="10058" xr3:uid="{EF57834F-2DFD-4A3C-A10F-B00CCF346970}" name="Column10054" dataDxfId="6731"/>
    <tableColumn id="10059" xr3:uid="{F2EDB0F8-F6A3-486A-A9AE-DB9C76A05B24}" name="Column10055" dataDxfId="6730"/>
    <tableColumn id="10060" xr3:uid="{4AE3DCCE-01BB-4E4C-A12A-55690AA9DA86}" name="Column10056" dataDxfId="6729"/>
    <tableColumn id="10061" xr3:uid="{71201C23-6DCB-43BD-A76B-49C2029EDC22}" name="Column10057" dataDxfId="6728"/>
    <tableColumn id="10062" xr3:uid="{ED0B9F7F-0803-4D53-AE13-9A1A34CCCFAE}" name="Column10058" dataDxfId="6727"/>
    <tableColumn id="10063" xr3:uid="{6EB3927B-0D57-4D2F-A41A-E89A16E59C86}" name="Column10059" dataDxfId="6726"/>
    <tableColumn id="10064" xr3:uid="{46828A7F-5771-40C6-B991-6E3769A53B09}" name="Column10060" dataDxfId="6725"/>
    <tableColumn id="10065" xr3:uid="{5FD9D422-DE39-48E9-9533-B4F4102A0527}" name="Column10061" dataDxfId="6724"/>
    <tableColumn id="10066" xr3:uid="{1A8132CB-4A64-429A-A6F2-8B6A0F6E419A}" name="Column10062" dataDxfId="6723"/>
    <tableColumn id="10067" xr3:uid="{A4024BB9-CB13-4854-80AE-795349E4A5BA}" name="Column10063" dataDxfId="6722"/>
    <tableColumn id="10068" xr3:uid="{E7503BDF-AA63-46E3-A2B7-41FE04F204FC}" name="Column10064" dataDxfId="6721"/>
    <tableColumn id="10069" xr3:uid="{7B6CD72F-2CF5-40FD-AF6A-6D5343DC27C0}" name="Column10065" dataDxfId="6720"/>
    <tableColumn id="10070" xr3:uid="{E5A59B5F-5FC6-4E31-99B8-89656D089266}" name="Column10066" dataDxfId="6719"/>
    <tableColumn id="10071" xr3:uid="{60E023F8-3848-4700-AF50-84C1B08EABCE}" name="Column10067" dataDxfId="6718"/>
    <tableColumn id="10072" xr3:uid="{648294FB-21CB-4FA7-9A15-04BA0902C897}" name="Column10068" dataDxfId="6717"/>
    <tableColumn id="10073" xr3:uid="{39DB1906-CCA2-4C5D-BE65-3BCC44B8A3AD}" name="Column10069" dataDxfId="6716"/>
    <tableColumn id="10074" xr3:uid="{D1875C84-4E7B-4A26-A3D3-0D8903F6C973}" name="Column10070" dataDxfId="6715"/>
    <tableColumn id="10075" xr3:uid="{39AB561E-B18F-4D54-AD51-79E1DF6CE537}" name="Column10071" dataDxfId="6714"/>
    <tableColumn id="10076" xr3:uid="{CE2DDF2B-C7E9-4131-BA4C-F26768B4F5AC}" name="Column10072" dataDxfId="6713"/>
    <tableColumn id="10077" xr3:uid="{EDDD1A15-A57D-4F3C-BFF5-AB63F45B3BDF}" name="Column10073" dataDxfId="6712"/>
    <tableColumn id="10078" xr3:uid="{3E87C4CE-919F-44F5-B235-EB02CD4971BB}" name="Column10074" dataDxfId="6711"/>
    <tableColumn id="10079" xr3:uid="{8E15034F-20F8-4D75-92E3-80A7A5EEB38D}" name="Column10075" dataDxfId="6710"/>
    <tableColumn id="10080" xr3:uid="{DB5E121A-BD4E-49B8-BF56-81D21BA9B44F}" name="Column10076" dataDxfId="6709"/>
    <tableColumn id="10081" xr3:uid="{FE55FE47-FAFA-474E-93EF-6CAE5B00F107}" name="Column10077" dataDxfId="6708"/>
    <tableColumn id="10082" xr3:uid="{D5D73654-D92E-4325-B85B-EF29C268A47D}" name="Column10078" dataDxfId="6707"/>
    <tableColumn id="10083" xr3:uid="{DF62A5B9-6F44-4152-804D-2353E925AFD1}" name="Column10079" dataDxfId="6706"/>
    <tableColumn id="10084" xr3:uid="{1FF5D962-207C-499F-8BA3-1A4ECB2254AF}" name="Column10080" dataDxfId="6705"/>
    <tableColumn id="10085" xr3:uid="{8137B041-317C-48AD-BC64-BF3DBE74C05F}" name="Column10081" dataDxfId="6704"/>
    <tableColumn id="10086" xr3:uid="{01F3A602-1AD5-48D0-B282-A8F9FEA1D347}" name="Column10082" dataDxfId="6703"/>
    <tableColumn id="10087" xr3:uid="{0ED73935-AA0D-48F2-9203-52841CC6D0FA}" name="Column10083" dataDxfId="6702"/>
    <tableColumn id="10088" xr3:uid="{95F9DD27-05E4-4695-A97C-0D6A0FE44090}" name="Column10084" dataDxfId="6701"/>
    <tableColumn id="10089" xr3:uid="{ED522C11-FA13-4E98-B9E8-587940F02D2E}" name="Column10085" dataDxfId="6700"/>
    <tableColumn id="10090" xr3:uid="{688E66E7-0FFC-4336-A2EE-72D1CE982C48}" name="Column10086" dataDxfId="6699"/>
    <tableColumn id="10091" xr3:uid="{9E4F649C-FF52-4F4B-AD6C-D43C3ACAD7C4}" name="Column10087" dataDxfId="6698"/>
    <tableColumn id="10092" xr3:uid="{BE3C1C5B-D2AF-450F-A7A9-CFAAD40DF75F}" name="Column10088" dataDxfId="6697"/>
    <tableColumn id="10093" xr3:uid="{BE24AB53-3722-4636-A660-A86A19FB3C69}" name="Column10089" dataDxfId="6696"/>
    <tableColumn id="10094" xr3:uid="{EA22A45D-C13A-46CC-94A4-016AD9245C22}" name="Column10090" dataDxfId="6695"/>
    <tableColumn id="10095" xr3:uid="{C727C657-B1F2-47BC-AE86-6E24C01ABF36}" name="Column10091" dataDxfId="6694"/>
    <tableColumn id="10096" xr3:uid="{4D2262DC-B810-474B-B42C-9B5DC73BE307}" name="Column10092" dataDxfId="6693"/>
    <tableColumn id="10097" xr3:uid="{871B66A3-F276-4B5D-AF16-596CD5B62751}" name="Column10093" dataDxfId="6692"/>
    <tableColumn id="10098" xr3:uid="{7E4E539C-BC99-4978-9044-9C90248A8F3B}" name="Column10094" dataDxfId="6691"/>
    <tableColumn id="10099" xr3:uid="{78C66A63-4F6D-40F4-B35F-114A98628008}" name="Column10095" dataDxfId="6690"/>
    <tableColumn id="10100" xr3:uid="{ECA3E1E4-9789-4D63-B3EF-808B7F960A57}" name="Column10096" dataDxfId="6689"/>
    <tableColumn id="10101" xr3:uid="{50C6B414-CCD2-4E55-8A34-3E121FF978A2}" name="Column10097" dataDxfId="6688"/>
    <tableColumn id="10102" xr3:uid="{226AB402-6B25-4775-A66D-AF1730426162}" name="Column10098" dataDxfId="6687"/>
    <tableColumn id="10103" xr3:uid="{3A534D6E-AC43-420C-BC0D-6E8088C73999}" name="Column10099" dataDxfId="6686"/>
    <tableColumn id="10104" xr3:uid="{9382CB70-20FC-4EA8-A6B6-BE4B6EAF4582}" name="Column10100" dataDxfId="6685"/>
    <tableColumn id="10105" xr3:uid="{23799145-563A-4EBE-B898-23097781CC4E}" name="Column10101" dataDxfId="6684"/>
    <tableColumn id="10106" xr3:uid="{DD2C6C69-DD79-45E3-BC13-B89BCD5061A4}" name="Column10102" dataDxfId="6683"/>
    <tableColumn id="10107" xr3:uid="{F5312D52-A9C5-43CF-95F4-AA691FB5D8CA}" name="Column10103" dataDxfId="6682"/>
    <tableColumn id="10108" xr3:uid="{0EA81234-1E4C-4731-9422-B8B22A708F67}" name="Column10104" dataDxfId="6681"/>
    <tableColumn id="10109" xr3:uid="{1F169227-DF7A-471D-AD64-454A2F283221}" name="Column10105" dataDxfId="6680"/>
    <tableColumn id="10110" xr3:uid="{CD82F920-4FB7-4F3B-B01C-D213D9D55B14}" name="Column10106" dataDxfId="6679"/>
    <tableColumn id="10111" xr3:uid="{FBD4664F-577B-4725-9EA0-26A199D2397C}" name="Column10107" dataDxfId="6678"/>
    <tableColumn id="10112" xr3:uid="{57053C6C-B7C5-45F5-9B73-28A8B3611BE7}" name="Column10108" dataDxfId="6677"/>
    <tableColumn id="10113" xr3:uid="{F3F2C251-C41C-43DA-AB25-44FD05B2C754}" name="Column10109" dataDxfId="6676"/>
    <tableColumn id="10114" xr3:uid="{FAE8B56D-F3FB-421D-BCC6-AC86F1B2C2C9}" name="Column10110" dataDxfId="6675"/>
    <tableColumn id="10115" xr3:uid="{402F110D-B7DC-4335-9ECB-624EB48AAF82}" name="Column10111" dataDxfId="6674"/>
    <tableColumn id="10116" xr3:uid="{DF10EBB1-DBBA-4356-BA81-CB8DB2B6FE2E}" name="Column10112" dataDxfId="6673"/>
    <tableColumn id="10117" xr3:uid="{CFE84F48-4695-4B97-9992-F59DC1D8C722}" name="Column10113" dataDxfId="6672"/>
    <tableColumn id="10118" xr3:uid="{B32938F9-1A74-4FC7-83F2-4C61899B6E74}" name="Column10114" dataDxfId="6671"/>
    <tableColumn id="10119" xr3:uid="{1F411C78-1623-438F-8E20-C90F058CD847}" name="Column10115" dataDxfId="6670"/>
    <tableColumn id="10120" xr3:uid="{6D65CC37-23C4-44B9-9853-327ECA4BCC17}" name="Column10116" dataDxfId="6669"/>
    <tableColumn id="10121" xr3:uid="{E802AC02-414A-4C50-AEFA-5A88683E31B8}" name="Column10117" dataDxfId="6668"/>
    <tableColumn id="10122" xr3:uid="{5252FDBA-279B-4CD9-9D44-F058FE0A9D02}" name="Column10118" dataDxfId="6667"/>
    <tableColumn id="10123" xr3:uid="{BDB5412B-D793-46D8-B16B-993391F6A95C}" name="Column10119" dataDxfId="6666"/>
    <tableColumn id="10124" xr3:uid="{5F804593-789F-4A51-B79D-6F3BEB7CE787}" name="Column10120" dataDxfId="6665"/>
    <tableColumn id="10125" xr3:uid="{44CE3771-6CFA-4013-9FCC-D15E4285165B}" name="Column10121" dataDxfId="6664"/>
    <tableColumn id="10126" xr3:uid="{30C1E3EC-CE60-4EE6-B2D7-A9EC1F9F296E}" name="Column10122" dataDxfId="6663"/>
    <tableColumn id="10127" xr3:uid="{95449719-CAEC-485B-A62C-A931CDA160B6}" name="Column10123" dataDxfId="6662"/>
    <tableColumn id="10128" xr3:uid="{CE067EA4-72BA-430C-8B22-0B643EE8CBC4}" name="Column10124" dataDxfId="6661"/>
    <tableColumn id="10129" xr3:uid="{37E8C417-1817-4FB0-95A5-3B8A3704A032}" name="Column10125" dataDxfId="6660"/>
    <tableColumn id="10130" xr3:uid="{346F92E7-A939-4BC6-A5B3-DD8BB6A577BE}" name="Column10126" dataDxfId="6659"/>
    <tableColumn id="10131" xr3:uid="{5F6A8C6E-D8F4-4EB1-89A3-94FE26988006}" name="Column10127" dataDxfId="6658"/>
    <tableColumn id="10132" xr3:uid="{777B5695-A5F8-426D-AE4E-1F0CB96ADE64}" name="Column10128" dataDxfId="6657"/>
    <tableColumn id="10133" xr3:uid="{07A60C93-CF92-4461-86E7-2FDF9BE1481C}" name="Column10129" dataDxfId="6656"/>
    <tableColumn id="10134" xr3:uid="{AFCB4177-FC3F-4A7B-A178-C41113A1C1D0}" name="Column10130" dataDxfId="6655"/>
    <tableColumn id="10135" xr3:uid="{4EB43902-11AE-4030-9A4A-9956410E816E}" name="Column10131" dataDxfId="6654"/>
    <tableColumn id="10136" xr3:uid="{944EE495-EFD5-4A8B-92EA-321980C7576D}" name="Column10132" dataDxfId="6653"/>
    <tableColumn id="10137" xr3:uid="{5E0E0140-6F0F-46A4-89AF-7EC807893FA4}" name="Column10133" dataDxfId="6652"/>
    <tableColumn id="10138" xr3:uid="{6DB63478-B068-49FE-85CB-5183B2242774}" name="Column10134" dataDxfId="6651"/>
    <tableColumn id="10139" xr3:uid="{A395FBB0-08B6-48ED-978B-DA3A1C519FAB}" name="Column10135" dataDxfId="6650"/>
    <tableColumn id="10140" xr3:uid="{221F45EE-7A08-41EA-8336-6F09D20926BD}" name="Column10136" dataDxfId="6649"/>
    <tableColumn id="10141" xr3:uid="{0A88940A-A293-410C-9C3F-11BC221838B4}" name="Column10137" dataDxfId="6648"/>
    <tableColumn id="10142" xr3:uid="{8E45A9E6-C96D-4A04-87D9-716CA0A1FA30}" name="Column10138" dataDxfId="6647"/>
    <tableColumn id="10143" xr3:uid="{9624AF1A-9BB2-4AAA-9DAD-5BBF4A295015}" name="Column10139" dataDxfId="6646"/>
    <tableColumn id="10144" xr3:uid="{158FF740-C8FA-45F7-9717-A1C1B5DFD97F}" name="Column10140" dataDxfId="6645"/>
    <tableColumn id="10145" xr3:uid="{302B1330-7A00-49A3-AC3A-AAA3001D5122}" name="Column10141" dataDxfId="6644"/>
    <tableColumn id="10146" xr3:uid="{646E8A25-88FF-4700-8181-116960A3F240}" name="Column10142" dataDxfId="6643"/>
    <tableColumn id="10147" xr3:uid="{6A7D883E-64D2-48F7-A161-C62E09D40F99}" name="Column10143" dataDxfId="6642"/>
    <tableColumn id="10148" xr3:uid="{31E346F7-AC71-47D8-85CD-D3B6D6DABB00}" name="Column10144" dataDxfId="6641"/>
    <tableColumn id="10149" xr3:uid="{279CC2D6-05FB-471E-BEAA-3554E229902D}" name="Column10145" dataDxfId="6640"/>
    <tableColumn id="10150" xr3:uid="{1B02F490-4230-48A1-9203-58E0E44B1285}" name="Column10146" dataDxfId="6639"/>
    <tableColumn id="10151" xr3:uid="{44FB4281-D095-4E24-9522-4568B02E2641}" name="Column10147" dataDxfId="6638"/>
    <tableColumn id="10152" xr3:uid="{97AF333C-C763-4170-A992-1AC653702839}" name="Column10148" dataDxfId="6637"/>
    <tableColumn id="10153" xr3:uid="{C6FC904B-5105-479B-9CFB-A70234AF2AE7}" name="Column10149" dataDxfId="6636"/>
    <tableColumn id="10154" xr3:uid="{0F7FB015-4E67-47CA-B35D-BA7A4B84971F}" name="Column10150" dataDxfId="6635"/>
    <tableColumn id="10155" xr3:uid="{BACD781F-9405-4FAF-A88F-E3F23C208E5C}" name="Column10151" dataDxfId="6634"/>
    <tableColumn id="10156" xr3:uid="{A04F679E-630F-4420-BA62-2A01F818AAF7}" name="Column10152" dataDxfId="6633"/>
    <tableColumn id="10157" xr3:uid="{6D567AE8-E2CC-4148-86BB-2CDB9D71A30A}" name="Column10153" dataDxfId="6632"/>
    <tableColumn id="10158" xr3:uid="{7FEBFC1B-7984-4B1C-A425-9005B918C2D8}" name="Column10154" dataDxfId="6631"/>
    <tableColumn id="10159" xr3:uid="{47F6E483-5294-412D-9F0D-E602317B4955}" name="Column10155" dataDxfId="6630"/>
    <tableColumn id="10160" xr3:uid="{97106F51-D5EF-40B3-AA93-505139C96B3A}" name="Column10156" dataDxfId="6629"/>
    <tableColumn id="10161" xr3:uid="{138207CD-0806-46F2-B709-BD1649FB19C8}" name="Column10157" dataDxfId="6628"/>
    <tableColumn id="10162" xr3:uid="{B906D171-52F4-4521-844B-01CC78DB39AA}" name="Column10158" dataDxfId="6627"/>
    <tableColumn id="10163" xr3:uid="{2E734869-693B-453C-8CD5-7550D70493C7}" name="Column10159" dataDxfId="6626"/>
    <tableColumn id="10164" xr3:uid="{FDEFE288-003C-4F90-877D-59165C230E10}" name="Column10160" dataDxfId="6625"/>
    <tableColumn id="10165" xr3:uid="{7FE6238B-C91F-431E-8682-C078ED857059}" name="Column10161" dataDxfId="6624"/>
    <tableColumn id="10166" xr3:uid="{E9C26F45-0D23-4692-A187-EB1EC9C80DF4}" name="Column10162" dataDxfId="6623"/>
    <tableColumn id="10167" xr3:uid="{0BCAE20C-22D3-4810-BEBF-46FD34884A9A}" name="Column10163" dataDxfId="6622"/>
    <tableColumn id="10168" xr3:uid="{861E4C44-77BC-496E-A5D4-15AF0D99B004}" name="Column10164" dataDxfId="6621"/>
    <tableColumn id="10169" xr3:uid="{71A236E5-5734-4546-9342-99BD1FDB7159}" name="Column10165" dataDxfId="6620"/>
    <tableColumn id="10170" xr3:uid="{DA15EA7C-CC48-4F19-84B9-C082DF1F31F9}" name="Column10166" dataDxfId="6619"/>
    <tableColumn id="10171" xr3:uid="{C049E7DC-789E-4CCA-AAC4-A05623663883}" name="Column10167" dataDxfId="6618"/>
    <tableColumn id="10172" xr3:uid="{5FEFB457-83BB-4B2B-BE2A-91BB408B0175}" name="Column10168" dataDxfId="6617"/>
    <tableColumn id="10173" xr3:uid="{259B8728-3666-4724-AF5E-135E06A37C66}" name="Column10169" dataDxfId="6616"/>
    <tableColumn id="10174" xr3:uid="{4000FBB3-E321-4DE5-97D4-9664470E129A}" name="Column10170" dataDxfId="6615"/>
    <tableColumn id="10175" xr3:uid="{8F0607CB-2A9C-4D40-978C-07741BA51183}" name="Column10171" dataDxfId="6614"/>
    <tableColumn id="10176" xr3:uid="{31D8C0D7-3426-4EB9-A258-B9A17191E98F}" name="Column10172" dataDxfId="6613"/>
    <tableColumn id="10177" xr3:uid="{7C9EC30B-DB3B-4F73-9E30-A27715F6BEAB}" name="Column10173" dataDxfId="6612"/>
    <tableColumn id="10178" xr3:uid="{D0C7D7DA-C907-4910-AC97-D6A35419557F}" name="Column10174" dataDxfId="6611"/>
    <tableColumn id="10179" xr3:uid="{17DB3A84-BD6F-4BE4-B376-963AF3AAE6DF}" name="Column10175" dataDxfId="6610"/>
    <tableColumn id="10180" xr3:uid="{5FF5E6D9-89D8-4808-AD47-B93F7C41F4A4}" name="Column10176" dataDxfId="6609"/>
    <tableColumn id="10181" xr3:uid="{0E241987-A54B-423B-A824-CE7560964F31}" name="Column10177" dataDxfId="6608"/>
    <tableColumn id="10182" xr3:uid="{8B07018B-4F7F-419E-888C-CB9AE3AFA5DF}" name="Column10178" dataDxfId="6607"/>
    <tableColumn id="10183" xr3:uid="{C1CFF014-376E-4F3A-B0AC-B1DF2EA48A42}" name="Column10179" dataDxfId="6606"/>
    <tableColumn id="10184" xr3:uid="{ADE027CD-8A98-484F-8B20-34C5C7EDEAC7}" name="Column10180" dataDxfId="6605"/>
    <tableColumn id="10185" xr3:uid="{61D62535-9CC9-4A7A-BAA1-F0C0ABCFE501}" name="Column10181" dataDxfId="6604"/>
    <tableColumn id="10186" xr3:uid="{5ADD00ED-161E-4559-BEB0-F0B309D64F38}" name="Column10182" dataDxfId="6603"/>
    <tableColumn id="10187" xr3:uid="{9C1AB65A-E14B-432F-AB35-43EA994AE901}" name="Column10183" dataDxfId="6602"/>
    <tableColumn id="10188" xr3:uid="{65ED4737-2A83-47A6-8FB7-E77FB013CA73}" name="Column10184" dataDxfId="6601"/>
    <tableColumn id="10189" xr3:uid="{CA5C0DCC-595B-4D89-9B4B-D054B0027225}" name="Column10185" dataDxfId="6600"/>
    <tableColumn id="10190" xr3:uid="{E747E8BD-6CC5-4122-873B-3E9882D43AD6}" name="Column10186" dataDxfId="6599"/>
    <tableColumn id="10191" xr3:uid="{0A38905D-2F9D-452D-952A-348658A4B94E}" name="Column10187" dataDxfId="6598"/>
    <tableColumn id="10192" xr3:uid="{D7C86557-1D82-48C6-9EAA-D2F0D83D355F}" name="Column10188" dataDxfId="6597"/>
    <tableColumn id="10193" xr3:uid="{8BD2DB89-4B5A-487D-879E-8A506DB73C87}" name="Column10189" dataDxfId="6596"/>
    <tableColumn id="10194" xr3:uid="{47DB073C-C958-49AC-85C0-87C13EA8CF03}" name="Column10190" dataDxfId="6595"/>
    <tableColumn id="10195" xr3:uid="{C977588A-48D9-4F29-8FFE-09A66CC5122F}" name="Column10191" dataDxfId="6594"/>
    <tableColumn id="10196" xr3:uid="{10A31BAD-F463-4D87-A8FF-16D2A1C98856}" name="Column10192" dataDxfId="6593"/>
    <tableColumn id="10197" xr3:uid="{427DF03C-B8C3-451A-A535-8B31A74CE040}" name="Column10193" dataDxfId="6592"/>
    <tableColumn id="10198" xr3:uid="{16DC892B-9EC9-42B1-9B75-693AF8E1D9CB}" name="Column10194" dataDxfId="6591"/>
    <tableColumn id="10199" xr3:uid="{12119502-44CF-435E-80B8-2673808499AC}" name="Column10195" dataDxfId="6590"/>
    <tableColumn id="10200" xr3:uid="{76F9170D-BF59-48AE-B266-D2D6E02C7783}" name="Column10196" dataDxfId="6589"/>
    <tableColumn id="10201" xr3:uid="{449F01B7-D4C0-4323-BCA6-F7799C889D8A}" name="Column10197" dataDxfId="6588"/>
    <tableColumn id="10202" xr3:uid="{B836C058-A291-4103-9990-91694640E3A3}" name="Column10198" dataDxfId="6587"/>
    <tableColumn id="10203" xr3:uid="{7659697C-5A10-4395-9908-55CBED83668A}" name="Column10199" dataDxfId="6586"/>
    <tableColumn id="10204" xr3:uid="{763D7510-8F0F-4280-9F24-37043378DDC9}" name="Column10200" dataDxfId="6585"/>
    <tableColumn id="10205" xr3:uid="{D2329559-4B75-4368-83B6-C281C8211B22}" name="Column10201" dataDxfId="6584"/>
    <tableColumn id="10206" xr3:uid="{5926C5EE-E016-4E60-8A79-4D923577EB7F}" name="Column10202" dataDxfId="6583"/>
    <tableColumn id="10207" xr3:uid="{525BF646-690B-47AD-8456-0B03DE9CEA0A}" name="Column10203" dataDxfId="6582"/>
    <tableColumn id="10208" xr3:uid="{2F6D4BCB-397A-4311-A692-BB5B42EFA3ED}" name="Column10204" dataDxfId="6581"/>
    <tableColumn id="10209" xr3:uid="{E5D152B1-AEB2-4843-96AC-6F9701B58F8F}" name="Column10205" dataDxfId="6580"/>
    <tableColumn id="10210" xr3:uid="{E4DFEBE2-93A6-4F19-B838-5FD3E96F099D}" name="Column10206" dataDxfId="6579"/>
    <tableColumn id="10211" xr3:uid="{CDFCEAA0-7387-490D-A187-67DA7AAC8652}" name="Column10207" dataDxfId="6578"/>
    <tableColumn id="10212" xr3:uid="{2DE112C2-DA30-4166-9C6E-D594DF0C465C}" name="Column10208" dataDxfId="6577"/>
    <tableColumn id="10213" xr3:uid="{0A0995AC-2D4B-4151-A403-0C0B58BD617C}" name="Column10209" dataDxfId="6576"/>
    <tableColumn id="10214" xr3:uid="{745000A5-8479-4AA3-AF1B-58E006817ECF}" name="Column10210" dataDxfId="6575"/>
    <tableColumn id="10215" xr3:uid="{C66F7B4E-EA72-4F3A-8D9D-05BFEC256A9F}" name="Column10211" dataDxfId="6574"/>
    <tableColumn id="10216" xr3:uid="{2D35E78D-C224-4E8F-9B44-1CB4B61519BB}" name="Column10212" dataDxfId="6573"/>
    <tableColumn id="10217" xr3:uid="{D1858F00-8550-44E1-BBB4-7D0207E4BE5D}" name="Column10213" dataDxfId="6572"/>
    <tableColumn id="10218" xr3:uid="{5AAD2779-909E-424D-9C5E-C7071E3D2C84}" name="Column10214" dataDxfId="6571"/>
    <tableColumn id="10219" xr3:uid="{D721AA1F-782E-4B78-B77E-B6174EFA8165}" name="Column10215" dataDxfId="6570"/>
    <tableColumn id="10220" xr3:uid="{ABE60C4D-BA3F-40A4-9593-0E8FFB2BCDCA}" name="Column10216" dataDxfId="6569"/>
    <tableColumn id="10221" xr3:uid="{FE2E6FCF-2EC3-4134-89CB-1466A1EFCB05}" name="Column10217" dataDxfId="6568"/>
    <tableColumn id="10222" xr3:uid="{1A0F2049-E25F-4FCF-9B09-E0F996736F4A}" name="Column10218" dataDxfId="6567"/>
    <tableColumn id="10223" xr3:uid="{B0EC23D6-9B6A-4A35-B4FF-BEFEECD7EC44}" name="Column10219" dataDxfId="6566"/>
    <tableColumn id="10224" xr3:uid="{A169B788-C84E-435E-82EC-B70DE40F2102}" name="Column10220" dataDxfId="6565"/>
    <tableColumn id="10225" xr3:uid="{56357309-0CF7-465D-A90C-82519F40130E}" name="Column10221" dataDxfId="6564"/>
    <tableColumn id="10226" xr3:uid="{8AB8E534-3D90-4335-B6D8-24E233D03E17}" name="Column10222" dataDxfId="6563"/>
    <tableColumn id="10227" xr3:uid="{3D58ACAD-4926-4F43-B4FA-1848C00CA617}" name="Column10223" dataDxfId="6562"/>
    <tableColumn id="10228" xr3:uid="{40E56052-E68C-4C1A-ABF0-249138A6C301}" name="Column10224" dataDxfId="6561"/>
    <tableColumn id="10229" xr3:uid="{D8721A16-F6A4-4650-B1D3-5889534D3C67}" name="Column10225" dataDxfId="6560"/>
    <tableColumn id="10230" xr3:uid="{1543917E-15BF-4A8F-8FFD-5C39E22B80E3}" name="Column10226" dataDxfId="6559"/>
    <tableColumn id="10231" xr3:uid="{8687FC0D-9AC7-400C-B03C-C075CF0FDD5E}" name="Column10227" dataDxfId="6558"/>
    <tableColumn id="10232" xr3:uid="{5545E0C7-54AA-4096-B9AF-B9590DE06437}" name="Column10228" dataDxfId="6557"/>
    <tableColumn id="10233" xr3:uid="{1B9DE57B-8F5B-448E-B987-0FE26BCB575D}" name="Column10229" dataDxfId="6556"/>
    <tableColumn id="10234" xr3:uid="{8EAAA60D-05E5-49A5-A339-F8937E5B1688}" name="Column10230" dataDxfId="6555"/>
    <tableColumn id="10235" xr3:uid="{1D88355F-ABD5-4BE6-9076-F4356B4392A4}" name="Column10231" dataDxfId="6554"/>
    <tableColumn id="10236" xr3:uid="{CF263309-203A-4EC8-9B86-AE547FA7869A}" name="Column10232" dataDxfId="6553"/>
    <tableColumn id="10237" xr3:uid="{9D7D34A1-E180-44E9-B6AD-59852A972A99}" name="Column10233" dataDxfId="6552"/>
    <tableColumn id="10238" xr3:uid="{3D6BC90A-AFFC-4D13-B122-D147956588C3}" name="Column10234" dataDxfId="6551"/>
    <tableColumn id="10239" xr3:uid="{AC07E179-9CB1-4191-8B48-001DC2329FCD}" name="Column10235" dataDxfId="6550"/>
    <tableColumn id="10240" xr3:uid="{D93BCAE2-276D-48CA-8EE9-887BA2B3EAE0}" name="Column10236" dataDxfId="6549"/>
    <tableColumn id="10241" xr3:uid="{4105D523-AFBB-4E25-9EAE-54958C563CE2}" name="Column10237" dataDxfId="6548"/>
    <tableColumn id="10242" xr3:uid="{0B97FD08-0B2C-4840-A1DF-79FD31F81A63}" name="Column10238" dataDxfId="6547"/>
    <tableColumn id="10243" xr3:uid="{2E115D32-03B6-4AC4-9EC2-372E75EE9988}" name="Column10239" dataDxfId="6546"/>
    <tableColumn id="10244" xr3:uid="{16C33BAE-00D2-43E8-859E-018049CE8E3C}" name="Column10240" dataDxfId="6545"/>
    <tableColumn id="10245" xr3:uid="{7F725467-AAAF-40AA-8994-0E56D976EAC0}" name="Column10241" dataDxfId="6544"/>
    <tableColumn id="10246" xr3:uid="{FC19A405-F666-4FB0-AA4D-DCF4AC8BE14B}" name="Column10242" dataDxfId="6543"/>
    <tableColumn id="10247" xr3:uid="{482D94C2-AC98-4EB0-87B7-820392DE3C04}" name="Column10243" dataDxfId="6542"/>
    <tableColumn id="10248" xr3:uid="{28A3FE66-6F96-425A-BA07-550162B751A9}" name="Column10244" dataDxfId="6541"/>
    <tableColumn id="10249" xr3:uid="{D5E41BC9-E6F0-41F7-AF40-B9702652C8BB}" name="Column10245" dataDxfId="6540"/>
    <tableColumn id="10250" xr3:uid="{B4112653-DE2B-4834-89FF-A12960C955CE}" name="Column10246" dataDxfId="6539"/>
    <tableColumn id="10251" xr3:uid="{2A9BEBAC-5C2C-4802-B567-037F7E8BDCFC}" name="Column10247" dataDxfId="6538"/>
    <tableColumn id="10252" xr3:uid="{C14EC4E1-C3E7-4D20-931D-DBB79622F3DD}" name="Column10248" dataDxfId="6537"/>
    <tableColumn id="10253" xr3:uid="{BEE467E3-F124-4E18-9176-DB3F95E4A2DA}" name="Column10249" dataDxfId="6536"/>
    <tableColumn id="10254" xr3:uid="{54FD0C6B-F30D-4A6D-AF25-24035BC8AC41}" name="Column10250" dataDxfId="6535"/>
    <tableColumn id="10255" xr3:uid="{07BD70FE-43BF-48A5-9E48-675783AF2249}" name="Column10251" dataDxfId="6534"/>
    <tableColumn id="10256" xr3:uid="{28E371B7-5A6B-4B03-A351-C5127704772D}" name="Column10252" dataDxfId="6533"/>
    <tableColumn id="10257" xr3:uid="{1F858D41-A237-40BA-BBEC-1767261996EE}" name="Column10253" dataDxfId="6532"/>
    <tableColumn id="10258" xr3:uid="{E5F09F3E-7167-4A9B-A47F-54274909A4B1}" name="Column10254" dataDxfId="6531"/>
    <tableColumn id="10259" xr3:uid="{D96AD2A6-CE25-4647-B4DE-697C8D91CE2C}" name="Column10255" dataDxfId="6530"/>
    <tableColumn id="10260" xr3:uid="{C3399DD6-B4BE-44C8-BD20-AF72920D73F7}" name="Column10256" dataDxfId="6529"/>
    <tableColumn id="10261" xr3:uid="{87827E38-6AB0-44B9-91D5-B87165285D56}" name="Column10257" dataDxfId="6528"/>
    <tableColumn id="10262" xr3:uid="{9CDD7620-6A85-4A36-B29E-B9FDD24D8846}" name="Column10258" dataDxfId="6527"/>
    <tableColumn id="10263" xr3:uid="{88B44E75-BF40-480A-B06C-7391E4534F9E}" name="Column10259" dataDxfId="6526"/>
    <tableColumn id="10264" xr3:uid="{7EC67E53-8A05-48EC-A610-773516C8808B}" name="Column10260" dataDxfId="6525"/>
    <tableColumn id="10265" xr3:uid="{5E8A889D-15F5-4BCA-B603-84C5989DFC4D}" name="Column10261" dataDxfId="6524"/>
    <tableColumn id="10266" xr3:uid="{1D35B5C4-F5AD-4F36-BBE1-227245615648}" name="Column10262" dataDxfId="6523"/>
    <tableColumn id="10267" xr3:uid="{F9EF8B1D-4396-4790-8D8C-4F794FAFDE16}" name="Column10263" dataDxfId="6522"/>
    <tableColumn id="10268" xr3:uid="{07F0DABF-A807-415E-92BF-B89CFC5B7EEC}" name="Column10264" dataDxfId="6521"/>
    <tableColumn id="10269" xr3:uid="{6DEC43B7-914F-483D-8E1C-B07E37732FF3}" name="Column10265" dataDxfId="6520"/>
    <tableColumn id="10270" xr3:uid="{734CFD89-3ADB-4F53-AEEE-852400C87D78}" name="Column10266" dataDxfId="6519"/>
    <tableColumn id="10271" xr3:uid="{2B60FCD6-BBF1-4E41-B717-09A299860F7F}" name="Column10267" dataDxfId="6518"/>
    <tableColumn id="10272" xr3:uid="{99ABCE31-AED8-4F4D-9DE6-3C60F65CDCD9}" name="Column10268" dataDxfId="6517"/>
    <tableColumn id="10273" xr3:uid="{CD161EA4-2C22-481B-B40B-505C53688F5B}" name="Column10269" dataDxfId="6516"/>
    <tableColumn id="10274" xr3:uid="{0155FCCD-7CA8-4A0C-9725-F66CC9DB499E}" name="Column10270" dataDxfId="6515"/>
    <tableColumn id="10275" xr3:uid="{E1FC37C0-430A-4529-9263-12815D77CEE3}" name="Column10271" dataDxfId="6514"/>
    <tableColumn id="10276" xr3:uid="{2A8C56C1-6D75-4E54-A9C3-99E73265197A}" name="Column10272" dataDxfId="6513"/>
    <tableColumn id="10277" xr3:uid="{AF8A813C-9DA5-45C5-9B17-DE237A5C19FB}" name="Column10273" dataDxfId="6512"/>
    <tableColumn id="10278" xr3:uid="{9E0E6D5E-883E-4BCC-A215-ADD2D0603B1A}" name="Column10274" dataDxfId="6511"/>
    <tableColumn id="10279" xr3:uid="{6989B163-5FB0-4F2E-A740-2FF6562C02A2}" name="Column10275" dataDxfId="6510"/>
    <tableColumn id="10280" xr3:uid="{FBBA010C-A43A-4775-80CE-94E221893366}" name="Column10276" dataDxfId="6509"/>
    <tableColumn id="10281" xr3:uid="{616AF7FB-D913-4CB1-8A70-056AB3673A9F}" name="Column10277" dataDxfId="6508"/>
    <tableColumn id="10282" xr3:uid="{BA849DE7-49C7-4610-B87D-ECD14020A426}" name="Column10278" dataDxfId="6507"/>
    <tableColumn id="10283" xr3:uid="{408ACD79-77F7-4B71-BEB4-2C3192F9DFB3}" name="Column10279" dataDxfId="6506"/>
    <tableColumn id="10284" xr3:uid="{1A6FD771-3D2A-4671-BAAF-C3E811826FBA}" name="Column10280" dataDxfId="6505"/>
    <tableColumn id="10285" xr3:uid="{B6EE8E60-23AA-4AE1-9859-5BE0EF0BC3D5}" name="Column10281" dataDxfId="6504"/>
    <tableColumn id="10286" xr3:uid="{46D54553-9D92-4F10-9455-4697AE0DD5C6}" name="Column10282" dataDxfId="6503"/>
    <tableColumn id="10287" xr3:uid="{52BDA415-806E-4322-AB09-446330D41249}" name="Column10283" dataDxfId="6502"/>
    <tableColumn id="10288" xr3:uid="{995F046B-21D5-4E52-9094-0B5F00A90E0E}" name="Column10284" dataDxfId="6501"/>
    <tableColumn id="10289" xr3:uid="{3F1CA985-7AD4-49F9-A04A-169855F76AA0}" name="Column10285" dataDxfId="6500"/>
    <tableColumn id="10290" xr3:uid="{C55BCF9A-4A8A-4AA5-8583-89CB535257BB}" name="Column10286" dataDxfId="6499"/>
    <tableColumn id="10291" xr3:uid="{BAE9C678-20E2-4DD5-A764-C57D0E2A5F8C}" name="Column10287" dataDxfId="6498"/>
    <tableColumn id="10292" xr3:uid="{FA1F02E3-6C40-4D47-B668-02866B5ED2B9}" name="Column10288" dataDxfId="6497"/>
    <tableColumn id="10293" xr3:uid="{A42A3663-364F-4467-B3CF-CAB00C036E72}" name="Column10289" dataDxfId="6496"/>
    <tableColumn id="10294" xr3:uid="{374CF632-FEAD-46A8-BF30-DC8BA70272A9}" name="Column10290" dataDxfId="6495"/>
    <tableColumn id="10295" xr3:uid="{9B23A113-B4FF-4E1E-BB33-50F04492AE75}" name="Column10291" dataDxfId="6494"/>
    <tableColumn id="10296" xr3:uid="{0775D33A-A0EB-4E79-8E5D-048C45E46700}" name="Column10292" dataDxfId="6493"/>
    <tableColumn id="10297" xr3:uid="{5AE8B36C-42C5-475B-923D-40C091F4B8C0}" name="Column10293" dataDxfId="6492"/>
    <tableColumn id="10298" xr3:uid="{83B272B2-D47E-41BC-93CB-C14EEDFC8DC3}" name="Column10294" dataDxfId="6491"/>
    <tableColumn id="10299" xr3:uid="{781F6DA4-35BA-4B4B-A0F6-389757CCCCDE}" name="Column10295" dataDxfId="6490"/>
    <tableColumn id="10300" xr3:uid="{879054D4-6360-4019-9814-20C9E39E4143}" name="Column10296" dataDxfId="6489"/>
    <tableColumn id="10301" xr3:uid="{7392FA3B-8528-43C1-A1AD-00EA394F35FB}" name="Column10297" dataDxfId="6488"/>
    <tableColumn id="10302" xr3:uid="{C71E2E03-09EA-44C9-945D-D10BC5C6F82F}" name="Column10298" dataDxfId="6487"/>
    <tableColumn id="10303" xr3:uid="{87C59ADC-C370-4CF1-A50A-7A9B8D8DBD85}" name="Column10299" dataDxfId="6486"/>
    <tableColumn id="10304" xr3:uid="{C681F46C-78CA-4207-B373-A24542B351A1}" name="Column10300" dataDxfId="6485"/>
    <tableColumn id="10305" xr3:uid="{41C30538-6CA1-4B89-BA49-FF0F2A635F28}" name="Column10301" dataDxfId="6484"/>
    <tableColumn id="10306" xr3:uid="{C3B6B336-6985-4507-9FF0-99EAF4B0D70D}" name="Column10302" dataDxfId="6483"/>
    <tableColumn id="10307" xr3:uid="{F19147F2-ABD5-4A0E-9BE7-A9A61442D0C0}" name="Column10303" dataDxfId="6482"/>
    <tableColumn id="10308" xr3:uid="{18B3D3A4-5410-4D5C-8FB3-EDE7E62212DE}" name="Column10304" dataDxfId="6481"/>
    <tableColumn id="10309" xr3:uid="{CC04C0CE-E100-43E5-A499-2BBB71D7FD2F}" name="Column10305" dataDxfId="6480"/>
    <tableColumn id="10310" xr3:uid="{CDBDF1C0-CF71-4201-974E-3C8E5660C07E}" name="Column10306" dataDxfId="6479"/>
    <tableColumn id="10311" xr3:uid="{1B41150D-8747-4C00-BA65-BF45F2A91AFB}" name="Column10307" dataDxfId="6478"/>
    <tableColumn id="10312" xr3:uid="{A393FC65-415B-4FD8-B8EB-9B908108395D}" name="Column10308" dataDxfId="6477"/>
    <tableColumn id="10313" xr3:uid="{A6AB4C90-94A6-4920-A157-87C47BF15405}" name="Column10309" dataDxfId="6476"/>
    <tableColumn id="10314" xr3:uid="{259AD350-62FC-4171-BD36-78D20055CFF6}" name="Column10310" dataDxfId="6475"/>
    <tableColumn id="10315" xr3:uid="{CAAF1B3A-ADD0-4F39-8AE8-C6082CCFB6D7}" name="Column10311" dataDxfId="6474"/>
    <tableColumn id="10316" xr3:uid="{FEE45B6E-0636-4790-98B1-B3DF81CCB6F1}" name="Column10312" dataDxfId="6473"/>
    <tableColumn id="10317" xr3:uid="{80970313-CD07-4F44-A891-23AF13878350}" name="Column10313" dataDxfId="6472"/>
    <tableColumn id="10318" xr3:uid="{D5C5BC44-0068-4092-A437-481E582C8E78}" name="Column10314" dataDxfId="6471"/>
    <tableColumn id="10319" xr3:uid="{EE684EB0-D803-4062-8D55-75E7F3846BCF}" name="Column10315" dataDxfId="6470"/>
    <tableColumn id="10320" xr3:uid="{2E00188B-5946-4E56-B687-6A5AB31ED61B}" name="Column10316" dataDxfId="6469"/>
    <tableColumn id="10321" xr3:uid="{E5C90404-8EE5-4A2B-B6AD-E3AA3527DBDB}" name="Column10317" dataDxfId="6468"/>
    <tableColumn id="10322" xr3:uid="{95068BA3-EC9F-4A3A-B0FF-8B7517B99500}" name="Column10318" dataDxfId="6467"/>
    <tableColumn id="10323" xr3:uid="{417090FD-1507-4377-92C4-FCE1B1A20F97}" name="Column10319" dataDxfId="6466"/>
    <tableColumn id="10324" xr3:uid="{E3E51D3F-7B13-4EF7-9820-F8F68A8EEE51}" name="Column10320" dataDxfId="6465"/>
    <tableColumn id="10325" xr3:uid="{762DA598-04EA-4AF1-8AD5-B0C04355154C}" name="Column10321" dataDxfId="6464"/>
    <tableColumn id="10326" xr3:uid="{70B9EB17-D597-4011-B5E6-5034AA96CD64}" name="Column10322" dataDxfId="6463"/>
    <tableColumn id="10327" xr3:uid="{BA45CCBB-09A3-47AF-838A-246F656AFA04}" name="Column10323" dataDxfId="6462"/>
    <tableColumn id="10328" xr3:uid="{DE82374B-D002-4342-9723-DD4444106B81}" name="Column10324" dataDxfId="6461"/>
    <tableColumn id="10329" xr3:uid="{ECEC0D95-7B04-4196-80E3-AA2E231AE1FE}" name="Column10325" dataDxfId="6460"/>
    <tableColumn id="10330" xr3:uid="{948FFDEC-9C31-4CA0-99CE-0FCC5490D8FD}" name="Column10326" dataDxfId="6459"/>
    <tableColumn id="10331" xr3:uid="{D8B0001C-558A-4B85-AC7E-80C4115867F7}" name="Column10327" dataDxfId="6458"/>
    <tableColumn id="10332" xr3:uid="{E3EEDFFC-1278-4FD5-917C-D8984B92A92D}" name="Column10328" dataDxfId="6457"/>
    <tableColumn id="10333" xr3:uid="{7F8C9CD3-A985-4075-BA52-0D5E0C3B03FB}" name="Column10329" dataDxfId="6456"/>
    <tableColumn id="10334" xr3:uid="{4BC530D2-151D-4051-AF18-F069692304D0}" name="Column10330" dataDxfId="6455"/>
    <tableColumn id="10335" xr3:uid="{7D54BB06-FF92-42B6-A3E5-152B78F1FFE9}" name="Column10331" dataDxfId="6454"/>
    <tableColumn id="10336" xr3:uid="{14088C63-4A2F-432A-BFAC-2442B1057BDB}" name="Column10332" dataDxfId="6453"/>
    <tableColumn id="10337" xr3:uid="{FAB535AB-94AD-4819-A325-2877CDDA7B3E}" name="Column10333" dataDxfId="6452"/>
    <tableColumn id="10338" xr3:uid="{46894A3F-6AFA-4473-A62F-738AD2A0DCC9}" name="Column10334" dataDxfId="6451"/>
    <tableColumn id="10339" xr3:uid="{269B6212-52B5-4B7B-8C52-26899943BAA8}" name="Column10335" dataDxfId="6450"/>
    <tableColumn id="10340" xr3:uid="{860D3054-8692-49CF-B143-95EC56C46CDD}" name="Column10336" dataDxfId="6449"/>
    <tableColumn id="10341" xr3:uid="{6A6AF0DE-F482-4F2E-A994-B21647EB873C}" name="Column10337" dataDxfId="6448"/>
    <tableColumn id="10342" xr3:uid="{33A1F058-7F73-42DC-94A8-E9D49C8CCFFF}" name="Column10338" dataDxfId="6447"/>
    <tableColumn id="10343" xr3:uid="{3B4FFD8A-6FC2-4FCE-BE76-05BF1A8D196B}" name="Column10339" dataDxfId="6446"/>
    <tableColumn id="10344" xr3:uid="{E00EE36E-D5C8-41BA-A628-D4D80B6B3500}" name="Column10340" dataDxfId="6445"/>
    <tableColumn id="10345" xr3:uid="{908A61C1-F711-4D9F-B71F-B3BEFF9A1507}" name="Column10341" dataDxfId="6444"/>
    <tableColumn id="10346" xr3:uid="{D5E191CE-6394-4B49-87FE-C2CB554B4CCD}" name="Column10342" dataDxfId="6443"/>
    <tableColumn id="10347" xr3:uid="{74F190A3-C4BA-4E67-AA6E-D8ADB5490960}" name="Column10343" dataDxfId="6442"/>
    <tableColumn id="10348" xr3:uid="{757A7DD3-6FD7-4879-A85C-2BCDABDFE79C}" name="Column10344" dataDxfId="6441"/>
    <tableColumn id="10349" xr3:uid="{45B14078-FF5B-40BF-8504-AA74991646F5}" name="Column10345" dataDxfId="6440"/>
    <tableColumn id="10350" xr3:uid="{9BE19E6F-D4D0-44A7-93AB-804EA0E6F275}" name="Column10346" dataDxfId="6439"/>
    <tableColumn id="10351" xr3:uid="{3FDAB110-9E8E-422B-A72C-06489C9227EB}" name="Column10347" dataDxfId="6438"/>
    <tableColumn id="10352" xr3:uid="{E1E4ACEF-E9A6-4412-8350-A9AD90198FBC}" name="Column10348" dataDxfId="6437"/>
    <tableColumn id="10353" xr3:uid="{6B2339B5-1370-4D18-B1DA-3A0CE9EF5E33}" name="Column10349" dataDxfId="6436"/>
    <tableColumn id="10354" xr3:uid="{E6C0FDF0-D445-4B2A-A7B8-89A3A1101C4F}" name="Column10350" dataDxfId="6435"/>
    <tableColumn id="10355" xr3:uid="{6800B1CD-772A-4241-9624-D241BD971DCD}" name="Column10351" dataDxfId="6434"/>
    <tableColumn id="10356" xr3:uid="{B2FD8542-0FC7-4EDE-A692-E5979EDF6AEF}" name="Column10352" dataDxfId="6433"/>
    <tableColumn id="10357" xr3:uid="{ACDF5F7F-EC49-4667-AD8B-371169B86180}" name="Column10353" dataDxfId="6432"/>
    <tableColumn id="10358" xr3:uid="{A73191D0-6A46-4A90-8941-724FEAE03E35}" name="Column10354" dataDxfId="6431"/>
    <tableColumn id="10359" xr3:uid="{E07621DA-69C0-49B8-9675-68542990EC3B}" name="Column10355" dataDxfId="6430"/>
    <tableColumn id="10360" xr3:uid="{E6CEEE38-E63B-41B3-AF02-ABAF0AC125CD}" name="Column10356" dataDxfId="6429"/>
    <tableColumn id="10361" xr3:uid="{D1ED48C6-A750-4C29-B897-E96E31CF61DF}" name="Column10357" dataDxfId="6428"/>
    <tableColumn id="10362" xr3:uid="{854F213D-296E-411B-800E-F87B11F1A5FE}" name="Column10358" dataDxfId="6427"/>
    <tableColumn id="10363" xr3:uid="{0DB85BDA-F8E9-4CE0-A9BC-B4AEC5ADE210}" name="Column10359" dataDxfId="6426"/>
    <tableColumn id="10364" xr3:uid="{976B9767-921B-4FC1-A9B8-6AAB3451DBAD}" name="Column10360" dataDxfId="6425"/>
    <tableColumn id="10365" xr3:uid="{874326C4-71E5-42AF-BF0C-EA4682A6FBB9}" name="Column10361" dataDxfId="6424"/>
    <tableColumn id="10366" xr3:uid="{750893C1-F279-4EFD-A3B5-A2778F58753F}" name="Column10362" dataDxfId="6423"/>
    <tableColumn id="10367" xr3:uid="{39E94D0F-0992-4556-B3F1-79DDCC929FF1}" name="Column10363" dataDxfId="6422"/>
    <tableColumn id="10368" xr3:uid="{79E310A8-DA31-4813-B98B-70A96D5C0139}" name="Column10364" dataDxfId="6421"/>
    <tableColumn id="10369" xr3:uid="{AE9CB171-0AB9-494A-9596-30D309068D85}" name="Column10365" dataDxfId="6420"/>
    <tableColumn id="10370" xr3:uid="{6EB2CEA7-22FD-419B-B8FD-480849AB1880}" name="Column10366" dataDxfId="6419"/>
    <tableColumn id="10371" xr3:uid="{946A94ED-C5A5-47EA-8A62-B0C560E06B7F}" name="Column10367" dataDxfId="6418"/>
    <tableColumn id="10372" xr3:uid="{3E1E54AA-825F-4032-B658-E69310C4DBE5}" name="Column10368" dataDxfId="6417"/>
    <tableColumn id="10373" xr3:uid="{D2BB80EF-2D53-4E56-B839-8B0A9FCC0327}" name="Column10369" dataDxfId="6416"/>
    <tableColumn id="10374" xr3:uid="{DD80B901-784F-4893-9E4B-2F75021D4352}" name="Column10370" dataDxfId="6415"/>
    <tableColumn id="10375" xr3:uid="{3F6B6C3D-EA48-4216-8471-6FBFF8D3F942}" name="Column10371" dataDxfId="6414"/>
    <tableColumn id="10376" xr3:uid="{DEF557EE-296B-44FE-9B69-8300D02D2E2C}" name="Column10372" dataDxfId="6413"/>
    <tableColumn id="10377" xr3:uid="{4096B316-76A9-4D6D-86F0-E8744309A1F1}" name="Column10373" dataDxfId="6412"/>
    <tableColumn id="10378" xr3:uid="{1F754DEF-74C7-4B48-AD4F-DD336A8FF78A}" name="Column10374" dataDxfId="6411"/>
    <tableColumn id="10379" xr3:uid="{D98652F5-B7F5-4E92-A132-1F72866EF47A}" name="Column10375" dataDxfId="6410"/>
    <tableColumn id="10380" xr3:uid="{164B5569-C059-4C4E-9163-0E34CAAAB089}" name="Column10376" dataDxfId="6409"/>
    <tableColumn id="10381" xr3:uid="{32E580F1-161F-4CC6-A918-157389761F80}" name="Column10377" dataDxfId="6408"/>
    <tableColumn id="10382" xr3:uid="{7E3FFCA5-89BD-4812-9CAE-17706727EA95}" name="Column10378" dataDxfId="6407"/>
    <tableColumn id="10383" xr3:uid="{88C51D25-A242-40D3-9892-1214C4BEDEE9}" name="Column10379" dataDxfId="6406"/>
    <tableColumn id="10384" xr3:uid="{738F3E8F-A7BF-4119-9890-56AC3C7B0F9D}" name="Column10380" dataDxfId="6405"/>
    <tableColumn id="10385" xr3:uid="{58EA64E1-AF2C-4C62-BE85-2E5FF4EA0DB6}" name="Column10381" dataDxfId="6404"/>
    <tableColumn id="10386" xr3:uid="{68BD6CAF-5FF2-46C1-BFE3-47BF74CCADDD}" name="Column10382" dataDxfId="6403"/>
    <tableColumn id="10387" xr3:uid="{81F290E3-7DFE-4303-9D96-33AE093419F3}" name="Column10383" dataDxfId="6402"/>
    <tableColumn id="10388" xr3:uid="{1E38FEBE-27A2-458A-939A-25FBB1BC14EF}" name="Column10384" dataDxfId="6401"/>
    <tableColumn id="10389" xr3:uid="{73A993C2-6826-4A2F-A581-EB8374BB5533}" name="Column10385" dataDxfId="6400"/>
    <tableColumn id="10390" xr3:uid="{65F04BA0-6102-435B-AAD7-DFF43BFF40A9}" name="Column10386" dataDxfId="6399"/>
    <tableColumn id="10391" xr3:uid="{D200D120-B70B-43BD-AC3D-A2A74056ECF3}" name="Column10387" dataDxfId="6398"/>
    <tableColumn id="10392" xr3:uid="{EC93CCF8-950B-40BF-9412-87B2DB707DE7}" name="Column10388" dataDxfId="6397"/>
    <tableColumn id="10393" xr3:uid="{437A94DC-4C65-4E11-A3F0-6EAA7A32D794}" name="Column10389" dataDxfId="6396"/>
    <tableColumn id="10394" xr3:uid="{267BEDF4-E38A-4E3C-9441-052AB24858F6}" name="Column10390" dataDxfId="6395"/>
    <tableColumn id="10395" xr3:uid="{F4695B65-7E0E-4DC3-B479-C4019F7CB661}" name="Column10391" dataDxfId="6394"/>
    <tableColumn id="10396" xr3:uid="{BA963CB2-E106-4D1D-BAD5-994E1CF118BB}" name="Column10392" dataDxfId="6393"/>
    <tableColumn id="10397" xr3:uid="{6FD979F5-EA39-4B70-A016-2269AC625106}" name="Column10393" dataDxfId="6392"/>
    <tableColumn id="10398" xr3:uid="{B16A9693-A559-4153-9F95-E5305C15B827}" name="Column10394" dataDxfId="6391"/>
    <tableColumn id="10399" xr3:uid="{87B95F37-123B-42E1-89C0-B902E24ED7F2}" name="Column10395" dataDxfId="6390"/>
    <tableColumn id="10400" xr3:uid="{C927B393-1D45-4B89-B914-07216560D41E}" name="Column10396" dataDxfId="6389"/>
    <tableColumn id="10401" xr3:uid="{580A78F5-B10A-4C36-B853-2CC03BFBC140}" name="Column10397" dataDxfId="6388"/>
    <tableColumn id="10402" xr3:uid="{8734D496-0714-47DC-9927-9FD3824B70F3}" name="Column10398" dataDxfId="6387"/>
    <tableColumn id="10403" xr3:uid="{49FD2881-5B42-454F-BC28-75282654250A}" name="Column10399" dataDxfId="6386"/>
    <tableColumn id="10404" xr3:uid="{D12AA9C0-D41D-4255-9EE3-E67B1D2DC40C}" name="Column10400" dataDxfId="6385"/>
    <tableColumn id="10405" xr3:uid="{2879479E-98F8-4EE0-BE4E-42CFDE0E1F36}" name="Column10401" dataDxfId="6384"/>
    <tableColumn id="10406" xr3:uid="{292A5ADD-782C-4E5A-BA69-FC25B6B3A4E7}" name="Column10402" dataDxfId="6383"/>
    <tableColumn id="10407" xr3:uid="{ACD032A9-FC06-4CA0-9E56-D332B61C19CE}" name="Column10403" dataDxfId="6382"/>
    <tableColumn id="10408" xr3:uid="{92DDB708-317F-4AA2-B00C-BE53935BC26C}" name="Column10404" dataDxfId="6381"/>
    <tableColumn id="10409" xr3:uid="{3CCC8754-54A3-4485-A223-20BDFE48A4EE}" name="Column10405" dataDxfId="6380"/>
    <tableColumn id="10410" xr3:uid="{E824FAA2-A521-4090-9E05-6899D02317E5}" name="Column10406" dataDxfId="6379"/>
    <tableColumn id="10411" xr3:uid="{06C60583-06E5-42C1-A49B-C8F895479E68}" name="Column10407" dataDxfId="6378"/>
    <tableColumn id="10412" xr3:uid="{6859DAFC-DB6F-4AEA-A5D3-DBE46AC86E9B}" name="Column10408" dataDxfId="6377"/>
    <tableColumn id="10413" xr3:uid="{24393AF9-AF03-4ABC-BC70-3E60EBCD1F27}" name="Column10409" dataDxfId="6376"/>
    <tableColumn id="10414" xr3:uid="{E6252864-C907-4559-A030-8938D994A8A9}" name="Column10410" dataDxfId="6375"/>
    <tableColumn id="10415" xr3:uid="{7D8A90B7-FBFA-439A-9EE6-D5BBF79A3DC5}" name="Column10411" dataDxfId="6374"/>
    <tableColumn id="10416" xr3:uid="{50E5ECED-AEBF-4446-806B-A242F11FD5CA}" name="Column10412" dataDxfId="6373"/>
    <tableColumn id="10417" xr3:uid="{8B59FFA5-DFCC-4CFF-8940-BFF02F9543E8}" name="Column10413" dataDxfId="6372"/>
    <tableColumn id="10418" xr3:uid="{8CCCA8B7-D1CD-4DAA-8993-A4DAF9E407F2}" name="Column10414" dataDxfId="6371"/>
    <tableColumn id="10419" xr3:uid="{63DE7F94-5BC4-4BA3-AF44-DF1567E1B6EA}" name="Column10415" dataDxfId="6370"/>
    <tableColumn id="10420" xr3:uid="{5AF87876-CACB-448C-A963-28381CCA6C7C}" name="Column10416" dataDxfId="6369"/>
    <tableColumn id="10421" xr3:uid="{1B80B74C-469D-45EA-87C2-B0F6E6F18841}" name="Column10417" dataDxfId="6368"/>
    <tableColumn id="10422" xr3:uid="{6E410858-5126-4DA3-BC92-BC64491F8020}" name="Column10418" dataDxfId="6367"/>
    <tableColumn id="10423" xr3:uid="{C9060875-13CB-4E58-BB7F-3397238240BB}" name="Column10419" dataDxfId="6366"/>
    <tableColumn id="10424" xr3:uid="{42774B3F-B89D-4C60-85C1-0BB7AF9B0F47}" name="Column10420" dataDxfId="6365"/>
    <tableColumn id="10425" xr3:uid="{FC14DC7E-B739-4C3F-ACF7-DA7332B47369}" name="Column10421" dataDxfId="6364"/>
    <tableColumn id="10426" xr3:uid="{0A1E0131-6507-4D04-9492-C2CBA07E9152}" name="Column10422" dataDxfId="6363"/>
    <tableColumn id="10427" xr3:uid="{26F80D02-B36D-4807-A6FA-FD283D36852D}" name="Column10423" dataDxfId="6362"/>
    <tableColumn id="10428" xr3:uid="{42DC4174-7506-4128-9F4F-A9DCF4F662F3}" name="Column10424" dataDxfId="6361"/>
    <tableColumn id="10429" xr3:uid="{717A4933-70D8-4A56-BFBF-B1DC15FD4312}" name="Column10425" dataDxfId="6360"/>
    <tableColumn id="10430" xr3:uid="{03C7E35D-644F-494D-BA4F-0045E2D5B196}" name="Column10426" dataDxfId="6359"/>
    <tableColumn id="10431" xr3:uid="{FBD77282-4B2C-4041-9EBC-77A1CEFC954A}" name="Column10427" dataDxfId="6358"/>
    <tableColumn id="10432" xr3:uid="{619E2C85-0921-45AF-8736-48A9C92DBC64}" name="Column10428" dataDxfId="6357"/>
    <tableColumn id="10433" xr3:uid="{612E9DCC-AD02-421B-83FB-B3E6FA140CBA}" name="Column10429" dataDxfId="6356"/>
    <tableColumn id="10434" xr3:uid="{F8FF8AA1-279E-4E3A-9B4A-9808E4AA2F6F}" name="Column10430" dataDxfId="6355"/>
    <tableColumn id="10435" xr3:uid="{BC4F7D7F-C7EC-4E8F-951C-AB9E55469317}" name="Column10431" dataDxfId="6354"/>
    <tableColumn id="10436" xr3:uid="{C436DBAD-9A1D-4E9C-9C3F-F7F4EBF79D1E}" name="Column10432" dataDxfId="6353"/>
    <tableColumn id="10437" xr3:uid="{E4D9293E-ECA1-4772-925F-3826EC297E88}" name="Column10433" dataDxfId="6352"/>
    <tableColumn id="10438" xr3:uid="{A743222E-C748-45BC-8815-A774663ACFC8}" name="Column10434" dataDxfId="6351"/>
    <tableColumn id="10439" xr3:uid="{33667418-4FFD-46EF-BF94-050CB71A96A7}" name="Column10435" dataDxfId="6350"/>
    <tableColumn id="10440" xr3:uid="{014BBFFB-17F0-42B5-96C4-2EC3E9298AF7}" name="Column10436" dataDxfId="6349"/>
    <tableColumn id="10441" xr3:uid="{37FE3104-F791-442C-9314-2E71658175CE}" name="Column10437" dataDxfId="6348"/>
    <tableColumn id="10442" xr3:uid="{883D4F99-E852-4187-935B-EA958A7D8BDE}" name="Column10438" dataDxfId="6347"/>
    <tableColumn id="10443" xr3:uid="{6C61D11D-7D3F-437B-82BF-A2B8EF3F1007}" name="Column10439" dataDxfId="6346"/>
    <tableColumn id="10444" xr3:uid="{0BE967F0-9732-49A3-8FB5-D8CEBD2B2D18}" name="Column10440" dataDxfId="6345"/>
    <tableColumn id="10445" xr3:uid="{E68FA019-A791-4D21-A1E4-274E7C735405}" name="Column10441" dataDxfId="6344"/>
    <tableColumn id="10446" xr3:uid="{DD5B9BA4-FFF5-4BD7-B16E-2C08B4A06312}" name="Column10442" dataDxfId="6343"/>
    <tableColumn id="10447" xr3:uid="{16B6D575-0EF6-4F91-A338-DB1C987200C7}" name="Column10443" dataDxfId="6342"/>
    <tableColumn id="10448" xr3:uid="{A104D471-8FA9-4C85-9C17-CF1A815D4A2A}" name="Column10444" dataDxfId="6341"/>
    <tableColumn id="10449" xr3:uid="{984E9C47-AA4F-4F2A-BEF0-4F170289080F}" name="Column10445" dataDxfId="6340"/>
    <tableColumn id="10450" xr3:uid="{5AFD17A2-9EAA-44FD-A608-D98F59F91D28}" name="Column10446" dataDxfId="6339"/>
    <tableColumn id="10451" xr3:uid="{E71EC378-4720-42FA-9A99-0E80DC27DA7D}" name="Column10447" dataDxfId="6338"/>
    <tableColumn id="10452" xr3:uid="{2FEF0231-60CF-438B-9EC8-38BAFAFE47C1}" name="Column10448" dataDxfId="6337"/>
    <tableColumn id="10453" xr3:uid="{61152513-CCCE-48CD-9E3C-6317E6DAA4BB}" name="Column10449" dataDxfId="6336"/>
    <tableColumn id="10454" xr3:uid="{EE85998A-2480-4685-8AE0-6AC397AF89F1}" name="Column10450" dataDxfId="6335"/>
    <tableColumn id="10455" xr3:uid="{3BC28926-71E0-47C4-81C0-3474B03F0058}" name="Column10451" dataDxfId="6334"/>
    <tableColumn id="10456" xr3:uid="{34B52549-FF60-4456-8E43-84F1CDEEFB0A}" name="Column10452" dataDxfId="6333"/>
    <tableColumn id="10457" xr3:uid="{1E08AE2D-581C-43BD-803F-E9B4998B0FA7}" name="Column10453" dataDxfId="6332"/>
    <tableColumn id="10458" xr3:uid="{5BF0DD30-63A0-4649-8203-F6ECBF00B217}" name="Column10454" dataDxfId="6331"/>
    <tableColumn id="10459" xr3:uid="{5FFD6BA0-EEF9-4813-A6C5-0076C7CDE2D5}" name="Column10455" dataDxfId="6330"/>
    <tableColumn id="10460" xr3:uid="{9715014C-C195-424B-83A3-3F758D34A5F0}" name="Column10456" dataDxfId="6329"/>
    <tableColumn id="10461" xr3:uid="{6955D9BE-EB7F-47A1-9F91-8E67E83F1B84}" name="Column10457" dataDxfId="6328"/>
    <tableColumn id="10462" xr3:uid="{16E91286-21A2-4FC0-8A1E-D66AA998BE77}" name="Column10458" dataDxfId="6327"/>
    <tableColumn id="10463" xr3:uid="{2C2FE267-0346-4D9E-AAD3-7FCF354F9FCF}" name="Column10459" dataDxfId="6326"/>
    <tableColumn id="10464" xr3:uid="{3B991FE6-6A8E-41FC-AC4F-439E0BD245AF}" name="Column10460" dataDxfId="6325"/>
    <tableColumn id="10465" xr3:uid="{DB27A58D-D136-4C53-B312-F6AB22E00A95}" name="Column10461" dataDxfId="6324"/>
    <tableColumn id="10466" xr3:uid="{7E1F93BE-CE8F-4467-8364-806A8C4B4C21}" name="Column10462" dataDxfId="6323"/>
    <tableColumn id="10467" xr3:uid="{4A9AC94A-75CE-433F-B6FB-AA5F2FE5CCA3}" name="Column10463" dataDxfId="6322"/>
    <tableColumn id="10468" xr3:uid="{51743222-67E9-4130-9C5C-876F1EC26177}" name="Column10464" dataDxfId="6321"/>
    <tableColumn id="10469" xr3:uid="{0EBEEA95-0A77-4C92-B3A7-3429BB62D32D}" name="Column10465" dataDxfId="6320"/>
    <tableColumn id="10470" xr3:uid="{D819FDD4-BFF8-4E9A-8713-7C6C871EA94B}" name="Column10466" dataDxfId="6319"/>
    <tableColumn id="10471" xr3:uid="{4E23AEFB-C35D-4592-BFF3-93C949BFE076}" name="Column10467" dataDxfId="6318"/>
    <tableColumn id="10472" xr3:uid="{15969401-9EE8-46D2-AE2D-D8DA4861BC06}" name="Column10468" dataDxfId="6317"/>
    <tableColumn id="10473" xr3:uid="{378C5D0E-D39D-4CDD-B823-C0BA15CCF383}" name="Column10469" dataDxfId="6316"/>
    <tableColumn id="10474" xr3:uid="{6A999746-E128-47D0-8EE9-3B77F9C6E14E}" name="Column10470" dataDxfId="6315"/>
    <tableColumn id="10475" xr3:uid="{6776E85E-B51D-4B62-A5F8-432CB32A0916}" name="Column10471" dataDxfId="6314"/>
    <tableColumn id="10476" xr3:uid="{884CAFFB-CA0E-4242-99C4-22064C4BE333}" name="Column10472" dataDxfId="6313"/>
    <tableColumn id="10477" xr3:uid="{5C95F251-534C-4EC4-96F1-1EFA0068E7FA}" name="Column10473" dataDxfId="6312"/>
    <tableColumn id="10478" xr3:uid="{BB6410FC-8B2B-4FA8-84A6-AAC86AD3EB01}" name="Column10474" dataDxfId="6311"/>
    <tableColumn id="10479" xr3:uid="{4BB270DF-6D47-41B1-AC83-0CE0D515F63C}" name="Column10475" dataDxfId="6310"/>
    <tableColumn id="10480" xr3:uid="{C6F9B903-3ABE-4B14-B6B1-AECC5C6A810F}" name="Column10476" dataDxfId="6309"/>
    <tableColumn id="10481" xr3:uid="{E4245A9F-BE92-49D6-B97F-758B9F9E7AB1}" name="Column10477" dataDxfId="6308"/>
    <tableColumn id="10482" xr3:uid="{9EFF7B52-3510-4237-93AB-2CD99A6B8B53}" name="Column10478" dataDxfId="6307"/>
    <tableColumn id="10483" xr3:uid="{98132D84-81E4-4F66-8E9E-8F292F2E9501}" name="Column10479" dataDxfId="6306"/>
    <tableColumn id="10484" xr3:uid="{EB2FA14E-96C9-4C16-BE38-30D09D0AF7FB}" name="Column10480" dataDxfId="6305"/>
    <tableColumn id="10485" xr3:uid="{5E701825-B757-4EF5-940D-20E8F6EE1E26}" name="Column10481" dataDxfId="6304"/>
    <tableColumn id="10486" xr3:uid="{8F2359F9-AFB6-46D7-96E7-2C2DC5A5BF4A}" name="Column10482" dataDxfId="6303"/>
    <tableColumn id="10487" xr3:uid="{15E3B59E-ACA8-4641-9955-2892F5B42367}" name="Column10483" dataDxfId="6302"/>
    <tableColumn id="10488" xr3:uid="{8D016725-1E7E-4C9F-BC1C-5915A7931D03}" name="Column10484" dataDxfId="6301"/>
    <tableColumn id="10489" xr3:uid="{6F7E7DE3-79AA-4496-81CE-CE22D6383A66}" name="Column10485" dataDxfId="6300"/>
    <tableColumn id="10490" xr3:uid="{12117FF8-BE67-4C0D-9BDE-FDF4C64E1667}" name="Column10486" dataDxfId="6299"/>
    <tableColumn id="10491" xr3:uid="{D1E6A046-E9D3-4A32-AA22-7BDEA0D1C211}" name="Column10487" dataDxfId="6298"/>
    <tableColumn id="10492" xr3:uid="{B307658B-6118-43EF-A7B2-58F12C51D83C}" name="Column10488" dataDxfId="6297"/>
    <tableColumn id="10493" xr3:uid="{CF921894-18E1-4395-A55A-12DC20FEA540}" name="Column10489" dataDxfId="6296"/>
    <tableColumn id="10494" xr3:uid="{75E0803C-8887-4F31-A28D-5708889D26FA}" name="Column10490" dataDxfId="6295"/>
    <tableColumn id="10495" xr3:uid="{5EFFC81B-403F-4238-8F1A-8E908263F1B1}" name="Column10491" dataDxfId="6294"/>
    <tableColumn id="10496" xr3:uid="{F4289C4A-9969-4D13-9B70-0E0C1C5C5DBC}" name="Column10492" dataDxfId="6293"/>
    <tableColumn id="10497" xr3:uid="{BB794A0A-EDFD-4EC5-AC48-6754EFBC0F53}" name="Column10493" dataDxfId="6292"/>
    <tableColumn id="10498" xr3:uid="{E8962922-DCDC-4F85-95BD-74A4C36FD4A7}" name="Column10494" dataDxfId="6291"/>
    <tableColumn id="10499" xr3:uid="{06C7CC42-319A-4B07-8A2E-B63ED024A455}" name="Column10495" dataDxfId="6290"/>
    <tableColumn id="10500" xr3:uid="{8A42D5B3-1C72-4F1D-BB5A-7002E161CCA2}" name="Column10496" dataDxfId="6289"/>
    <tableColumn id="10501" xr3:uid="{DD23F73D-0CF1-40A0-AFFC-9E310CFD3C4A}" name="Column10497" dataDxfId="6288"/>
    <tableColumn id="10502" xr3:uid="{7BC10BDE-C21E-4392-A73D-9555CBE71E8E}" name="Column10498" dataDxfId="6287"/>
    <tableColumn id="10503" xr3:uid="{1312F657-2E52-445C-B683-1B431B3B8F66}" name="Column10499" dataDxfId="6286"/>
    <tableColumn id="10504" xr3:uid="{5CE5E8DA-DB96-44F6-919A-ED173F8C4C07}" name="Column10500" dataDxfId="6285"/>
    <tableColumn id="10505" xr3:uid="{9BFF9FE2-1BBB-4F7D-9196-FC550BA1B5EB}" name="Column10501" dataDxfId="6284"/>
    <tableColumn id="10506" xr3:uid="{DF655259-808F-4349-9881-CD7CCD2BA5E8}" name="Column10502" dataDxfId="6283"/>
    <tableColumn id="10507" xr3:uid="{0B214625-A839-491B-A856-C50F1CF116D5}" name="Column10503" dataDxfId="6282"/>
    <tableColumn id="10508" xr3:uid="{E8E583B3-0E7B-4ED4-B077-D50476B0BB67}" name="Column10504" dataDxfId="6281"/>
    <tableColumn id="10509" xr3:uid="{E57DBBE5-D2BC-404E-851D-2B828215E66B}" name="Column10505" dataDxfId="6280"/>
    <tableColumn id="10510" xr3:uid="{C8C56EF3-8C0E-4979-A1A4-F7B4AE8A0616}" name="Column10506" dataDxfId="6279"/>
    <tableColumn id="10511" xr3:uid="{40412310-369C-4329-872C-5F8970B897B6}" name="Column10507" dataDxfId="6278"/>
    <tableColumn id="10512" xr3:uid="{B2099719-1493-4E3C-A388-A64F80904F72}" name="Column10508" dataDxfId="6277"/>
    <tableColumn id="10513" xr3:uid="{9D5E15CE-B057-4DD3-815E-B57ABE80A22D}" name="Column10509" dataDxfId="6276"/>
    <tableColumn id="10514" xr3:uid="{37DBAA19-59EE-4F86-9DFC-2346F9648B90}" name="Column10510" dataDxfId="6275"/>
    <tableColumn id="10515" xr3:uid="{849AA6F1-71A5-4B94-8061-E4E8BE91D26A}" name="Column10511" dataDxfId="6274"/>
    <tableColumn id="10516" xr3:uid="{D12A06DA-77E6-45FB-9608-40F45D0A79F2}" name="Column10512" dataDxfId="6273"/>
    <tableColumn id="10517" xr3:uid="{585972C2-6743-4380-B2EE-3F22D859F544}" name="Column10513" dataDxfId="6272"/>
    <tableColumn id="10518" xr3:uid="{6EF981C6-1ADD-4D36-B457-196C8AA1599E}" name="Column10514" dataDxfId="6271"/>
    <tableColumn id="10519" xr3:uid="{EEB09307-F579-4565-83D4-A6970DD1CE09}" name="Column10515" dataDxfId="6270"/>
    <tableColumn id="10520" xr3:uid="{129CB316-B417-4DD3-B437-F2222467B794}" name="Column10516" dataDxfId="6269"/>
    <tableColumn id="10521" xr3:uid="{4F505804-440B-4C1D-B322-67278D701A4C}" name="Column10517" dataDxfId="6268"/>
    <tableColumn id="10522" xr3:uid="{D04255EE-8F78-4910-974D-56AF81A708FA}" name="Column10518" dataDxfId="6267"/>
    <tableColumn id="10523" xr3:uid="{8D5F15CD-451D-431C-A708-2DE9E0DBD70F}" name="Column10519" dataDxfId="6266"/>
    <tableColumn id="10524" xr3:uid="{BC73D766-4B60-4A21-B5BA-6482B3F861DC}" name="Column10520" dataDxfId="6265"/>
    <tableColumn id="10525" xr3:uid="{2535F148-C94E-458F-9E94-403CCA03B63A}" name="Column10521" dataDxfId="6264"/>
    <tableColumn id="10526" xr3:uid="{0E7E3CF1-208E-4895-B428-A95B46CB41C9}" name="Column10522" dataDxfId="6263"/>
    <tableColumn id="10527" xr3:uid="{C2269F66-70BA-43D2-8BF3-5E6A30D1447C}" name="Column10523" dataDxfId="6262"/>
    <tableColumn id="10528" xr3:uid="{A501841B-DB47-44AC-8664-CFEA93CCFC43}" name="Column10524" dataDxfId="6261"/>
    <tableColumn id="10529" xr3:uid="{83DB71CF-5BED-4A53-8B0B-74222EC4F527}" name="Column10525" dataDxfId="6260"/>
    <tableColumn id="10530" xr3:uid="{2F358929-15CE-43BC-8951-D2353FB0FF0F}" name="Column10526" dataDxfId="6259"/>
    <tableColumn id="10531" xr3:uid="{3219E0E7-1DD4-4E18-B72D-EAD3C64F2612}" name="Column10527" dataDxfId="6258"/>
    <tableColumn id="10532" xr3:uid="{3169CB14-3DA7-481B-A3BF-5DE7C8F6C6D5}" name="Column10528" dataDxfId="6257"/>
    <tableColumn id="10533" xr3:uid="{C389EBC1-439A-452A-81C5-9257AF871E63}" name="Column10529" dataDxfId="6256"/>
    <tableColumn id="10534" xr3:uid="{D0B173C5-7179-4239-8A3B-1B1629592CC6}" name="Column10530" dataDxfId="6255"/>
    <tableColumn id="10535" xr3:uid="{A5E427F4-8A0F-45E2-B5DF-F0620BBBE9E1}" name="Column10531" dataDxfId="6254"/>
    <tableColumn id="10536" xr3:uid="{05882106-5078-4100-96FD-E16576005115}" name="Column10532" dataDxfId="6253"/>
    <tableColumn id="10537" xr3:uid="{F1C9F2F9-3B89-40BE-BDD5-4FA96B026F4F}" name="Column10533" dataDxfId="6252"/>
    <tableColumn id="10538" xr3:uid="{FC4A6658-6385-4D4F-B47E-A63BC2A760F7}" name="Column10534" dataDxfId="6251"/>
    <tableColumn id="10539" xr3:uid="{8E66A40A-A7E4-43C5-8FC7-BB0D47F52C02}" name="Column10535" dataDxfId="6250"/>
    <tableColumn id="10540" xr3:uid="{58006A81-4B71-43CF-AD85-876F3958911E}" name="Column10536" dataDxfId="6249"/>
    <tableColumn id="10541" xr3:uid="{29B478E9-1E6F-48B8-99F5-A91738ADF65F}" name="Column10537" dataDxfId="6248"/>
    <tableColumn id="10542" xr3:uid="{9B069CE0-9D91-4A03-A294-B142EA1EC5A9}" name="Column10538" dataDxfId="6247"/>
    <tableColumn id="10543" xr3:uid="{ACE47F37-0013-4364-954A-0A23BC83BD51}" name="Column10539" dataDxfId="6246"/>
    <tableColumn id="10544" xr3:uid="{D7324D96-EC33-4F6C-AFA8-F6AF656BABA5}" name="Column10540" dataDxfId="6245"/>
    <tableColumn id="10545" xr3:uid="{22C3E3B9-42E3-44BD-9E99-19C0CB076D02}" name="Column10541" dataDxfId="6244"/>
    <tableColumn id="10546" xr3:uid="{251AEE25-ADFE-4876-AEF2-11FDAFD6261A}" name="Column10542" dataDxfId="6243"/>
    <tableColumn id="10547" xr3:uid="{BF8173B0-6DC2-4D74-84C4-DBCC85CE9CA9}" name="Column10543" dataDxfId="6242"/>
    <tableColumn id="10548" xr3:uid="{B2F47712-E475-4C88-A30E-ECE31F51B2A5}" name="Column10544" dataDxfId="6241"/>
    <tableColumn id="10549" xr3:uid="{32BDC7DF-FCF3-4556-B388-2C7AFD2F842D}" name="Column10545" dataDxfId="6240"/>
    <tableColumn id="10550" xr3:uid="{F0DC3488-CF04-4479-A1DD-E2010CEE72CD}" name="Column10546" dataDxfId="6239"/>
    <tableColumn id="10551" xr3:uid="{2D4AD99A-8643-42DC-9B8B-ECD8420E189B}" name="Column10547" dataDxfId="6238"/>
    <tableColumn id="10552" xr3:uid="{30D4F6D9-EC82-48DC-B44D-E66001886115}" name="Column10548" dataDxfId="6237"/>
    <tableColumn id="10553" xr3:uid="{0126F3EE-89DD-4DE6-8709-1C1BE5AFF994}" name="Column10549" dataDxfId="6236"/>
    <tableColumn id="10554" xr3:uid="{03D9B03F-D84D-49DF-A5E5-4FEDDBE59056}" name="Column10550" dataDxfId="6235"/>
    <tableColumn id="10555" xr3:uid="{357FFBFC-8DA3-4429-A482-5FB1DC0EAB13}" name="Column10551" dataDxfId="6234"/>
    <tableColumn id="10556" xr3:uid="{4F7C95C7-5127-43BD-A951-6119A598C897}" name="Column10552" dataDxfId="6233"/>
    <tableColumn id="10557" xr3:uid="{33619F6B-5A7F-439E-A68F-5FE0586A96FC}" name="Column10553" dataDxfId="6232"/>
    <tableColumn id="10558" xr3:uid="{F0FF5DC0-CB9C-431D-9C8D-35345FE7BEF8}" name="Column10554" dataDxfId="6231"/>
    <tableColumn id="10559" xr3:uid="{75998872-9D1F-4A49-947F-08034B689037}" name="Column10555" dataDxfId="6230"/>
    <tableColumn id="10560" xr3:uid="{6754636D-0F5E-4B7A-89F0-ABE71ABB4A0E}" name="Column10556" dataDxfId="6229"/>
    <tableColumn id="10561" xr3:uid="{A29EE123-3A55-45B7-8579-8B50DFA56EBF}" name="Column10557" dataDxfId="6228"/>
    <tableColumn id="10562" xr3:uid="{CD6CEA6A-D5DA-4E0C-BEA6-571C5A8A2E3E}" name="Column10558" dataDxfId="6227"/>
    <tableColumn id="10563" xr3:uid="{F8CDEB0A-8BCF-474E-B381-B7C291323B63}" name="Column10559" dataDxfId="6226"/>
    <tableColumn id="10564" xr3:uid="{2D7703E5-9ABA-4C41-9B1F-30E1355B1E2B}" name="Column10560" dataDxfId="6225"/>
    <tableColumn id="10565" xr3:uid="{1E6FE4C1-3BA6-4942-98E8-6F383863A61E}" name="Column10561" dataDxfId="6224"/>
    <tableColumn id="10566" xr3:uid="{776C5602-793D-4A7B-894F-CF7E49044908}" name="Column10562" dataDxfId="6223"/>
    <tableColumn id="10567" xr3:uid="{DC76C444-FA77-404D-8007-9294F3981198}" name="Column10563" dataDxfId="6222"/>
    <tableColumn id="10568" xr3:uid="{49A12E93-D791-49A7-B5D3-F4979D4AED92}" name="Column10564" dataDxfId="6221"/>
    <tableColumn id="10569" xr3:uid="{EE016DB6-A789-4D9F-9EE9-60CEAB70D0BB}" name="Column10565" dataDxfId="6220"/>
    <tableColumn id="10570" xr3:uid="{34EA9204-27B7-4223-82D4-E9574BC888BD}" name="Column10566" dataDxfId="6219"/>
    <tableColumn id="10571" xr3:uid="{29AA3364-DD2D-4BB8-AD5B-46756C0C87C2}" name="Column10567" dataDxfId="6218"/>
    <tableColumn id="10572" xr3:uid="{CEBE9034-CE31-4E29-BEA3-974BDFF3174E}" name="Column10568" dataDxfId="6217"/>
    <tableColumn id="10573" xr3:uid="{D0FF80ED-F380-4C8B-8B24-A6E6558CAC8D}" name="Column10569" dataDxfId="6216"/>
    <tableColumn id="10574" xr3:uid="{52D474C1-7584-47AA-8C8B-3B055C5A5C92}" name="Column10570" dataDxfId="6215"/>
    <tableColumn id="10575" xr3:uid="{D91A7C4E-3800-4E94-A252-9BD6B9B5B2C5}" name="Column10571" dataDxfId="6214"/>
    <tableColumn id="10576" xr3:uid="{7ABD190F-037E-41A3-BEAA-FCB9A5630FA7}" name="Column10572" dataDxfId="6213"/>
    <tableColumn id="10577" xr3:uid="{FF14F87C-9F4C-4DC5-A7A8-44286E059246}" name="Column10573" dataDxfId="6212"/>
    <tableColumn id="10578" xr3:uid="{1B5F676A-D637-496D-8E4A-D839BDC3F04E}" name="Column10574" dataDxfId="6211"/>
    <tableColumn id="10579" xr3:uid="{2C85E82F-562D-4472-8806-62316EAE8679}" name="Column10575" dataDxfId="6210"/>
    <tableColumn id="10580" xr3:uid="{9F62B49F-5CF9-492B-933F-F897E3C151F7}" name="Column10576" dataDxfId="6209"/>
    <tableColumn id="10581" xr3:uid="{556021CB-F009-407E-81C8-0AFE96AB1658}" name="Column10577" dataDxfId="6208"/>
    <tableColumn id="10582" xr3:uid="{3B43D74D-F801-46AA-AF23-EA18A060B381}" name="Column10578" dataDxfId="6207"/>
    <tableColumn id="10583" xr3:uid="{71A721EF-B76E-4A55-90C5-DF1F57E9E7A3}" name="Column10579" dataDxfId="6206"/>
    <tableColumn id="10584" xr3:uid="{B6729300-7413-4518-AC29-906643EF712B}" name="Column10580" dataDxfId="6205"/>
    <tableColumn id="10585" xr3:uid="{1737F139-B524-48A5-A75F-A77ED1A02772}" name="Column10581" dataDxfId="6204"/>
    <tableColumn id="10586" xr3:uid="{392D6AC8-EB70-4A93-9778-C44BF3AAF712}" name="Column10582" dataDxfId="6203"/>
    <tableColumn id="10587" xr3:uid="{A3878214-94D6-4AD8-84A1-CAE786D7EA39}" name="Column10583" dataDxfId="6202"/>
    <tableColumn id="10588" xr3:uid="{9F6F9EAA-E8D0-479E-AFB0-66A4E66DDC4A}" name="Column10584" dataDxfId="6201"/>
    <tableColumn id="10589" xr3:uid="{2FB4D0A0-F653-47E1-B4A4-BA297607EED4}" name="Column10585" dataDxfId="6200"/>
    <tableColumn id="10590" xr3:uid="{86E57E71-B661-48ED-AF8C-38A7CEF94911}" name="Column10586" dataDxfId="6199"/>
    <tableColumn id="10591" xr3:uid="{E4582A92-F940-4995-B4DC-8A08241F058D}" name="Column10587" dataDxfId="6198"/>
    <tableColumn id="10592" xr3:uid="{244F967D-0433-4ADE-8494-29DBC64A8ADA}" name="Column10588" dataDxfId="6197"/>
    <tableColumn id="10593" xr3:uid="{2E1E07D4-CAFF-4743-AB58-AEE338B54592}" name="Column10589" dataDxfId="6196"/>
    <tableColumn id="10594" xr3:uid="{1C4BFCCC-DD76-4B06-8F9C-F3F9AAD878B0}" name="Column10590" dataDxfId="6195"/>
    <tableColumn id="10595" xr3:uid="{661D1139-1509-4E72-B421-AABC88776C80}" name="Column10591" dataDxfId="6194"/>
    <tableColumn id="10596" xr3:uid="{EE8BDBB1-F197-4AF1-B877-8C4D9BC59115}" name="Column10592" dataDxfId="6193"/>
    <tableColumn id="10597" xr3:uid="{9CD28199-2724-460B-AF99-AD37EDA71CD6}" name="Column10593" dataDxfId="6192"/>
    <tableColumn id="10598" xr3:uid="{7D7BE527-9AAC-44CB-AD2E-39EE5F5F304C}" name="Column10594" dataDxfId="6191"/>
    <tableColumn id="10599" xr3:uid="{053DEB50-B861-4810-A6EC-EF3D76939CBD}" name="Column10595" dataDxfId="6190"/>
    <tableColumn id="10600" xr3:uid="{77AD0889-7296-4516-800B-9B2B8DBE1C50}" name="Column10596" dataDxfId="6189"/>
    <tableColumn id="10601" xr3:uid="{6FA3F336-437D-466C-8BCC-6C4A4766C1C3}" name="Column10597" dataDxfId="6188"/>
    <tableColumn id="10602" xr3:uid="{00F653D3-18CA-4FC8-B776-20E561CE0B02}" name="Column10598" dataDxfId="6187"/>
    <tableColumn id="10603" xr3:uid="{FF8D488A-9B65-4E02-81AD-60472573D1A2}" name="Column10599" dataDxfId="6186"/>
    <tableColumn id="10604" xr3:uid="{9EE689FD-45E6-4E0D-986E-F349278BF2E6}" name="Column10600" dataDxfId="6185"/>
    <tableColumn id="10605" xr3:uid="{0E2B3987-341E-453D-8177-3F38AF037AAC}" name="Column10601" dataDxfId="6184"/>
    <tableColumn id="10606" xr3:uid="{D072B514-A883-4FFF-A744-910B823FC16E}" name="Column10602" dataDxfId="6183"/>
    <tableColumn id="10607" xr3:uid="{83504584-D91A-45DF-9B6B-63D707E78FE7}" name="Column10603" dataDxfId="6182"/>
    <tableColumn id="10608" xr3:uid="{692E1F00-1EA8-41C9-9CCD-EFA9F3F721EF}" name="Column10604" dataDxfId="6181"/>
    <tableColumn id="10609" xr3:uid="{38480094-C2A3-4F96-BF39-8E573C34ED61}" name="Column10605" dataDxfId="6180"/>
    <tableColumn id="10610" xr3:uid="{F38E74C1-DA4D-48AE-B444-C953B74D5F79}" name="Column10606" dataDxfId="6179"/>
    <tableColumn id="10611" xr3:uid="{59915FA3-22A6-4431-AA3C-0E7ED9A498F1}" name="Column10607" dataDxfId="6178"/>
    <tableColumn id="10612" xr3:uid="{8C5D423E-4520-4231-AFD3-B0BF48F38938}" name="Column10608" dataDxfId="6177"/>
    <tableColumn id="10613" xr3:uid="{14426DA6-8122-474A-8672-A016C4EAD565}" name="Column10609" dataDxfId="6176"/>
    <tableColumn id="10614" xr3:uid="{E3C09A3A-9B20-4E52-B358-0D3CEE4F3F5E}" name="Column10610" dataDxfId="6175"/>
    <tableColumn id="10615" xr3:uid="{19C209C5-9A7C-4E23-A8D6-C6E7C940C437}" name="Column10611" dataDxfId="6174"/>
    <tableColumn id="10616" xr3:uid="{AEF17ED2-3738-40F7-BA27-2F4F99895AC9}" name="Column10612" dataDxfId="6173"/>
    <tableColumn id="10617" xr3:uid="{060E9351-CB94-476D-8E33-5700A9B941D4}" name="Column10613" dataDxfId="6172"/>
    <tableColumn id="10618" xr3:uid="{BDB322DF-D74E-416F-BB60-C4FF85B3522A}" name="Column10614" dataDxfId="6171"/>
    <tableColumn id="10619" xr3:uid="{8F28E0F0-20DA-4404-8765-D46DDC7CF715}" name="Column10615" dataDxfId="6170"/>
    <tableColumn id="10620" xr3:uid="{C36C94E6-8AF9-49ED-AD49-167618B8FDFB}" name="Column10616" dataDxfId="6169"/>
    <tableColumn id="10621" xr3:uid="{E68AD2CA-4136-451D-8EC8-C32350A0051A}" name="Column10617" dataDxfId="6168"/>
    <tableColumn id="10622" xr3:uid="{30467BE8-18C9-4192-BC33-7530058F1E55}" name="Column10618" dataDxfId="6167"/>
    <tableColumn id="10623" xr3:uid="{E4888255-E4F7-4CF0-BFB4-5234A611BB56}" name="Column10619" dataDxfId="6166"/>
    <tableColumn id="10624" xr3:uid="{3C568B9C-25E6-4A4B-8C44-CCF5276EC0A3}" name="Column10620" dataDxfId="6165"/>
    <tableColumn id="10625" xr3:uid="{E4AACC08-6CE3-403A-ABB4-DF08AB6DCDAB}" name="Column10621" dataDxfId="6164"/>
    <tableColumn id="10626" xr3:uid="{08670BA8-D743-4413-A2EB-AB52ECA0AD90}" name="Column10622" dataDxfId="6163"/>
    <tableColumn id="10627" xr3:uid="{FAA375F2-539F-40E7-848C-5E0A1835C23F}" name="Column10623" dataDxfId="6162"/>
    <tableColumn id="10628" xr3:uid="{4B03E930-7260-498F-8E7B-D17D892FDED2}" name="Column10624" dataDxfId="6161"/>
    <tableColumn id="10629" xr3:uid="{328B99FB-7007-44F5-B6CC-B1DA3D8353AA}" name="Column10625" dataDxfId="6160"/>
    <tableColumn id="10630" xr3:uid="{FC1C3A59-A48E-4B24-987E-EA9AC8F36C8A}" name="Column10626" dataDxfId="6159"/>
    <tableColumn id="10631" xr3:uid="{DA3266E4-6E85-428F-A01A-C24B84CD07C5}" name="Column10627" dataDxfId="6158"/>
    <tableColumn id="10632" xr3:uid="{931110A5-D7C8-4327-ADC7-F80459A56BE8}" name="Column10628" dataDxfId="6157"/>
    <tableColumn id="10633" xr3:uid="{B7779F76-1350-49E4-8E00-B892C238C992}" name="Column10629" dataDxfId="6156"/>
    <tableColumn id="10634" xr3:uid="{2747CCBB-976A-4936-BF04-86E651C847AB}" name="Column10630" dataDxfId="6155"/>
    <tableColumn id="10635" xr3:uid="{577C21A0-A5AF-4704-9E0F-1FF945FAA11C}" name="Column10631" dataDxfId="6154"/>
    <tableColumn id="10636" xr3:uid="{31BB7E5A-942C-4A34-81E8-316CA41FBCB8}" name="Column10632" dataDxfId="6153"/>
    <tableColumn id="10637" xr3:uid="{462330B7-0C26-44FB-BE34-37AE595A81E1}" name="Column10633" dataDxfId="6152"/>
    <tableColumn id="10638" xr3:uid="{F2E13E4B-4CBB-432D-81D8-F3612EE3118B}" name="Column10634" dataDxfId="6151"/>
    <tableColumn id="10639" xr3:uid="{0A7F2FA6-C568-42F0-81C9-1E911DBD5FF0}" name="Column10635" dataDxfId="6150"/>
    <tableColumn id="10640" xr3:uid="{73C8B80C-29FC-407E-B95D-60662794C938}" name="Column10636" dataDxfId="6149"/>
    <tableColumn id="10641" xr3:uid="{8871F5C4-AD3E-4A25-B2DF-C0A8061B5166}" name="Column10637" dataDxfId="6148"/>
    <tableColumn id="10642" xr3:uid="{0039B8A0-D27C-419B-9B2B-C395169DE4FB}" name="Column10638" dataDxfId="6147"/>
    <tableColumn id="10643" xr3:uid="{F943CFEB-56B3-48B3-8897-48A76954BA4E}" name="Column10639" dataDxfId="6146"/>
    <tableColumn id="10644" xr3:uid="{EC3E2764-8DC8-46CE-9F59-1118AE7AC9C9}" name="Column10640" dataDxfId="6145"/>
    <tableColumn id="10645" xr3:uid="{1B7CE425-93F0-4A05-A215-489558CA05F9}" name="Column10641" dataDxfId="6144"/>
    <tableColumn id="10646" xr3:uid="{01D0E438-0EC1-4512-8C2F-9696C232B6CD}" name="Column10642" dataDxfId="6143"/>
    <tableColumn id="10647" xr3:uid="{82EA9AFC-CFFA-4C6C-B259-A1BD824A6890}" name="Column10643" dataDxfId="6142"/>
    <tableColumn id="10648" xr3:uid="{C0F8CC3B-EF6B-4422-91EA-55DCBA707FCD}" name="Column10644" dataDxfId="6141"/>
    <tableColumn id="10649" xr3:uid="{097A789D-4E74-43BB-AE01-FC24287A8E44}" name="Column10645" dataDxfId="6140"/>
    <tableColumn id="10650" xr3:uid="{43CC41B8-A91E-4C11-8C8D-A947766B164C}" name="Column10646" dataDxfId="6139"/>
    <tableColumn id="10651" xr3:uid="{829316CE-B5C3-41E8-90F6-1295AC8E370F}" name="Column10647" dataDxfId="6138"/>
    <tableColumn id="10652" xr3:uid="{17046F3F-06A1-46A2-A96F-E5BD6D102658}" name="Column10648" dataDxfId="6137"/>
    <tableColumn id="10653" xr3:uid="{D2D77A64-014C-4C3E-A44C-E69EA015E7E0}" name="Column10649" dataDxfId="6136"/>
    <tableColumn id="10654" xr3:uid="{5B1080FD-1EA2-4ABF-B751-C939F3034394}" name="Column10650" dataDxfId="6135"/>
    <tableColumn id="10655" xr3:uid="{59458EAC-BA21-4BD1-AB60-F8B05C493FB2}" name="Column10651" dataDxfId="6134"/>
    <tableColumn id="10656" xr3:uid="{FAF3258E-7669-4D7E-B967-359A458513AB}" name="Column10652" dataDxfId="6133"/>
    <tableColumn id="10657" xr3:uid="{E4BB4D0C-5ECC-4DA7-9188-29266944FD0B}" name="Column10653" dataDxfId="6132"/>
    <tableColumn id="10658" xr3:uid="{EA5B7BD0-3D0D-4F89-A5D7-98E9FCAADCEE}" name="Column10654" dataDxfId="6131"/>
    <tableColumn id="10659" xr3:uid="{4D1CCBCD-66AE-48CB-B679-56112E624691}" name="Column10655" dataDxfId="6130"/>
    <tableColumn id="10660" xr3:uid="{F42BA731-A453-4C82-8002-467AC24D9AFF}" name="Column10656" dataDxfId="6129"/>
    <tableColumn id="10661" xr3:uid="{60E39C73-E74E-45C3-8C14-0D08E0967B54}" name="Column10657" dataDxfId="6128"/>
    <tableColumn id="10662" xr3:uid="{3BC780E4-E568-4010-B866-469D9A797DFB}" name="Column10658" dataDxfId="6127"/>
    <tableColumn id="10663" xr3:uid="{E3836472-8AAD-4B6D-A34A-C1B587CC8C21}" name="Column10659" dataDxfId="6126"/>
    <tableColumn id="10664" xr3:uid="{8F0E3A81-F1CC-4710-A038-8EBA44269161}" name="Column10660" dataDxfId="6125"/>
    <tableColumn id="10665" xr3:uid="{A4BD6233-4E17-41BA-802E-67900A2D8608}" name="Column10661" dataDxfId="6124"/>
    <tableColumn id="10666" xr3:uid="{92D5959B-A603-4D22-9D6C-C8042E216E0C}" name="Column10662" dataDxfId="6123"/>
    <tableColumn id="10667" xr3:uid="{D82BCF12-0DF2-45F4-BFAC-D8A78FA25553}" name="Column10663" dataDxfId="6122"/>
    <tableColumn id="10668" xr3:uid="{4D139A8E-ADD5-4623-80D9-680DE7B564D6}" name="Column10664" dataDxfId="6121"/>
    <tableColumn id="10669" xr3:uid="{E427A34E-C324-4B32-AD7D-84D3A7CD58B7}" name="Column10665" dataDxfId="6120"/>
    <tableColumn id="10670" xr3:uid="{34315621-D93A-405C-9F34-014A91166227}" name="Column10666" dataDxfId="6119"/>
    <tableColumn id="10671" xr3:uid="{944A81BF-9699-4006-85B9-124DC545FB83}" name="Column10667" dataDxfId="6118"/>
    <tableColumn id="10672" xr3:uid="{792B84C3-4EB9-42F7-B78A-147306F4E7CF}" name="Column10668" dataDxfId="6117"/>
    <tableColumn id="10673" xr3:uid="{9B196DBE-8301-485E-BBCF-4ED388CDBE55}" name="Column10669" dataDxfId="6116"/>
    <tableColumn id="10674" xr3:uid="{1546EF23-9F1F-44C2-A1A7-DC7A9DC0AF09}" name="Column10670" dataDxfId="6115"/>
    <tableColumn id="10675" xr3:uid="{2F3F9713-8212-4DCF-B331-5A5ADAB4C7E6}" name="Column10671" dataDxfId="6114"/>
    <tableColumn id="10676" xr3:uid="{31287415-DF16-4E3A-AAB2-418FC53AF941}" name="Column10672" dataDxfId="6113"/>
    <tableColumn id="10677" xr3:uid="{8A5033B0-2300-4B1F-9259-B9CA90F18702}" name="Column10673" dataDxfId="6112"/>
    <tableColumn id="10678" xr3:uid="{DAA7E304-E67E-4F97-8818-E7C89A28D24F}" name="Column10674" dataDxfId="6111"/>
    <tableColumn id="10679" xr3:uid="{86961321-B565-4101-96DE-4AC64373F546}" name="Column10675" dataDxfId="6110"/>
    <tableColumn id="10680" xr3:uid="{750A70EA-806D-449F-B8BC-A8A74893A018}" name="Column10676" dataDxfId="6109"/>
    <tableColumn id="10681" xr3:uid="{C76429A2-A87B-43C7-937B-A644A8A5AD59}" name="Column10677" dataDxfId="6108"/>
    <tableColumn id="10682" xr3:uid="{EBCB6656-B94A-4310-93A9-F403C58E348E}" name="Column10678" dataDxfId="6107"/>
    <tableColumn id="10683" xr3:uid="{78E5C00D-F6CC-48F5-8FF1-C340A8B952C0}" name="Column10679" dataDxfId="6106"/>
    <tableColumn id="10684" xr3:uid="{32207ED5-3AF5-4552-AE1B-2B5B46A8BD55}" name="Column10680" dataDxfId="6105"/>
    <tableColumn id="10685" xr3:uid="{349CAE66-2875-436A-A16C-5E5A3D82A5F4}" name="Column10681" dataDxfId="6104"/>
    <tableColumn id="10686" xr3:uid="{F4D0CBE1-C090-49D2-8137-7B75AE957F21}" name="Column10682" dataDxfId="6103"/>
    <tableColumn id="10687" xr3:uid="{C5844CD5-929D-40D3-BFC6-A6B78865BA01}" name="Column10683" dataDxfId="6102"/>
    <tableColumn id="10688" xr3:uid="{73C562EC-609C-44A0-9FF7-CCA576623FCB}" name="Column10684" dataDxfId="6101"/>
    <tableColumn id="10689" xr3:uid="{83EE4D3B-3079-4873-84D5-28240C2428E1}" name="Column10685" dataDxfId="6100"/>
    <tableColumn id="10690" xr3:uid="{42DD0C62-223A-4A19-A9DE-DE968647284C}" name="Column10686" dataDxfId="6099"/>
    <tableColumn id="10691" xr3:uid="{BD49174E-8A9F-4B92-9DD8-E78FE1B409EC}" name="Column10687" dataDxfId="6098"/>
    <tableColumn id="10692" xr3:uid="{D48F753A-B55C-4F23-AF7B-DBE834CBE6FE}" name="Column10688" dataDxfId="6097"/>
    <tableColumn id="10693" xr3:uid="{24608D0B-DB39-494C-9EC6-B853FBECAA92}" name="Column10689" dataDxfId="6096"/>
    <tableColumn id="10694" xr3:uid="{8F0F5CCA-BB8F-461F-B67F-500E7C8C04E7}" name="Column10690" dataDxfId="6095"/>
    <tableColumn id="10695" xr3:uid="{ECB97DCD-0013-4595-9C15-EEE3CF11C4E5}" name="Column10691" dataDxfId="6094"/>
    <tableColumn id="10696" xr3:uid="{DFA608E2-4224-4965-8CCF-FFD0849E12CD}" name="Column10692" dataDxfId="6093"/>
    <tableColumn id="10697" xr3:uid="{23F732E5-ED00-47E9-AA40-9E5419B771D5}" name="Column10693" dataDxfId="6092"/>
    <tableColumn id="10698" xr3:uid="{1D29B31A-FC5B-4701-8D3B-4EA2FD73DC62}" name="Column10694" dataDxfId="6091"/>
    <tableColumn id="10699" xr3:uid="{35023B08-472B-4B10-AAF0-085E1F5B5207}" name="Column10695" dataDxfId="6090"/>
    <tableColumn id="10700" xr3:uid="{8E19FB70-02CE-4C15-AF7A-CC9F956A83B3}" name="Column10696" dataDxfId="6089"/>
    <tableColumn id="10701" xr3:uid="{D9C48B54-0635-4E49-B9AE-B5906AF825E0}" name="Column10697" dataDxfId="6088"/>
    <tableColumn id="10702" xr3:uid="{DFC9C3FA-F3C3-4F20-B642-E3050E7502AF}" name="Column10698" dataDxfId="6087"/>
    <tableColumn id="10703" xr3:uid="{F7703271-B0BF-423B-92F3-E1EFFF4FC716}" name="Column10699" dataDxfId="6086"/>
    <tableColumn id="10704" xr3:uid="{836F5C2D-1DB4-43ED-8EBA-5A9DD0639CF1}" name="Column10700" dataDxfId="6085"/>
    <tableColumn id="10705" xr3:uid="{13377403-D174-4BE4-BF01-77DF6496016D}" name="Column10701" dataDxfId="6084"/>
    <tableColumn id="10706" xr3:uid="{95FE9C2F-1B40-4084-B6D8-6464A235188E}" name="Column10702" dataDxfId="6083"/>
    <tableColumn id="10707" xr3:uid="{963300AF-FF5E-44FA-B657-717BA37E476E}" name="Column10703" dataDxfId="6082"/>
    <tableColumn id="10708" xr3:uid="{796829D9-5496-4A64-8A6C-EDAF2B8C8417}" name="Column10704" dataDxfId="6081"/>
    <tableColumn id="10709" xr3:uid="{B19C8B6F-A6A6-49DA-9811-59FA2522400E}" name="Column10705" dataDxfId="6080"/>
    <tableColumn id="10710" xr3:uid="{4C5716D4-9573-4059-9790-3EEB35F787C2}" name="Column10706" dataDxfId="6079"/>
    <tableColumn id="10711" xr3:uid="{361BA214-E254-4D67-BD83-8B13F2198C6E}" name="Column10707" dataDxfId="6078"/>
    <tableColumn id="10712" xr3:uid="{76FD399A-7F06-4CF5-A877-F2D86DAA7696}" name="Column10708" dataDxfId="6077"/>
    <tableColumn id="10713" xr3:uid="{9EF30A35-9F6C-4A58-9571-F995002B1352}" name="Column10709" dataDxfId="6076"/>
    <tableColumn id="10714" xr3:uid="{472E90DE-8FAD-4B3E-B336-4E885C11A80B}" name="Column10710" dataDxfId="6075"/>
    <tableColumn id="10715" xr3:uid="{80908374-E23E-41E0-8610-C5A3A9DDF913}" name="Column10711" dataDxfId="6074"/>
    <tableColumn id="10716" xr3:uid="{3A559996-1899-4A71-BCD1-8ADB60B686F6}" name="Column10712" dataDxfId="6073"/>
    <tableColumn id="10717" xr3:uid="{94E42BD9-698F-4182-B801-F551BCAD2CC7}" name="Column10713" dataDxfId="6072"/>
    <tableColumn id="10718" xr3:uid="{B1B4B3D2-BA7B-426E-9026-17D0BC4294AA}" name="Column10714" dataDxfId="6071"/>
    <tableColumn id="10719" xr3:uid="{ED348A25-D030-4B4B-B668-D916AFAC296A}" name="Column10715" dataDxfId="6070"/>
    <tableColumn id="10720" xr3:uid="{CAB53B50-61A4-414B-B022-660ACA2B042F}" name="Column10716" dataDxfId="6069"/>
    <tableColumn id="10721" xr3:uid="{60CE4598-9590-478A-80F9-7E31D8A582FC}" name="Column10717" dataDxfId="6068"/>
    <tableColumn id="10722" xr3:uid="{BDE71273-B8C8-4A08-941F-4818CEC20655}" name="Column10718" dataDxfId="6067"/>
    <tableColumn id="10723" xr3:uid="{4BBCE0B3-7581-476B-846C-258DE66D394B}" name="Column10719" dataDxfId="6066"/>
    <tableColumn id="10724" xr3:uid="{95FE8209-9CCA-4440-ABAF-E4842DD25D1D}" name="Column10720" dataDxfId="6065"/>
    <tableColumn id="10725" xr3:uid="{52E1FA01-6744-42C4-B552-6F482E38FE7B}" name="Column10721" dataDxfId="6064"/>
    <tableColumn id="10726" xr3:uid="{E78C879A-6500-4649-9B64-7E0FEB949546}" name="Column10722" dataDxfId="6063"/>
    <tableColumn id="10727" xr3:uid="{1E1C45E2-AE15-467E-AD20-4637D421F1C8}" name="Column10723" dataDxfId="6062"/>
    <tableColumn id="10728" xr3:uid="{B830D617-D289-4776-AB64-AA1296680D96}" name="Column10724" dataDxfId="6061"/>
    <tableColumn id="10729" xr3:uid="{A33D65F0-5F04-4E79-BD20-0B31393C4BE7}" name="Column10725" dataDxfId="6060"/>
    <tableColumn id="10730" xr3:uid="{19C59A17-3825-477F-8B35-F3B3786C39F8}" name="Column10726" dataDxfId="6059"/>
    <tableColumn id="10731" xr3:uid="{02DDD90D-00D6-4D4A-8BEE-841DD6002079}" name="Column10727" dataDxfId="6058"/>
    <tableColumn id="10732" xr3:uid="{1848E7DD-8210-4821-B0A0-925DC7D64A4F}" name="Column10728" dataDxfId="6057"/>
    <tableColumn id="10733" xr3:uid="{8EAC3B9F-3F53-4773-BC0A-A21492667A5F}" name="Column10729" dataDxfId="6056"/>
    <tableColumn id="10734" xr3:uid="{DFABF377-171D-4AC2-BF1D-40244655FE89}" name="Column10730" dataDxfId="6055"/>
    <tableColumn id="10735" xr3:uid="{A3A1D7A7-DA93-4C4D-9ECB-9FFF01F1FA46}" name="Column10731" dataDxfId="6054"/>
    <tableColumn id="10736" xr3:uid="{DAB09D68-EBC1-4CA0-BAFB-FC52C00A0F93}" name="Column10732" dataDxfId="6053"/>
    <tableColumn id="10737" xr3:uid="{1275FAB8-8F8F-4BA0-80B2-13CE2156ED09}" name="Column10733" dataDxfId="6052"/>
    <tableColumn id="10738" xr3:uid="{9FBF27F6-3995-4E4B-83CD-0BD4543E176C}" name="Column10734" dataDxfId="6051"/>
    <tableColumn id="10739" xr3:uid="{BBDC54E0-446A-4F46-A954-F763C12F1036}" name="Column10735" dataDxfId="6050"/>
    <tableColumn id="10740" xr3:uid="{BDA477FD-C5B0-4F1C-8CAE-2EB9B30C4087}" name="Column10736" dataDxfId="6049"/>
    <tableColumn id="10741" xr3:uid="{4A8A241D-0CDB-4EE2-8928-AD2E8B74C880}" name="Column10737" dataDxfId="6048"/>
    <tableColumn id="10742" xr3:uid="{AF65F9C3-188D-4F81-B1A3-87BB1EB36A3D}" name="Column10738" dataDxfId="6047"/>
    <tableColumn id="10743" xr3:uid="{6F8E44E2-EBF8-4791-8A6C-7D0BDE706200}" name="Column10739" dataDxfId="6046"/>
    <tableColumn id="10744" xr3:uid="{BB1B3ED5-F48E-4A36-923C-989BBB697731}" name="Column10740" dataDxfId="6045"/>
    <tableColumn id="10745" xr3:uid="{9C24ED38-FCDC-4842-BFA7-446D9BB11A4C}" name="Column10741" dataDxfId="6044"/>
    <tableColumn id="10746" xr3:uid="{0CCB8D89-1AAD-45CC-9339-F3AB07536F18}" name="Column10742" dataDxfId="6043"/>
    <tableColumn id="10747" xr3:uid="{1FD4EFE9-0D6F-44F0-96ED-180980794CD1}" name="Column10743" dataDxfId="6042"/>
    <tableColumn id="10748" xr3:uid="{E4996A65-510E-4DCC-BAD7-9873AFF0435C}" name="Column10744" dataDxfId="6041"/>
    <tableColumn id="10749" xr3:uid="{743B6173-1575-490A-A11B-89D8D033E19F}" name="Column10745" dataDxfId="6040"/>
    <tableColumn id="10750" xr3:uid="{5881D175-3BD8-4210-97A7-5A4AED110FC4}" name="Column10746" dataDxfId="6039"/>
    <tableColumn id="10751" xr3:uid="{B1F0B8DF-74B2-41C0-8FF9-04C77F0F1D1D}" name="Column10747" dataDxfId="6038"/>
    <tableColumn id="10752" xr3:uid="{2BB0A631-E344-4E4D-9940-3ADD29F8B9AF}" name="Column10748" dataDxfId="6037"/>
    <tableColumn id="10753" xr3:uid="{B748EE22-23E9-4BF5-A16E-6A918597926F}" name="Column10749" dataDxfId="6036"/>
    <tableColumn id="10754" xr3:uid="{E1396980-4C80-4B36-868E-EC1F4294868A}" name="Column10750" dataDxfId="6035"/>
    <tableColumn id="10755" xr3:uid="{FAE6C9A2-AD35-4DCC-9A17-E5695C2418F7}" name="Column10751" dataDxfId="6034"/>
    <tableColumn id="10756" xr3:uid="{25F9AACD-3027-45D0-B55A-42645FABFD59}" name="Column10752" dataDxfId="6033"/>
    <tableColumn id="10757" xr3:uid="{F94A46C1-87B9-4D8C-9360-DBAB28741244}" name="Column10753" dataDxfId="6032"/>
    <tableColumn id="10758" xr3:uid="{4A27E904-63A1-4D2C-848A-871687438879}" name="Column10754" dataDxfId="6031"/>
    <tableColumn id="10759" xr3:uid="{AE2838F9-E96C-4C18-B5DB-153E69503D30}" name="Column10755" dataDxfId="6030"/>
    <tableColumn id="10760" xr3:uid="{D01E5AFF-013B-482C-8F8D-9ECECB7F2BBB}" name="Column10756" dataDxfId="6029"/>
    <tableColumn id="10761" xr3:uid="{87BDB771-F4EE-45F2-8AE0-2AF3593FFAE4}" name="Column10757" dataDxfId="6028"/>
    <tableColumn id="10762" xr3:uid="{424BCA01-F360-4AB4-8617-ABA58573FAAA}" name="Column10758" dataDxfId="6027"/>
    <tableColumn id="10763" xr3:uid="{F638DEAA-BF52-4226-A7D9-87069F3B98BE}" name="Column10759" dataDxfId="6026"/>
    <tableColumn id="10764" xr3:uid="{0FA0770B-4ED0-4AEB-B656-419AF9C98681}" name="Column10760" dataDxfId="6025"/>
    <tableColumn id="10765" xr3:uid="{571E1684-11BB-4C47-B0C3-D6215D8B94B5}" name="Column10761" dataDxfId="6024"/>
    <tableColumn id="10766" xr3:uid="{5D0AF022-58F2-4F6D-918E-17C71F4B544E}" name="Column10762" dataDxfId="6023"/>
    <tableColumn id="10767" xr3:uid="{90A2F2AF-ED36-4536-A41E-167BC7912830}" name="Column10763" dataDxfId="6022"/>
    <tableColumn id="10768" xr3:uid="{1A755D61-F7D3-4F64-9F33-19EB91EC72A6}" name="Column10764" dataDxfId="6021"/>
    <tableColumn id="10769" xr3:uid="{C4161F7A-918E-4CD7-BFB5-304AE253088A}" name="Column10765" dataDxfId="6020"/>
    <tableColumn id="10770" xr3:uid="{0F610BC6-97DD-4565-AA7F-6C393D0DCC49}" name="Column10766" dataDxfId="6019"/>
    <tableColumn id="10771" xr3:uid="{755F8CA4-4E21-42B8-B849-F61F22BEA441}" name="Column10767" dataDxfId="6018"/>
    <tableColumn id="10772" xr3:uid="{34B29CFB-535E-4C29-A000-CB76733693EE}" name="Column10768" dataDxfId="6017"/>
    <tableColumn id="10773" xr3:uid="{80455E7C-6FA5-41D5-95C3-55659D2970A9}" name="Column10769" dataDxfId="6016"/>
    <tableColumn id="10774" xr3:uid="{C0F7ACD7-E9A6-49DE-8BBA-EFA8FBEB7E81}" name="Column10770" dataDxfId="6015"/>
    <tableColumn id="10775" xr3:uid="{646561FD-C916-4D8E-8731-A270B40208B0}" name="Column10771" dataDxfId="6014"/>
    <tableColumn id="10776" xr3:uid="{48E2F2BB-9F29-4DA3-AD0C-77ABA1AF77B5}" name="Column10772" dataDxfId="6013"/>
    <tableColumn id="10777" xr3:uid="{DB82D551-A0B5-49C4-BDA5-431483E786D1}" name="Column10773" dataDxfId="6012"/>
    <tableColumn id="10778" xr3:uid="{0182D2D5-FD07-401F-A854-821125796BD1}" name="Column10774" dataDxfId="6011"/>
    <tableColumn id="10779" xr3:uid="{92104216-DA51-4F9D-B498-9BB89A7A38D0}" name="Column10775" dataDxfId="6010"/>
    <tableColumn id="10780" xr3:uid="{99DA114D-61D0-490C-84EC-F1CD4B0A692C}" name="Column10776" dataDxfId="6009"/>
    <tableColumn id="10781" xr3:uid="{186376F8-A531-4F02-A8C6-F6D875EA59A4}" name="Column10777" dataDxfId="6008"/>
    <tableColumn id="10782" xr3:uid="{10649081-695F-4F8C-B24F-523419A4B7E6}" name="Column10778" dataDxfId="6007"/>
    <tableColumn id="10783" xr3:uid="{099E5FDA-47B3-4820-B1CF-02E2394D965D}" name="Column10779" dataDxfId="6006"/>
    <tableColumn id="10784" xr3:uid="{C0AA7DEE-B71E-4313-87F4-E38D9BEA774E}" name="Column10780" dataDxfId="6005"/>
    <tableColumn id="10785" xr3:uid="{87F4691C-CF97-4BEA-9CE8-2BEE05703C67}" name="Column10781" dataDxfId="6004"/>
    <tableColumn id="10786" xr3:uid="{5EA72726-BD9B-4A43-81CB-A4ED6659DEBF}" name="Column10782" dataDxfId="6003"/>
    <tableColumn id="10787" xr3:uid="{498F2D2B-5578-4EE5-8BEF-D052DAED4AB2}" name="Column10783" dataDxfId="6002"/>
    <tableColumn id="10788" xr3:uid="{00132575-5553-4681-B062-08D66B1B14ED}" name="Column10784" dataDxfId="6001"/>
    <tableColumn id="10789" xr3:uid="{B1B94F6C-ABD8-4F91-BCD7-F681607A02C5}" name="Column10785" dataDxfId="6000"/>
    <tableColumn id="10790" xr3:uid="{55A5DF5C-9847-4899-BCD8-75E1974F58FF}" name="Column10786" dataDxfId="5999"/>
    <tableColumn id="10791" xr3:uid="{541AD92E-8FFB-4938-88C9-14EFD9EA4116}" name="Column10787" dataDxfId="5998"/>
    <tableColumn id="10792" xr3:uid="{12D3E354-94BD-4EE0-9450-54BED9D1A3DE}" name="Column10788" dataDxfId="5997"/>
    <tableColumn id="10793" xr3:uid="{ADB18601-B940-4470-BAA9-6E8CDD29EA0C}" name="Column10789" dataDxfId="5996"/>
    <tableColumn id="10794" xr3:uid="{D3E8C0DB-F901-4CFF-A7EE-6293E53AA87C}" name="Column10790" dataDxfId="5995"/>
    <tableColumn id="10795" xr3:uid="{B26533DB-D0EF-46B8-8459-E91DF52C1004}" name="Column10791" dataDxfId="5994"/>
    <tableColumn id="10796" xr3:uid="{E27ECBD3-B12C-4EB3-BCCC-E656A6550A42}" name="Column10792" dataDxfId="5993"/>
    <tableColumn id="10797" xr3:uid="{9B20FF61-7679-43C3-BA2B-71FDD960552F}" name="Column10793" dataDxfId="5992"/>
    <tableColumn id="10798" xr3:uid="{85B177C5-C2B4-4C47-A95C-FFADFBCA4D06}" name="Column10794" dataDxfId="5991"/>
    <tableColumn id="10799" xr3:uid="{26D6FE62-BCB9-4B2F-B240-147EDEF80261}" name="Column10795" dataDxfId="5990"/>
    <tableColumn id="10800" xr3:uid="{C8E571D0-CE67-4349-8CD3-FE12E53FDF98}" name="Column10796" dataDxfId="5989"/>
    <tableColumn id="10801" xr3:uid="{3244D960-796E-4916-8799-180C4439AC9F}" name="Column10797" dataDxfId="5988"/>
    <tableColumn id="10802" xr3:uid="{B1A274DC-6E6A-4FDB-BA9B-BFB064D4CE2B}" name="Column10798" dataDxfId="5987"/>
    <tableColumn id="10803" xr3:uid="{D1346BFE-1259-4EA8-A01A-7935B3BA8103}" name="Column10799" dataDxfId="5986"/>
    <tableColumn id="10804" xr3:uid="{AA1789A6-0E50-4B4D-89A4-FBAFA216ED25}" name="Column10800" dataDxfId="5985"/>
    <tableColumn id="10805" xr3:uid="{0533DD36-D296-44B9-9AEC-6D73AF04BC55}" name="Column10801" dataDxfId="5984"/>
    <tableColumn id="10806" xr3:uid="{679E9364-97E7-4E7F-A354-1AA2FA463B83}" name="Column10802" dataDxfId="5983"/>
    <tableColumn id="10807" xr3:uid="{623C3E7A-8060-457F-9943-7A243F01BC98}" name="Column10803" dataDxfId="5982"/>
    <tableColumn id="10808" xr3:uid="{392C9121-4ECF-4C3A-A692-693DEA1A375A}" name="Column10804" dataDxfId="5981"/>
    <tableColumn id="10809" xr3:uid="{A66268C5-93EC-4337-9332-9272CE45EAE6}" name="Column10805" dataDxfId="5980"/>
    <tableColumn id="10810" xr3:uid="{1EA1B9C2-3382-44B4-AAB9-5045A16EA26A}" name="Column10806" dataDxfId="5979"/>
    <tableColumn id="10811" xr3:uid="{240B2366-8923-4788-A5DA-E0991ABDEBF5}" name="Column10807" dataDxfId="5978"/>
    <tableColumn id="10812" xr3:uid="{64B02EAD-EB4E-45CC-BA7C-F10AA4E00D4B}" name="Column10808" dataDxfId="5977"/>
    <tableColumn id="10813" xr3:uid="{96F56CEB-840D-4E0A-86B7-C4B5B616B90E}" name="Column10809" dataDxfId="5976"/>
    <tableColumn id="10814" xr3:uid="{AAB41B96-A0D8-4B20-A2B9-56B3EA74BE01}" name="Column10810" dataDxfId="5975"/>
    <tableColumn id="10815" xr3:uid="{9BEB51FE-711B-4D88-A0C1-5DEEE0FB91C3}" name="Column10811" dataDxfId="5974"/>
    <tableColumn id="10816" xr3:uid="{5E58D5A3-81B6-4409-B16D-BB07EBC448A8}" name="Column10812" dataDxfId="5973"/>
    <tableColumn id="10817" xr3:uid="{25B878F4-5481-4FD3-A07C-60DB05DB4D81}" name="Column10813" dataDxfId="5972"/>
    <tableColumn id="10818" xr3:uid="{97832850-3B6B-40AF-95CD-8974D11C4AF8}" name="Column10814" dataDxfId="5971"/>
    <tableColumn id="10819" xr3:uid="{9E7821F2-5ADC-44CF-90A0-BB4CA22017A6}" name="Column10815" dataDxfId="5970"/>
    <tableColumn id="10820" xr3:uid="{69826342-63C1-41BB-8957-D14BF2812BEE}" name="Column10816" dataDxfId="5969"/>
    <tableColumn id="10821" xr3:uid="{21E41C6B-4197-40B1-B8E1-6BC0213DC3CD}" name="Column10817" dataDxfId="5968"/>
    <tableColumn id="10822" xr3:uid="{12270B43-3544-46DF-B020-C0FC287007F8}" name="Column10818" dataDxfId="5967"/>
    <tableColumn id="10823" xr3:uid="{A98985D1-0AB5-468F-9374-71B998BB9E80}" name="Column10819" dataDxfId="5966"/>
    <tableColumn id="10824" xr3:uid="{4716141F-A0E7-419F-856B-CD3071F7F122}" name="Column10820" dataDxfId="5965"/>
    <tableColumn id="10825" xr3:uid="{3C80FE69-C356-4D73-A270-FE10E9DA7877}" name="Column10821" dataDxfId="5964"/>
    <tableColumn id="10826" xr3:uid="{7B671A3F-FA20-45D4-B04B-81CBCD43771D}" name="Column10822" dataDxfId="5963"/>
    <tableColumn id="10827" xr3:uid="{7649E590-8626-41D1-BBB8-980307B6D5AC}" name="Column10823" dataDxfId="5962"/>
    <tableColumn id="10828" xr3:uid="{0B6DB51E-5AFE-4E62-A5D8-583B970C4A3E}" name="Column10824" dataDxfId="5961"/>
    <tableColumn id="10829" xr3:uid="{D56B6076-593F-44C2-8D84-F109CABB342D}" name="Column10825" dataDxfId="5960"/>
    <tableColumn id="10830" xr3:uid="{D28C22C0-9FD9-49F3-B5F0-3F73B1468535}" name="Column10826" dataDxfId="5959"/>
    <tableColumn id="10831" xr3:uid="{E2C96780-03F2-40B8-AD91-3990401EDF82}" name="Column10827" dataDxfId="5958"/>
    <tableColumn id="10832" xr3:uid="{17AF45FE-873B-4E26-915C-99E0E7FB945D}" name="Column10828" dataDxfId="5957"/>
    <tableColumn id="10833" xr3:uid="{60255468-20C4-4F74-B9F5-F615C8602A35}" name="Column10829" dataDxfId="5956"/>
    <tableColumn id="10834" xr3:uid="{E7D0DAA6-5904-4D33-8A08-B1879210887C}" name="Column10830" dataDxfId="5955"/>
    <tableColumn id="10835" xr3:uid="{057A0583-8AEA-442B-A470-B2F4FA0AF17F}" name="Column10831" dataDxfId="5954"/>
    <tableColumn id="10836" xr3:uid="{C27DCFE5-03F7-40C3-BEFE-FB1EFB93D526}" name="Column10832" dataDxfId="5953"/>
    <tableColumn id="10837" xr3:uid="{26D3F991-3BFB-44A7-835A-6C1AB982CB93}" name="Column10833" dataDxfId="5952"/>
    <tableColumn id="10838" xr3:uid="{A0B12D5F-0F57-4543-ACF5-E4C5D4C895ED}" name="Column10834" dataDxfId="5951"/>
    <tableColumn id="10839" xr3:uid="{3AB880FE-0AD3-4C95-86FE-20045613F4A4}" name="Column10835" dataDxfId="5950"/>
    <tableColumn id="10840" xr3:uid="{16EBC754-8D14-4EE1-AFE0-48D7D1C14033}" name="Column10836" dataDxfId="5949"/>
    <tableColumn id="10841" xr3:uid="{6101978F-F43E-416F-B0C9-047CC629209B}" name="Column10837" dataDxfId="5948"/>
    <tableColumn id="10842" xr3:uid="{31FC882A-37D2-4782-AB10-69520E07D485}" name="Column10838" dataDxfId="5947"/>
    <tableColumn id="10843" xr3:uid="{9B760B6B-BC7F-486A-9A48-783910941954}" name="Column10839" dataDxfId="5946"/>
    <tableColumn id="10844" xr3:uid="{7CE90CF0-6222-40C4-B035-007C9BF7BBDC}" name="Column10840" dataDxfId="5945"/>
    <tableColumn id="10845" xr3:uid="{E837C774-400E-4156-AC3A-BEE45AE91566}" name="Column10841" dataDxfId="5944"/>
    <tableColumn id="10846" xr3:uid="{88AFA836-FC9F-461F-8130-BEEF0E136C6E}" name="Column10842" dataDxfId="5943"/>
    <tableColumn id="10847" xr3:uid="{0D1346AB-0EB7-4C49-9A33-6FBA47C7858E}" name="Column10843" dataDxfId="5942"/>
    <tableColumn id="10848" xr3:uid="{44F06AD5-0DA8-411D-9B95-E6D87070507A}" name="Column10844" dataDxfId="5941"/>
    <tableColumn id="10849" xr3:uid="{BD0E5746-A2B7-45F7-B7BD-AF75448EC906}" name="Column10845" dataDxfId="5940"/>
    <tableColumn id="10850" xr3:uid="{EC9C89A5-27EA-4A94-BF6F-884146AB4DA6}" name="Column10846" dataDxfId="5939"/>
    <tableColumn id="10851" xr3:uid="{19D8C89A-3FCD-4718-8604-D42D61D4F20A}" name="Column10847" dataDxfId="5938"/>
    <tableColumn id="10852" xr3:uid="{FE107A50-7D0D-41DB-B2DE-4258DDC460ED}" name="Column10848" dataDxfId="5937"/>
    <tableColumn id="10853" xr3:uid="{C917D849-FFF2-4B32-BE12-3CC5A4C40981}" name="Column10849" dataDxfId="5936"/>
    <tableColumn id="10854" xr3:uid="{513AC8DF-11D1-4CFE-8C01-F971AD7BFC2D}" name="Column10850" dataDxfId="5935"/>
    <tableColumn id="10855" xr3:uid="{967836E1-C796-405C-A56F-D62800A59C36}" name="Column10851" dataDxfId="5934"/>
    <tableColumn id="10856" xr3:uid="{C83EE68E-E899-4B73-B939-000B896B9C6E}" name="Column10852" dataDxfId="5933"/>
    <tableColumn id="10857" xr3:uid="{5B10CBC5-8476-41D3-8F53-9489A2607A89}" name="Column10853" dataDxfId="5932"/>
    <tableColumn id="10858" xr3:uid="{6A2FF5BA-A932-4F25-AA75-01F5030179F4}" name="Column10854" dataDxfId="5931"/>
    <tableColumn id="10859" xr3:uid="{15BF2E53-36E2-4808-A8A7-E847ACB7000D}" name="Column10855" dataDxfId="5930"/>
    <tableColumn id="10860" xr3:uid="{6B686042-4E31-4201-BB9E-A0F5F73909B6}" name="Column10856" dataDxfId="5929"/>
    <tableColumn id="10861" xr3:uid="{8A7CF670-CF27-42FB-A1B0-10865AAC5982}" name="Column10857" dataDxfId="5928"/>
    <tableColumn id="10862" xr3:uid="{E37150C9-32C8-40D8-8E21-A09FF3D7EE6B}" name="Column10858" dataDxfId="5927"/>
    <tableColumn id="10863" xr3:uid="{6DCDEA53-38C2-4FC0-861C-E8B93E2E3D51}" name="Column10859" dataDxfId="5926"/>
    <tableColumn id="10864" xr3:uid="{6C648C89-BEA8-41D4-813C-29D4EDD9D88D}" name="Column10860" dataDxfId="5925"/>
    <tableColumn id="10865" xr3:uid="{3FA0C068-205F-4C1F-949D-DD02E4B40D01}" name="Column10861" dataDxfId="5924"/>
    <tableColumn id="10866" xr3:uid="{BBCFD2BA-8D67-4C08-A5E4-BCFE9195BC23}" name="Column10862" dataDxfId="5923"/>
    <tableColumn id="10867" xr3:uid="{CFF5D08C-5940-46BD-8FAD-E4CAC2638E41}" name="Column10863" dataDxfId="5922"/>
    <tableColumn id="10868" xr3:uid="{A7798682-FE8D-47D1-817A-08EDF8F7E8D9}" name="Column10864" dataDxfId="5921"/>
    <tableColumn id="10869" xr3:uid="{D36B0FE1-FB4A-483B-9F6E-D0748BA7F29E}" name="Column10865" dataDxfId="5920"/>
    <tableColumn id="10870" xr3:uid="{459F3C46-88CE-4C93-8BB7-923FA7F6400F}" name="Column10866" dataDxfId="5919"/>
    <tableColumn id="10871" xr3:uid="{39F9C6FE-CF4B-49FE-95C4-0A965A5F8CAF}" name="Column10867" dataDxfId="5918"/>
    <tableColumn id="10872" xr3:uid="{6AC07CD4-0201-4D61-8101-4370EA0F693F}" name="Column10868" dataDxfId="5917"/>
    <tableColumn id="10873" xr3:uid="{E727FDCF-705C-4E88-B779-A4D9C1AC625F}" name="Column10869" dataDxfId="5916"/>
    <tableColumn id="10874" xr3:uid="{504E26A4-9CF9-4859-A990-616B94E7E31C}" name="Column10870" dataDxfId="5915"/>
    <tableColumn id="10875" xr3:uid="{37B8C665-6EE9-4F7A-952B-5A391D28345F}" name="Column10871" dataDxfId="5914"/>
    <tableColumn id="10876" xr3:uid="{04E52456-88B3-45FD-ACB1-43AD6503ED41}" name="Column10872" dataDxfId="5913"/>
    <tableColumn id="10877" xr3:uid="{E74F15D5-54FE-482D-870E-9B04CFA02B01}" name="Column10873" dataDxfId="5912"/>
    <tableColumn id="10878" xr3:uid="{1A74718D-4667-41E1-9C74-BC9FBA8EEBD2}" name="Column10874" dataDxfId="5911"/>
    <tableColumn id="10879" xr3:uid="{9F4C9162-3531-45E3-8289-FF4766672AD6}" name="Column10875" dataDxfId="5910"/>
    <tableColumn id="10880" xr3:uid="{12DAE404-8118-47EF-AA62-84E2199D9911}" name="Column10876" dataDxfId="5909"/>
    <tableColumn id="10881" xr3:uid="{B0559C30-BD3E-423B-AE03-0479AD658DC6}" name="Column10877" dataDxfId="5908"/>
    <tableColumn id="10882" xr3:uid="{589DCABF-174F-4FF8-A7BE-4771CF788B9B}" name="Column10878" dataDxfId="5907"/>
    <tableColumn id="10883" xr3:uid="{38B2A1A5-3013-4A40-80C4-CA884E4C20C6}" name="Column10879" dataDxfId="5906"/>
    <tableColumn id="10884" xr3:uid="{0E408832-99F6-44A6-B7FD-DD37C9526F30}" name="Column10880" dataDxfId="5905"/>
    <tableColumn id="10885" xr3:uid="{B542E68A-6B86-470E-802D-AB9D02CD1271}" name="Column10881" dataDxfId="5904"/>
    <tableColumn id="10886" xr3:uid="{C4EC8D8C-CB79-45D3-A1EF-764831BF1706}" name="Column10882" dataDxfId="5903"/>
    <tableColumn id="10887" xr3:uid="{A8E63300-325A-470D-9275-E83B0BA91339}" name="Column10883" dataDxfId="5902"/>
    <tableColumn id="10888" xr3:uid="{B8752192-EA58-4BCA-BF43-62232A612E41}" name="Column10884" dataDxfId="5901"/>
    <tableColumn id="10889" xr3:uid="{F4C22A16-D72F-45CD-A0E4-AE88084D756F}" name="Column10885" dataDxfId="5900"/>
    <tableColumn id="10890" xr3:uid="{A22B0C34-FDE1-4F65-BA26-9DA2D96445C5}" name="Column10886" dataDxfId="5899"/>
    <tableColumn id="10891" xr3:uid="{6DBAFE65-E79F-4107-A156-714811A15990}" name="Column10887" dataDxfId="5898"/>
    <tableColumn id="10892" xr3:uid="{9345102F-56BD-4BAA-B864-027EC6339B62}" name="Column10888" dataDxfId="5897"/>
    <tableColumn id="10893" xr3:uid="{56D112ED-BF3E-40E3-9D83-11ACD10881DF}" name="Column10889" dataDxfId="5896"/>
    <tableColumn id="10894" xr3:uid="{7BBEDD5C-BFC6-44FF-8B3A-807BFB64B4DE}" name="Column10890" dataDxfId="5895"/>
    <tableColumn id="10895" xr3:uid="{5777E9DA-74A1-436C-94BA-B49C0D77E07B}" name="Column10891" dataDxfId="5894"/>
    <tableColumn id="10896" xr3:uid="{C9E9FE6F-8E74-4CFF-98D9-72DB70334AE2}" name="Column10892" dataDxfId="5893"/>
    <tableColumn id="10897" xr3:uid="{33C5A36B-A7EA-483E-8E3C-600E002D0511}" name="Column10893" dataDxfId="5892"/>
    <tableColumn id="10898" xr3:uid="{56438555-34D6-4099-B306-10DC24BA511E}" name="Column10894" dataDxfId="5891"/>
    <tableColumn id="10899" xr3:uid="{07F170DA-CAB5-4E98-9F89-AF94C2B3D14F}" name="Column10895" dataDxfId="5890"/>
    <tableColumn id="10900" xr3:uid="{25F56D67-4958-415D-8158-9BBB68496674}" name="Column10896" dataDxfId="5889"/>
    <tableColumn id="10901" xr3:uid="{04EB69DA-6687-4D4B-BA37-C1058CD8F0DB}" name="Column10897" dataDxfId="5888"/>
    <tableColumn id="10902" xr3:uid="{2B6B7795-1512-45CB-A8E5-DDD9563E14DD}" name="Column10898" dataDxfId="5887"/>
    <tableColumn id="10903" xr3:uid="{F9154D0D-5AA9-466A-B783-1E7BE81E3A8A}" name="Column10899" dataDxfId="5886"/>
    <tableColumn id="10904" xr3:uid="{052AB55D-9090-434E-B17A-44BB31C080F7}" name="Column10900" dataDxfId="5885"/>
    <tableColumn id="10905" xr3:uid="{C88BBE55-2CAE-42D1-B3CF-4C72773D3170}" name="Column10901" dataDxfId="5884"/>
    <tableColumn id="10906" xr3:uid="{F793E388-BFC1-45F3-BDE2-B5697F03231E}" name="Column10902" dataDxfId="5883"/>
    <tableColumn id="10907" xr3:uid="{FBCCDC60-3DC1-4CE1-8F54-090FCC1609F4}" name="Column10903" dataDxfId="5882"/>
    <tableColumn id="10908" xr3:uid="{A5895CCE-7BC3-4685-8973-35A1E1CC2B64}" name="Column10904" dataDxfId="5881"/>
    <tableColumn id="10909" xr3:uid="{577C4D69-A1B2-42C7-8B36-D6E503AC3160}" name="Column10905" dataDxfId="5880"/>
    <tableColumn id="10910" xr3:uid="{04DADC7F-1D81-4BB8-994D-4C64242F9812}" name="Column10906" dataDxfId="5879"/>
    <tableColumn id="10911" xr3:uid="{C1ABFA21-1469-403B-B4F7-61314FE136F7}" name="Column10907" dataDxfId="5878"/>
    <tableColumn id="10912" xr3:uid="{66C38527-FFB2-4E73-B5EC-79CF9D5689F6}" name="Column10908" dataDxfId="5877"/>
    <tableColumn id="10913" xr3:uid="{741DCF39-95EE-46AF-B580-41495743867A}" name="Column10909" dataDxfId="5876"/>
    <tableColumn id="10914" xr3:uid="{91F79BAA-5CCD-471B-A8D7-3192BF77ABF3}" name="Column10910" dataDxfId="5875"/>
    <tableColumn id="10915" xr3:uid="{696E8ACA-BC29-4139-8689-6381E391DFD3}" name="Column10911" dataDxfId="5874"/>
    <tableColumn id="10916" xr3:uid="{13D1B0CB-7409-4CCE-A9B3-F169738E75A4}" name="Column10912" dataDxfId="5873"/>
    <tableColumn id="10917" xr3:uid="{3298B87B-20F0-44FD-B799-9BA6C4C82D83}" name="Column10913" dataDxfId="5872"/>
    <tableColumn id="10918" xr3:uid="{E7B11CAD-30AF-459C-96DD-F79E046D04A9}" name="Column10914" dataDxfId="5871"/>
    <tableColumn id="10919" xr3:uid="{8E880740-9553-4F50-8EED-3E921487E7D3}" name="Column10915" dataDxfId="5870"/>
    <tableColumn id="10920" xr3:uid="{55574304-4132-4172-A475-A4B120E0503A}" name="Column10916" dataDxfId="5869"/>
    <tableColumn id="10921" xr3:uid="{492B487A-DE75-440F-AB75-2BCA7FA66999}" name="Column10917" dataDxfId="5868"/>
    <tableColumn id="10922" xr3:uid="{3D8B880D-8900-47D2-A91F-C895C6123B9B}" name="Column10918" dataDxfId="5867"/>
    <tableColumn id="10923" xr3:uid="{EE463530-7B46-4499-8223-D49CE535D049}" name="Column10919" dataDxfId="5866"/>
    <tableColumn id="10924" xr3:uid="{6C97D329-0652-4DD3-B0FB-1D5F031FAF05}" name="Column10920" dataDxfId="5865"/>
    <tableColumn id="10925" xr3:uid="{56EC6DBB-A494-49A8-BF80-CDEAFA97D46A}" name="Column10921" dataDxfId="5864"/>
    <tableColumn id="10926" xr3:uid="{2A47D369-C527-4C35-AD26-D6E0349D62B5}" name="Column10922" dataDxfId="5863"/>
    <tableColumn id="10927" xr3:uid="{F41D3CE2-E355-4216-8381-E72B11DCDD9D}" name="Column10923" dataDxfId="5862"/>
    <tableColumn id="10928" xr3:uid="{5483B3ED-F614-4368-8681-A4A8C8E25E56}" name="Column10924" dataDxfId="5861"/>
    <tableColumn id="10929" xr3:uid="{445F1262-AC05-4C62-8C0C-85FC9197F35C}" name="Column10925" dataDxfId="5860"/>
    <tableColumn id="10930" xr3:uid="{46129682-59E0-429F-9D23-124C28CB0274}" name="Column10926" dataDxfId="5859"/>
    <tableColumn id="10931" xr3:uid="{AF3E06FE-4892-42F2-9B2C-2F95ADEFF114}" name="Column10927" dataDxfId="5858"/>
    <tableColumn id="10932" xr3:uid="{4EDFD04A-A3F8-4C44-8A73-01B171A2BAAD}" name="Column10928" dataDxfId="5857"/>
    <tableColumn id="10933" xr3:uid="{7CF78E57-9C73-4200-8FDD-BE006011442F}" name="Column10929" dataDxfId="5856"/>
    <tableColumn id="10934" xr3:uid="{E5195984-CD63-435A-A684-F773A6A5DF83}" name="Column10930" dataDxfId="5855"/>
    <tableColumn id="10935" xr3:uid="{998DD0CA-A44C-406C-BDD1-5586FBB88991}" name="Column10931" dataDxfId="5854"/>
    <tableColumn id="10936" xr3:uid="{146A5269-1DA3-445D-9CEC-37C0037C8914}" name="Column10932" dataDxfId="5853"/>
    <tableColumn id="10937" xr3:uid="{9B246628-BF87-47A1-B04E-0F8B6E01463A}" name="Column10933" dataDxfId="5852"/>
    <tableColumn id="10938" xr3:uid="{F259BD05-48E4-45D2-AB45-57E4A668FFC8}" name="Column10934" dataDxfId="5851"/>
    <tableColumn id="10939" xr3:uid="{1FB3D91E-E096-44D2-85F2-52B46EB73C6C}" name="Column10935" dataDxfId="5850"/>
    <tableColumn id="10940" xr3:uid="{795DE823-D67D-4D40-98F0-93329FFEDFBE}" name="Column10936" dataDxfId="5849"/>
    <tableColumn id="10941" xr3:uid="{DA31F9DA-C85C-42C5-8022-01B6962F3418}" name="Column10937" dataDxfId="5848"/>
    <tableColumn id="10942" xr3:uid="{C2920B2E-662D-4C6B-A12B-E868271BFE86}" name="Column10938" dataDxfId="5847"/>
    <tableColumn id="10943" xr3:uid="{D3C25110-6015-41B6-9661-327AC6DAE25A}" name="Column10939" dataDxfId="5846"/>
    <tableColumn id="10944" xr3:uid="{94011A87-738D-4006-9679-ADDC7BE916A8}" name="Column10940" dataDxfId="5845"/>
    <tableColumn id="10945" xr3:uid="{C627BEAE-462A-4C09-89CA-DE2D2A7B9560}" name="Column10941" dataDxfId="5844"/>
    <tableColumn id="10946" xr3:uid="{71AD656B-8283-4F2C-848B-031EBACAED35}" name="Column10942" dataDxfId="5843"/>
    <tableColumn id="10947" xr3:uid="{BD5140E7-9259-4332-B0FA-45A129C15A14}" name="Column10943" dataDxfId="5842"/>
    <tableColumn id="10948" xr3:uid="{D9FBCFD0-FEBA-4B7C-96CA-183A32E6F6A6}" name="Column10944" dataDxfId="5841"/>
    <tableColumn id="10949" xr3:uid="{D02C8A5E-FAFD-412F-8219-5EF037AFBED4}" name="Column10945" dataDxfId="5840"/>
    <tableColumn id="10950" xr3:uid="{5C9EEFC6-3336-4654-BE44-8F176C26CF1E}" name="Column10946" dataDxfId="5839"/>
    <tableColumn id="10951" xr3:uid="{719610E0-11CD-4DED-A447-81CC89102AC3}" name="Column10947" dataDxfId="5838"/>
    <tableColumn id="10952" xr3:uid="{0CA8F434-AABF-44A0-8976-098BB9C420A3}" name="Column10948" dataDxfId="5837"/>
    <tableColumn id="10953" xr3:uid="{33B0CD7B-9D82-4DD5-9AAD-90CDB2601628}" name="Column10949" dataDxfId="5836"/>
    <tableColumn id="10954" xr3:uid="{B5FE823D-F380-415C-8941-13BF1865E88D}" name="Column10950" dataDxfId="5835"/>
    <tableColumn id="10955" xr3:uid="{C129A3BE-F2F4-4845-9FE3-9A3DE451FAE0}" name="Column10951" dataDxfId="5834"/>
    <tableColumn id="10956" xr3:uid="{46E39989-BB59-46B9-8998-D4ABADF30A6C}" name="Column10952" dataDxfId="5833"/>
    <tableColumn id="10957" xr3:uid="{2B3B4226-DD4B-49AE-AFEE-63980ECFF2DA}" name="Column10953" dataDxfId="5832"/>
    <tableColumn id="10958" xr3:uid="{62C3B89B-CB26-444F-B629-A09F104BC29C}" name="Column10954" dataDxfId="5831"/>
    <tableColumn id="10959" xr3:uid="{41CE7514-892E-4366-AEB3-D05D6EEBBF21}" name="Column10955" dataDxfId="5830"/>
    <tableColumn id="10960" xr3:uid="{0A9D6397-FCDD-4453-AF1E-236C61FF4172}" name="Column10956" dataDxfId="5829"/>
    <tableColumn id="10961" xr3:uid="{2A24A165-AE50-4C07-AFB4-3406DADDBB57}" name="Column10957" dataDxfId="5828"/>
    <tableColumn id="10962" xr3:uid="{71682789-9758-40E4-BA68-5198FABF6E5A}" name="Column10958" dataDxfId="5827"/>
    <tableColumn id="10963" xr3:uid="{C5318F20-6934-4A8E-B356-2A10F5DCA867}" name="Column10959" dataDxfId="5826"/>
    <tableColumn id="10964" xr3:uid="{8C418CAD-974C-4CAB-8E72-6646661820A8}" name="Column10960" dataDxfId="5825"/>
    <tableColumn id="10965" xr3:uid="{90FCDFF5-71CE-496A-A710-CB11F9B9DD4C}" name="Column10961" dataDxfId="5824"/>
    <tableColumn id="10966" xr3:uid="{AE81CD60-2B8E-488A-9C58-1C6640ADE2D7}" name="Column10962" dataDxfId="5823"/>
    <tableColumn id="10967" xr3:uid="{F94DB276-A3EF-4083-BC5E-F5C158C8086E}" name="Column10963" dataDxfId="5822"/>
    <tableColumn id="10968" xr3:uid="{9E43FA6E-6351-496D-97B1-D231FA34F16F}" name="Column10964" dataDxfId="5821"/>
    <tableColumn id="10969" xr3:uid="{803B08FF-B05C-4998-B64D-F1332A006A2C}" name="Column10965" dataDxfId="5820"/>
    <tableColumn id="10970" xr3:uid="{F91F6DEE-C67A-4DEC-89A3-E5FA6B12A680}" name="Column10966" dataDxfId="5819"/>
    <tableColumn id="10971" xr3:uid="{E3ADEEC1-2578-4F1B-86F8-D4020A4A4849}" name="Column10967" dataDxfId="5818"/>
    <tableColumn id="10972" xr3:uid="{5D3EF1E0-13B8-4853-BF40-6C6349BA1DE5}" name="Column10968" dataDxfId="5817"/>
    <tableColumn id="10973" xr3:uid="{D9A54AEF-B966-42B7-AFD9-101A929EE62C}" name="Column10969" dataDxfId="5816"/>
    <tableColumn id="10974" xr3:uid="{18F14FC6-D198-4888-AEE8-8FD6EF143B6E}" name="Column10970" dataDxfId="5815"/>
    <tableColumn id="10975" xr3:uid="{5B47726C-F3E0-4FD2-8741-A053CBE86369}" name="Column10971" dataDxfId="5814"/>
    <tableColumn id="10976" xr3:uid="{C80AF751-393B-455D-8D6D-D531415549AE}" name="Column10972" dataDxfId="5813"/>
    <tableColumn id="10977" xr3:uid="{BD218510-343D-4D9C-911B-370D928BF12A}" name="Column10973" dataDxfId="5812"/>
    <tableColumn id="10978" xr3:uid="{658B09BD-7CC5-4343-95F1-0C2A60D22C3C}" name="Column10974" dataDxfId="5811"/>
    <tableColumn id="10979" xr3:uid="{3B313C8E-9E58-43DA-A2AB-1A215EC7D40C}" name="Column10975" dataDxfId="5810"/>
    <tableColumn id="10980" xr3:uid="{44BFFB39-8211-40EF-A1D0-B74D3E30135F}" name="Column10976" dataDxfId="5809"/>
    <tableColumn id="10981" xr3:uid="{4B6127C7-592F-4332-A8AA-8263475BE890}" name="Column10977" dataDxfId="5808"/>
    <tableColumn id="10982" xr3:uid="{4C183CF5-F7F9-4B0F-BFA8-18852AAED54B}" name="Column10978" dataDxfId="5807"/>
    <tableColumn id="10983" xr3:uid="{D8553888-2641-43EA-91A8-0BD4478C2B66}" name="Column10979" dataDxfId="5806"/>
    <tableColumn id="10984" xr3:uid="{B8A22113-5EAB-4D31-9FCA-3ACC58CAE6E7}" name="Column10980" dataDxfId="5805"/>
    <tableColumn id="10985" xr3:uid="{99C3C990-9149-448F-BBE0-143DDCF2A9A6}" name="Column10981" dataDxfId="5804"/>
    <tableColumn id="10986" xr3:uid="{E4912D48-CD75-414B-B445-80C8BAA15BB0}" name="Column10982" dataDxfId="5803"/>
    <tableColumn id="10987" xr3:uid="{F1D3ED5F-A064-4BC7-B039-DEE8CFD9273A}" name="Column10983" dataDxfId="5802"/>
    <tableColumn id="10988" xr3:uid="{C55FA0D0-706D-4188-B934-85F941152656}" name="Column10984" dataDxfId="5801"/>
    <tableColumn id="10989" xr3:uid="{CB392444-0F73-45B3-8FC0-15E0665C1B00}" name="Column10985" dataDxfId="5800"/>
    <tableColumn id="10990" xr3:uid="{25909CDF-9D4C-4122-8F7D-62781D0B2E29}" name="Column10986" dataDxfId="5799"/>
    <tableColumn id="10991" xr3:uid="{2A087C0A-2C8A-41AF-B233-1DE8501284C8}" name="Column10987" dataDxfId="5798"/>
    <tableColumn id="10992" xr3:uid="{62851851-CAB9-48DC-BAD8-3B857AD9D403}" name="Column10988" dataDxfId="5797"/>
    <tableColumn id="10993" xr3:uid="{8807E838-4BB5-4C3A-BBAC-2EB1D48676D4}" name="Column10989" dataDxfId="5796"/>
    <tableColumn id="10994" xr3:uid="{AE642914-B976-4CD8-A606-CEB57F40B67A}" name="Column10990" dataDxfId="5795"/>
    <tableColumn id="10995" xr3:uid="{CFA46F27-3DF7-4F01-BC31-47995F018568}" name="Column10991" dataDxfId="5794"/>
    <tableColumn id="10996" xr3:uid="{A99BEC0D-5B68-40FA-906C-8ACEDC5778F7}" name="Column10992" dataDxfId="5793"/>
    <tableColumn id="10997" xr3:uid="{4A02F58B-E4BC-4A77-AE0F-745B9F84B62E}" name="Column10993" dataDxfId="5792"/>
    <tableColumn id="10998" xr3:uid="{09BA531E-8E88-4EE3-A76D-3CFE9F437343}" name="Column10994" dataDxfId="5791"/>
    <tableColumn id="10999" xr3:uid="{5D66579D-F1FC-4881-9FEB-E49A42C163C6}" name="Column10995" dataDxfId="5790"/>
    <tableColumn id="11000" xr3:uid="{C625E9DB-E6BB-41AB-BD43-7BABCACBEADD}" name="Column10996" dataDxfId="5789"/>
    <tableColumn id="11001" xr3:uid="{8838EE37-552A-449E-A968-240ECC9C3DC5}" name="Column10997" dataDxfId="5788"/>
    <tableColumn id="11002" xr3:uid="{F07F42CB-16E3-412E-AE56-EC0937992891}" name="Column10998" dataDxfId="5787"/>
    <tableColumn id="11003" xr3:uid="{4082BA07-6946-474C-A9E3-AEBD41F59BE9}" name="Column10999" dataDxfId="5786"/>
    <tableColumn id="11004" xr3:uid="{E97AA97E-7821-42E0-A051-17AE730F27AC}" name="Column11000" dataDxfId="5785"/>
    <tableColumn id="11005" xr3:uid="{8BEF91C5-63B5-4895-ADBC-407EDAF7C7B4}" name="Column11001" dataDxfId="5784"/>
    <tableColumn id="11006" xr3:uid="{9D13D06F-C112-4109-A3CA-C3087655B665}" name="Column11002" dataDxfId="5783"/>
    <tableColumn id="11007" xr3:uid="{05881B20-DB5E-44E2-9E3E-74029788DF50}" name="Column11003" dataDxfId="5782"/>
    <tableColumn id="11008" xr3:uid="{C5409445-C77C-4FDF-8E84-E8A11A0437F3}" name="Column11004" dataDxfId="5781"/>
    <tableColumn id="11009" xr3:uid="{5C0E2082-E296-451D-99F5-047054839B17}" name="Column11005" dataDxfId="5780"/>
    <tableColumn id="11010" xr3:uid="{EA49B202-E4C2-4E3E-99F7-97148BE92EEC}" name="Column11006" dataDxfId="5779"/>
    <tableColumn id="11011" xr3:uid="{11D6C7BE-05FA-4468-88AD-1E3D943FD65E}" name="Column11007" dataDxfId="5778"/>
    <tableColumn id="11012" xr3:uid="{C8DE26A0-ACD4-4E0F-85BD-36D4E7C01F68}" name="Column11008" dataDxfId="5777"/>
    <tableColumn id="11013" xr3:uid="{F2E442DA-695E-47FB-B066-B8E2D5A914F4}" name="Column11009" dataDxfId="5776"/>
    <tableColumn id="11014" xr3:uid="{24A7DEF6-3F72-4FC6-9BA5-8A0C1D8383DD}" name="Column11010" dataDxfId="5775"/>
    <tableColumn id="11015" xr3:uid="{B4E65DEC-394C-4861-A983-C7115C1FF435}" name="Column11011" dataDxfId="5774"/>
    <tableColumn id="11016" xr3:uid="{FD304166-AA5E-4B6D-A685-70BF39F5A292}" name="Column11012" dataDxfId="5773"/>
    <tableColumn id="11017" xr3:uid="{2EF8A2AF-CEF5-44AF-B67D-057C490F3521}" name="Column11013" dataDxfId="5772"/>
    <tableColumn id="11018" xr3:uid="{DB325171-77C4-4D46-A971-6C20B3F815ED}" name="Column11014" dataDxfId="5771"/>
    <tableColumn id="11019" xr3:uid="{1EB6DF0C-09B9-422F-8039-98837FC41281}" name="Column11015" dataDxfId="5770"/>
    <tableColumn id="11020" xr3:uid="{6A9D4178-64BE-44E2-BC30-CB8704EFEBC3}" name="Column11016" dataDxfId="5769"/>
    <tableColumn id="11021" xr3:uid="{DDED8327-6A68-4A6B-9F63-5180F6D13213}" name="Column11017" dataDxfId="5768"/>
    <tableColumn id="11022" xr3:uid="{872C6A1F-8DD2-4647-8FE7-8456AEA2C88F}" name="Column11018" dataDxfId="5767"/>
    <tableColumn id="11023" xr3:uid="{AACF6073-86B1-4E45-9853-D436A7BE9F28}" name="Column11019" dataDxfId="5766"/>
    <tableColumn id="11024" xr3:uid="{2C5B335E-0E7A-4E38-A58F-2B153D933362}" name="Column11020" dataDxfId="5765"/>
    <tableColumn id="11025" xr3:uid="{212278D3-710C-4578-88AE-8496CD04CC65}" name="Column11021" dataDxfId="5764"/>
    <tableColumn id="11026" xr3:uid="{A578B387-350F-4837-9132-A5BE9188A21A}" name="Column11022" dataDxfId="5763"/>
    <tableColumn id="11027" xr3:uid="{CA6D1324-3BFD-4CE4-9654-4BF3806BF120}" name="Column11023" dataDxfId="5762"/>
    <tableColumn id="11028" xr3:uid="{74703C7F-B2A4-4A4E-892B-CF53E585B4A9}" name="Column11024" dataDxfId="5761"/>
    <tableColumn id="11029" xr3:uid="{0A16759F-1AA4-4D23-B0A0-2DDBE0AF1185}" name="Column11025" dataDxfId="5760"/>
    <tableColumn id="11030" xr3:uid="{0DDDC893-85C9-4DF8-A326-1A030EB6B54B}" name="Column11026" dataDxfId="5759"/>
    <tableColumn id="11031" xr3:uid="{CAA3DAA7-0BAC-4AA7-B62D-AF4298D07E11}" name="Column11027" dataDxfId="5758"/>
    <tableColumn id="11032" xr3:uid="{B886E90E-46F8-4820-8F6E-B05A0B48DECB}" name="Column11028" dataDxfId="5757"/>
    <tableColumn id="11033" xr3:uid="{A42439B6-FDD9-4D7C-A217-23DAFCE181E1}" name="Column11029" dataDxfId="5756"/>
    <tableColumn id="11034" xr3:uid="{EEE52478-26A2-4D47-B1DF-CA7DD60F2AA7}" name="Column11030" dataDxfId="5755"/>
    <tableColumn id="11035" xr3:uid="{EF008CF7-DD60-4759-914C-2F559407C5D1}" name="Column11031" dataDxfId="5754"/>
    <tableColumn id="11036" xr3:uid="{A1DF04C2-55C3-449F-B6CD-D2A584552F41}" name="Column11032" dataDxfId="5753"/>
    <tableColumn id="11037" xr3:uid="{90618BBC-0F82-461F-AE17-8D6F746268B0}" name="Column11033" dataDxfId="5752"/>
    <tableColumn id="11038" xr3:uid="{2349BAEC-FA56-47E3-AD9E-30F20B21019B}" name="Column11034" dataDxfId="5751"/>
    <tableColumn id="11039" xr3:uid="{594AD73E-6110-40EA-9BFB-A405701EE57A}" name="Column11035" dataDxfId="5750"/>
    <tableColumn id="11040" xr3:uid="{4EAB07BB-5827-4D0B-9F9F-C42F1EB3D1C9}" name="Column11036" dataDxfId="5749"/>
    <tableColumn id="11041" xr3:uid="{117CDF10-63DA-427C-AF04-9375944A23F4}" name="Column11037" dataDxfId="5748"/>
    <tableColumn id="11042" xr3:uid="{B406AAAD-1A82-4AFC-901B-FCA200520164}" name="Column11038" dataDxfId="5747"/>
    <tableColumn id="11043" xr3:uid="{27E0014F-ADFA-409D-96F0-47C73FBB5B14}" name="Column11039" dataDxfId="5746"/>
    <tableColumn id="11044" xr3:uid="{9E96AB20-3847-43D3-B586-37C84C8DFE7A}" name="Column11040" dataDxfId="5745"/>
    <tableColumn id="11045" xr3:uid="{09580BB5-06A8-4A2C-8FE8-A381F0976416}" name="Column11041" dataDxfId="5744"/>
    <tableColumn id="11046" xr3:uid="{A36D3674-970C-4242-9819-C920E1FD448D}" name="Column11042" dataDxfId="5743"/>
    <tableColumn id="11047" xr3:uid="{C74510DA-2941-4BC8-A77C-06252D95D39C}" name="Column11043" dataDxfId="5742"/>
    <tableColumn id="11048" xr3:uid="{8A8E4BF3-E4FC-428E-A51C-289B604FB88B}" name="Column11044" dataDxfId="5741"/>
    <tableColumn id="11049" xr3:uid="{29DDAA53-D79D-4D9B-B41C-C791973DE1AD}" name="Column11045" dataDxfId="5740"/>
    <tableColumn id="11050" xr3:uid="{659AF29D-E8AD-44C4-8B1C-5D80CEBCA25B}" name="Column11046" dataDxfId="5739"/>
    <tableColumn id="11051" xr3:uid="{B31F6F92-4717-48E8-9389-74013D4565E7}" name="Column11047" dataDxfId="5738"/>
    <tableColumn id="11052" xr3:uid="{F7EE8E51-1F39-4E5D-82EE-E1086E4E48F7}" name="Column11048" dataDxfId="5737"/>
    <tableColumn id="11053" xr3:uid="{C0E0E342-5C34-463D-82EF-D3ADFD6BD684}" name="Column11049" dataDxfId="5736"/>
    <tableColumn id="11054" xr3:uid="{26E670BF-B6F0-44BD-9A8D-40CC3ACD0EE4}" name="Column11050" dataDxfId="5735"/>
    <tableColumn id="11055" xr3:uid="{A4ED3195-6767-417B-9A13-32DBEFB5E9F4}" name="Column11051" dataDxfId="5734"/>
    <tableColumn id="11056" xr3:uid="{C24A43B4-B068-47FD-A12D-A69BCCED76F1}" name="Column11052" dataDxfId="5733"/>
    <tableColumn id="11057" xr3:uid="{48D189BA-5A8F-4527-B9FE-51772AD13C37}" name="Column11053" dataDxfId="5732"/>
    <tableColumn id="11058" xr3:uid="{8021EDDE-5159-4C5E-A31D-0B84D7841ADB}" name="Column11054" dataDxfId="5731"/>
    <tableColumn id="11059" xr3:uid="{6EB33B89-1D69-4F7E-9E2D-6BDA0583FF54}" name="Column11055" dataDxfId="5730"/>
    <tableColumn id="11060" xr3:uid="{89BF5DEE-9340-4FB5-B7AB-4935BB13F28D}" name="Column11056" dataDxfId="5729"/>
    <tableColumn id="11061" xr3:uid="{6F8BA798-3974-44E2-A98E-335160F9901C}" name="Column11057" dataDxfId="5728"/>
    <tableColumn id="11062" xr3:uid="{2543319C-274E-445D-B881-BD478FE22A0B}" name="Column11058" dataDxfId="5727"/>
    <tableColumn id="11063" xr3:uid="{0F01A36F-4A58-47B7-8C0F-6F19697B814C}" name="Column11059" dataDxfId="5726"/>
    <tableColumn id="11064" xr3:uid="{A5E9E373-F37D-41D0-823E-7699F701D640}" name="Column11060" dataDxfId="5725"/>
    <tableColumn id="11065" xr3:uid="{47DEF095-9804-4CFA-AD3C-7A8F3725E4E0}" name="Column11061" dataDxfId="5724"/>
    <tableColumn id="11066" xr3:uid="{2DAED540-325C-4D2F-9300-C770D2B37FCA}" name="Column11062" dataDxfId="5723"/>
    <tableColumn id="11067" xr3:uid="{88664503-331D-47A8-BDE8-93B4F742ED21}" name="Column11063" dataDxfId="5722"/>
    <tableColumn id="11068" xr3:uid="{34649E81-E04E-453F-AD2D-1A0BB7913ACC}" name="Column11064" dataDxfId="5721"/>
    <tableColumn id="11069" xr3:uid="{F24234C5-F19E-47B5-B8D4-8104A9A3658B}" name="Column11065" dataDxfId="5720"/>
    <tableColumn id="11070" xr3:uid="{494615E1-56EC-4610-BBA7-7A2228B48D4E}" name="Column11066" dataDxfId="5719"/>
    <tableColumn id="11071" xr3:uid="{18657BC0-F443-411C-8444-BDB0DF1CEB03}" name="Column11067" dataDxfId="5718"/>
    <tableColumn id="11072" xr3:uid="{C39E5131-4924-4F3E-8C7A-8ECADE168569}" name="Column11068" dataDxfId="5717"/>
    <tableColumn id="11073" xr3:uid="{F5839DEF-4BC8-4CB7-B63D-5A8B3A2C6BC1}" name="Column11069" dataDxfId="5716"/>
    <tableColumn id="11074" xr3:uid="{159577A3-464E-41E7-A5A6-639C8142FF98}" name="Column11070" dataDxfId="5715"/>
    <tableColumn id="11075" xr3:uid="{10167D42-CAC0-4941-9CB8-14ADABC950E8}" name="Column11071" dataDxfId="5714"/>
    <tableColumn id="11076" xr3:uid="{20FA1347-6BD5-468E-ADA8-F206A14EFE0B}" name="Column11072" dataDxfId="5713"/>
    <tableColumn id="11077" xr3:uid="{6639F568-0B5A-430B-8097-CCE3B7CDEFB7}" name="Column11073" dataDxfId="5712"/>
    <tableColumn id="11078" xr3:uid="{63748D5E-0E91-4593-9306-3F6DFF5D19E7}" name="Column11074" dataDxfId="5711"/>
    <tableColumn id="11079" xr3:uid="{D15FBD60-6026-42BE-9FCF-AFAFB033FE0E}" name="Column11075" dataDxfId="5710"/>
    <tableColumn id="11080" xr3:uid="{F6040224-6D75-424E-860A-CB9D0FD639C5}" name="Column11076" dataDxfId="5709"/>
    <tableColumn id="11081" xr3:uid="{701FBF22-A2B1-49E0-B55F-C025A3EC22B5}" name="Column11077" dataDxfId="5708"/>
    <tableColumn id="11082" xr3:uid="{11BD9E0B-459C-49AE-892A-D86141A86DB6}" name="Column11078" dataDxfId="5707"/>
    <tableColumn id="11083" xr3:uid="{611F6026-F5DA-4199-B081-3A9342D914BD}" name="Column11079" dataDxfId="5706"/>
    <tableColumn id="11084" xr3:uid="{C17D43FB-9CB7-4649-A074-FCAA239B4395}" name="Column11080" dataDxfId="5705"/>
    <tableColumn id="11085" xr3:uid="{98B38980-EE03-4DA9-880D-F47346CA92C7}" name="Column11081" dataDxfId="5704"/>
    <tableColumn id="11086" xr3:uid="{51C64229-8500-4ABC-8E4C-900640C7E6F2}" name="Column11082" dataDxfId="5703"/>
    <tableColumn id="11087" xr3:uid="{3AD81A35-51E7-4FB2-BCDD-2658292FBB9D}" name="Column11083" dataDxfId="5702"/>
    <tableColumn id="11088" xr3:uid="{516E6C65-C017-4CFC-A747-55BA82C5CBAA}" name="Column11084" dataDxfId="5701"/>
    <tableColumn id="11089" xr3:uid="{AB3FDD27-CBBB-4EB4-987C-5D3FC3695E4A}" name="Column11085" dataDxfId="5700"/>
    <tableColumn id="11090" xr3:uid="{190A7970-BE65-4870-9DE5-1D61514E895D}" name="Column11086" dataDxfId="5699"/>
    <tableColumn id="11091" xr3:uid="{61DC7CCF-6064-4D90-9F51-35F6840541B2}" name="Column11087" dataDxfId="5698"/>
    <tableColumn id="11092" xr3:uid="{FBCA15D6-24A5-4047-9A3C-AB478BB546B3}" name="Column11088" dataDxfId="5697"/>
    <tableColumn id="11093" xr3:uid="{A828D213-CD1C-4D0E-A8F2-1C20E36FE315}" name="Column11089" dataDxfId="5696"/>
    <tableColumn id="11094" xr3:uid="{DAB32FE0-D71F-45B1-A5DE-771E23A7EFF9}" name="Column11090" dataDxfId="5695"/>
    <tableColumn id="11095" xr3:uid="{C6B0CB6A-BBFF-4406-B1E8-E956AFAAA8EB}" name="Column11091" dataDxfId="5694"/>
    <tableColumn id="11096" xr3:uid="{8273D3A4-1474-42F5-9BD1-1E3295E834DE}" name="Column11092" dataDxfId="5693"/>
    <tableColumn id="11097" xr3:uid="{6D728101-8B0E-4B4C-8A46-EE9986732F8C}" name="Column11093" dataDxfId="5692"/>
    <tableColumn id="11098" xr3:uid="{727919DC-B273-44A1-ABAE-98ABB9DD4A5E}" name="Column11094" dataDxfId="5691"/>
    <tableColumn id="11099" xr3:uid="{8EC5A09F-EE80-41D8-9263-BE3C967C84B1}" name="Column11095" dataDxfId="5690"/>
    <tableColumn id="11100" xr3:uid="{6AEDE7FD-0939-4415-B6C9-93D90AF2619C}" name="Column11096" dataDxfId="5689"/>
    <tableColumn id="11101" xr3:uid="{8BA15D48-0793-4913-A560-F4709EFC0BC5}" name="Column11097" dataDxfId="5688"/>
    <tableColumn id="11102" xr3:uid="{36368B66-757E-47AE-B7D9-CB10DD6CFEEE}" name="Column11098" dataDxfId="5687"/>
    <tableColumn id="11103" xr3:uid="{0478E03C-EFE8-40EF-B777-E68EC57EB0B9}" name="Column11099" dataDxfId="5686"/>
    <tableColumn id="11104" xr3:uid="{7E31C9FC-5D12-485A-83DE-299F1A3A07DB}" name="Column11100" dataDxfId="5685"/>
    <tableColumn id="11105" xr3:uid="{DBE5D64D-5202-4102-8517-4BB6391F1B81}" name="Column11101" dataDxfId="5684"/>
    <tableColumn id="11106" xr3:uid="{E6F9B6C3-160D-4DBB-8003-AC52A1B35A3E}" name="Column11102" dataDxfId="5683"/>
    <tableColumn id="11107" xr3:uid="{63C65238-12D7-4DFA-8B13-68D33AFB2FE1}" name="Column11103" dataDxfId="5682"/>
    <tableColumn id="11108" xr3:uid="{C575C931-3909-4282-A8FA-4FD722174569}" name="Column11104" dataDxfId="5681"/>
    <tableColumn id="11109" xr3:uid="{71B02288-F5A4-4DE4-BFAD-330C95AF729D}" name="Column11105" dataDxfId="5680"/>
    <tableColumn id="11110" xr3:uid="{6C6A92DF-17ED-411A-8956-B3DC4D511307}" name="Column11106" dataDxfId="5679"/>
    <tableColumn id="11111" xr3:uid="{C542EDF1-C894-4934-99BB-0DFC753B6299}" name="Column11107" dataDxfId="5678"/>
    <tableColumn id="11112" xr3:uid="{8C80ED78-CA66-4166-9FA3-FDA1B759535F}" name="Column11108" dataDxfId="5677"/>
    <tableColumn id="11113" xr3:uid="{8E73A1BA-394B-4458-9044-664F5BD4465F}" name="Column11109" dataDxfId="5676"/>
    <tableColumn id="11114" xr3:uid="{3E8D3CA0-3B3E-45E8-AE87-E7DFB5621984}" name="Column11110" dataDxfId="5675"/>
    <tableColumn id="11115" xr3:uid="{CDAFB012-5E0F-46B7-B8E5-303FB65F33B0}" name="Column11111" dataDxfId="5674"/>
    <tableColumn id="11116" xr3:uid="{CF10AAE0-179C-4E11-B837-98F8F427DDC1}" name="Column11112" dataDxfId="5673"/>
    <tableColumn id="11117" xr3:uid="{0E349ACE-CB11-4FB3-97F6-5F1B48B406AC}" name="Column11113" dataDxfId="5672"/>
    <tableColumn id="11118" xr3:uid="{363E066D-67BF-4FBB-AFCB-921F9E9BEF63}" name="Column11114" dataDxfId="5671"/>
    <tableColumn id="11119" xr3:uid="{932A2EF8-3C40-4A81-B66B-8F07F4BDF344}" name="Column11115" dataDxfId="5670"/>
    <tableColumn id="11120" xr3:uid="{80B89DBA-2DF9-43C0-8154-EADBFEDD7B6E}" name="Column11116" dataDxfId="5669"/>
    <tableColumn id="11121" xr3:uid="{333E6C0C-2886-4140-BBAE-DF9D57C2B50B}" name="Column11117" dataDxfId="5668"/>
    <tableColumn id="11122" xr3:uid="{8DA0703B-DF94-4865-9900-8F964C5EEC0F}" name="Column11118" dataDxfId="5667"/>
    <tableColumn id="11123" xr3:uid="{A9E9184D-6D58-492E-AD81-F60FF1CA8B9F}" name="Column11119" dataDxfId="5666"/>
    <tableColumn id="11124" xr3:uid="{F8265C40-7468-4D86-9815-DC6AE494D6D3}" name="Column11120" dataDxfId="5665"/>
    <tableColumn id="11125" xr3:uid="{87D8DA77-AAB9-4C6C-A6F7-8058868CB558}" name="Column11121" dataDxfId="5664"/>
    <tableColumn id="11126" xr3:uid="{BE484E55-3FAD-468E-8A10-501A112B65FE}" name="Column11122" dataDxfId="5663"/>
    <tableColumn id="11127" xr3:uid="{35E235D8-3A0D-42AA-8506-F2DF05F677A9}" name="Column11123" dataDxfId="5662"/>
    <tableColumn id="11128" xr3:uid="{C52DD706-4B96-43C7-A886-F9E1DC659A60}" name="Column11124" dataDxfId="5661"/>
    <tableColumn id="11129" xr3:uid="{47D35D4B-73CB-45D0-A424-9B1CDD3F6F8C}" name="Column11125" dataDxfId="5660"/>
    <tableColumn id="11130" xr3:uid="{09515549-62D1-464C-AE5A-31C625C78871}" name="Column11126" dataDxfId="5659"/>
    <tableColumn id="11131" xr3:uid="{FDBC4AFE-0678-4BAC-98A7-6B41D07C75D0}" name="Column11127" dataDxfId="5658"/>
    <tableColumn id="11132" xr3:uid="{20F639A5-F54E-4AA5-9838-4EFEB65EBD08}" name="Column11128" dataDxfId="5657"/>
    <tableColumn id="11133" xr3:uid="{FB98650C-9C3A-4ECA-A4AB-8CFF8B7041B4}" name="Column11129" dataDxfId="5656"/>
    <tableColumn id="11134" xr3:uid="{28A8CA62-C939-4856-BFC7-E03EB2985F56}" name="Column11130" dataDxfId="5655"/>
    <tableColumn id="11135" xr3:uid="{D91CE468-1B36-46BE-A86C-B5B7AAAD6573}" name="Column11131" dataDxfId="5654"/>
    <tableColumn id="11136" xr3:uid="{8F67DC91-EE0C-4BE5-8023-518008A733CC}" name="Column11132" dataDxfId="5653"/>
    <tableColumn id="11137" xr3:uid="{A89C0F3E-658D-4858-8575-80FCB7F0B9C6}" name="Column11133" dataDxfId="5652"/>
    <tableColumn id="11138" xr3:uid="{2F18F845-2F1D-4E42-A3F7-7F54BB2BB773}" name="Column11134" dataDxfId="5651"/>
    <tableColumn id="11139" xr3:uid="{2E1AC751-E9A3-435E-BD3A-6D451D5A4CEC}" name="Column11135" dataDxfId="5650"/>
    <tableColumn id="11140" xr3:uid="{6B1E15CC-AAC9-418E-8BB0-AE166645D6BD}" name="Column11136" dataDxfId="5649"/>
    <tableColumn id="11141" xr3:uid="{3B5DF047-8C23-44AF-BE87-1350F793E5CF}" name="Column11137" dataDxfId="5648"/>
    <tableColumn id="11142" xr3:uid="{C8EB1848-0FBF-414B-B588-9A99E9CF086C}" name="Column11138" dataDxfId="5647"/>
    <tableColumn id="11143" xr3:uid="{9225F145-709C-4E4A-BA4A-5995A66AC88E}" name="Column11139" dataDxfId="5646"/>
    <tableColumn id="11144" xr3:uid="{54105EE1-4747-4DCA-B165-3B3BEF767E3D}" name="Column11140" dataDxfId="5645"/>
    <tableColumn id="11145" xr3:uid="{9739F309-D9F5-4CAB-B5F1-1EFBFD18C423}" name="Column11141" dataDxfId="5644"/>
    <tableColumn id="11146" xr3:uid="{AA4AD91D-B8D5-4A25-87B3-93901C17A057}" name="Column11142" dataDxfId="5643"/>
    <tableColumn id="11147" xr3:uid="{61C24950-9DB9-4632-82E2-A044DA95A5ED}" name="Column11143" dataDxfId="5642"/>
    <tableColumn id="11148" xr3:uid="{7DA12BA5-8D65-4632-BF62-35B2DA2DFA2D}" name="Column11144" dataDxfId="5641"/>
    <tableColumn id="11149" xr3:uid="{F4E606A1-FD67-4070-AD85-0307F4BCEF8E}" name="Column11145" dataDxfId="5640"/>
    <tableColumn id="11150" xr3:uid="{218B541A-7D40-42E6-9989-136627AE2ABA}" name="Column11146" dataDxfId="5639"/>
    <tableColumn id="11151" xr3:uid="{FEB660B2-8EAE-4368-8CC8-D8D3123DB16D}" name="Column11147" dataDxfId="5638"/>
    <tableColumn id="11152" xr3:uid="{0AC18E4D-4B7D-4559-94C3-8A562DDBAB06}" name="Column11148" dataDxfId="5637"/>
    <tableColumn id="11153" xr3:uid="{56A69B8E-1BC4-4923-A21C-397A5CCB1CEA}" name="Column11149" dataDxfId="5636"/>
    <tableColumn id="11154" xr3:uid="{BEA50614-4CF1-4EEE-9827-445342C1BDC9}" name="Column11150" dataDxfId="5635"/>
    <tableColumn id="11155" xr3:uid="{7094A565-076F-403F-B39B-0952A1C6D956}" name="Column11151" dataDxfId="5634"/>
    <tableColumn id="11156" xr3:uid="{21EA10A8-792C-4B87-9322-8519836BF47E}" name="Column11152" dataDxfId="5633"/>
    <tableColumn id="11157" xr3:uid="{9C857A7A-2E4C-43E2-B755-B4B2C5213C0C}" name="Column11153" dataDxfId="5632"/>
    <tableColumn id="11158" xr3:uid="{523DAD8B-7E83-4C96-9DB4-D8EEE06CFEBC}" name="Column11154" dataDxfId="5631"/>
    <tableColumn id="11159" xr3:uid="{0FC3B857-E282-4479-BBB0-96C74B63F4FA}" name="Column11155" dataDxfId="5630"/>
    <tableColumn id="11160" xr3:uid="{F81A4835-50AC-42A1-8966-B3898D24C315}" name="Column11156" dataDxfId="5629"/>
    <tableColumn id="11161" xr3:uid="{454417CC-24F0-4B09-83BA-D863BD973B35}" name="Column11157" dataDxfId="5628"/>
    <tableColumn id="11162" xr3:uid="{111B5BF9-4925-4DB1-A052-1ED141C54D43}" name="Column11158" dataDxfId="5627"/>
    <tableColumn id="11163" xr3:uid="{A3B745D1-396F-4656-A7E5-7C60EA321A35}" name="Column11159" dataDxfId="5626"/>
    <tableColumn id="11164" xr3:uid="{A2CD6D7D-E026-4D8D-8994-0955154CC082}" name="Column11160" dataDxfId="5625"/>
    <tableColumn id="11165" xr3:uid="{885B2CC4-5842-4C54-A578-FAFD6B0B57DC}" name="Column11161" dataDxfId="5624"/>
    <tableColumn id="11166" xr3:uid="{4C8F6CB7-95A5-459E-AFE0-F0BB04C08623}" name="Column11162" dataDxfId="5623"/>
    <tableColumn id="11167" xr3:uid="{20BD1DA5-48B6-4DF8-9FE3-235D2DBEB4D4}" name="Column11163" dataDxfId="5622"/>
    <tableColumn id="11168" xr3:uid="{00690575-6DE4-4C14-A9AA-82DC56378DD0}" name="Column11164" dataDxfId="5621"/>
    <tableColumn id="11169" xr3:uid="{2C912986-60CC-486D-A3F5-7E96748FBEEA}" name="Column11165" dataDxfId="5620"/>
    <tableColumn id="11170" xr3:uid="{FE8AA4E2-DD35-4908-9296-56AE7DA0C398}" name="Column11166" dataDxfId="5619"/>
    <tableColumn id="11171" xr3:uid="{0A7415D6-91AB-4D5E-BFE8-8D6C0FA089E2}" name="Column11167" dataDxfId="5618"/>
    <tableColumn id="11172" xr3:uid="{95DB10D9-413C-4BBD-B849-4427145BDC85}" name="Column11168" dataDxfId="5617"/>
    <tableColumn id="11173" xr3:uid="{D36837F5-2547-4F9F-A8DD-D6FD36DDC0D3}" name="Column11169" dataDxfId="5616"/>
    <tableColumn id="11174" xr3:uid="{DEEF7EE7-C434-452C-9A2C-5AD89BE66BD2}" name="Column11170" dataDxfId="5615"/>
    <tableColumn id="11175" xr3:uid="{2743C98D-3114-4AC2-B0E0-248624BED05D}" name="Column11171" dataDxfId="5614"/>
    <tableColumn id="11176" xr3:uid="{19817F5B-D95E-4F1D-8B98-E8CD9C12A3CF}" name="Column11172" dataDxfId="5613"/>
    <tableColumn id="11177" xr3:uid="{4F53B05C-A261-4B5C-B4C8-3F6CFA93BC54}" name="Column11173" dataDxfId="5612"/>
    <tableColumn id="11178" xr3:uid="{4B23ED26-359F-4D7A-AA51-FAB49354C3EA}" name="Column11174" dataDxfId="5611"/>
    <tableColumn id="11179" xr3:uid="{A8BC0DBB-9D8F-4F49-9056-3D8A52CDF92A}" name="Column11175" dataDxfId="5610"/>
    <tableColumn id="11180" xr3:uid="{AE4E504C-7E30-4139-8E05-F1076739EFD3}" name="Column11176" dataDxfId="5609"/>
    <tableColumn id="11181" xr3:uid="{DDB6C472-CB0C-4B45-86E8-9DAA596508DE}" name="Column11177" dataDxfId="5608"/>
    <tableColumn id="11182" xr3:uid="{C9923B8C-886A-4AB8-AF65-5A4DBE710BFE}" name="Column11178" dataDxfId="5607"/>
    <tableColumn id="11183" xr3:uid="{3A9EB25C-7141-459D-83CC-2E49AA1DFEBF}" name="Column11179" dataDxfId="5606"/>
    <tableColumn id="11184" xr3:uid="{43BA1738-65EE-4176-9FA4-4230B2B305A6}" name="Column11180" dataDxfId="5605"/>
    <tableColumn id="11185" xr3:uid="{28FFBD6C-DBD9-4F49-B2C7-08248222E00A}" name="Column11181" dataDxfId="5604"/>
    <tableColumn id="11186" xr3:uid="{E77A454D-21DB-4317-9308-16D0B2C136AA}" name="Column11182" dataDxfId="5603"/>
    <tableColumn id="11187" xr3:uid="{66FCBDC5-21FB-49B6-A61A-2C5147A043E4}" name="Column11183" dataDxfId="5602"/>
    <tableColumn id="11188" xr3:uid="{C5E14E9F-0242-4DB5-AD02-D245519F6676}" name="Column11184" dataDxfId="5601"/>
    <tableColumn id="11189" xr3:uid="{94217FF5-A94B-417C-A7E5-4D9B07AE31FC}" name="Column11185" dataDxfId="5600"/>
    <tableColumn id="11190" xr3:uid="{37707BE6-38FC-4F9C-8EA3-4C7D40E8BACE}" name="Column11186" dataDxfId="5599"/>
    <tableColumn id="11191" xr3:uid="{BD047EAD-FB3D-48F0-9E38-BCC64CAD301E}" name="Column11187" dataDxfId="5598"/>
    <tableColumn id="11192" xr3:uid="{BFC1A4A6-9FA8-439E-89B7-38DBB23CEB05}" name="Column11188" dataDxfId="5597"/>
    <tableColumn id="11193" xr3:uid="{4F117ED4-BFB5-40B9-A287-1F95B835D85F}" name="Column11189" dataDxfId="5596"/>
    <tableColumn id="11194" xr3:uid="{B0DAA91A-F9F1-4800-AC00-7A506FE47A28}" name="Column11190" dataDxfId="5595"/>
    <tableColumn id="11195" xr3:uid="{AA753070-8875-482D-9ACF-423423D55D11}" name="Column11191" dataDxfId="5594"/>
    <tableColumn id="11196" xr3:uid="{23CF7CC5-B02D-49DF-993B-3F1ECCCE95E5}" name="Column11192" dataDxfId="5593"/>
    <tableColumn id="11197" xr3:uid="{D7C5C765-907D-47AB-8FFB-D9BF2B852BA8}" name="Column11193" dataDxfId="5592"/>
    <tableColumn id="11198" xr3:uid="{E9E24804-4CD6-4966-B83C-B41470CA4DFC}" name="Column11194" dataDxfId="5591"/>
    <tableColumn id="11199" xr3:uid="{730641D6-2E79-4EFF-92D4-5F6C8A6879A0}" name="Column11195" dataDxfId="5590"/>
    <tableColumn id="11200" xr3:uid="{0C0FCBCC-1F9B-4E7C-9718-E9646F73BA80}" name="Column11196" dataDxfId="5589"/>
    <tableColumn id="11201" xr3:uid="{C9B3EE6A-24A1-4614-AD67-F02AE8E628FD}" name="Column11197" dataDxfId="5588"/>
    <tableColumn id="11202" xr3:uid="{6226FD27-2AED-44EB-A0D5-758833C12420}" name="Column11198" dataDxfId="5587"/>
    <tableColumn id="11203" xr3:uid="{3A580C36-6C17-493A-9EC1-AE3412FECC2F}" name="Column11199" dataDxfId="5586"/>
    <tableColumn id="11204" xr3:uid="{6BDC0ADE-BE4B-4D7C-BDA9-DF027960C3AD}" name="Column11200" dataDxfId="5585"/>
    <tableColumn id="11205" xr3:uid="{54CE1961-BAFC-4173-B5DA-F2F983F47A0A}" name="Column11201" dataDxfId="5584"/>
    <tableColumn id="11206" xr3:uid="{0743E217-1872-4EFB-80BD-CBF294A1F232}" name="Column11202" dataDxfId="5583"/>
    <tableColumn id="11207" xr3:uid="{AB7C2B3B-49B4-47F1-812E-27869DE060DA}" name="Column11203" dataDxfId="5582"/>
    <tableColumn id="11208" xr3:uid="{3BF4282F-A3D8-49B0-A49C-C37BC90324E4}" name="Column11204" dataDxfId="5581"/>
    <tableColumn id="11209" xr3:uid="{F95E1030-7639-4EF4-9AE2-C121ED288CBF}" name="Column11205" dataDxfId="5580"/>
    <tableColumn id="11210" xr3:uid="{EAAE46CF-6399-4718-BE7A-858DCDEAE894}" name="Column11206" dataDxfId="5579"/>
    <tableColumn id="11211" xr3:uid="{493E45D7-B1DE-4F10-A423-576BEB7DF693}" name="Column11207" dataDxfId="5578"/>
    <tableColumn id="11212" xr3:uid="{9E5C90B0-FF79-4FE4-84B6-2628B8DC5C53}" name="Column11208" dataDxfId="5577"/>
    <tableColumn id="11213" xr3:uid="{49652052-FF5E-4397-8BAD-C15A42E1B116}" name="Column11209" dataDxfId="5576"/>
    <tableColumn id="11214" xr3:uid="{D3FA6C19-7B5E-4EAC-9158-E94E648BFA56}" name="Column11210" dataDxfId="5575"/>
    <tableColumn id="11215" xr3:uid="{5C9481FE-DA74-4ADF-82B1-86492ABE822F}" name="Column11211" dataDxfId="5574"/>
    <tableColumn id="11216" xr3:uid="{1173AF62-6A68-45C8-98F4-B0E78859BFF7}" name="Column11212" dataDxfId="5573"/>
    <tableColumn id="11217" xr3:uid="{9643DF75-ADA8-4852-B23D-D03A19C0E00C}" name="Column11213" dataDxfId="5572"/>
    <tableColumn id="11218" xr3:uid="{CCB9AC90-8809-4AF4-A6BE-5873EFE44CC6}" name="Column11214" dataDxfId="5571"/>
    <tableColumn id="11219" xr3:uid="{3EB902C8-D609-4D57-8D19-7B43424137E9}" name="Column11215" dataDxfId="5570"/>
    <tableColumn id="11220" xr3:uid="{B8FE6270-A892-4078-BFCC-4CB2E5B3EAD7}" name="Column11216" dataDxfId="5569"/>
    <tableColumn id="11221" xr3:uid="{F6E3EB0A-44C0-4F33-A58F-0D5DCA4A963C}" name="Column11217" dataDxfId="5568"/>
    <tableColumn id="11222" xr3:uid="{8F442B12-B7BA-4B06-9593-C76B8416966F}" name="Column11218" dataDxfId="5567"/>
    <tableColumn id="11223" xr3:uid="{D3B2867C-72D9-4D8F-A59F-EF5BFC594C71}" name="Column11219" dataDxfId="5566"/>
    <tableColumn id="11224" xr3:uid="{47B9F0CC-10A0-41AD-8CCF-6E5AA1E8F0BF}" name="Column11220" dataDxfId="5565"/>
    <tableColumn id="11225" xr3:uid="{9241AAF2-38AC-4838-8566-17BBA5B43202}" name="Column11221" dataDxfId="5564"/>
    <tableColumn id="11226" xr3:uid="{57415D84-47A0-4C4E-A772-F7E7AF6BBC8C}" name="Column11222" dataDxfId="5563"/>
    <tableColumn id="11227" xr3:uid="{817819D9-EC6B-44AC-9C65-2D940FDCE15C}" name="Column11223" dataDxfId="5562"/>
    <tableColumn id="11228" xr3:uid="{330E30AC-96DB-4917-899F-942FB0E20095}" name="Column11224" dataDxfId="5561"/>
    <tableColumn id="11229" xr3:uid="{4F31571F-DD48-4F4D-A62F-4B10469D27DD}" name="Column11225" dataDxfId="5560"/>
    <tableColumn id="11230" xr3:uid="{F830675A-DAEB-4CDF-B9D9-16D225198454}" name="Column11226" dataDxfId="5559"/>
    <tableColumn id="11231" xr3:uid="{DA9E2F1F-8C7D-4258-BD33-07192E94F33D}" name="Column11227" dataDxfId="5558"/>
    <tableColumn id="11232" xr3:uid="{E8598F19-F980-4EFE-AC59-C6655B11AB43}" name="Column11228" dataDxfId="5557"/>
    <tableColumn id="11233" xr3:uid="{AE9737D9-863C-4CAD-AF8D-EFC018241531}" name="Column11229" dataDxfId="5556"/>
    <tableColumn id="11234" xr3:uid="{1F6BA420-C0A9-4467-8247-3D36D4687021}" name="Column11230" dataDxfId="5555"/>
    <tableColumn id="11235" xr3:uid="{34DAD7E1-44DB-465F-80CD-C77ED2C63347}" name="Column11231" dataDxfId="5554"/>
    <tableColumn id="11236" xr3:uid="{3B46A9D5-4279-4A6F-962C-B6AA791DFBF2}" name="Column11232" dataDxfId="5553"/>
    <tableColumn id="11237" xr3:uid="{66FD6803-4BB5-4C1B-ABAE-92C6FF8FF78E}" name="Column11233" dataDxfId="5552"/>
    <tableColumn id="11238" xr3:uid="{56265A6E-C44E-49E7-94B8-DF0739A4D1BC}" name="Column11234" dataDxfId="5551"/>
    <tableColumn id="11239" xr3:uid="{91D09876-BA4F-4510-971A-2BDF6CA76D24}" name="Column11235" dataDxfId="5550"/>
    <tableColumn id="11240" xr3:uid="{6424BF2E-72F6-4AAB-A9F7-8040C9C1122E}" name="Column11236" dataDxfId="5549"/>
    <tableColumn id="11241" xr3:uid="{7D6D8887-8CB7-40D7-A700-2322FDC60B10}" name="Column11237" dataDxfId="5548"/>
    <tableColumn id="11242" xr3:uid="{56E88D5B-3078-45E1-901E-ED9AC5F51067}" name="Column11238" dataDxfId="5547"/>
    <tableColumn id="11243" xr3:uid="{99B85A35-B3C0-47D4-A4FB-1D26B713D028}" name="Column11239" dataDxfId="5546"/>
    <tableColumn id="11244" xr3:uid="{28B72916-20C4-443A-9217-2C41DC035D39}" name="Column11240" dataDxfId="5545"/>
    <tableColumn id="11245" xr3:uid="{7CD46E30-3C1C-4C76-BFAF-6B54AD511308}" name="Column11241" dataDxfId="5544"/>
    <tableColumn id="11246" xr3:uid="{B5C16EAE-F4F3-4445-9D84-168DE849192C}" name="Column11242" dataDxfId="5543"/>
    <tableColumn id="11247" xr3:uid="{1A18CB7E-0921-40DF-B138-6FD26641F386}" name="Column11243" dataDxfId="5542"/>
    <tableColumn id="11248" xr3:uid="{51B7D929-9BB7-4C16-B129-9C526743CB0C}" name="Column11244" dataDxfId="5541"/>
    <tableColumn id="11249" xr3:uid="{2FC10FD1-4A20-4DF9-AC98-74946B04BBC2}" name="Column11245" dataDxfId="5540"/>
    <tableColumn id="11250" xr3:uid="{E8AF095C-FA97-455A-8A63-AB99797E3FE9}" name="Column11246" dataDxfId="5539"/>
    <tableColumn id="11251" xr3:uid="{9830D8BE-10FE-467F-9EB0-B06A694F3409}" name="Column11247" dataDxfId="5538"/>
    <tableColumn id="11252" xr3:uid="{6DF2787F-3BF5-452E-A596-CB568359ACC7}" name="Column11248" dataDxfId="5537"/>
    <tableColumn id="11253" xr3:uid="{D38F71C3-9B91-4CB7-99B2-B0749A9F38B2}" name="Column11249" dataDxfId="5536"/>
    <tableColumn id="11254" xr3:uid="{6BF6A38A-395E-43BD-BDDA-B1EEB75F519D}" name="Column11250" dataDxfId="5535"/>
    <tableColumn id="11255" xr3:uid="{D7D10B60-94FD-44F4-AE4C-C19E83D81990}" name="Column11251" dataDxfId="5534"/>
    <tableColumn id="11256" xr3:uid="{5B1FBF18-C226-4299-BDD7-DAB31FF95F95}" name="Column11252" dataDxfId="5533"/>
    <tableColumn id="11257" xr3:uid="{040B2941-F797-451C-8FA8-FCBAF0AD958A}" name="Column11253" dataDxfId="5532"/>
    <tableColumn id="11258" xr3:uid="{84E9F815-411C-41C5-AB1A-FD18E7F713A1}" name="Column11254" dataDxfId="5531"/>
    <tableColumn id="11259" xr3:uid="{E199D866-799E-44E2-AA49-404B48BF0669}" name="Column11255" dataDxfId="5530"/>
    <tableColumn id="11260" xr3:uid="{6809FD90-5F9F-489D-98C1-1C80E5C28080}" name="Column11256" dataDxfId="5529"/>
    <tableColumn id="11261" xr3:uid="{A2D139B3-9684-476A-AC30-4F5465FAFE48}" name="Column11257" dataDxfId="5528"/>
    <tableColumn id="11262" xr3:uid="{1B3F7A96-D554-46B1-82B5-8A5722AD30B8}" name="Column11258" dataDxfId="5527"/>
    <tableColumn id="11263" xr3:uid="{789B2343-07F7-4A17-BC7E-5DA523645DA2}" name="Column11259" dataDxfId="5526"/>
    <tableColumn id="11264" xr3:uid="{FE343F5E-ED6F-45B4-974C-7A5EF411B3BA}" name="Column11260" dataDxfId="5525"/>
    <tableColumn id="11265" xr3:uid="{53042824-294E-45C5-B5E2-4F6DBB648900}" name="Column11261" dataDxfId="5524"/>
    <tableColumn id="11266" xr3:uid="{1231D9F7-1450-4382-94B5-084076231DC3}" name="Column11262" dataDxfId="5523"/>
    <tableColumn id="11267" xr3:uid="{EFB7CA11-CBC8-4463-9E88-BE7B26CEDD1B}" name="Column11263" dataDxfId="5522"/>
    <tableColumn id="11268" xr3:uid="{FBEA9F65-D0CF-4251-8DFF-F17020AD2553}" name="Column11264" dataDxfId="5521"/>
    <tableColumn id="11269" xr3:uid="{477BFD8E-9329-462B-8265-D9C68CFF13FE}" name="Column11265" dataDxfId="5520"/>
    <tableColumn id="11270" xr3:uid="{A15F0C73-C02A-41A0-888E-BCD114DA3E33}" name="Column11266" dataDxfId="5519"/>
    <tableColumn id="11271" xr3:uid="{CB9FFEB9-5DCC-41D5-82E2-05DB2778F9A8}" name="Column11267" dataDxfId="5518"/>
    <tableColumn id="11272" xr3:uid="{232715C7-3CF7-4147-956C-38AF3E46646F}" name="Column11268" dataDxfId="5517"/>
    <tableColumn id="11273" xr3:uid="{D6F56113-AF5E-40BA-AF84-42CABE6B39E9}" name="Column11269" dataDxfId="5516"/>
    <tableColumn id="11274" xr3:uid="{F94BEB68-BC26-4DCF-964C-DBFA5323422A}" name="Column11270" dataDxfId="5515"/>
    <tableColumn id="11275" xr3:uid="{08BCB40C-9FBC-4F1F-9489-4E31B8A39D5B}" name="Column11271" dataDxfId="5514"/>
    <tableColumn id="11276" xr3:uid="{77707D2F-F365-40C4-BFE1-C3BAEB4CE05B}" name="Column11272" dataDxfId="5513"/>
    <tableColumn id="11277" xr3:uid="{A9D4B820-7596-4D84-8C23-146817F68527}" name="Column11273" dataDxfId="5512"/>
    <tableColumn id="11278" xr3:uid="{9FBFDE9C-A255-42D5-965E-FA2BB422B4A1}" name="Column11274" dataDxfId="5511"/>
    <tableColumn id="11279" xr3:uid="{13CC0642-8708-45AD-92AD-55886B91B916}" name="Column11275" dataDxfId="5510"/>
    <tableColumn id="11280" xr3:uid="{5FC63024-B151-4923-9FF5-FCD09B1B1287}" name="Column11276" dataDxfId="5509"/>
    <tableColumn id="11281" xr3:uid="{6AF18F64-86AD-4853-8BFE-224047A9C5D3}" name="Column11277" dataDxfId="5508"/>
    <tableColumn id="11282" xr3:uid="{B1BB345F-B157-4ED4-920F-438AB327A1F4}" name="Column11278" dataDxfId="5507"/>
    <tableColumn id="11283" xr3:uid="{C8698954-EBF3-4F89-98EB-A9D6208FFB57}" name="Column11279" dataDxfId="5506"/>
    <tableColumn id="11284" xr3:uid="{4417C625-AF3F-4481-8D6D-77B9B04A96B3}" name="Column11280" dataDxfId="5505"/>
    <tableColumn id="11285" xr3:uid="{57F65938-B97E-4B40-9398-3D8BE454A563}" name="Column11281" dataDxfId="5504"/>
    <tableColumn id="11286" xr3:uid="{DE34A4ED-75FF-4FDC-AA1C-D105E9D8390E}" name="Column11282" dataDxfId="5503"/>
    <tableColumn id="11287" xr3:uid="{03E4DB12-EDB5-4AA7-B840-EDBC17DDEEB1}" name="Column11283" dataDxfId="5502"/>
    <tableColumn id="11288" xr3:uid="{DC9F2A12-624E-4233-AE64-B8A7E030B838}" name="Column11284" dataDxfId="5501"/>
    <tableColumn id="11289" xr3:uid="{C4067E79-A0CD-4287-966A-8C503363F96E}" name="Column11285" dataDxfId="5500"/>
    <tableColumn id="11290" xr3:uid="{0582A40D-DE44-45FA-9852-AE310B0072ED}" name="Column11286" dataDxfId="5499"/>
    <tableColumn id="11291" xr3:uid="{0EA919FB-77DC-4B51-BE2B-C2D182319FC6}" name="Column11287" dataDxfId="5498"/>
    <tableColumn id="11292" xr3:uid="{F76F35C0-D4E1-4B33-9D8E-76F5940FC19E}" name="Column11288" dataDxfId="5497"/>
    <tableColumn id="11293" xr3:uid="{236BAB7C-1831-4254-B1A7-3C82BE20318B}" name="Column11289" dataDxfId="5496"/>
    <tableColumn id="11294" xr3:uid="{6D53C167-F971-4DDA-ABFE-A21C9ED85540}" name="Column11290" dataDxfId="5495"/>
    <tableColumn id="11295" xr3:uid="{FF62A2F0-D42A-4E61-9BA3-9A0B1B3D7C25}" name="Column11291" dataDxfId="5494"/>
    <tableColumn id="11296" xr3:uid="{A2EE3DE2-F726-4971-A089-2AC837CD6F75}" name="Column11292" dataDxfId="5493"/>
    <tableColumn id="11297" xr3:uid="{FFA85775-6F9F-4EB6-8FE3-08FEC01AC34E}" name="Column11293" dataDxfId="5492"/>
    <tableColumn id="11298" xr3:uid="{2520A796-B7BC-4639-BA2D-F200F3DBF0A8}" name="Column11294" dataDxfId="5491"/>
    <tableColumn id="11299" xr3:uid="{E9D21AD6-133A-4ABD-8E8C-60A7E6F3D874}" name="Column11295" dataDxfId="5490"/>
    <tableColumn id="11300" xr3:uid="{06BBE050-F712-41A1-B781-77297ACA9029}" name="Column11296" dataDxfId="5489"/>
    <tableColumn id="11301" xr3:uid="{6CEFAB52-B1D1-4A3C-9FBA-A6BD6FF1ED4D}" name="Column11297" dataDxfId="5488"/>
    <tableColumn id="11302" xr3:uid="{C04EF374-511E-407A-8D50-0D073CAE9B6B}" name="Column11298" dataDxfId="5487"/>
    <tableColumn id="11303" xr3:uid="{48E3468E-6373-4EEB-9813-ED6E578B8E5B}" name="Column11299" dataDxfId="5486"/>
    <tableColumn id="11304" xr3:uid="{E843E5EF-1C26-4309-89BA-964F27B35C0A}" name="Column11300" dataDxfId="5485"/>
    <tableColumn id="11305" xr3:uid="{5443BB87-B7C3-4D14-A3D9-5647BDB8132F}" name="Column11301" dataDxfId="5484"/>
    <tableColumn id="11306" xr3:uid="{3A0E868F-34FE-47DA-8BB8-0C988ABE3004}" name="Column11302" dataDxfId="5483"/>
    <tableColumn id="11307" xr3:uid="{08B60EAC-54DD-47DF-98AC-525B947C94B8}" name="Column11303" dataDxfId="5482"/>
    <tableColumn id="11308" xr3:uid="{B9704B20-37AB-42F6-BF8D-DEC5B8FAD759}" name="Column11304" dataDxfId="5481"/>
    <tableColumn id="11309" xr3:uid="{225AF381-6750-401D-A37D-F44A491416AE}" name="Column11305" dataDxfId="5480"/>
    <tableColumn id="11310" xr3:uid="{98CC6A7D-B04A-4832-B221-AA20E954FF85}" name="Column11306" dataDxfId="5479"/>
    <tableColumn id="11311" xr3:uid="{770B9505-5363-4EA5-A123-6903F3BBF40E}" name="Column11307" dataDxfId="5478"/>
    <tableColumn id="11312" xr3:uid="{33A71504-7507-476A-8BA1-19AE15200870}" name="Column11308" dataDxfId="5477"/>
    <tableColumn id="11313" xr3:uid="{201FD811-7A1F-4A4E-8CFA-582FE79D7527}" name="Column11309" dataDxfId="5476"/>
    <tableColumn id="11314" xr3:uid="{F04A3FEE-1952-46B0-B186-CF75118203F4}" name="Column11310" dataDxfId="5475"/>
    <tableColumn id="11315" xr3:uid="{43C419C8-629A-481E-A461-AD24F4C6608F}" name="Column11311" dataDxfId="5474"/>
    <tableColumn id="11316" xr3:uid="{B6ACF343-F4C2-4387-B220-C4C56E6F5D04}" name="Column11312" dataDxfId="5473"/>
    <tableColumn id="11317" xr3:uid="{BC901652-03B6-4B72-919F-9034765C59B3}" name="Column11313" dataDxfId="5472"/>
    <tableColumn id="11318" xr3:uid="{B86F05F3-0B04-459B-8A17-DF7DD28664BD}" name="Column11314" dataDxfId="5471"/>
    <tableColumn id="11319" xr3:uid="{45E7997F-D1A8-4FB4-B18E-62072C2215A0}" name="Column11315" dataDxfId="5470"/>
    <tableColumn id="11320" xr3:uid="{6E0CB3BE-A24C-4BE5-B2B0-8825ECF28ECE}" name="Column11316" dataDxfId="5469"/>
    <tableColumn id="11321" xr3:uid="{4016865E-4EF8-4CBA-863D-7840EF51F946}" name="Column11317" dataDxfId="5468"/>
    <tableColumn id="11322" xr3:uid="{B9C51F9D-0B6A-4DDC-9E37-1FABF7AC1C2D}" name="Column11318" dataDxfId="5467"/>
    <tableColumn id="11323" xr3:uid="{46131F66-E1D2-46B6-BE04-59EDC935DFB1}" name="Column11319" dataDxfId="5466"/>
    <tableColumn id="11324" xr3:uid="{91405A61-39F6-4075-8423-C34F4A75DE55}" name="Column11320" dataDxfId="5465"/>
    <tableColumn id="11325" xr3:uid="{AB36D522-E134-4694-A8C8-45B09FC7C959}" name="Column11321" dataDxfId="5464"/>
    <tableColumn id="11326" xr3:uid="{7644AE3A-A9EA-474A-A291-B365AB70E73D}" name="Column11322" dataDxfId="5463"/>
    <tableColumn id="11327" xr3:uid="{41620E74-95C3-432B-8835-B90CD9C4FB4D}" name="Column11323" dataDxfId="5462"/>
    <tableColumn id="11328" xr3:uid="{14D651D8-ADE6-4D50-AD43-6C5A9831F0C0}" name="Column11324" dataDxfId="5461"/>
    <tableColumn id="11329" xr3:uid="{BF4E9880-A2A8-4B6C-85F5-60F819651A67}" name="Column11325" dataDxfId="5460"/>
    <tableColumn id="11330" xr3:uid="{4BE7C4C2-16C3-4D43-BBFD-3A946B6F8307}" name="Column11326" dataDxfId="5459"/>
    <tableColumn id="11331" xr3:uid="{019D71B9-7354-4557-9D9F-18C6E9DBF41F}" name="Column11327" dataDxfId="5458"/>
    <tableColumn id="11332" xr3:uid="{F53373D0-CA4D-4A82-8D3E-E34242793741}" name="Column11328" dataDxfId="5457"/>
    <tableColumn id="11333" xr3:uid="{40C60535-0C0A-4B26-BCC1-CA00D9211B1C}" name="Column11329" dataDxfId="5456"/>
    <tableColumn id="11334" xr3:uid="{511605E4-1D04-4B1E-AE3D-988CB42BE07D}" name="Column11330" dataDxfId="5455"/>
    <tableColumn id="11335" xr3:uid="{0D3DB8AF-4299-4EE3-9DEF-FEC02004AEE7}" name="Column11331" dataDxfId="5454"/>
    <tableColumn id="11336" xr3:uid="{F894B595-0A93-4894-9E47-3225FD133662}" name="Column11332" dataDxfId="5453"/>
    <tableColumn id="11337" xr3:uid="{14A62365-0DF1-40E3-9586-4F728ED1B65F}" name="Column11333" dataDxfId="5452"/>
    <tableColumn id="11338" xr3:uid="{BEFE2853-9343-4770-B79F-17D4C73206C5}" name="Column11334" dataDxfId="5451"/>
    <tableColumn id="11339" xr3:uid="{60808375-D0BC-40AD-B190-0F7B69ED23E8}" name="Column11335" dataDxfId="5450"/>
    <tableColumn id="11340" xr3:uid="{11FD1248-65C8-49E7-948C-BA50787BFC76}" name="Column11336" dataDxfId="5449"/>
    <tableColumn id="11341" xr3:uid="{C2DAA760-B184-4FA6-9B26-67495E85215D}" name="Column11337" dataDxfId="5448"/>
    <tableColumn id="11342" xr3:uid="{11432CB7-45F8-4BE9-B215-F30BD411FD55}" name="Column11338" dataDxfId="5447"/>
    <tableColumn id="11343" xr3:uid="{EA5A27BC-3C9B-4855-B5EF-F6CCE247894B}" name="Column11339" dataDxfId="5446"/>
    <tableColumn id="11344" xr3:uid="{0E3BC479-BC7A-4432-BD79-39C208406A34}" name="Column11340" dataDxfId="5445"/>
    <tableColumn id="11345" xr3:uid="{2199E91A-A84F-4C26-8955-7D36EFC44476}" name="Column11341" dataDxfId="5444"/>
    <tableColumn id="11346" xr3:uid="{7FC43056-81B4-4BE5-9128-022B9770F7DB}" name="Column11342" dataDxfId="5443"/>
    <tableColumn id="11347" xr3:uid="{0DD91E45-0487-4031-AA79-8D8744CC6067}" name="Column11343" dataDxfId="5442"/>
    <tableColumn id="11348" xr3:uid="{8072C7F3-3654-4926-841E-97787EE80E08}" name="Column11344" dataDxfId="5441"/>
    <tableColumn id="11349" xr3:uid="{366DF59C-61E4-4FF5-9237-2BC61D8F0DE6}" name="Column11345" dataDxfId="5440"/>
    <tableColumn id="11350" xr3:uid="{C846ED39-6C23-4F84-B1B2-376F238B585A}" name="Column11346" dataDxfId="5439"/>
    <tableColumn id="11351" xr3:uid="{681BAAC3-E571-41E8-85CB-83410C04A19E}" name="Column11347" dataDxfId="5438"/>
    <tableColumn id="11352" xr3:uid="{C7EE836A-D8E6-4A51-A3AD-B7FBFBAF142D}" name="Column11348" dataDxfId="5437"/>
    <tableColumn id="11353" xr3:uid="{0829774F-A804-4966-8CD6-BCAD99F98738}" name="Column11349" dataDxfId="5436"/>
    <tableColumn id="11354" xr3:uid="{CBE1F20B-E861-4DD9-8A75-53969D831F9E}" name="Column11350" dataDxfId="5435"/>
    <tableColumn id="11355" xr3:uid="{6CD9F785-9885-48E2-A269-2AA42EC29C93}" name="Column11351" dataDxfId="5434"/>
    <tableColumn id="11356" xr3:uid="{41848830-1BA3-42BF-9299-E93E2BE9228B}" name="Column11352" dataDxfId="5433"/>
    <tableColumn id="11357" xr3:uid="{DCC4FDC6-62D7-4152-9578-35CB5B8FCDEF}" name="Column11353" dataDxfId="5432"/>
    <tableColumn id="11358" xr3:uid="{8D039CF6-1169-4D01-8740-E8F79EFAE040}" name="Column11354" dataDxfId="5431"/>
    <tableColumn id="11359" xr3:uid="{7D51D4DF-938C-46C7-B5E7-9A92801FF2AE}" name="Column11355" dataDxfId="5430"/>
    <tableColumn id="11360" xr3:uid="{DC8717D4-35AF-42E7-A935-7C35ADDF99A1}" name="Column11356" dataDxfId="5429"/>
    <tableColumn id="11361" xr3:uid="{D60D94C2-BDC3-4452-B9A4-C1A94E8888D5}" name="Column11357" dataDxfId="5428"/>
    <tableColumn id="11362" xr3:uid="{88280548-3D6F-4B12-ACC8-4CCE922F85F0}" name="Column11358" dataDxfId="5427"/>
    <tableColumn id="11363" xr3:uid="{02FC49BC-8E9B-43A6-B5CB-9662E1A0A04A}" name="Column11359" dataDxfId="5426"/>
    <tableColumn id="11364" xr3:uid="{57CDFBD3-D613-407A-9D01-46F925660F91}" name="Column11360" dataDxfId="5425"/>
    <tableColumn id="11365" xr3:uid="{6B50F596-583A-4C62-9D21-EE4662F1F1ED}" name="Column11361" dataDxfId="5424"/>
    <tableColumn id="11366" xr3:uid="{4DAC4852-273F-40F8-86B4-8215B0EB0182}" name="Column11362" dataDxfId="5423"/>
    <tableColumn id="11367" xr3:uid="{5CE67B67-B546-4728-A5E0-3A1F894A836C}" name="Column11363" dataDxfId="5422"/>
    <tableColumn id="11368" xr3:uid="{9BD6BF99-72A2-49EF-9DCE-CC3F6DF384CC}" name="Column11364" dataDxfId="5421"/>
    <tableColumn id="11369" xr3:uid="{BC492B8D-CB26-46BB-8165-2919EA412BD5}" name="Column11365" dataDxfId="5420"/>
    <tableColumn id="11370" xr3:uid="{D5A8F9CA-0B1C-40CB-94F5-0CB81365E1B4}" name="Column11366" dataDxfId="5419"/>
    <tableColumn id="11371" xr3:uid="{3F327FCE-8F89-4611-9C49-6BE41C0A7A82}" name="Column11367" dataDxfId="5418"/>
    <tableColumn id="11372" xr3:uid="{C81336D0-FCAF-4E8A-8BC1-BC3F47EB3163}" name="Column11368" dataDxfId="5417"/>
    <tableColumn id="11373" xr3:uid="{27B55E93-FC59-4B4C-A774-2F09F6C11051}" name="Column11369" dataDxfId="5416"/>
    <tableColumn id="11374" xr3:uid="{1EBF35F6-6269-4965-969E-3FA3D00A3EC5}" name="Column11370" dataDxfId="5415"/>
    <tableColumn id="11375" xr3:uid="{1513CE11-D324-40AC-B4CE-7AF292F6BA49}" name="Column11371" dataDxfId="5414"/>
    <tableColumn id="11376" xr3:uid="{6B240045-F5DE-496E-A2C9-E479381F8635}" name="Column11372" dataDxfId="5413"/>
    <tableColumn id="11377" xr3:uid="{BA2CB069-9C01-46A9-8FA2-454593678079}" name="Column11373" dataDxfId="5412"/>
    <tableColumn id="11378" xr3:uid="{680D9059-DE94-4EA0-ACCA-38E709EDDD2A}" name="Column11374" dataDxfId="5411"/>
    <tableColumn id="11379" xr3:uid="{E5142087-BD5B-41CD-A200-0AC2BA51DF68}" name="Column11375" dataDxfId="5410"/>
    <tableColumn id="11380" xr3:uid="{F17DA413-4188-4D61-AA91-FB5599CC90BC}" name="Column11376" dataDxfId="5409"/>
    <tableColumn id="11381" xr3:uid="{F877E845-BE31-4238-94C8-708F9EB830F7}" name="Column11377" dataDxfId="5408"/>
    <tableColumn id="11382" xr3:uid="{2ACEA50E-3E66-4BA2-9622-A5C4008D5BC5}" name="Column11378" dataDxfId="5407"/>
    <tableColumn id="11383" xr3:uid="{35CD159E-D286-41F6-B2C0-71570927FF43}" name="Column11379" dataDxfId="5406"/>
    <tableColumn id="11384" xr3:uid="{4ABAB3A1-E46C-48B7-9166-2683690BE0C4}" name="Column11380" dataDxfId="5405"/>
    <tableColumn id="11385" xr3:uid="{0F536726-8B8C-4D26-8A2E-1CDFB5859527}" name="Column11381" dataDxfId="5404"/>
    <tableColumn id="11386" xr3:uid="{103095B9-5151-4DD4-864D-0C9ADC30D29D}" name="Column11382" dataDxfId="5403"/>
    <tableColumn id="11387" xr3:uid="{3FE87186-58D8-4E02-8BA5-F4F31F801C8E}" name="Column11383" dataDxfId="5402"/>
    <tableColumn id="11388" xr3:uid="{F2F97525-9160-411E-AA92-F696ED557533}" name="Column11384" dataDxfId="5401"/>
    <tableColumn id="11389" xr3:uid="{C3D69C24-8E06-487C-BDFC-8742D3773298}" name="Column11385" dataDxfId="5400"/>
    <tableColumn id="11390" xr3:uid="{58F10F41-EA1F-4425-8F77-8033D670DA88}" name="Column11386" dataDxfId="5399"/>
    <tableColumn id="11391" xr3:uid="{8C61BD90-C194-458F-B3FF-0C9C52FB4329}" name="Column11387" dataDxfId="5398"/>
    <tableColumn id="11392" xr3:uid="{C27C3EB2-51FD-4C73-A69A-F4854FA4A920}" name="Column11388" dataDxfId="5397"/>
    <tableColumn id="11393" xr3:uid="{E034846A-ABC1-417A-ADD2-B2B5A74894D1}" name="Column11389" dataDxfId="5396"/>
    <tableColumn id="11394" xr3:uid="{0B7BB673-A5FD-42AA-BF1B-4791064D4A96}" name="Column11390" dataDxfId="5395"/>
    <tableColumn id="11395" xr3:uid="{8A44D20F-7A48-4AEC-BE6A-668DC7EB7246}" name="Column11391" dataDxfId="5394"/>
    <tableColumn id="11396" xr3:uid="{C94B0439-BB08-49E9-A096-B4F64CEA311C}" name="Column11392" dataDxfId="5393"/>
    <tableColumn id="11397" xr3:uid="{3FFF3481-71DE-43F6-8ACA-538B7451AE9C}" name="Column11393" dataDxfId="5392"/>
    <tableColumn id="11398" xr3:uid="{24B9BDA7-97D3-4BB8-A9C4-90577BBE93A0}" name="Column11394" dataDxfId="5391"/>
    <tableColumn id="11399" xr3:uid="{84F06A16-EBA5-4529-A665-7698C6406455}" name="Column11395" dataDxfId="5390"/>
    <tableColumn id="11400" xr3:uid="{D49C9D3C-7C34-4C5F-AD86-92FFF58D471B}" name="Column11396" dataDxfId="5389"/>
    <tableColumn id="11401" xr3:uid="{5B4A2786-C790-4287-B51E-E5C123643404}" name="Column11397" dataDxfId="5388"/>
    <tableColumn id="11402" xr3:uid="{E6C3178F-C806-4A5B-8B26-E9CAC4EF9AAB}" name="Column11398" dataDxfId="5387"/>
    <tableColumn id="11403" xr3:uid="{C675E78A-2639-4F51-9BF0-E11516DC3E22}" name="Column11399" dataDxfId="5386"/>
    <tableColumn id="11404" xr3:uid="{B85A9882-2BF6-46B4-BBF9-87E95342A7C6}" name="Column11400" dataDxfId="5385"/>
    <tableColumn id="11405" xr3:uid="{90BEDD25-3D70-4B8B-8370-7A37FDC565E1}" name="Column11401" dataDxfId="5384"/>
    <tableColumn id="11406" xr3:uid="{B528029B-C2B0-465B-801B-9FBB61C7E48C}" name="Column11402" dataDxfId="5383"/>
    <tableColumn id="11407" xr3:uid="{6C068947-F3B5-49A4-8762-0DBE3297F35F}" name="Column11403" dataDxfId="5382"/>
    <tableColumn id="11408" xr3:uid="{F07A7418-3788-4A36-9705-5D8F93B8A1A8}" name="Column11404" dataDxfId="5381"/>
    <tableColumn id="11409" xr3:uid="{6E671288-4B64-4ED7-9346-1B20C9CC8738}" name="Column11405" dataDxfId="5380"/>
    <tableColumn id="11410" xr3:uid="{5769F338-92C9-4FAF-B159-445C9F7D2A7E}" name="Column11406" dataDxfId="5379"/>
    <tableColumn id="11411" xr3:uid="{224EB8C4-119F-49A5-B651-788F6191EB83}" name="Column11407" dataDxfId="5378"/>
    <tableColumn id="11412" xr3:uid="{5F3FA990-0EDB-4FD8-83FC-6C62FAA88C2C}" name="Column11408" dataDxfId="5377"/>
    <tableColumn id="11413" xr3:uid="{3E975233-633B-45A2-8702-81A03C2917A3}" name="Column11409" dataDxfId="5376"/>
    <tableColumn id="11414" xr3:uid="{5875DA07-5375-44E5-B53C-EEB112BFA5E8}" name="Column11410" dataDxfId="5375"/>
    <tableColumn id="11415" xr3:uid="{0FDC8D12-C727-4241-8685-174BBCB5E85A}" name="Column11411" dataDxfId="5374"/>
    <tableColumn id="11416" xr3:uid="{B51E446B-4BC2-4BA8-81DC-32E1F65A143E}" name="Column11412" dataDxfId="5373"/>
    <tableColumn id="11417" xr3:uid="{59B6E312-9B88-4403-B0B5-2A048E038721}" name="Column11413" dataDxfId="5372"/>
    <tableColumn id="11418" xr3:uid="{666DEDBE-80EB-4CB3-848D-5DAAB40EB865}" name="Column11414" dataDxfId="5371"/>
    <tableColumn id="11419" xr3:uid="{37211556-3D35-469B-B8F6-CE0DD793F3D9}" name="Column11415" dataDxfId="5370"/>
    <tableColumn id="11420" xr3:uid="{8940221C-0508-4685-94AD-1C3AD4E9F6F3}" name="Column11416" dataDxfId="5369"/>
    <tableColumn id="11421" xr3:uid="{E4F517EA-AB00-4147-AF28-8FF74E37805D}" name="Column11417" dataDxfId="5368"/>
    <tableColumn id="11422" xr3:uid="{19CAD695-9E14-40A2-87E9-8B25FF91635A}" name="Column11418" dataDxfId="5367"/>
    <tableColumn id="11423" xr3:uid="{0CC3D3D6-1493-4F9E-A417-8C8EB0531103}" name="Column11419" dataDxfId="5366"/>
    <tableColumn id="11424" xr3:uid="{9081F654-DE5E-42B3-9836-4CA6AC3995C3}" name="Column11420" dataDxfId="5365"/>
    <tableColumn id="11425" xr3:uid="{BA014316-A8FA-4D05-9C3D-886105539115}" name="Column11421" dataDxfId="5364"/>
    <tableColumn id="11426" xr3:uid="{A2BD6FBD-AE22-489B-BF44-21EB0E7814BD}" name="Column11422" dataDxfId="5363"/>
    <tableColumn id="11427" xr3:uid="{3FD2D5BA-6E8A-427C-8023-9FA18E162D64}" name="Column11423" dataDxfId="5362"/>
    <tableColumn id="11428" xr3:uid="{AC8AC670-3F37-4208-9C42-A0EFB30CD39C}" name="Column11424" dataDxfId="5361"/>
    <tableColumn id="11429" xr3:uid="{54AE487C-CB6F-4FA2-8B09-216654EFCED2}" name="Column11425" dataDxfId="5360"/>
    <tableColumn id="11430" xr3:uid="{E5978826-AC54-4698-88DF-AAD8CD2C004C}" name="Column11426" dataDxfId="5359"/>
    <tableColumn id="11431" xr3:uid="{EF601E2F-C482-4676-ADA7-CD167B9F7BB3}" name="Column11427" dataDxfId="5358"/>
    <tableColumn id="11432" xr3:uid="{2CF6E814-6690-41FE-AADA-DC46872234F1}" name="Column11428" dataDxfId="5357"/>
    <tableColumn id="11433" xr3:uid="{E2E97CB2-CD48-4A5B-9D71-D56406C8A225}" name="Column11429" dataDxfId="5356"/>
    <tableColumn id="11434" xr3:uid="{36785CD8-9F46-498A-8CD7-860B2C6B138B}" name="Column11430" dataDxfId="5355"/>
    <tableColumn id="11435" xr3:uid="{C8F8F2DA-A02D-434D-A057-D6BD4A00F42F}" name="Column11431" dataDxfId="5354"/>
    <tableColumn id="11436" xr3:uid="{C7EE0F92-7D4E-4BB3-867E-5307B9EC1DD3}" name="Column11432" dataDxfId="5353"/>
    <tableColumn id="11437" xr3:uid="{C8D34733-8A10-46F0-8760-B54E6B505A74}" name="Column11433" dataDxfId="5352"/>
    <tableColumn id="11438" xr3:uid="{A9A6C28B-A616-4B16-A930-F84A1D48C34E}" name="Column11434" dataDxfId="5351"/>
    <tableColumn id="11439" xr3:uid="{340ACE07-916A-4DFD-8CE7-9A575DDCBC24}" name="Column11435" dataDxfId="5350"/>
    <tableColumn id="11440" xr3:uid="{7C39F211-BE4D-490E-A4EE-DC4E217F487A}" name="Column11436" dataDxfId="5349"/>
    <tableColumn id="11441" xr3:uid="{5E145DEE-8615-47D3-A84B-8FDBB6413703}" name="Column11437" dataDxfId="5348"/>
    <tableColumn id="11442" xr3:uid="{AA8579E7-7969-4CDB-A3DA-2A802133DD34}" name="Column11438" dataDxfId="5347"/>
    <tableColumn id="11443" xr3:uid="{82ABCD3B-CF58-4179-9798-4D2D6EF2E72D}" name="Column11439" dataDxfId="5346"/>
    <tableColumn id="11444" xr3:uid="{A5930240-6394-4F53-96C4-0CC8065A5996}" name="Column11440" dataDxfId="5345"/>
    <tableColumn id="11445" xr3:uid="{B832BA72-BD79-4791-9C56-80DE0020FA47}" name="Column11441" dataDxfId="5344"/>
    <tableColumn id="11446" xr3:uid="{5D4BF809-8779-4842-87FF-0283881539D8}" name="Column11442" dataDxfId="5343"/>
    <tableColumn id="11447" xr3:uid="{F3D811FD-E728-4CAE-8962-44D2AC21E755}" name="Column11443" dataDxfId="5342"/>
    <tableColumn id="11448" xr3:uid="{A60528E3-3197-4022-8465-DFF5730C96A0}" name="Column11444" dataDxfId="5341"/>
    <tableColumn id="11449" xr3:uid="{5C482C99-B06D-4EA1-B605-5120404CEDF9}" name="Column11445" dataDxfId="5340"/>
    <tableColumn id="11450" xr3:uid="{4F590DA7-3672-43A7-B90A-AED62ABBD675}" name="Column11446" dataDxfId="5339"/>
    <tableColumn id="11451" xr3:uid="{A74B4687-4EE3-4817-B850-AECE04DB4B74}" name="Column11447" dataDxfId="5338"/>
    <tableColumn id="11452" xr3:uid="{F35EC169-F63A-4837-9AE0-79465CA968FB}" name="Column11448" dataDxfId="5337"/>
    <tableColumn id="11453" xr3:uid="{A0459F6B-E846-4F1E-BA1A-5A64082AE194}" name="Column11449" dataDxfId="5336"/>
    <tableColumn id="11454" xr3:uid="{74D03D24-743C-492F-92A7-A14B6C9EBB22}" name="Column11450" dataDxfId="5335"/>
    <tableColumn id="11455" xr3:uid="{C98F940B-9AB3-43F4-AAAC-820BA50A1BBF}" name="Column11451" dataDxfId="5334"/>
    <tableColumn id="11456" xr3:uid="{1D9A029C-8169-46D5-9A86-F83577573093}" name="Column11452" dataDxfId="5333"/>
    <tableColumn id="11457" xr3:uid="{168B2E1A-53F3-449B-8948-00406FDF79B8}" name="Column11453" dataDxfId="5332"/>
    <tableColumn id="11458" xr3:uid="{10AB12CB-ACCB-4382-A353-90843CF50624}" name="Column11454" dataDxfId="5331"/>
    <tableColumn id="11459" xr3:uid="{FF3D3290-C246-4115-81D5-74BB52FDBB47}" name="Column11455" dataDxfId="5330"/>
    <tableColumn id="11460" xr3:uid="{C702925B-CE6F-415F-885D-BA7BC4CB862E}" name="Column11456" dataDxfId="5329"/>
    <tableColumn id="11461" xr3:uid="{0ACD74E2-2F7D-4C6A-9E49-3CF8B743B5B1}" name="Column11457" dataDxfId="5328"/>
    <tableColumn id="11462" xr3:uid="{7B412A01-94EE-4B3A-B547-8DC764D2AB6E}" name="Column11458" dataDxfId="5327"/>
    <tableColumn id="11463" xr3:uid="{C33A435B-41E1-4EDA-B93F-1D9EABDF8233}" name="Column11459" dataDxfId="5326"/>
    <tableColumn id="11464" xr3:uid="{25069DBD-5F38-41E8-B069-3EFE9F0495AA}" name="Column11460" dataDxfId="5325"/>
    <tableColumn id="11465" xr3:uid="{8C8205B7-DCD3-4355-8B27-970E9DC197C6}" name="Column11461" dataDxfId="5324"/>
    <tableColumn id="11466" xr3:uid="{B8D6A187-E566-4240-8A90-1E961A5AEE6F}" name="Column11462" dataDxfId="5323"/>
    <tableColumn id="11467" xr3:uid="{24D1B782-FF7B-485F-83AA-F902AB885DA2}" name="Column11463" dataDxfId="5322"/>
    <tableColumn id="11468" xr3:uid="{B9E3FDE2-D605-47D3-B3E2-3D1ECCAFA5ED}" name="Column11464" dataDxfId="5321"/>
    <tableColumn id="11469" xr3:uid="{1E508737-B833-4CFA-9CEF-B1C393960F89}" name="Column11465" dataDxfId="5320"/>
    <tableColumn id="11470" xr3:uid="{AEC11178-61EE-4573-9103-3EBE9C922CE8}" name="Column11466" dataDxfId="5319"/>
    <tableColumn id="11471" xr3:uid="{05A3DF80-1849-42B6-856C-2033C20080F7}" name="Column11467" dataDxfId="5318"/>
    <tableColumn id="11472" xr3:uid="{6096BD3F-5647-463D-AA87-8B0218911DB5}" name="Column11468" dataDxfId="5317"/>
    <tableColumn id="11473" xr3:uid="{EC3E6A63-88D9-4DD7-8ADE-C193DF7A0B34}" name="Column11469" dataDxfId="5316"/>
    <tableColumn id="11474" xr3:uid="{6343D0B0-AFF7-48F0-8441-20BD5D428CBD}" name="Column11470" dataDxfId="5315"/>
    <tableColumn id="11475" xr3:uid="{1AD29640-0F7A-48FF-B556-533C01189409}" name="Column11471" dataDxfId="5314"/>
    <tableColumn id="11476" xr3:uid="{EA07078D-9776-4E7B-809D-DFF3DC31AFF8}" name="Column11472" dataDxfId="5313"/>
    <tableColumn id="11477" xr3:uid="{11A63D74-17DD-4D11-8347-00BC997F9865}" name="Column11473" dataDxfId="5312"/>
    <tableColumn id="11478" xr3:uid="{64C1C844-46BA-4155-9665-44DEA6231FE7}" name="Column11474" dataDxfId="5311"/>
    <tableColumn id="11479" xr3:uid="{99029B36-CBC6-456F-B8EC-21AEE933C992}" name="Column11475" dataDxfId="5310"/>
    <tableColumn id="11480" xr3:uid="{C348BC24-17B4-453F-9F0B-390299986C39}" name="Column11476" dataDxfId="5309"/>
    <tableColumn id="11481" xr3:uid="{48D08C6A-0D99-49CD-8708-031B938193D4}" name="Column11477" dataDxfId="5308"/>
    <tableColumn id="11482" xr3:uid="{8EF66C85-CE3F-4880-9B0C-08EDE6279501}" name="Column11478" dataDxfId="5307"/>
    <tableColumn id="11483" xr3:uid="{9A6E02EF-BFCC-4980-A1EB-B0EF6A3DB084}" name="Column11479" dataDxfId="5306"/>
    <tableColumn id="11484" xr3:uid="{FB91AD7E-7244-429B-B0CA-A7F2DF7C6029}" name="Column11480" dataDxfId="5305"/>
    <tableColumn id="11485" xr3:uid="{3472A19B-BCC5-4C73-A106-241516DF3D4E}" name="Column11481" dataDxfId="5304"/>
    <tableColumn id="11486" xr3:uid="{4BBF4E75-7531-4CBC-BD72-C363B86234E0}" name="Column11482" dataDxfId="5303"/>
    <tableColumn id="11487" xr3:uid="{5EE99C7E-C3DA-43B9-8434-13B63C3020B8}" name="Column11483" dataDxfId="5302"/>
    <tableColumn id="11488" xr3:uid="{CE0A0185-8144-402A-A8B6-0F8F765761D2}" name="Column11484" dataDxfId="5301"/>
    <tableColumn id="11489" xr3:uid="{9A24BF03-FA8C-4F30-BF81-5350D3C6ED9F}" name="Column11485" dataDxfId="5300"/>
    <tableColumn id="11490" xr3:uid="{F520E38D-0D26-4DE6-9C39-A3D734FEDF40}" name="Column11486" dataDxfId="5299"/>
    <tableColumn id="11491" xr3:uid="{E1743E16-FCF8-4E97-809C-2DDA9E362F7B}" name="Column11487" dataDxfId="5298"/>
    <tableColumn id="11492" xr3:uid="{C45F541A-E743-4A6C-9DF5-4DD556F78E2D}" name="Column11488" dataDxfId="5297"/>
    <tableColumn id="11493" xr3:uid="{76D6B272-0A36-41E2-AB38-887138D57183}" name="Column11489" dataDxfId="5296"/>
    <tableColumn id="11494" xr3:uid="{60F557F6-64AB-460A-9D45-1B18C2E3BDC5}" name="Column11490" dataDxfId="5295"/>
    <tableColumn id="11495" xr3:uid="{D5D5B43C-F764-4015-A67C-B98DA9F36F06}" name="Column11491" dataDxfId="5294"/>
    <tableColumn id="11496" xr3:uid="{8C1635A5-FCD8-446D-9B27-20CDAC53C86C}" name="Column11492" dataDxfId="5293"/>
    <tableColumn id="11497" xr3:uid="{C8738302-AAB8-4B9D-9E34-9251948C3EA3}" name="Column11493" dataDxfId="5292"/>
    <tableColumn id="11498" xr3:uid="{BF298E3C-6B6C-4F7B-85AD-5B00AB8DD852}" name="Column11494" dataDxfId="5291"/>
    <tableColumn id="11499" xr3:uid="{5568911A-6084-44D2-B919-EBF31C5F07F9}" name="Column11495" dataDxfId="5290"/>
    <tableColumn id="11500" xr3:uid="{1E32D0F1-310F-428B-B70E-8C9AE17A34DC}" name="Column11496" dataDxfId="5289"/>
    <tableColumn id="11501" xr3:uid="{A7DBB7B8-8F58-4CF6-ADF0-D448B604477A}" name="Column11497" dataDxfId="5288"/>
    <tableColumn id="11502" xr3:uid="{08AF53D8-C847-4A98-B5DB-9844ED63E945}" name="Column11498" dataDxfId="5287"/>
    <tableColumn id="11503" xr3:uid="{E3E7E86F-3215-4EC3-B718-960492F49843}" name="Column11499" dataDxfId="5286"/>
    <tableColumn id="11504" xr3:uid="{6B596B92-D1CB-44BC-AAC9-B3008E877A2F}" name="Column11500" dataDxfId="5285"/>
    <tableColumn id="11505" xr3:uid="{8E72AB29-C8CA-4618-A77E-E15CB16996FA}" name="Column11501" dataDxfId="5284"/>
    <tableColumn id="11506" xr3:uid="{ACC48D44-3676-465D-A4CF-4430FACBC260}" name="Column11502" dataDxfId="5283"/>
    <tableColumn id="11507" xr3:uid="{BEA35008-3D43-4544-B30A-35FE3DED27DF}" name="Column11503" dataDxfId="5282"/>
    <tableColumn id="11508" xr3:uid="{3278B1A1-6FC1-411B-945A-D3F441092EA6}" name="Column11504" dataDxfId="5281"/>
    <tableColumn id="11509" xr3:uid="{E3B68260-1688-4E40-82F9-22062830E71D}" name="Column11505" dataDxfId="5280"/>
    <tableColumn id="11510" xr3:uid="{C4A2A9C0-351C-40AD-ADFE-DDC79B6C9C75}" name="Column11506" dataDxfId="5279"/>
    <tableColumn id="11511" xr3:uid="{10527262-7C17-44A8-813C-4BEDB8FC7ACD}" name="Column11507" dataDxfId="5278"/>
    <tableColumn id="11512" xr3:uid="{E87A945C-ED11-4433-8748-32CCCB56BC07}" name="Column11508" dataDxfId="5277"/>
    <tableColumn id="11513" xr3:uid="{D82FCC7A-A3F5-4DFF-8E16-29C665F50A9E}" name="Column11509" dataDxfId="5276"/>
    <tableColumn id="11514" xr3:uid="{654EC128-A598-4CFA-9B26-A9EA435312A0}" name="Column11510" dataDxfId="5275"/>
    <tableColumn id="11515" xr3:uid="{D96D46B1-01D6-4F42-B75E-9834BA34B49A}" name="Column11511" dataDxfId="5274"/>
    <tableColumn id="11516" xr3:uid="{B7761295-59D3-4595-BDAE-5773FC080A2D}" name="Column11512" dataDxfId="5273"/>
    <tableColumn id="11517" xr3:uid="{D028412F-BEBB-4122-8203-6A62DFF9C466}" name="Column11513" dataDxfId="5272"/>
    <tableColumn id="11518" xr3:uid="{DED4BB41-E65B-49BE-B9F2-29310E729832}" name="Column11514" dataDxfId="5271"/>
    <tableColumn id="11519" xr3:uid="{DD2CC21A-FF55-44BE-B8B2-40F013D15954}" name="Column11515" dataDxfId="5270"/>
    <tableColumn id="11520" xr3:uid="{BDE11183-94AA-45E5-B073-7E8F9C579148}" name="Column11516" dataDxfId="5269"/>
    <tableColumn id="11521" xr3:uid="{2C61DFC3-DC49-4A62-968C-56E7B80A0757}" name="Column11517" dataDxfId="5268"/>
    <tableColumn id="11522" xr3:uid="{9F57E158-8900-4B1F-BAEE-1D4CB4C2AC38}" name="Column11518" dataDxfId="5267"/>
    <tableColumn id="11523" xr3:uid="{EC778F61-FE22-4C5B-A9BD-603A0BBE6C8C}" name="Column11519" dataDxfId="5266"/>
    <tableColumn id="11524" xr3:uid="{6D8134CD-A5C6-4183-8895-6E429ADDAEF5}" name="Column11520" dataDxfId="5265"/>
    <tableColumn id="11525" xr3:uid="{0CF06178-A2A2-42DB-9786-DA8CA9035984}" name="Column11521" dataDxfId="5264"/>
    <tableColumn id="11526" xr3:uid="{13DB85F4-0FC7-4537-AD08-FD308B7A66C3}" name="Column11522" dataDxfId="5263"/>
    <tableColumn id="11527" xr3:uid="{8DDEB44B-D3B7-49D1-9754-1505829F795C}" name="Column11523" dataDxfId="5262"/>
    <tableColumn id="11528" xr3:uid="{F0E7808E-A2B1-47AC-A996-FA061944A564}" name="Column11524" dataDxfId="5261"/>
    <tableColumn id="11529" xr3:uid="{FF63C5DA-3552-45E3-A450-A6F025E55E43}" name="Column11525" dataDxfId="5260"/>
    <tableColumn id="11530" xr3:uid="{947EFADD-F80A-4C45-B370-C2A7978220E7}" name="Column11526" dataDxfId="5259"/>
    <tableColumn id="11531" xr3:uid="{30AE4B45-CBD1-406D-AC14-92C8FB274090}" name="Column11527" dataDxfId="5258"/>
    <tableColumn id="11532" xr3:uid="{0E1B1A9E-7608-4CD4-AC2C-9F0797589C3F}" name="Column11528" dataDxfId="5257"/>
    <tableColumn id="11533" xr3:uid="{A8758BBE-B219-445D-874A-114D322FA265}" name="Column11529" dataDxfId="5256"/>
    <tableColumn id="11534" xr3:uid="{B93D8C92-9C47-42FA-A8B6-B94B6C7D80D2}" name="Column11530" dataDxfId="5255"/>
    <tableColumn id="11535" xr3:uid="{056D76F0-84BA-4860-8068-F21A2DD9CD4E}" name="Column11531" dataDxfId="5254"/>
    <tableColumn id="11536" xr3:uid="{A7B0614A-9E9B-4953-88E1-C617EFEE24D8}" name="Column11532" dataDxfId="5253"/>
    <tableColumn id="11537" xr3:uid="{19D34471-B571-49CA-A285-DA6318F4549B}" name="Column11533" dataDxfId="5252"/>
    <tableColumn id="11538" xr3:uid="{73E4F5A8-ECFA-4EEE-A539-DB9753932D7F}" name="Column11534" dataDxfId="5251"/>
    <tableColumn id="11539" xr3:uid="{79AE1141-0330-4777-B6A5-253066A8A6E5}" name="Column11535" dataDxfId="5250"/>
    <tableColumn id="11540" xr3:uid="{DEFE508E-7FCC-430E-9022-A9B4E602A142}" name="Column11536" dataDxfId="5249"/>
    <tableColumn id="11541" xr3:uid="{7894CA15-0765-46ED-B751-06D664CA9FA7}" name="Column11537" dataDxfId="5248"/>
    <tableColumn id="11542" xr3:uid="{06E695DC-B451-429F-A849-0F78C0C1C882}" name="Column11538" dataDxfId="5247"/>
    <tableColumn id="11543" xr3:uid="{763009B5-2DB8-4B37-95A1-0DEE699C6E18}" name="Column11539" dataDxfId="5246"/>
    <tableColumn id="11544" xr3:uid="{C0764832-35BF-4AC2-94F4-7F1E6BB93E3F}" name="Column11540" dataDxfId="5245"/>
    <tableColumn id="11545" xr3:uid="{BDA024A4-563C-4D01-B444-FC2ED0CBB20F}" name="Column11541" dataDxfId="5244"/>
    <tableColumn id="11546" xr3:uid="{223871FE-9637-4B41-A559-854EFB39986C}" name="Column11542" dataDxfId="5243"/>
    <tableColumn id="11547" xr3:uid="{E8F069E4-4C7A-43A3-95F6-45A6211956AE}" name="Column11543" dataDxfId="5242"/>
    <tableColumn id="11548" xr3:uid="{FE26AEC5-220F-4B33-B72F-A7338E101402}" name="Column11544" dataDxfId="5241"/>
    <tableColumn id="11549" xr3:uid="{D53F561E-8BF2-4B6A-B758-5F5C75BDCF57}" name="Column11545" dataDxfId="5240"/>
    <tableColumn id="11550" xr3:uid="{3B0843AB-AE1C-4275-B9FF-490C542BC82C}" name="Column11546" dataDxfId="5239"/>
    <tableColumn id="11551" xr3:uid="{BAFD6909-7479-4367-BB21-6285B31A9C17}" name="Column11547" dataDxfId="5238"/>
    <tableColumn id="11552" xr3:uid="{672A44EE-2922-4D51-8CF3-EC88F733B743}" name="Column11548" dataDxfId="5237"/>
    <tableColumn id="11553" xr3:uid="{C48DB047-225D-4622-9BF2-3ECD39F0E2CC}" name="Column11549" dataDxfId="5236"/>
    <tableColumn id="11554" xr3:uid="{8A2078AA-6A52-4A28-B75E-BCD92E0D5244}" name="Column11550" dataDxfId="5235"/>
    <tableColumn id="11555" xr3:uid="{9A58AB44-A33A-4BFE-AC77-1B15F3E21012}" name="Column11551" dataDxfId="5234"/>
    <tableColumn id="11556" xr3:uid="{966024D3-AAAB-42ED-B377-10A03F8BEFD4}" name="Column11552" dataDxfId="5233"/>
    <tableColumn id="11557" xr3:uid="{525CED49-39D1-41A3-9055-32BB287D9D94}" name="Column11553" dataDxfId="5232"/>
    <tableColumn id="11558" xr3:uid="{9FCB4221-A7D7-4A54-BDC0-B21AD0AB26B5}" name="Column11554" dataDxfId="5231"/>
    <tableColumn id="11559" xr3:uid="{1F8AD010-0AEB-4C9B-8720-060967F2B1DE}" name="Column11555" dataDxfId="5230"/>
    <tableColumn id="11560" xr3:uid="{BBC82A91-3B50-4B40-B881-F96F938FA9F6}" name="Column11556" dataDxfId="5229"/>
    <tableColumn id="11561" xr3:uid="{12970A3D-3C94-4871-9B69-B4423BD1AEF2}" name="Column11557" dataDxfId="5228"/>
    <tableColumn id="11562" xr3:uid="{0BD6184E-EF96-47D1-AA14-E8F73552C22E}" name="Column11558" dataDxfId="5227"/>
    <tableColumn id="11563" xr3:uid="{6E412E3E-3B42-4BBF-AC54-119369330C76}" name="Column11559" dataDxfId="5226"/>
    <tableColumn id="11564" xr3:uid="{99EFDE05-ECD5-47BA-A6DC-B493B27250FB}" name="Column11560" dataDxfId="5225"/>
    <tableColumn id="11565" xr3:uid="{25B51189-8DC8-4475-8CCB-D27A2DFBA807}" name="Column11561" dataDxfId="5224"/>
    <tableColumn id="11566" xr3:uid="{4C4F2A6B-A6C1-422F-9E5A-CABF70067BDB}" name="Column11562" dataDxfId="5223"/>
    <tableColumn id="11567" xr3:uid="{F90975DA-E0B7-4744-A0A2-43D703EA4C05}" name="Column11563" dataDxfId="5222"/>
    <tableColumn id="11568" xr3:uid="{89347DF5-0B04-41BB-BFCE-9EAC8A0DD1FE}" name="Column11564" dataDxfId="5221"/>
    <tableColumn id="11569" xr3:uid="{E8ABCEE9-40A2-4E61-BB2F-28A92BADC487}" name="Column11565" dataDxfId="5220"/>
    <tableColumn id="11570" xr3:uid="{6ABA6D89-CE87-492F-A951-F70DDB4E1C72}" name="Column11566" dataDxfId="5219"/>
    <tableColumn id="11571" xr3:uid="{D1D42D39-CFF0-44E1-9054-33C8D44E72FA}" name="Column11567" dataDxfId="5218"/>
    <tableColumn id="11572" xr3:uid="{CBF7CB3B-E2FD-4119-9001-FDFEA9E88714}" name="Column11568" dataDxfId="5217"/>
    <tableColumn id="11573" xr3:uid="{0111FAB0-4D35-43F8-82F9-B6BC788C7471}" name="Column11569" dataDxfId="5216"/>
    <tableColumn id="11574" xr3:uid="{EABD4137-8722-4904-8A72-B59D17598B99}" name="Column11570" dataDxfId="5215"/>
    <tableColumn id="11575" xr3:uid="{A1311D06-913F-47C5-94C2-0761048F9E33}" name="Column11571" dataDxfId="5214"/>
    <tableColumn id="11576" xr3:uid="{915B9700-E7D4-49AE-819A-068D60FB69DC}" name="Column11572" dataDxfId="5213"/>
    <tableColumn id="11577" xr3:uid="{912F18E7-56F8-405F-817C-9073EDB86333}" name="Column11573" dataDxfId="5212"/>
    <tableColumn id="11578" xr3:uid="{54EF4C60-2AED-49F4-9968-54EF2A04EE50}" name="Column11574" dataDxfId="5211"/>
    <tableColumn id="11579" xr3:uid="{BF7DF84A-3E86-4D12-BEE2-745B16E13290}" name="Column11575" dataDxfId="5210"/>
    <tableColumn id="11580" xr3:uid="{A9334C27-EB8F-4CEB-B615-79F7C515839D}" name="Column11576" dataDxfId="5209"/>
    <tableColumn id="11581" xr3:uid="{BE8D7483-2F7B-44F2-876A-230F332D8594}" name="Column11577" dataDxfId="5208"/>
    <tableColumn id="11582" xr3:uid="{28847651-B134-4F3D-A937-8966F71C0E21}" name="Column11578" dataDxfId="5207"/>
    <tableColumn id="11583" xr3:uid="{D39AB6A7-A147-4A2A-AC9F-861734FD3208}" name="Column11579" dataDxfId="5206"/>
    <tableColumn id="11584" xr3:uid="{0B3C0B85-E577-46B3-AAEF-C38E46C61DBB}" name="Column11580" dataDxfId="5205"/>
    <tableColumn id="11585" xr3:uid="{3434C45E-6449-4259-99CF-1D3D1BD1AA7E}" name="Column11581" dataDxfId="5204"/>
    <tableColumn id="11586" xr3:uid="{14531AE6-FDC0-4CDF-9580-161E9B91E845}" name="Column11582" dataDxfId="5203"/>
    <tableColumn id="11587" xr3:uid="{6EB0175C-0349-4D48-BEB2-B2A345BF5202}" name="Column11583" dataDxfId="5202"/>
    <tableColumn id="11588" xr3:uid="{F029BED4-F987-463F-BF78-389F4B97FDC0}" name="Column11584" dataDxfId="5201"/>
    <tableColumn id="11589" xr3:uid="{61B536AF-59B5-4966-837E-281C541C30CE}" name="Column11585" dataDxfId="5200"/>
    <tableColumn id="11590" xr3:uid="{2ECD185B-39C2-4A75-9E76-CFD2C9876811}" name="Column11586" dataDxfId="5199"/>
    <tableColumn id="11591" xr3:uid="{EB89CAD7-7299-4C8A-9770-0AB4D8B78BF9}" name="Column11587" dataDxfId="5198"/>
    <tableColumn id="11592" xr3:uid="{1E6C3580-D433-4947-BD47-59E7DD1D8AC2}" name="Column11588" dataDxfId="5197"/>
    <tableColumn id="11593" xr3:uid="{B9485DA3-6738-4764-BAF7-6D2566D53721}" name="Column11589" dataDxfId="5196"/>
    <tableColumn id="11594" xr3:uid="{A8AEC6CD-1A11-4A47-9D38-2BAA6CB5357B}" name="Column11590" dataDxfId="5195"/>
    <tableColumn id="11595" xr3:uid="{4A18BF32-969B-42A3-B6C2-155BD745B4D1}" name="Column11591" dataDxfId="5194"/>
    <tableColumn id="11596" xr3:uid="{42808C20-CDF6-4621-9DE4-5389738FE32B}" name="Column11592" dataDxfId="5193"/>
    <tableColumn id="11597" xr3:uid="{DBBFB93D-96B2-44E1-BD00-17089A3425E2}" name="Column11593" dataDxfId="5192"/>
    <tableColumn id="11598" xr3:uid="{50D1B793-8233-478C-94C4-1A9FF2474F32}" name="Column11594" dataDxfId="5191"/>
    <tableColumn id="11599" xr3:uid="{D4182ED3-D75F-408C-9808-C479B6F83303}" name="Column11595" dataDxfId="5190"/>
    <tableColumn id="11600" xr3:uid="{07DB00D2-D50A-4B7F-BF61-796067BB5207}" name="Column11596" dataDxfId="5189"/>
    <tableColumn id="11601" xr3:uid="{58817FAD-3C2C-4E91-8F53-A053723D9DD4}" name="Column11597" dataDxfId="5188"/>
    <tableColumn id="11602" xr3:uid="{656710C3-6598-4583-93EC-008432F8A6BA}" name="Column11598" dataDxfId="5187"/>
    <tableColumn id="11603" xr3:uid="{735A02E1-C417-49E8-95C8-08CC168C5EF8}" name="Column11599" dataDxfId="5186"/>
    <tableColumn id="11604" xr3:uid="{1364CA6E-8602-4709-A491-319C91DB9A9F}" name="Column11600" dataDxfId="5185"/>
    <tableColumn id="11605" xr3:uid="{FF5CAD86-C269-4D84-829E-375A6D609BA4}" name="Column11601" dataDxfId="5184"/>
    <tableColumn id="11606" xr3:uid="{CC451F53-CDAC-4447-B01F-1A17B62C7251}" name="Column11602" dataDxfId="5183"/>
    <tableColumn id="11607" xr3:uid="{076381DD-7527-4287-8F5D-4DF94E2F5616}" name="Column11603" dataDxfId="5182"/>
    <tableColumn id="11608" xr3:uid="{924F15FD-A566-4F6E-A5E3-F97F260E7856}" name="Column11604" dataDxfId="5181"/>
    <tableColumn id="11609" xr3:uid="{480E5B07-198A-4C8C-BDD8-2518F862417D}" name="Column11605" dataDxfId="5180"/>
    <tableColumn id="11610" xr3:uid="{08FEBFC6-2FFF-43C2-B6E7-840BC4C255ED}" name="Column11606" dataDxfId="5179"/>
    <tableColumn id="11611" xr3:uid="{F6EEC336-46C8-4319-8F14-A4A900C8ED97}" name="Column11607" dataDxfId="5178"/>
    <tableColumn id="11612" xr3:uid="{B2924EE3-EC9A-42DD-8600-D066BF75D806}" name="Column11608" dataDxfId="5177"/>
    <tableColumn id="11613" xr3:uid="{D1501DF3-4801-4730-94A8-D71EA85E30D8}" name="Column11609" dataDxfId="5176"/>
    <tableColumn id="11614" xr3:uid="{03932092-7794-442E-9696-1EAAF8A4D31A}" name="Column11610" dataDxfId="5175"/>
    <tableColumn id="11615" xr3:uid="{9C26E956-A205-41A2-8D33-1A1981A71100}" name="Column11611" dataDxfId="5174"/>
    <tableColumn id="11616" xr3:uid="{2F1EB4CD-2614-4C64-AF28-C3B6D75BA9BB}" name="Column11612" dataDxfId="5173"/>
    <tableColumn id="11617" xr3:uid="{CC7B68FD-9D8F-4093-BB08-8E30053452EB}" name="Column11613" dataDxfId="5172"/>
    <tableColumn id="11618" xr3:uid="{C9B1A471-AB71-44C3-A6BF-2ACBD07E38A1}" name="Column11614" dataDxfId="5171"/>
    <tableColumn id="11619" xr3:uid="{2061D6F4-AF94-4C71-BC71-50069D1E771B}" name="Column11615" dataDxfId="5170"/>
    <tableColumn id="11620" xr3:uid="{ECAE28F1-E79C-4F98-B860-F6A7447475F6}" name="Column11616" dataDxfId="5169"/>
    <tableColumn id="11621" xr3:uid="{5624D8E0-F033-469E-B751-919A19565652}" name="Column11617" dataDxfId="5168"/>
    <tableColumn id="11622" xr3:uid="{34439EA2-0B2F-4EC3-B128-1F4550B1814A}" name="Column11618" dataDxfId="5167"/>
    <tableColumn id="11623" xr3:uid="{2DCECE69-51A2-4A60-9BAD-67C2DBABE0DA}" name="Column11619" dataDxfId="5166"/>
    <tableColumn id="11624" xr3:uid="{486BB3AC-B436-411C-A484-CE79617B96EE}" name="Column11620" dataDxfId="5165"/>
    <tableColumn id="11625" xr3:uid="{E7F23CF4-9ABA-479F-A614-7723B8BDE9FB}" name="Column11621" dataDxfId="5164"/>
    <tableColumn id="11626" xr3:uid="{17CAF69F-1B51-4143-A948-361188527BF1}" name="Column11622" dataDxfId="5163"/>
    <tableColumn id="11627" xr3:uid="{278F8C6C-6481-444D-BBAF-65B7662ABF06}" name="Column11623" dataDxfId="5162"/>
    <tableColumn id="11628" xr3:uid="{6D9D0FF2-C269-4494-8A95-838F62E40528}" name="Column11624" dataDxfId="5161"/>
    <tableColumn id="11629" xr3:uid="{5415E4D2-4F02-4F0F-A850-B177BA885594}" name="Column11625" dataDxfId="5160"/>
    <tableColumn id="11630" xr3:uid="{E4BAFC15-87CC-4DB0-83D6-720D0A57C57C}" name="Column11626" dataDxfId="5159"/>
    <tableColumn id="11631" xr3:uid="{6BC06C93-1E39-4A36-BBAA-D0316864611A}" name="Column11627" dataDxfId="5158"/>
    <tableColumn id="11632" xr3:uid="{F49E0C22-3BE8-493A-A80E-420490DAC035}" name="Column11628" dataDxfId="5157"/>
    <tableColumn id="11633" xr3:uid="{EBF91BDD-E744-4F66-B7C3-53D0EEFCD762}" name="Column11629" dataDxfId="5156"/>
    <tableColumn id="11634" xr3:uid="{80E9A4A7-218C-4767-BD82-EAF815C90308}" name="Column11630" dataDxfId="5155"/>
    <tableColumn id="11635" xr3:uid="{DAB94214-903C-443C-A104-0D6CF2C2144C}" name="Column11631" dataDxfId="5154"/>
    <tableColumn id="11636" xr3:uid="{1F33592F-F968-4D29-920C-B3CE945ABA3C}" name="Column11632" dataDxfId="5153"/>
    <tableColumn id="11637" xr3:uid="{1D7AB0DC-99BA-406F-974F-642D7C456FB5}" name="Column11633" dataDxfId="5152"/>
    <tableColumn id="11638" xr3:uid="{C6116364-3F09-4E39-83EB-6307E63C505B}" name="Column11634" dataDxfId="5151"/>
    <tableColumn id="11639" xr3:uid="{0412660F-BC44-49FB-9150-81D911BF43E1}" name="Column11635" dataDxfId="5150"/>
    <tableColumn id="11640" xr3:uid="{08720398-BFD3-45E5-99EC-6A8F7925F12C}" name="Column11636" dataDxfId="5149"/>
    <tableColumn id="11641" xr3:uid="{89E53507-67E2-4A72-A597-F70BA644CEC1}" name="Column11637" dataDxfId="5148"/>
    <tableColumn id="11642" xr3:uid="{51334EF0-A0B8-4C40-9CD9-82AEE0A1E2EA}" name="Column11638" dataDxfId="5147"/>
    <tableColumn id="11643" xr3:uid="{4F52E7F1-0C9C-4336-BD62-757B25D8D33D}" name="Column11639" dataDxfId="5146"/>
    <tableColumn id="11644" xr3:uid="{60A44EB4-EC55-47D9-98A4-7FE692B7EE69}" name="Column11640" dataDxfId="5145"/>
    <tableColumn id="11645" xr3:uid="{95C56076-1518-4F9F-A6E4-6B87B0375768}" name="Column11641" dataDxfId="5144"/>
    <tableColumn id="11646" xr3:uid="{AF51C255-8B2A-4EB2-8166-213741471C9E}" name="Column11642" dataDxfId="5143"/>
    <tableColumn id="11647" xr3:uid="{9E05A4D8-DD1D-4681-BE8E-AFCB5174636A}" name="Column11643" dataDxfId="5142"/>
    <tableColumn id="11648" xr3:uid="{1065AB01-21BF-4DAC-89CA-02E9FABBDC1F}" name="Column11644" dataDxfId="5141"/>
    <tableColumn id="11649" xr3:uid="{F73448E4-8934-486F-838B-02843DC40C3D}" name="Column11645" dataDxfId="5140"/>
    <tableColumn id="11650" xr3:uid="{1E02DA89-7BFB-4469-9A7F-45CD76196637}" name="Column11646" dataDxfId="5139"/>
    <tableColumn id="11651" xr3:uid="{AE90607A-1452-410B-AA00-B92E5428828E}" name="Column11647" dataDxfId="5138"/>
    <tableColumn id="11652" xr3:uid="{A99DB23A-53FA-499F-8673-2AD8B2B6AD42}" name="Column11648" dataDxfId="5137"/>
    <tableColumn id="11653" xr3:uid="{35997B16-5FED-4C29-A9B4-835712E9FF3F}" name="Column11649" dataDxfId="5136"/>
    <tableColumn id="11654" xr3:uid="{3E08C8AD-A047-401C-AC57-A23969C5A9B5}" name="Column11650" dataDxfId="5135"/>
    <tableColumn id="11655" xr3:uid="{D9CBF402-68D5-4D89-B01B-AA2EB0BF2F2A}" name="Column11651" dataDxfId="5134"/>
    <tableColumn id="11656" xr3:uid="{39FADE37-63EE-44A4-9681-0FF4DBDF7D3E}" name="Column11652" dataDxfId="5133"/>
    <tableColumn id="11657" xr3:uid="{8BAC5BA5-84F7-418D-8C82-139B631BBF5A}" name="Column11653" dataDxfId="5132"/>
    <tableColumn id="11658" xr3:uid="{5DCF04F8-8DDA-468C-8411-DA49045FCEF2}" name="Column11654" dataDxfId="5131"/>
    <tableColumn id="11659" xr3:uid="{9BB17CAF-F978-4319-87F3-E60143B0D702}" name="Column11655" dataDxfId="5130"/>
    <tableColumn id="11660" xr3:uid="{5CD20C8A-24F8-4E0C-A5B5-A5331CC2B2EC}" name="Column11656" dataDxfId="5129"/>
    <tableColumn id="11661" xr3:uid="{1E73EB57-40E7-40BD-A373-C49EC2290032}" name="Column11657" dataDxfId="5128"/>
    <tableColumn id="11662" xr3:uid="{22ECD1B4-FF47-4B6E-99A2-25E0AE9F6342}" name="Column11658" dataDxfId="5127"/>
    <tableColumn id="11663" xr3:uid="{41E4267A-8056-47A7-A97C-8570FB216FCA}" name="Column11659" dataDxfId="5126"/>
    <tableColumn id="11664" xr3:uid="{7CC4FD64-CAAB-49F7-85D9-05AA469E48F8}" name="Column11660" dataDxfId="5125"/>
    <tableColumn id="11665" xr3:uid="{63B2E1A5-8F9D-4176-91AC-9F3DB4FE37B4}" name="Column11661" dataDxfId="5124"/>
    <tableColumn id="11666" xr3:uid="{F45F70AC-1E6A-4796-AF3E-715483E7A30E}" name="Column11662" dataDxfId="5123"/>
    <tableColumn id="11667" xr3:uid="{81FE7EF5-6B37-4434-93E7-F4DCD5DF132C}" name="Column11663" dataDxfId="5122"/>
    <tableColumn id="11668" xr3:uid="{2D37726E-8801-41EC-9272-7038A338ADAA}" name="Column11664" dataDxfId="5121"/>
    <tableColumn id="11669" xr3:uid="{00C894E4-8E33-43EC-8949-EE6769A69C74}" name="Column11665" dataDxfId="5120"/>
    <tableColumn id="11670" xr3:uid="{2AB45EA7-28AC-44DE-ACBD-C47B21395A37}" name="Column11666" dataDxfId="5119"/>
    <tableColumn id="11671" xr3:uid="{E436DBC6-C5C5-4C2D-8FCA-E8C1F970A901}" name="Column11667" dataDxfId="5118"/>
    <tableColumn id="11672" xr3:uid="{55DB6BB8-06C8-4951-9C40-386BD2E827BC}" name="Column11668" dataDxfId="5117"/>
    <tableColumn id="11673" xr3:uid="{D81FB794-95F0-4D1A-B1DC-18435AF993C5}" name="Column11669" dataDxfId="5116"/>
    <tableColumn id="11674" xr3:uid="{E6F95DD2-54BA-478F-B0E0-FFF3AFD63470}" name="Column11670" dataDxfId="5115"/>
    <tableColumn id="11675" xr3:uid="{3046C80D-1EDA-45B1-B964-CBE5295F5844}" name="Column11671" dataDxfId="5114"/>
    <tableColumn id="11676" xr3:uid="{C3DE91AA-9346-4C2A-8DF7-9017700A2992}" name="Column11672" dataDxfId="5113"/>
    <tableColumn id="11677" xr3:uid="{FBA5B1CC-2020-4D59-A2D5-5633877C6ABA}" name="Column11673" dataDxfId="5112"/>
    <tableColumn id="11678" xr3:uid="{C6D6EF21-CDDE-4ADF-A566-7CF7D3B18986}" name="Column11674" dataDxfId="5111"/>
    <tableColumn id="11679" xr3:uid="{3CC2426D-4879-47A0-B6C9-0D0B7CF2276C}" name="Column11675" dataDxfId="5110"/>
    <tableColumn id="11680" xr3:uid="{0EEBC876-9A12-4262-A491-7F5E00B46FA6}" name="Column11676" dataDxfId="5109"/>
    <tableColumn id="11681" xr3:uid="{3EFD44A2-0851-4FE0-95DD-759DE9D17D43}" name="Column11677" dataDxfId="5108"/>
    <tableColumn id="11682" xr3:uid="{2640A53E-B37A-40F1-8B6D-B7FE2CA92C34}" name="Column11678" dataDxfId="5107"/>
    <tableColumn id="11683" xr3:uid="{26A02290-E4BA-4F9B-A5F0-5D1570977CAF}" name="Column11679" dataDxfId="5106"/>
    <tableColumn id="11684" xr3:uid="{4D88F528-A1E2-494B-AD1C-8FBC44D34687}" name="Column11680" dataDxfId="5105"/>
    <tableColumn id="11685" xr3:uid="{D2F7AD20-FB08-42BF-8AA9-0451846A5F67}" name="Column11681" dataDxfId="5104"/>
    <tableColumn id="11686" xr3:uid="{2D182AC5-E1F9-4CDD-9744-5B94D4F228A9}" name="Column11682" dataDxfId="5103"/>
    <tableColumn id="11687" xr3:uid="{5B78E030-2D55-47EE-9DBA-055F6641FA58}" name="Column11683" dataDxfId="5102"/>
    <tableColumn id="11688" xr3:uid="{076246E1-E479-427C-98C9-11E37FE70AEC}" name="Column11684" dataDxfId="5101"/>
    <tableColumn id="11689" xr3:uid="{58B01C4A-56D9-4A2D-A095-463B30371F70}" name="Column11685" dataDxfId="5100"/>
    <tableColumn id="11690" xr3:uid="{551FC155-4BEE-44B2-83C4-8CF2B6C5C33C}" name="Column11686" dataDxfId="5099"/>
    <tableColumn id="11691" xr3:uid="{3529D711-7AA7-41E8-81BE-33B2E850527F}" name="Column11687" dataDxfId="5098"/>
    <tableColumn id="11692" xr3:uid="{A580EBC9-41CC-4CA9-ABCA-A79773F3D9C2}" name="Column11688" dataDxfId="5097"/>
    <tableColumn id="11693" xr3:uid="{E18E702B-1E8E-49C7-A638-29A032F2945B}" name="Column11689" dataDxfId="5096"/>
    <tableColumn id="11694" xr3:uid="{C77B3B38-9084-4774-9846-6CCBE415D3E1}" name="Column11690" dataDxfId="5095"/>
    <tableColumn id="11695" xr3:uid="{A86B8B6A-960D-4DD0-8A3F-435009147318}" name="Column11691" dataDxfId="5094"/>
    <tableColumn id="11696" xr3:uid="{02D30EC4-2535-4D49-87E5-F6841A080C55}" name="Column11692" dataDxfId="5093"/>
    <tableColumn id="11697" xr3:uid="{8FC354AF-0B65-4852-BB20-7F0D6723D9CC}" name="Column11693" dataDxfId="5092"/>
    <tableColumn id="11698" xr3:uid="{A6D7D060-83FD-442A-AE31-28E7C554A7CF}" name="Column11694" dataDxfId="5091"/>
    <tableColumn id="11699" xr3:uid="{ED8C919F-DD5E-4FA7-93E4-A67B2C8174C0}" name="Column11695" dataDxfId="5090"/>
    <tableColumn id="11700" xr3:uid="{E00240A8-CA17-4987-9536-E8924A203B6B}" name="Column11696" dataDxfId="5089"/>
    <tableColumn id="11701" xr3:uid="{CD857ADC-7F31-4BC7-8606-118AD76874FA}" name="Column11697" dataDxfId="5088"/>
    <tableColumn id="11702" xr3:uid="{29927985-1A75-484F-BC6D-751852967842}" name="Column11698" dataDxfId="5087"/>
    <tableColumn id="11703" xr3:uid="{2C93398B-F211-4F17-8A6F-D7AC27280AA2}" name="Column11699" dataDxfId="5086"/>
    <tableColumn id="11704" xr3:uid="{5E70D1B8-A845-46C0-871F-4655F47E7196}" name="Column11700" dataDxfId="5085"/>
    <tableColumn id="11705" xr3:uid="{9269B70A-B3D5-4CAA-BACF-C872A02D1C67}" name="Column11701" dataDxfId="5084"/>
    <tableColumn id="11706" xr3:uid="{C77B023F-892D-4657-AD87-6EC88877F0BF}" name="Column11702" dataDxfId="5083"/>
    <tableColumn id="11707" xr3:uid="{E7B3636F-4409-4DD2-B6D7-8FB856BA7485}" name="Column11703" dataDxfId="5082"/>
    <tableColumn id="11708" xr3:uid="{0C3EBEA1-7D48-4459-91E0-2F1D5A5E9FAD}" name="Column11704" dataDxfId="5081"/>
    <tableColumn id="11709" xr3:uid="{C30BFBB3-479D-4445-AC21-058915B08730}" name="Column11705" dataDxfId="5080"/>
    <tableColumn id="11710" xr3:uid="{9321803F-8DB2-4177-8E96-6555A905AAF9}" name="Column11706" dataDxfId="5079"/>
    <tableColumn id="11711" xr3:uid="{9574B178-7276-43A8-B00E-90933A37D617}" name="Column11707" dataDxfId="5078"/>
    <tableColumn id="11712" xr3:uid="{7D4B0188-63D0-4BC1-BCC1-69C10B8AD47B}" name="Column11708" dataDxfId="5077"/>
    <tableColumn id="11713" xr3:uid="{D75BD0E9-B4F2-49C6-A35D-79C0AD3BB42B}" name="Column11709" dataDxfId="5076"/>
    <tableColumn id="11714" xr3:uid="{826423B0-C40A-4011-A5FA-B2D88A65619E}" name="Column11710" dataDxfId="5075"/>
    <tableColumn id="11715" xr3:uid="{C3B3D139-3F51-48C1-96C2-D982BEB564AE}" name="Column11711" dataDxfId="5074"/>
    <tableColumn id="11716" xr3:uid="{142644EB-11E6-430B-9EF1-297AC4AB7A5A}" name="Column11712" dataDxfId="5073"/>
    <tableColumn id="11717" xr3:uid="{13C9D9B8-0F32-4742-BC6C-89BF21923CF6}" name="Column11713" dataDxfId="5072"/>
    <tableColumn id="11718" xr3:uid="{9AD76EF0-10ED-49F3-A495-CAD8B4079897}" name="Column11714" dataDxfId="5071"/>
    <tableColumn id="11719" xr3:uid="{631277A9-F6B9-41B8-A387-E6BBD3A35758}" name="Column11715" dataDxfId="5070"/>
    <tableColumn id="11720" xr3:uid="{6304248A-71CF-49B2-B050-A778D32C8211}" name="Column11716" dataDxfId="5069"/>
    <tableColumn id="11721" xr3:uid="{2603B4E1-A978-497D-B93F-FFA6FDB06FA7}" name="Column11717" dataDxfId="5068"/>
    <tableColumn id="11722" xr3:uid="{99C6BD0F-EB44-4B3E-B1D0-78F3A2EB0589}" name="Column11718" dataDxfId="5067"/>
    <tableColumn id="11723" xr3:uid="{8B8B71B5-EC17-4FDC-B855-50400D537BD7}" name="Column11719" dataDxfId="5066"/>
    <tableColumn id="11724" xr3:uid="{FBAB9F53-48A1-4F82-807C-4E55AE2BDC36}" name="Column11720" dataDxfId="5065"/>
    <tableColumn id="11725" xr3:uid="{02BA2D92-2F21-4ED8-A93D-561283A7DB86}" name="Column11721" dataDxfId="5064"/>
    <tableColumn id="11726" xr3:uid="{02FA0DDE-CEB1-4536-9206-552B35C7CD1A}" name="Column11722" dataDxfId="5063"/>
    <tableColumn id="11727" xr3:uid="{98A7C1DC-821B-4AE2-95D6-D2E893F4C681}" name="Column11723" dataDxfId="5062"/>
    <tableColumn id="11728" xr3:uid="{E8CBA876-34C5-4FDC-89C7-12A1565F048B}" name="Column11724" dataDxfId="5061"/>
    <tableColumn id="11729" xr3:uid="{866F3A4A-2575-4F64-899F-2677304695CE}" name="Column11725" dataDxfId="5060"/>
    <tableColumn id="11730" xr3:uid="{B67B1351-EAE7-4889-AB9A-F41F1DF01563}" name="Column11726" dataDxfId="5059"/>
    <tableColumn id="11731" xr3:uid="{57D2A513-CFA6-4AC1-AFAC-6B5494F001FC}" name="Column11727" dataDxfId="5058"/>
    <tableColumn id="11732" xr3:uid="{0605A601-218B-42A4-A902-4EAC2D08473D}" name="Column11728" dataDxfId="5057"/>
    <tableColumn id="11733" xr3:uid="{1665D873-AC21-4E6A-90E7-C8F09BA57444}" name="Column11729" dataDxfId="5056"/>
    <tableColumn id="11734" xr3:uid="{88163879-ECD0-4305-8174-C149F4D00E05}" name="Column11730" dataDxfId="5055"/>
    <tableColumn id="11735" xr3:uid="{6136BE23-CA64-43E3-8F53-E6F4DEDEA894}" name="Column11731" dataDxfId="5054"/>
    <tableColumn id="11736" xr3:uid="{8F00AD9A-D2CB-4225-9463-9745E55B8346}" name="Column11732" dataDxfId="5053"/>
    <tableColumn id="11737" xr3:uid="{60C81EB2-D6F1-4622-AF1B-97725495C796}" name="Column11733" dataDxfId="5052"/>
    <tableColumn id="11738" xr3:uid="{5D998C73-64BB-4746-B2BB-5466B84C7248}" name="Column11734" dataDxfId="5051"/>
    <tableColumn id="11739" xr3:uid="{34733359-3DF8-4E9C-B84B-44FA341C05EA}" name="Column11735" dataDxfId="5050"/>
    <tableColumn id="11740" xr3:uid="{4609EA3B-5E08-44A6-BAE6-F8572D8EBE54}" name="Column11736" dataDxfId="5049"/>
    <tableColumn id="11741" xr3:uid="{247AAD52-7387-4B7F-BF09-91245FB7F6BA}" name="Column11737" dataDxfId="5048"/>
    <tableColumn id="11742" xr3:uid="{F68FBA66-9A7B-4D71-A5B2-C7279CA98DBB}" name="Column11738" dataDxfId="5047"/>
    <tableColumn id="11743" xr3:uid="{FC527A88-8740-4DBB-A6BE-3423A78BFEB1}" name="Column11739" dataDxfId="5046"/>
    <tableColumn id="11744" xr3:uid="{962B2C8E-6927-4195-9D3D-B50CD2308266}" name="Column11740" dataDxfId="5045"/>
    <tableColumn id="11745" xr3:uid="{68D39166-F10D-49B4-8717-C36C3349C4CD}" name="Column11741" dataDxfId="5044"/>
    <tableColumn id="11746" xr3:uid="{D22AFD84-9258-4C67-94E1-973890AB5C3A}" name="Column11742" dataDxfId="5043"/>
    <tableColumn id="11747" xr3:uid="{2D9C59AD-6610-46FF-95FA-6D545982B129}" name="Column11743" dataDxfId="5042"/>
    <tableColumn id="11748" xr3:uid="{C8FD8EF1-82A0-4891-9818-E7BB2A40B342}" name="Column11744" dataDxfId="5041"/>
    <tableColumn id="11749" xr3:uid="{9E41CA8A-F5E2-4148-892E-2CC9045D54A3}" name="Column11745" dataDxfId="5040"/>
    <tableColumn id="11750" xr3:uid="{10C9B11F-32A5-4918-8562-00520AAF488B}" name="Column11746" dataDxfId="5039"/>
    <tableColumn id="11751" xr3:uid="{3CB8CC68-426F-4881-9C51-E7DD1731DC06}" name="Column11747" dataDxfId="5038"/>
    <tableColumn id="11752" xr3:uid="{240C09AE-2A25-418C-A306-807C9CB9A1B3}" name="Column11748" dataDxfId="5037"/>
    <tableColumn id="11753" xr3:uid="{82F1337A-78F6-480C-975B-E5FA435EBFB5}" name="Column11749" dataDxfId="5036"/>
    <tableColumn id="11754" xr3:uid="{888A943D-4D40-404A-844F-935BDE275766}" name="Column11750" dataDxfId="5035"/>
    <tableColumn id="11755" xr3:uid="{1E9B4827-90F5-40A5-B796-F344E6499BA7}" name="Column11751" dataDxfId="5034"/>
    <tableColumn id="11756" xr3:uid="{931ADC0B-56F2-4FA1-B49A-5719619CE254}" name="Column11752" dataDxfId="5033"/>
    <tableColumn id="11757" xr3:uid="{10BCFDFA-662B-4616-A434-0E3454C64D51}" name="Column11753" dataDxfId="5032"/>
    <tableColumn id="11758" xr3:uid="{F43F92C7-4EB1-4416-9E6C-B7CFEA6C1B3D}" name="Column11754" dataDxfId="5031"/>
    <tableColumn id="11759" xr3:uid="{1A3BFFA8-0A43-4487-A467-8CD024003BBA}" name="Column11755" dataDxfId="5030"/>
    <tableColumn id="11760" xr3:uid="{86447772-FF3B-44E2-84E7-076D364E3C43}" name="Column11756" dataDxfId="5029"/>
    <tableColumn id="11761" xr3:uid="{695C9EE6-62CA-41FD-AD63-AED39A030A4C}" name="Column11757" dataDxfId="5028"/>
    <tableColumn id="11762" xr3:uid="{2252BD4B-740A-4E14-B1C4-48DCA1B079BC}" name="Column11758" dataDxfId="5027"/>
    <tableColumn id="11763" xr3:uid="{22F89935-EE96-435E-85A5-B960F1E296E7}" name="Column11759" dataDxfId="5026"/>
    <tableColumn id="11764" xr3:uid="{7B23507A-7FF7-4C71-8E78-8F1FCD6056C5}" name="Column11760" dataDxfId="5025"/>
    <tableColumn id="11765" xr3:uid="{248A2850-DEC7-48DA-9624-D78A308DFDB0}" name="Column11761" dataDxfId="5024"/>
    <tableColumn id="11766" xr3:uid="{5B3EDE37-0924-47E7-A529-224239D24276}" name="Column11762" dataDxfId="5023"/>
    <tableColumn id="11767" xr3:uid="{8A9BE30A-1744-4414-ADCD-ABF6C0D0FE53}" name="Column11763" dataDxfId="5022"/>
    <tableColumn id="11768" xr3:uid="{10F240F4-D756-4CBA-9CEA-CB3E82B584A8}" name="Column11764" dataDxfId="5021"/>
    <tableColumn id="11769" xr3:uid="{81EE4C76-3A36-48F8-8F0F-DB8B00B7FA16}" name="Column11765" dataDxfId="5020"/>
    <tableColumn id="11770" xr3:uid="{9AE2F36F-03F5-44B3-9376-01ED6C9DB6D1}" name="Column11766" dataDxfId="5019"/>
    <tableColumn id="11771" xr3:uid="{7681DC54-C007-4584-93EC-6EFF19B9E636}" name="Column11767" dataDxfId="5018"/>
    <tableColumn id="11772" xr3:uid="{BE7BA7C1-970E-4F93-A5AC-50F8C53E81C6}" name="Column11768" dataDxfId="5017"/>
    <tableColumn id="11773" xr3:uid="{4FD350FA-2DAE-4CD6-BF2E-814C7588B2CF}" name="Column11769" dataDxfId="5016"/>
    <tableColumn id="11774" xr3:uid="{B52FBC4A-43C2-4A1F-908A-607502C684CC}" name="Column11770" dataDxfId="5015"/>
    <tableColumn id="11775" xr3:uid="{E69FA93A-AB82-412E-BAA2-10AB8882E76E}" name="Column11771" dataDxfId="5014"/>
    <tableColumn id="11776" xr3:uid="{90DD0F8C-BE6A-498F-BCAD-571757B88048}" name="Column11772" dataDxfId="5013"/>
    <tableColumn id="11777" xr3:uid="{B54DC018-FA22-4633-B5C6-61EDA10C7532}" name="Column11773" dataDxfId="5012"/>
    <tableColumn id="11778" xr3:uid="{04408D33-38B5-471C-9C06-1193355648D9}" name="Column11774" dataDxfId="5011"/>
    <tableColumn id="11779" xr3:uid="{DF3F0FD2-8AF4-452C-A2D3-8CD225CD1053}" name="Column11775" dataDxfId="5010"/>
    <tableColumn id="11780" xr3:uid="{0F17BBC1-57C3-4BC5-ADF1-97AF78E9E794}" name="Column11776" dataDxfId="5009"/>
    <tableColumn id="11781" xr3:uid="{15E29211-38ED-4430-AE31-239F00AD7A56}" name="Column11777" dataDxfId="5008"/>
    <tableColumn id="11782" xr3:uid="{9179AEA4-F7CE-406A-A3C2-62D8317E7D06}" name="Column11778" dataDxfId="5007"/>
    <tableColumn id="11783" xr3:uid="{DE251E48-10E2-45B6-8CFB-ACCE307D7C3E}" name="Column11779" dataDxfId="5006"/>
    <tableColumn id="11784" xr3:uid="{8DC14C72-4B55-468E-B1BE-500BD7DB01CE}" name="Column11780" dataDxfId="5005"/>
    <tableColumn id="11785" xr3:uid="{B1FF7B8B-9577-48FF-9E11-A8C405D40E1A}" name="Column11781" dataDxfId="5004"/>
    <tableColumn id="11786" xr3:uid="{FD61D3BD-0660-48E4-B62B-29A799F5E2D3}" name="Column11782" dataDxfId="5003"/>
    <tableColumn id="11787" xr3:uid="{569812AF-4884-42D4-BF5C-DDF1B62A46A7}" name="Column11783" dataDxfId="5002"/>
    <tableColumn id="11788" xr3:uid="{D447B556-B299-4538-A59C-205F36C1CBBC}" name="Column11784" dataDxfId="5001"/>
    <tableColumn id="11789" xr3:uid="{82DE751A-432B-4B13-99A4-0557843EB8B4}" name="Column11785" dataDxfId="5000"/>
    <tableColumn id="11790" xr3:uid="{8F4CFA3B-D145-49A3-9F8E-D60A5B0442DE}" name="Column11786" dataDxfId="4999"/>
    <tableColumn id="11791" xr3:uid="{2BC5725D-4792-44F8-9B12-DFE8C66653D1}" name="Column11787" dataDxfId="4998"/>
    <tableColumn id="11792" xr3:uid="{015B585D-DEA2-4612-AA4D-52E7D335963B}" name="Column11788" dataDxfId="4997"/>
    <tableColumn id="11793" xr3:uid="{4B6167CF-9FD7-4937-919E-A479CA0E5297}" name="Column11789" dataDxfId="4996"/>
    <tableColumn id="11794" xr3:uid="{2131C146-3742-45DF-8933-A66FCC0E8B00}" name="Column11790" dataDxfId="4995"/>
    <tableColumn id="11795" xr3:uid="{36536928-AE11-4370-9448-8D8BCE366231}" name="Column11791" dataDxfId="4994"/>
    <tableColumn id="11796" xr3:uid="{4751ABF3-D00E-4068-8161-BD93733530E6}" name="Column11792" dataDxfId="4993"/>
    <tableColumn id="11797" xr3:uid="{267956A2-32E3-4626-8B19-73B5591B2BAC}" name="Column11793" dataDxfId="4992"/>
    <tableColumn id="11798" xr3:uid="{355ECE4B-287C-4D0B-9057-65A6E3B9FD1F}" name="Column11794" dataDxfId="4991"/>
    <tableColumn id="11799" xr3:uid="{74B3F856-DDF8-486E-8A0D-6CBAAC24EC31}" name="Column11795" dataDxfId="4990"/>
    <tableColumn id="11800" xr3:uid="{6539A42A-E8ED-4297-B1EC-CB2FCFF12855}" name="Column11796" dataDxfId="4989"/>
    <tableColumn id="11801" xr3:uid="{11053B23-47FF-4EE9-8F96-4263D389A7E1}" name="Column11797" dataDxfId="4988"/>
    <tableColumn id="11802" xr3:uid="{09603A72-7AEE-4B17-8879-28D72D081B88}" name="Column11798" dataDxfId="4987"/>
    <tableColumn id="11803" xr3:uid="{1F559633-088D-4DF5-BEE9-095F545EDB20}" name="Column11799" dataDxfId="4986"/>
    <tableColumn id="11804" xr3:uid="{E58AD6F2-7802-4F39-8031-4866DD9C28E9}" name="Column11800" dataDxfId="4985"/>
    <tableColumn id="11805" xr3:uid="{CA993DBA-C227-460B-BB8E-15B48836AFFC}" name="Column11801" dataDxfId="4984"/>
    <tableColumn id="11806" xr3:uid="{D6148D93-F1F6-43BA-B6F3-7B1E592FE6A3}" name="Column11802" dataDxfId="4983"/>
    <tableColumn id="11807" xr3:uid="{CE426C4A-D663-4AC0-A147-65AEB475C021}" name="Column11803" dataDxfId="4982"/>
    <tableColumn id="11808" xr3:uid="{2AEAC181-4B6B-45B7-A5D1-73B04BD6B19F}" name="Column11804" dataDxfId="4981"/>
    <tableColumn id="11809" xr3:uid="{06C29931-EEDC-4338-83C4-DD4D061FAACC}" name="Column11805" dataDxfId="4980"/>
    <tableColumn id="11810" xr3:uid="{8EA29F2C-6FA7-495F-B57E-CDAD724FB465}" name="Column11806" dataDxfId="4979"/>
    <tableColumn id="11811" xr3:uid="{95210A87-F401-4F93-9043-6F0FD2E9D0CE}" name="Column11807" dataDxfId="4978"/>
    <tableColumn id="11812" xr3:uid="{738098D5-5736-4EFC-BF4F-4E84754C8E29}" name="Column11808" dataDxfId="4977"/>
    <tableColumn id="11813" xr3:uid="{8DACABD5-0B95-4E21-AA65-AB70E9548D3F}" name="Column11809" dataDxfId="4976"/>
    <tableColumn id="11814" xr3:uid="{00B806FE-7ED3-4353-9C62-E8984A773F5C}" name="Column11810" dataDxfId="4975"/>
    <tableColumn id="11815" xr3:uid="{7A80573E-2953-4EE3-BB70-E760CE2E1A69}" name="Column11811" dataDxfId="4974"/>
    <tableColumn id="11816" xr3:uid="{33F016D8-73AD-40E1-9D18-B56050738EE4}" name="Column11812" dataDxfId="4973"/>
    <tableColumn id="11817" xr3:uid="{18DBAABE-F1E0-411F-BDFC-53055D2A18CD}" name="Column11813" dataDxfId="4972"/>
    <tableColumn id="11818" xr3:uid="{63246B1D-BB1C-4CB1-8ACC-9046A125BCE3}" name="Column11814" dataDxfId="4971"/>
    <tableColumn id="11819" xr3:uid="{BD409E50-2102-4C61-A087-2F2FA4B72ABC}" name="Column11815" dataDxfId="4970"/>
    <tableColumn id="11820" xr3:uid="{32B759CA-31FC-4A51-AF00-89FCA0C18E2C}" name="Column11816" dataDxfId="4969"/>
    <tableColumn id="11821" xr3:uid="{DD727DBB-0A36-46B2-BAB5-D068DA8742D4}" name="Column11817" dataDxfId="4968"/>
    <tableColumn id="11822" xr3:uid="{B9A63DAA-F281-46B3-A83B-C8286BA5BBE1}" name="Column11818" dataDxfId="4967"/>
    <tableColumn id="11823" xr3:uid="{5C2AF418-F536-4FA9-AC9B-401D1C27751D}" name="Column11819" dataDxfId="4966"/>
    <tableColumn id="11824" xr3:uid="{9B3268CC-5FEE-479E-A42F-37381A6EB22F}" name="Column11820" dataDxfId="4965"/>
    <tableColumn id="11825" xr3:uid="{20DA0F25-7CD5-4220-B139-BFA3065A1ED4}" name="Column11821" dataDxfId="4964"/>
    <tableColumn id="11826" xr3:uid="{E6C98E2C-2E0F-48DB-B663-560204F3C8F5}" name="Column11822" dataDxfId="4963"/>
    <tableColumn id="11827" xr3:uid="{31A2E103-EA69-404A-A8E8-B3188AED0FB5}" name="Column11823" dataDxfId="4962"/>
    <tableColumn id="11828" xr3:uid="{57CBC244-4AC1-46E0-BC9E-141E127FD769}" name="Column11824" dataDxfId="4961"/>
    <tableColumn id="11829" xr3:uid="{EA4C6088-1106-41A0-9E43-64FF8CAE9A92}" name="Column11825" dataDxfId="4960"/>
    <tableColumn id="11830" xr3:uid="{E8EE3888-D730-4797-A363-B28AF43799FF}" name="Column11826" dataDxfId="4959"/>
    <tableColumn id="11831" xr3:uid="{C41D8145-BB7E-467F-B044-1F9F5B7880F9}" name="Column11827" dataDxfId="4958"/>
    <tableColumn id="11832" xr3:uid="{38C2871F-33A2-45E7-AFA9-80AB9C7E9133}" name="Column11828" dataDxfId="4957"/>
    <tableColumn id="11833" xr3:uid="{19C09680-99E2-4E28-80A1-2EC4B8BDD281}" name="Column11829" dataDxfId="4956"/>
    <tableColumn id="11834" xr3:uid="{1D5AA19C-7F27-4F8D-B1FE-57E0D5D810B3}" name="Column11830" dataDxfId="4955"/>
    <tableColumn id="11835" xr3:uid="{1AADDD90-C2BF-4274-B43B-D3CEAC9ED2EB}" name="Column11831" dataDxfId="4954"/>
    <tableColumn id="11836" xr3:uid="{ABA532DA-7884-4BBC-B709-1FD9AE371F9A}" name="Column11832" dataDxfId="4953"/>
    <tableColumn id="11837" xr3:uid="{1FB830F3-D07F-437F-920F-028CA01EDFF4}" name="Column11833" dataDxfId="4952"/>
    <tableColumn id="11838" xr3:uid="{6E091935-502A-4406-8B53-CDFC37A48462}" name="Column11834" dataDxfId="4951"/>
    <tableColumn id="11839" xr3:uid="{36DBD9D1-5DA8-4803-8758-8F13151F79FA}" name="Column11835" dataDxfId="4950"/>
    <tableColumn id="11840" xr3:uid="{613F5169-C1BD-4496-B9FF-58E164D15722}" name="Column11836" dataDxfId="4949"/>
    <tableColumn id="11841" xr3:uid="{40ED79ED-C587-44F2-8E84-8BEA40037F80}" name="Column11837" dataDxfId="4948"/>
    <tableColumn id="11842" xr3:uid="{C57C9215-6E40-4368-BF3D-503EAC1E5654}" name="Column11838" dataDxfId="4947"/>
    <tableColumn id="11843" xr3:uid="{1D0D7FCD-D3FB-4302-B295-358367F7F2EC}" name="Column11839" dataDxfId="4946"/>
    <tableColumn id="11844" xr3:uid="{279474BE-2982-4C8B-8081-C24E1E6E0FBB}" name="Column11840" dataDxfId="4945"/>
    <tableColumn id="11845" xr3:uid="{5F9E124D-B987-4D7F-B851-044E8E62680F}" name="Column11841" dataDxfId="4944"/>
    <tableColumn id="11846" xr3:uid="{BB7E02EC-78F1-420F-A6C6-15965B09DA03}" name="Column11842" dataDxfId="4943"/>
    <tableColumn id="11847" xr3:uid="{312DB594-25C9-46A5-B869-7454831CAEF3}" name="Column11843" dataDxfId="4942"/>
    <tableColumn id="11848" xr3:uid="{089ADFAE-49B1-453E-B3E5-205B52A17A07}" name="Column11844" dataDxfId="4941"/>
    <tableColumn id="11849" xr3:uid="{254E8D58-C2C0-41EE-9F42-685FCE6AFDEF}" name="Column11845" dataDxfId="4940"/>
    <tableColumn id="11850" xr3:uid="{284CF87F-9AC9-4EA2-B508-781EAB98B84A}" name="Column11846" dataDxfId="4939"/>
    <tableColumn id="11851" xr3:uid="{CBF26E9D-0D18-44BD-BCD8-00465EC09D8E}" name="Column11847" dataDxfId="4938"/>
    <tableColumn id="11852" xr3:uid="{1CF4E891-7327-4BA8-A992-06D4194046E6}" name="Column11848" dataDxfId="4937"/>
    <tableColumn id="11853" xr3:uid="{98806810-75C8-40CA-A3D0-D68DE8D0BF6D}" name="Column11849" dataDxfId="4936"/>
    <tableColumn id="11854" xr3:uid="{951095B3-98CD-4FD7-AA3C-BE93535912C5}" name="Column11850" dataDxfId="4935"/>
    <tableColumn id="11855" xr3:uid="{FA854928-91EF-4ED1-85D2-9DCE9CBAFB33}" name="Column11851" dataDxfId="4934"/>
    <tableColumn id="11856" xr3:uid="{3B9C5739-1D4B-4E39-9DBA-FF29085DFBE4}" name="Column11852" dataDxfId="4933"/>
    <tableColumn id="11857" xr3:uid="{41850BBF-5A21-4B22-B580-C4C77CC55767}" name="Column11853" dataDxfId="4932"/>
    <tableColumn id="11858" xr3:uid="{5B4B9474-7279-46E3-8CB4-7066991CFABA}" name="Column11854" dataDxfId="4931"/>
    <tableColumn id="11859" xr3:uid="{4338DF4F-59CD-40D2-AC9C-2FDCAAFA97AE}" name="Column11855" dataDxfId="4930"/>
    <tableColumn id="11860" xr3:uid="{0FAAE45E-F232-478A-8386-09009E0F07D7}" name="Column11856" dataDxfId="4929"/>
    <tableColumn id="11861" xr3:uid="{60145E57-B709-4A7B-BAA3-1FAD949CD59E}" name="Column11857" dataDxfId="4928"/>
    <tableColumn id="11862" xr3:uid="{8908C34D-FBFC-41A2-89FB-5BA5E2E0CE65}" name="Column11858" dataDxfId="4927"/>
    <tableColumn id="11863" xr3:uid="{786C7B21-4453-49AC-A3E5-998960C216CE}" name="Column11859" dataDxfId="4926"/>
    <tableColumn id="11864" xr3:uid="{A718C57D-4EDC-4355-A518-23B36C1B39DB}" name="Column11860" dataDxfId="4925"/>
    <tableColumn id="11865" xr3:uid="{B0978890-D026-42AA-B3EA-C3A8B0B7A006}" name="Column11861" dataDxfId="4924"/>
    <tableColumn id="11866" xr3:uid="{041106AF-1C33-4D5F-908F-B569A1543718}" name="Column11862" dataDxfId="4923"/>
    <tableColumn id="11867" xr3:uid="{71473E5C-8111-43A8-B282-3C84A2D86A29}" name="Column11863" dataDxfId="4922"/>
    <tableColumn id="11868" xr3:uid="{6B85F974-C15B-444D-97DE-C232E46471B6}" name="Column11864" dataDxfId="4921"/>
    <tableColumn id="11869" xr3:uid="{26E3309A-4E4E-4F14-ACD6-912F0568BF5F}" name="Column11865" dataDxfId="4920"/>
    <tableColumn id="11870" xr3:uid="{086BC116-BD2E-45C7-8202-91AC2465EC6B}" name="Column11866" dataDxfId="4919"/>
    <tableColumn id="11871" xr3:uid="{795931D9-A06C-4E13-A18C-A36A4777C2EF}" name="Column11867" dataDxfId="4918"/>
    <tableColumn id="11872" xr3:uid="{1C247D2D-0A3B-47FA-B054-8130EDB27727}" name="Column11868" dataDxfId="4917"/>
    <tableColumn id="11873" xr3:uid="{81260969-462A-4DF1-907B-AE512EDB942E}" name="Column11869" dataDxfId="4916"/>
    <tableColumn id="11874" xr3:uid="{3283B0D9-8FAD-4D81-9C62-A6198DBBFF98}" name="Column11870" dataDxfId="4915"/>
    <tableColumn id="11875" xr3:uid="{D91CEA14-5FC6-4D83-B718-A5264A3489B3}" name="Column11871" dataDxfId="4914"/>
    <tableColumn id="11876" xr3:uid="{205B9441-57D1-4E01-8DEA-2F98F1E2825D}" name="Column11872" dataDxfId="4913"/>
    <tableColumn id="11877" xr3:uid="{1A3E0C28-0F3C-42A8-9F17-6FDDC941E374}" name="Column11873" dataDxfId="4912"/>
    <tableColumn id="11878" xr3:uid="{179069C1-50EC-4702-BB13-D322902531C2}" name="Column11874" dataDxfId="4911"/>
    <tableColumn id="11879" xr3:uid="{455E8CC2-AE87-47E6-8FC1-20216990EFA7}" name="Column11875" dataDxfId="4910"/>
    <tableColumn id="11880" xr3:uid="{3C6C1CD6-2070-4D7E-B773-DA75B9D897BA}" name="Column11876" dataDxfId="4909"/>
    <tableColumn id="11881" xr3:uid="{07FFCA6C-65FA-477A-9BF5-E0F9E35743C9}" name="Column11877" dataDxfId="4908"/>
    <tableColumn id="11882" xr3:uid="{ADE56EAB-9916-4119-8F90-773386B3D2E5}" name="Column11878" dataDxfId="4907"/>
    <tableColumn id="11883" xr3:uid="{4E296DBF-4406-48DC-B5C1-8D64C4E62B32}" name="Column11879" dataDxfId="4906"/>
    <tableColumn id="11884" xr3:uid="{7C3E1609-8035-4EBC-AAB3-0AA3690585E0}" name="Column11880" dataDxfId="4905"/>
    <tableColumn id="11885" xr3:uid="{58EFBA70-8847-4B5E-B446-6FDA90B14C7A}" name="Column11881" dataDxfId="4904"/>
    <tableColumn id="11886" xr3:uid="{535994B0-EE63-45B3-98D8-15DC61ACA0FE}" name="Column11882" dataDxfId="4903"/>
    <tableColumn id="11887" xr3:uid="{01E3AC21-2B0C-4C4D-A68F-3ECF58029A4F}" name="Column11883" dataDxfId="4902"/>
    <tableColumn id="11888" xr3:uid="{C3574BE2-D3DC-46CE-9FE0-224E949A0613}" name="Column11884" dataDxfId="4901"/>
    <tableColumn id="11889" xr3:uid="{96C3FC84-1A11-4C29-8F9A-748B66FFE61A}" name="Column11885" dataDxfId="4900"/>
    <tableColumn id="11890" xr3:uid="{9521C9AD-F317-40CC-9F7C-655F7BDF9981}" name="Column11886" dataDxfId="4899"/>
    <tableColumn id="11891" xr3:uid="{A6FA911D-C2C5-4DDF-9E2F-4B3DE63F5F6C}" name="Column11887" dataDxfId="4898"/>
    <tableColumn id="11892" xr3:uid="{2D259F2B-0FC3-4D42-B8B0-AFF350F8649E}" name="Column11888" dataDxfId="4897"/>
    <tableColumn id="11893" xr3:uid="{B81A4E36-A650-4876-A052-38B02F0466A5}" name="Column11889" dataDxfId="4896"/>
    <tableColumn id="11894" xr3:uid="{4C59E2B3-02F3-4912-A755-D8005D37D0DD}" name="Column11890" dataDxfId="4895"/>
    <tableColumn id="11895" xr3:uid="{1CBE58DB-D9C5-4D45-88BA-F4D4C61866D1}" name="Column11891" dataDxfId="4894"/>
    <tableColumn id="11896" xr3:uid="{EBA50713-932B-4781-AC79-BEC551FED35D}" name="Column11892" dataDxfId="4893"/>
    <tableColumn id="11897" xr3:uid="{242E0DD2-11AF-41A1-B393-7AB49AA33691}" name="Column11893" dataDxfId="4892"/>
    <tableColumn id="11898" xr3:uid="{F973C575-D465-4F7F-A745-28719AF45681}" name="Column11894" dataDxfId="4891"/>
    <tableColumn id="11899" xr3:uid="{AE3553D6-806C-46B4-AE8A-F5A659350A62}" name="Column11895" dataDxfId="4890"/>
    <tableColumn id="11900" xr3:uid="{E2367B91-1D34-4467-A267-369B58708717}" name="Column11896" dataDxfId="4889"/>
    <tableColumn id="11901" xr3:uid="{C2E4047A-EFE5-4E88-AD50-AC20DECFB1BE}" name="Column11897" dataDxfId="4888"/>
    <tableColumn id="11902" xr3:uid="{CD89A4EF-4C7B-468F-8DB3-7C9B629F7DF2}" name="Column11898" dataDxfId="4887"/>
    <tableColumn id="11903" xr3:uid="{AF02AC65-2688-40E1-9791-4FAFBFBAE575}" name="Column11899" dataDxfId="4886"/>
    <tableColumn id="11904" xr3:uid="{874CC9FF-2394-4D1C-8884-93ADC3C2A0F8}" name="Column11900" dataDxfId="4885"/>
    <tableColumn id="11905" xr3:uid="{C10BD6A3-B434-4907-BC8D-FDD6B58D4FB1}" name="Column11901" dataDxfId="4884"/>
    <tableColumn id="11906" xr3:uid="{5B305104-26C2-4ADC-9588-E1352DCFC2E8}" name="Column11902" dataDxfId="4883"/>
    <tableColumn id="11907" xr3:uid="{133AEB53-3D08-45D9-ACAE-B86B88C9EC1E}" name="Column11903" dataDxfId="4882"/>
    <tableColumn id="11908" xr3:uid="{083544FC-37C3-46F8-A702-73B53B835BE5}" name="Column11904" dataDxfId="4881"/>
    <tableColumn id="11909" xr3:uid="{1FD841D6-C0FB-413F-B58F-626F2E35BB46}" name="Column11905" dataDxfId="4880"/>
    <tableColumn id="11910" xr3:uid="{D780D891-A632-4C8B-8B6B-95249A6AF158}" name="Column11906" dataDxfId="4879"/>
    <tableColumn id="11911" xr3:uid="{D02D5BF4-F2A5-4A33-A55D-80322564DEE1}" name="Column11907" dataDxfId="4878"/>
    <tableColumn id="11912" xr3:uid="{5EEF30F7-96CE-4463-850B-A3ECA71EAF61}" name="Column11908" dataDxfId="4877"/>
    <tableColumn id="11913" xr3:uid="{7851ACEF-E80E-42EC-865F-367B8A23B916}" name="Column11909" dataDxfId="4876"/>
    <tableColumn id="11914" xr3:uid="{7137156F-0F44-4FF2-BD01-8C26B7F2F224}" name="Column11910" dataDxfId="4875"/>
    <tableColumn id="11915" xr3:uid="{E9F1D8B7-1337-4ABE-A500-C857DC3370C8}" name="Column11911" dataDxfId="4874"/>
    <tableColumn id="11916" xr3:uid="{EE6B46D1-4A9C-42AD-AFF9-CE1732B4EF5C}" name="Column11912" dataDxfId="4873"/>
    <tableColumn id="11917" xr3:uid="{116F339C-49C5-4F16-9034-1C050BDE7BD0}" name="Column11913" dataDxfId="4872"/>
    <tableColumn id="11918" xr3:uid="{D9FCEF82-675D-4548-AD3A-A69F3A3C665C}" name="Column11914" dataDxfId="4871"/>
    <tableColumn id="11919" xr3:uid="{58832180-17D7-427F-A872-EB1EFFE7DD46}" name="Column11915" dataDxfId="4870"/>
    <tableColumn id="11920" xr3:uid="{55059D43-40A0-4AE7-9D90-CE5909B18A5F}" name="Column11916" dataDxfId="4869"/>
    <tableColumn id="11921" xr3:uid="{471E7F78-3A8C-4FC3-9EA1-093825DCB315}" name="Column11917" dataDxfId="4868"/>
    <tableColumn id="11922" xr3:uid="{58F046B5-4A86-45E8-B7BC-05BC4C4CD98B}" name="Column11918" dataDxfId="4867"/>
    <tableColumn id="11923" xr3:uid="{2EBC1087-9D81-4394-88ED-D09F26887D9A}" name="Column11919" dataDxfId="4866"/>
    <tableColumn id="11924" xr3:uid="{434A314E-FAD0-4AAE-92D8-28319D2EB33B}" name="Column11920" dataDxfId="4865"/>
    <tableColumn id="11925" xr3:uid="{39D50684-E12A-4E22-B343-BDB13FC85CAC}" name="Column11921" dataDxfId="4864"/>
    <tableColumn id="11926" xr3:uid="{B3298C64-7B11-42BD-84C5-50419DF5CF33}" name="Column11922" dataDxfId="4863"/>
    <tableColumn id="11927" xr3:uid="{47B4DAF7-BEE0-4E63-A070-0F04D09A4639}" name="Column11923" dataDxfId="4862"/>
    <tableColumn id="11928" xr3:uid="{EF3CB6C0-F850-4EE5-AC55-10965CFFEB1A}" name="Column11924" dataDxfId="4861"/>
    <tableColumn id="11929" xr3:uid="{2D6C2646-A7AE-47D0-A57E-9B30D801389E}" name="Column11925" dataDxfId="4860"/>
    <tableColumn id="11930" xr3:uid="{47C8B826-BDE6-4A4D-8BAD-48B1668CF1D9}" name="Column11926" dataDxfId="4859"/>
    <tableColumn id="11931" xr3:uid="{7F2C8F08-AA1F-4622-9B7B-DF0B95ABC4A1}" name="Column11927" dataDxfId="4858"/>
    <tableColumn id="11932" xr3:uid="{76D53153-D1FF-4102-B02F-2FFEF798A3C5}" name="Column11928" dataDxfId="4857"/>
    <tableColumn id="11933" xr3:uid="{CA96C441-5344-4B6C-A1EC-CB0ABCC347A4}" name="Column11929" dataDxfId="4856"/>
    <tableColumn id="11934" xr3:uid="{F499512D-3505-405C-A95F-E7800A809A40}" name="Column11930" dataDxfId="4855"/>
    <tableColumn id="11935" xr3:uid="{3E49D47B-0376-4FFA-A5AD-3D49C9B6431D}" name="Column11931" dataDxfId="4854"/>
    <tableColumn id="11936" xr3:uid="{5307887A-27AA-4A15-AD13-DE18C2D15559}" name="Column11932" dataDxfId="4853"/>
    <tableColumn id="11937" xr3:uid="{65E2CE37-838F-48CD-A6BF-F04BBECBB255}" name="Column11933" dataDxfId="4852"/>
    <tableColumn id="11938" xr3:uid="{655D9999-12E7-4174-B0FB-14A2F26E5F39}" name="Column11934" dataDxfId="4851"/>
    <tableColumn id="11939" xr3:uid="{14A97357-B97B-4CEE-BB02-45C45B462ACA}" name="Column11935" dataDxfId="4850"/>
    <tableColumn id="11940" xr3:uid="{CB19202C-8461-457E-B262-262CD583EE42}" name="Column11936" dataDxfId="4849"/>
    <tableColumn id="11941" xr3:uid="{57527E93-576C-4C1B-975B-E6A837646E73}" name="Column11937" dataDxfId="4848"/>
    <tableColumn id="11942" xr3:uid="{6A3BE02C-60D0-4F5A-9B71-62D5914D8423}" name="Column11938" dataDxfId="4847"/>
    <tableColumn id="11943" xr3:uid="{26FC9CA7-87B4-45FF-A4FC-DCF717D60755}" name="Column11939" dataDxfId="4846"/>
    <tableColumn id="11944" xr3:uid="{57F4D5FB-1697-41F5-B2C8-192FEB5057EA}" name="Column11940" dataDxfId="4845"/>
    <tableColumn id="11945" xr3:uid="{99FC27C2-3F11-43E7-8E14-53B4C15E1BD4}" name="Column11941" dataDxfId="4844"/>
    <tableColumn id="11946" xr3:uid="{4D89AD5E-9255-48B5-A495-200268B83DA9}" name="Column11942" dataDxfId="4843"/>
    <tableColumn id="11947" xr3:uid="{1C4B4BC5-8FB8-463E-A29C-ED1B90B881A9}" name="Column11943" dataDxfId="4842"/>
    <tableColumn id="11948" xr3:uid="{401A1B17-F5EA-46CC-BFBB-BAAF4D27CF0B}" name="Column11944" dataDxfId="4841"/>
    <tableColumn id="11949" xr3:uid="{11DCD08F-4C2F-4529-93E6-CCA7D8256EBF}" name="Column11945" dataDxfId="4840"/>
    <tableColumn id="11950" xr3:uid="{CAC4E611-D78F-458C-B22A-EA7333D91B62}" name="Column11946" dataDxfId="4839"/>
    <tableColumn id="11951" xr3:uid="{37AAE022-F4DE-458B-A7A5-062F82F269D5}" name="Column11947" dataDxfId="4838"/>
    <tableColumn id="11952" xr3:uid="{E5C53A16-E4C7-4D7D-862E-646D6A31E443}" name="Column11948" dataDxfId="4837"/>
    <tableColumn id="11953" xr3:uid="{6A2B8569-0294-4FC4-BF28-F84AF0688032}" name="Column11949" dataDxfId="4836"/>
    <tableColumn id="11954" xr3:uid="{FBDE601D-F5FC-4E36-8FA1-F74929F9FB5E}" name="Column11950" dataDxfId="4835"/>
    <tableColumn id="11955" xr3:uid="{DDDC0370-FEC3-4276-A3F3-02E431D74A78}" name="Column11951" dataDxfId="4834"/>
    <tableColumn id="11956" xr3:uid="{53DA63A1-FF29-4B87-A43A-6B1E4F622C0F}" name="Column11952" dataDxfId="4833"/>
    <tableColumn id="11957" xr3:uid="{FCDB361A-46A3-4283-9E02-651AF1605318}" name="Column11953" dataDxfId="4832"/>
    <tableColumn id="11958" xr3:uid="{384DD79A-B641-411A-8C26-81BBF62503E2}" name="Column11954" dataDxfId="4831"/>
    <tableColumn id="11959" xr3:uid="{C6AEA776-AF89-4A67-8A6A-DB847C78DB0B}" name="Column11955" dataDxfId="4830"/>
    <tableColumn id="11960" xr3:uid="{50D3FF39-D80E-4103-A027-F0C4BA38FEED}" name="Column11956" dataDxfId="4829"/>
    <tableColumn id="11961" xr3:uid="{5E953179-CA44-49B6-95A6-A429D1471707}" name="Column11957" dataDxfId="4828"/>
    <tableColumn id="11962" xr3:uid="{B3E7B3F4-CBD2-4EF8-9E7F-65094E7F15A4}" name="Column11958" dataDxfId="4827"/>
    <tableColumn id="11963" xr3:uid="{44C54D5A-EC7B-4291-86A1-53D798A6D695}" name="Column11959" dataDxfId="4826"/>
    <tableColumn id="11964" xr3:uid="{37DBDB17-6D03-47CE-A832-538D6ADBA70C}" name="Column11960" dataDxfId="4825"/>
    <tableColumn id="11965" xr3:uid="{8CB10B81-08C7-4D8B-9449-72D257334D17}" name="Column11961" dataDxfId="4824"/>
    <tableColumn id="11966" xr3:uid="{64818419-5B67-4A82-B4BD-FED1565AE8C4}" name="Column11962" dataDxfId="4823"/>
    <tableColumn id="11967" xr3:uid="{0B445DE6-F782-4F49-9733-CC9717FF3FF9}" name="Column11963" dataDxfId="4822"/>
    <tableColumn id="11968" xr3:uid="{8D1E6DEA-307D-4686-9246-4966065177E5}" name="Column11964" dataDxfId="4821"/>
    <tableColumn id="11969" xr3:uid="{0E9BFEBD-4B8F-4CCE-945D-DB1985AA2604}" name="Column11965" dataDxfId="4820"/>
    <tableColumn id="11970" xr3:uid="{6224A02B-0D7C-446F-A82E-B18B26364607}" name="Column11966" dataDxfId="4819"/>
    <tableColumn id="11971" xr3:uid="{36C71BDD-E0FE-4FE8-BD78-2CBEACC4A0FC}" name="Column11967" dataDxfId="4818"/>
    <tableColumn id="11972" xr3:uid="{A6459113-21D2-464A-A1AD-CD5AC1BE91BD}" name="Column11968" dataDxfId="4817"/>
    <tableColumn id="11973" xr3:uid="{81A0730F-3D8F-4460-B7AE-7527F2289AD7}" name="Column11969" dataDxfId="4816"/>
    <tableColumn id="11974" xr3:uid="{91F54D3D-10E0-4F22-BBE0-94E09ABEEC4E}" name="Column11970" dataDxfId="4815"/>
    <tableColumn id="11975" xr3:uid="{589115EF-5BF0-4F07-A508-A939B85437BD}" name="Column11971" dataDxfId="4814"/>
    <tableColumn id="11976" xr3:uid="{827D8882-A04E-44E7-A97C-EC84EEC05107}" name="Column11972" dataDxfId="4813"/>
    <tableColumn id="11977" xr3:uid="{98BBB7F6-5DBE-4548-911A-2B5B44A7337B}" name="Column11973" dataDxfId="4812"/>
    <tableColumn id="11978" xr3:uid="{782035E4-5F3F-484A-83FA-863623524DA0}" name="Column11974" dataDxfId="4811"/>
    <tableColumn id="11979" xr3:uid="{F6EC8072-6827-4860-9A1F-730E27A16C63}" name="Column11975" dataDxfId="4810"/>
    <tableColumn id="11980" xr3:uid="{363AD8B0-CA50-4550-A3BB-DFBE83D7715F}" name="Column11976" dataDxfId="4809"/>
    <tableColumn id="11981" xr3:uid="{D2389768-9E38-4A61-A380-73817A48936F}" name="Column11977" dataDxfId="4808"/>
    <tableColumn id="11982" xr3:uid="{C1E000D5-5557-43D6-834D-441E2E6474B7}" name="Column11978" dataDxfId="4807"/>
    <tableColumn id="11983" xr3:uid="{9CD1A2AA-5D71-4BE2-BEE7-7C4EC63473BC}" name="Column11979" dataDxfId="4806"/>
    <tableColumn id="11984" xr3:uid="{9E0C274D-BACA-403F-969C-6A81BD4F8FE4}" name="Column11980" dataDxfId="4805"/>
    <tableColumn id="11985" xr3:uid="{B62ED50B-1623-4BDD-8EA5-4A1002731966}" name="Column11981" dataDxfId="4804"/>
    <tableColumn id="11986" xr3:uid="{C11E0DD3-0EDD-410F-9A0C-96969FC4449C}" name="Column11982" dataDxfId="4803"/>
    <tableColumn id="11987" xr3:uid="{B327885F-F67F-404D-AA93-48C2880AE8FB}" name="Column11983" dataDxfId="4802"/>
    <tableColumn id="11988" xr3:uid="{79BF6E3B-6B98-49ED-A398-7A85612F82A6}" name="Column11984" dataDxfId="4801"/>
    <tableColumn id="11989" xr3:uid="{421F5209-65E1-4564-92D1-5CAF03786760}" name="Column11985" dataDxfId="4800"/>
    <tableColumn id="11990" xr3:uid="{0775EE36-19A9-4F91-BCE9-6FF16EEBDB85}" name="Column11986" dataDxfId="4799"/>
    <tableColumn id="11991" xr3:uid="{73703765-3B3D-474F-B97E-BB0F3E01882C}" name="Column11987" dataDxfId="4798"/>
    <tableColumn id="11992" xr3:uid="{3BF2855F-93EF-489A-A80C-0907D423B84B}" name="Column11988" dataDxfId="4797"/>
    <tableColumn id="11993" xr3:uid="{F6E6F9DA-ED49-40AE-812C-560E6800DB00}" name="Column11989" dataDxfId="4796"/>
    <tableColumn id="11994" xr3:uid="{1C81606C-AB03-4050-9889-6CD2CA0903D5}" name="Column11990" dataDxfId="4795"/>
    <tableColumn id="11995" xr3:uid="{432726DF-D966-400F-927E-C33D1D59FBFF}" name="Column11991" dataDxfId="4794"/>
    <tableColumn id="11996" xr3:uid="{19329B1B-1A3A-43B2-9D32-8EE270273AFF}" name="Column11992" dataDxfId="4793"/>
    <tableColumn id="11997" xr3:uid="{C28CFBDF-37D4-4506-B6E7-0DE8937E467B}" name="Column11993" dataDxfId="4792"/>
    <tableColumn id="11998" xr3:uid="{42D6AC87-FB7B-47FA-9EAD-18D081885781}" name="Column11994" dataDxfId="4791"/>
    <tableColumn id="11999" xr3:uid="{4D6A6D3B-57A5-49F3-BEE6-B8F92FC7947A}" name="Column11995" dataDxfId="4790"/>
    <tableColumn id="12000" xr3:uid="{A81A1F74-B178-48CC-956B-FA32CFEFC46D}" name="Column11996" dataDxfId="4789"/>
    <tableColumn id="12001" xr3:uid="{7D221310-BBAC-45F6-B483-C2F7301EBA65}" name="Column11997" dataDxfId="4788"/>
    <tableColumn id="12002" xr3:uid="{EFA80699-6616-44CF-A12C-0644B494A417}" name="Column11998" dataDxfId="4787"/>
    <tableColumn id="12003" xr3:uid="{966EC791-A01E-4675-9D07-0E9E63832C1B}" name="Column11999" dataDxfId="4786"/>
    <tableColumn id="12004" xr3:uid="{9DD16010-0B38-44F6-974C-F9AF5DB9F1A0}" name="Column12000" dataDxfId="4785"/>
    <tableColumn id="12005" xr3:uid="{A8681B47-7E55-4CC6-9F81-9296E32A1675}" name="Column12001" dataDxfId="4784"/>
    <tableColumn id="12006" xr3:uid="{6DA9C21C-1062-4094-AA89-F97D4BCF176D}" name="Column12002" dataDxfId="4783"/>
    <tableColumn id="12007" xr3:uid="{7B2BF4E5-5E6C-4C12-B2B8-C788B75DE573}" name="Column12003" dataDxfId="4782"/>
    <tableColumn id="12008" xr3:uid="{977E7298-34A5-4FD3-80F6-956159A61DC3}" name="Column12004" dataDxfId="4781"/>
    <tableColumn id="12009" xr3:uid="{54E529AE-CE38-43E6-BC90-19D35CF413EE}" name="Column12005" dataDxfId="4780"/>
    <tableColumn id="12010" xr3:uid="{7E1D26E7-A23E-4523-9454-EDA1ECC6A04F}" name="Column12006" dataDxfId="4779"/>
    <tableColumn id="12011" xr3:uid="{8CC28B70-4CB9-4AED-A38D-B819B7D999B1}" name="Column12007" dataDxfId="4778"/>
    <tableColumn id="12012" xr3:uid="{E7866E68-9D48-4088-9EA0-77033497A61C}" name="Column12008" dataDxfId="4777"/>
    <tableColumn id="12013" xr3:uid="{A0D33C6B-2D99-47C1-8111-5F96EF8A0159}" name="Column12009" dataDxfId="4776"/>
    <tableColumn id="12014" xr3:uid="{72AE26E6-8262-4EF0-AC13-FEA00D37B769}" name="Column12010" dataDxfId="4775"/>
    <tableColumn id="12015" xr3:uid="{55BF6873-46D6-4772-BA34-1F40187AB1D6}" name="Column12011" dataDxfId="4774"/>
    <tableColumn id="12016" xr3:uid="{079C7EF5-98FA-4276-8D6F-019E47F0ED1C}" name="Column12012" dataDxfId="4773"/>
    <tableColumn id="12017" xr3:uid="{13E4B168-22CF-47C2-BC97-6FD8A5CEC524}" name="Column12013" dataDxfId="4772"/>
    <tableColumn id="12018" xr3:uid="{D7A357C1-1985-4F90-975C-90C09F6E8639}" name="Column12014" dataDxfId="4771"/>
    <tableColumn id="12019" xr3:uid="{E9732AF9-9878-4DFF-B028-C53DC9A3D342}" name="Column12015" dataDxfId="4770"/>
    <tableColumn id="12020" xr3:uid="{19188750-5094-45EF-9041-9674644E5EA1}" name="Column12016" dataDxfId="4769"/>
    <tableColumn id="12021" xr3:uid="{0EDE2552-CE76-4B47-83E7-B9B810C57B3F}" name="Column12017" dataDxfId="4768"/>
    <tableColumn id="12022" xr3:uid="{50D8F5DC-10C4-4FEF-B84D-052E814F8D6B}" name="Column12018" dataDxfId="4767"/>
    <tableColumn id="12023" xr3:uid="{C91804AE-C1A4-44DA-AFB2-7F0CF7831941}" name="Column12019" dataDxfId="4766"/>
    <tableColumn id="12024" xr3:uid="{B3857BD8-68E5-43D0-A713-5602ADE84C9D}" name="Column12020" dataDxfId="4765"/>
    <tableColumn id="12025" xr3:uid="{420885D3-9A8C-49D0-A77E-58C7E84B633C}" name="Column12021" dataDxfId="4764"/>
    <tableColumn id="12026" xr3:uid="{EDE8A0EE-830E-455A-BCFE-464BB059B328}" name="Column12022" dataDxfId="4763"/>
    <tableColumn id="12027" xr3:uid="{BE2D5E50-16E4-4EC6-A6CC-E047F2F37D85}" name="Column12023" dataDxfId="4762"/>
    <tableColumn id="12028" xr3:uid="{7D5FAB4E-C26D-4A81-9FF0-0EE971E71D7C}" name="Column12024" dataDxfId="4761"/>
    <tableColumn id="12029" xr3:uid="{A9B19B5F-3BA0-4ACF-BDB0-82A47B9695A6}" name="Column12025" dataDxfId="4760"/>
    <tableColumn id="12030" xr3:uid="{CB2E93EE-12D5-4BAC-BCFA-F633A9BC76CE}" name="Column12026" dataDxfId="4759"/>
    <tableColumn id="12031" xr3:uid="{C5AF95DA-23A3-4A05-839A-862A3BBECA85}" name="Column12027" dataDxfId="4758"/>
    <tableColumn id="12032" xr3:uid="{AAEC97F0-7CCE-4E93-B7B9-CE4DEB40725A}" name="Column12028" dataDxfId="4757"/>
    <tableColumn id="12033" xr3:uid="{12A7EB05-96E8-4FDB-9C06-64D475C038E1}" name="Column12029" dataDxfId="4756"/>
    <tableColumn id="12034" xr3:uid="{E38E7ACD-C6D2-4516-8439-B2F1FD63DA20}" name="Column12030" dataDxfId="4755"/>
    <tableColumn id="12035" xr3:uid="{FA7B95C1-B96F-42B0-A13D-9B823F9CA4FA}" name="Column12031" dataDxfId="4754"/>
    <tableColumn id="12036" xr3:uid="{B0896439-5C62-4AA7-8BA9-4058501456F8}" name="Column12032" dataDxfId="4753"/>
    <tableColumn id="12037" xr3:uid="{DAF4A7EE-63C8-452E-A51B-BA1B8790F25F}" name="Column12033" dataDxfId="4752"/>
    <tableColumn id="12038" xr3:uid="{E62834D8-A0FC-4EFE-89B2-ADA44D409ED1}" name="Column12034" dataDxfId="4751"/>
    <tableColumn id="12039" xr3:uid="{DB15AB30-78FE-4611-AF5D-A8AC9C1E5838}" name="Column12035" dataDxfId="4750"/>
    <tableColumn id="12040" xr3:uid="{147C97A6-552E-4770-B80D-3767B392BD0E}" name="Column12036" dataDxfId="4749"/>
    <tableColumn id="12041" xr3:uid="{A46F39CB-EE32-40A6-BBF3-A8BF992294D9}" name="Column12037" dataDxfId="4748"/>
    <tableColumn id="12042" xr3:uid="{084E66BE-9D2B-4033-BE6B-30FAAA13BAC5}" name="Column12038" dataDxfId="4747"/>
    <tableColumn id="12043" xr3:uid="{FAE2E501-2A89-49C4-81C8-59211F255130}" name="Column12039" dataDxfId="4746"/>
    <tableColumn id="12044" xr3:uid="{55225C8D-3CFE-42D4-ACFE-6843B8D7FF60}" name="Column12040" dataDxfId="4745"/>
    <tableColumn id="12045" xr3:uid="{44A282BE-0616-4E5B-BAD0-510D2BCD7565}" name="Column12041" dataDxfId="4744"/>
    <tableColumn id="12046" xr3:uid="{E6624406-039A-43A5-B554-1512C8838DDA}" name="Column12042" dataDxfId="4743"/>
    <tableColumn id="12047" xr3:uid="{93509C44-39AB-4064-AA34-39AB11111490}" name="Column12043" dataDxfId="4742"/>
    <tableColumn id="12048" xr3:uid="{91F836F5-F08A-4A1B-90AF-A4BB9C4D1CA7}" name="Column12044" dataDxfId="4741"/>
    <tableColumn id="12049" xr3:uid="{D59E93FC-E188-428C-BDF3-68F8EC0BD263}" name="Column12045" dataDxfId="4740"/>
    <tableColumn id="12050" xr3:uid="{E24CB892-C170-4798-A363-CB48D8AD0CA8}" name="Column12046" dataDxfId="4739"/>
    <tableColumn id="12051" xr3:uid="{472709D6-9A17-40D7-8801-6B34B419D3DF}" name="Column12047" dataDxfId="4738"/>
    <tableColumn id="12052" xr3:uid="{D6EA22E0-974E-420C-9B99-E34518AEDF73}" name="Column12048" dataDxfId="4737"/>
    <tableColumn id="12053" xr3:uid="{09F30BFD-EBD1-4132-BDDE-36F0B5FBC5BB}" name="Column12049" dataDxfId="4736"/>
    <tableColumn id="12054" xr3:uid="{56318F1A-1811-468D-BC69-9F9176F380E0}" name="Column12050" dataDxfId="4735"/>
    <tableColumn id="12055" xr3:uid="{CC5FF76C-713E-4419-B35D-4E69E7AE4D30}" name="Column12051" dataDxfId="4734"/>
    <tableColumn id="12056" xr3:uid="{65532AD5-E3B7-4D61-97AA-8AABDB9FE5F1}" name="Column12052" dataDxfId="4733"/>
    <tableColumn id="12057" xr3:uid="{88D86B78-2E94-4CC0-85FD-6CFABF099734}" name="Column12053" dataDxfId="4732"/>
    <tableColumn id="12058" xr3:uid="{6F16965C-FE18-4531-A172-940AF22D68F7}" name="Column12054" dataDxfId="4731"/>
    <tableColumn id="12059" xr3:uid="{7FFB8DB5-12C3-41FC-942C-5CDDCB8C1939}" name="Column12055" dataDxfId="4730"/>
    <tableColumn id="12060" xr3:uid="{9EAEC435-0B13-4FB8-8677-B8BBD3EEC197}" name="Column12056" dataDxfId="4729"/>
    <tableColumn id="12061" xr3:uid="{A9813AEC-67EF-441F-81B0-BFBC287EF638}" name="Column12057" dataDxfId="4728"/>
    <tableColumn id="12062" xr3:uid="{69A7C834-915D-4084-9678-2CC95B91D5AF}" name="Column12058" dataDxfId="4727"/>
    <tableColumn id="12063" xr3:uid="{1EA7876A-CF95-42D4-BA3A-21D2B707ED80}" name="Column12059" dataDxfId="4726"/>
    <tableColumn id="12064" xr3:uid="{9F87955B-984B-43C6-B61F-125C79AC25B4}" name="Column12060" dataDxfId="4725"/>
    <tableColumn id="12065" xr3:uid="{7071AE26-C8A2-4296-A00D-E3785B628B61}" name="Column12061" dataDxfId="4724"/>
    <tableColumn id="12066" xr3:uid="{E0862C1F-8FE5-41A7-8AB5-D80F6C6392A7}" name="Column12062" dataDxfId="4723"/>
    <tableColumn id="12067" xr3:uid="{A4B52C33-4783-4894-B2D4-A5EDE7F8062A}" name="Column12063" dataDxfId="4722"/>
    <tableColumn id="12068" xr3:uid="{7EB8DF07-6AA8-4A4D-BD70-D69B47223AEA}" name="Column12064" dataDxfId="4721"/>
    <tableColumn id="12069" xr3:uid="{7AA290F6-CB2E-480B-9DD1-29764A711D11}" name="Column12065" dataDxfId="4720"/>
    <tableColumn id="12070" xr3:uid="{926D551D-4A12-4FD1-BE3B-08FD46B2404F}" name="Column12066" dataDxfId="4719"/>
    <tableColumn id="12071" xr3:uid="{7DD5FA78-4B16-46E8-99D6-453644BA7E09}" name="Column12067" dataDxfId="4718"/>
    <tableColumn id="12072" xr3:uid="{66B65E37-0880-42B2-A066-376BC01F9260}" name="Column12068" dataDxfId="4717"/>
    <tableColumn id="12073" xr3:uid="{27C44D28-B898-4500-82C4-30F143196F05}" name="Column12069" dataDxfId="4716"/>
    <tableColumn id="12074" xr3:uid="{4BF3EDC8-B7AC-4CAC-916E-98811F6729E0}" name="Column12070" dataDxfId="4715"/>
    <tableColumn id="12075" xr3:uid="{78921F60-8646-4F36-9671-A5C1808B2660}" name="Column12071" dataDxfId="4714"/>
    <tableColumn id="12076" xr3:uid="{19EF4841-265C-49BB-8120-A6C62E123987}" name="Column12072" dataDxfId="4713"/>
    <tableColumn id="12077" xr3:uid="{A3B837E1-D615-48E0-A038-ACEF9EB6E816}" name="Column12073" dataDxfId="4712"/>
    <tableColumn id="12078" xr3:uid="{13736B28-558E-42E3-9025-872E340BCCA7}" name="Column12074" dataDxfId="4711"/>
    <tableColumn id="12079" xr3:uid="{4ACC9DDA-BF52-45B1-A32F-5A7436397725}" name="Column12075" dataDxfId="4710"/>
    <tableColumn id="12080" xr3:uid="{38CDA888-3F58-4160-A012-3A6000E00C33}" name="Column12076" dataDxfId="4709"/>
    <tableColumn id="12081" xr3:uid="{03B3A0EB-C022-4872-B2B9-5C513E4813C2}" name="Column12077" dataDxfId="4708"/>
    <tableColumn id="12082" xr3:uid="{505F8D98-0A88-4F6E-986C-45ECB7C5A867}" name="Column12078" dataDxfId="4707"/>
    <tableColumn id="12083" xr3:uid="{A11C156D-D4E0-4AD7-978C-DACD8CEF97EC}" name="Column12079" dataDxfId="4706"/>
    <tableColumn id="12084" xr3:uid="{AD94133B-194D-443E-BEDD-D7DA5A36EDBB}" name="Column12080" dataDxfId="4705"/>
    <tableColumn id="12085" xr3:uid="{61C17C7E-B895-4039-8EC9-10952F053705}" name="Column12081" dataDxfId="4704"/>
    <tableColumn id="12086" xr3:uid="{D1F4C583-72CC-40A3-B31B-47B1F77C5081}" name="Column12082" dataDxfId="4703"/>
    <tableColumn id="12087" xr3:uid="{3284FE0C-BE35-44CD-81F3-FBC08CC1E667}" name="Column12083" dataDxfId="4702"/>
    <tableColumn id="12088" xr3:uid="{71535F57-27C2-421E-85D6-4C8737635727}" name="Column12084" dataDxfId="4701"/>
    <tableColumn id="12089" xr3:uid="{C2F2CFDF-711C-40CE-8915-E38E4738FEB2}" name="Column12085" dataDxfId="4700"/>
    <tableColumn id="12090" xr3:uid="{0361B3F2-D183-4701-9421-E1038102FB3B}" name="Column12086" dataDxfId="4699"/>
    <tableColumn id="12091" xr3:uid="{C7CD2F61-A69E-49EF-BCAB-2DEC2DE08B1A}" name="Column12087" dataDxfId="4698"/>
    <tableColumn id="12092" xr3:uid="{59340645-DB4D-411C-8E5F-5E65BA2E701A}" name="Column12088" dataDxfId="4697"/>
    <tableColumn id="12093" xr3:uid="{9FE1538F-A978-4F31-BF83-0479F6D73D53}" name="Column12089" dataDxfId="4696"/>
    <tableColumn id="12094" xr3:uid="{4740B0EE-81CE-4748-866E-7C3A5D0771EE}" name="Column12090" dataDxfId="4695"/>
    <tableColumn id="12095" xr3:uid="{CD23081B-48E6-4267-8603-45368D3055C0}" name="Column12091" dataDxfId="4694"/>
    <tableColumn id="12096" xr3:uid="{14B0821E-C471-4A25-AF02-0A41A589D2C9}" name="Column12092" dataDxfId="4693"/>
    <tableColumn id="12097" xr3:uid="{CF9169D8-3C9F-4C6B-A3C3-D25D5E0A7E19}" name="Column12093" dataDxfId="4692"/>
    <tableColumn id="12098" xr3:uid="{9CFB20BE-5E4E-4C44-B5B0-75826C6E865D}" name="Column12094" dataDxfId="4691"/>
    <tableColumn id="12099" xr3:uid="{C9335F82-114C-4CF7-8AEC-9F01B0C604D8}" name="Column12095" dataDxfId="4690"/>
    <tableColumn id="12100" xr3:uid="{F15C8931-AFD2-43FB-B87C-C4BB428BE934}" name="Column12096" dataDxfId="4689"/>
    <tableColumn id="12101" xr3:uid="{A4650CC4-B97F-4836-873D-B03A53378088}" name="Column12097" dataDxfId="4688"/>
    <tableColumn id="12102" xr3:uid="{5B4E3468-7D4A-408C-8B6B-C44BC5F24672}" name="Column12098" dataDxfId="4687"/>
    <tableColumn id="12103" xr3:uid="{429CA8A1-DEB4-4BE1-BFDF-896889BF8F83}" name="Column12099" dataDxfId="4686"/>
    <tableColumn id="12104" xr3:uid="{CFDDD09F-9DCE-4D8A-B0F0-25D2C6DEBEC9}" name="Column12100" dataDxfId="4685"/>
    <tableColumn id="12105" xr3:uid="{CB0DCD83-E8CC-4DD3-93F6-D998A1FD7730}" name="Column12101" dataDxfId="4684"/>
    <tableColumn id="12106" xr3:uid="{37789F87-79F8-436F-B080-EC1EE35882AE}" name="Column12102" dataDxfId="4683"/>
    <tableColumn id="12107" xr3:uid="{AC7B73B7-3A00-4D3F-9834-E8DCD8734970}" name="Column12103" dataDxfId="4682"/>
    <tableColumn id="12108" xr3:uid="{08FEB5B4-DB34-4D55-9167-E853AB7D09F5}" name="Column12104" dataDxfId="4681"/>
    <tableColumn id="12109" xr3:uid="{3D6D3A7D-7FEB-4BBA-96E7-76724CB932A2}" name="Column12105" dataDxfId="4680"/>
    <tableColumn id="12110" xr3:uid="{47DC2268-2D20-48A4-AAB4-EBC4E26B12E7}" name="Column12106" dataDxfId="4679"/>
    <tableColumn id="12111" xr3:uid="{2D7D41A3-C861-47A6-BF04-020C71479517}" name="Column12107" dataDxfId="4678"/>
    <tableColumn id="12112" xr3:uid="{AA273AA1-ED9E-4FFC-BC8B-E1DD87CEB14B}" name="Column12108" dataDxfId="4677"/>
    <tableColumn id="12113" xr3:uid="{A64F748E-1893-462F-A225-616E73110537}" name="Column12109" dataDxfId="4676"/>
    <tableColumn id="12114" xr3:uid="{804512ED-4869-450B-969C-31A913573999}" name="Column12110" dataDxfId="4675"/>
    <tableColumn id="12115" xr3:uid="{391868CD-B60F-4D27-8F95-EB72822E8CBA}" name="Column12111" dataDxfId="4674"/>
    <tableColumn id="12116" xr3:uid="{44D599A4-DA7D-41A2-AF74-6932F1711991}" name="Column12112" dataDxfId="4673"/>
    <tableColumn id="12117" xr3:uid="{0D324387-8C95-470A-A850-4D341D0BB814}" name="Column12113" dataDxfId="4672"/>
    <tableColumn id="12118" xr3:uid="{1B2517BD-EE74-4234-925E-9172E8548713}" name="Column12114" dataDxfId="4671"/>
    <tableColumn id="12119" xr3:uid="{2E89B639-A473-43FC-A005-0F886B40F061}" name="Column12115" dataDxfId="4670"/>
    <tableColumn id="12120" xr3:uid="{5F534C35-8509-446C-A4FD-41E30380A459}" name="Column12116" dataDxfId="4669"/>
    <tableColumn id="12121" xr3:uid="{D0481491-2E43-45D9-A2D7-E3BB200595BF}" name="Column12117" dataDxfId="4668"/>
    <tableColumn id="12122" xr3:uid="{D2136F9E-6BE6-4208-9D81-1E9DFD9CBD6F}" name="Column12118" dataDxfId="4667"/>
    <tableColumn id="12123" xr3:uid="{5157A5EF-1A2D-4DCE-9E40-940F5DDEC006}" name="Column12119" dataDxfId="4666"/>
    <tableColumn id="12124" xr3:uid="{FE575E39-A2C0-4CD9-8F02-7917E532C5F6}" name="Column12120" dataDxfId="4665"/>
    <tableColumn id="12125" xr3:uid="{C8C25BE9-DCAA-4EA3-BCBD-787D38CA42A3}" name="Column12121" dataDxfId="4664"/>
    <tableColumn id="12126" xr3:uid="{01C614B6-5969-41A3-9F95-E4F7FC88893E}" name="Column12122" dataDxfId="4663"/>
    <tableColumn id="12127" xr3:uid="{B7381330-5D75-44D2-9FE1-67B7DAE0B504}" name="Column12123" dataDxfId="4662"/>
    <tableColumn id="12128" xr3:uid="{F2C310FC-2148-4311-B214-D8A705369017}" name="Column12124" dataDxfId="4661"/>
    <tableColumn id="12129" xr3:uid="{6A4EF109-448F-4C2D-8D02-986566194542}" name="Column12125" dataDxfId="4660"/>
    <tableColumn id="12130" xr3:uid="{76D8AEDC-1C79-404C-AB41-4AA23D011362}" name="Column12126" dataDxfId="4659"/>
    <tableColumn id="12131" xr3:uid="{32D1733C-A51A-48AA-8D72-C1BCA90A4095}" name="Column12127" dataDxfId="4658"/>
    <tableColumn id="12132" xr3:uid="{E8AE219A-5BE0-45CA-BBF4-FD27B3EAAD1E}" name="Column12128" dataDxfId="4657"/>
    <tableColumn id="12133" xr3:uid="{A341F2AA-5C52-4E55-98BD-8B881CF9A251}" name="Column12129" dataDxfId="4656"/>
    <tableColumn id="12134" xr3:uid="{06B988D1-92AF-4F1F-9E7D-DF8D48D8ED0E}" name="Column12130" dataDxfId="4655"/>
    <tableColumn id="12135" xr3:uid="{0545FD72-93D2-455C-B4DA-65A46C57E319}" name="Column12131" dataDxfId="4654"/>
    <tableColumn id="12136" xr3:uid="{B68532AF-5117-4172-9D99-B7B0DBC15295}" name="Column12132" dataDxfId="4653"/>
    <tableColumn id="12137" xr3:uid="{10DF5AF5-AF44-4A37-9727-FFCD883BB44B}" name="Column12133" dataDxfId="4652"/>
    <tableColumn id="12138" xr3:uid="{6F0BF90F-A573-4041-A7A1-99A1975722CB}" name="Column12134" dataDxfId="4651"/>
    <tableColumn id="12139" xr3:uid="{D7E33D2B-0EA5-48A4-A4BA-1B7556C19444}" name="Column12135" dataDxfId="4650"/>
    <tableColumn id="12140" xr3:uid="{DDA9D519-7D43-4CC1-838B-D22EBCBBD150}" name="Column12136" dataDxfId="4649"/>
    <tableColumn id="12141" xr3:uid="{C1725D85-F537-4F91-80B2-C17200377707}" name="Column12137" dataDxfId="4648"/>
    <tableColumn id="12142" xr3:uid="{F95B83D9-6EB6-4AC0-BBCB-17DCD3B539B0}" name="Column12138" dataDxfId="4647"/>
    <tableColumn id="12143" xr3:uid="{4D801656-B5FA-4EEA-9F4F-D51EBD2408FC}" name="Column12139" dataDxfId="4646"/>
    <tableColumn id="12144" xr3:uid="{7AFB35B7-FD1C-400B-8C27-88ABDD143DD0}" name="Column12140" dataDxfId="4645"/>
    <tableColumn id="12145" xr3:uid="{6C4BBDFF-DEBA-49DA-934D-C4175A55E828}" name="Column12141" dataDxfId="4644"/>
    <tableColumn id="12146" xr3:uid="{3A70CF51-2A77-4628-A132-F26D6CACD67A}" name="Column12142" dataDxfId="4643"/>
    <tableColumn id="12147" xr3:uid="{0025A09B-4591-4612-9057-579C367EDDF3}" name="Column12143" dataDxfId="4642"/>
    <tableColumn id="12148" xr3:uid="{2EE0E89E-7CA6-4E9E-A4E5-2D118C80E2FB}" name="Column12144" dataDxfId="4641"/>
    <tableColumn id="12149" xr3:uid="{D7EACD2B-C3CA-4651-9DCF-16E907F70229}" name="Column12145" dataDxfId="4640"/>
    <tableColumn id="12150" xr3:uid="{BE1E908C-E3B1-43B6-A5DD-D8E0A9E36A9E}" name="Column12146" dataDxfId="4639"/>
    <tableColumn id="12151" xr3:uid="{F7B731BD-52E0-4D13-ADE0-9C6A1F7AED23}" name="Column12147" dataDxfId="4638"/>
    <tableColumn id="12152" xr3:uid="{06BC326F-79C8-4402-86A6-AC008379CF49}" name="Column12148" dataDxfId="4637"/>
    <tableColumn id="12153" xr3:uid="{94B478A1-0F25-4B1D-B663-C6F53BCABCD0}" name="Column12149" dataDxfId="4636"/>
    <tableColumn id="12154" xr3:uid="{3A1CBB92-78CF-49DE-B307-9FFF3D5F753F}" name="Column12150" dataDxfId="4635"/>
    <tableColumn id="12155" xr3:uid="{98FEAA72-044C-4419-8B6D-85CE068730FE}" name="Column12151" dataDxfId="4634"/>
    <tableColumn id="12156" xr3:uid="{F247B80C-5F41-4283-AA16-678F6B2FDAA2}" name="Column12152" dataDxfId="4633"/>
    <tableColumn id="12157" xr3:uid="{C087E06F-3112-4D37-A6CC-18753F53691B}" name="Column12153" dataDxfId="4632"/>
    <tableColumn id="12158" xr3:uid="{8ACFA485-FFAB-4D7A-B2AF-E6ED47D34326}" name="Column12154" dataDxfId="4631"/>
    <tableColumn id="12159" xr3:uid="{4AF8140B-642A-4600-8C86-719466437743}" name="Column12155" dataDxfId="4630"/>
    <tableColumn id="12160" xr3:uid="{3E4ABC30-AA97-4493-888B-CD8761764742}" name="Column12156" dataDxfId="4629"/>
    <tableColumn id="12161" xr3:uid="{7354B16B-0F75-42F0-BE91-A8199DBDB6B9}" name="Column12157" dataDxfId="4628"/>
    <tableColumn id="12162" xr3:uid="{3D81BF9A-DF16-4C2D-9ADE-441758065278}" name="Column12158" dataDxfId="4627"/>
    <tableColumn id="12163" xr3:uid="{5B5C3935-9BFF-4D27-92EF-84B353956D1D}" name="Column12159" dataDxfId="4626"/>
    <tableColumn id="12164" xr3:uid="{E9EE0DE3-AAB0-404B-ABA5-E65DB1DDF971}" name="Column12160" dataDxfId="4625"/>
    <tableColumn id="12165" xr3:uid="{733D86F1-EDA6-48B0-8955-6D9E525767C2}" name="Column12161" dataDxfId="4624"/>
    <tableColumn id="12166" xr3:uid="{0E250645-6F4E-4661-8019-D550D75F3FF4}" name="Column12162" dataDxfId="4623"/>
    <tableColumn id="12167" xr3:uid="{4EF4F75E-099E-4B17-A9DA-999DA5BB20BC}" name="Column12163" dataDxfId="4622"/>
    <tableColumn id="12168" xr3:uid="{55B603C9-7C08-49E7-B547-62A2F2BB5FCA}" name="Column12164" dataDxfId="4621"/>
    <tableColumn id="12169" xr3:uid="{A3C39183-3C4B-44E9-85C0-EB6BB27F7A1F}" name="Column12165" dataDxfId="4620"/>
    <tableColumn id="12170" xr3:uid="{0BD35D0E-DC68-4958-AD3D-FF715408835D}" name="Column12166" dataDxfId="4619"/>
    <tableColumn id="12171" xr3:uid="{AEBFE022-D644-4BF1-BDAD-FF57BF0E5BC4}" name="Column12167" dataDxfId="4618"/>
    <tableColumn id="12172" xr3:uid="{C007B64B-8533-4DA9-A53E-1B1D7EB5F953}" name="Column12168" dataDxfId="4617"/>
    <tableColumn id="12173" xr3:uid="{193143FE-8B6F-40A4-BF1C-3A5D4E0D20FE}" name="Column12169" dataDxfId="4616"/>
    <tableColumn id="12174" xr3:uid="{B5FC262A-AF99-4A8E-B824-34E702BD2AB1}" name="Column12170" dataDxfId="4615"/>
    <tableColumn id="12175" xr3:uid="{414C393B-19D4-46A0-A8F8-09E0A0AF7BC5}" name="Column12171" dataDxfId="4614"/>
    <tableColumn id="12176" xr3:uid="{EDB9A56B-929C-490A-B3B1-F2DC0FB97C8A}" name="Column12172" dataDxfId="4613"/>
    <tableColumn id="12177" xr3:uid="{C887B945-015E-41D4-9932-45396933FDB4}" name="Column12173" dataDxfId="4612"/>
    <tableColumn id="12178" xr3:uid="{D5E550B9-B446-4101-B83F-3861012CE929}" name="Column12174" dataDxfId="4611"/>
    <tableColumn id="12179" xr3:uid="{63880BF6-E4BE-4033-A7D6-5D49594C4D0F}" name="Column12175" dataDxfId="4610"/>
    <tableColumn id="12180" xr3:uid="{997183DA-689C-4967-8B41-C680ECD686EE}" name="Column12176" dataDxfId="4609"/>
    <tableColumn id="12181" xr3:uid="{97A96580-26B4-457C-A206-760840F47FC9}" name="Column12177" dataDxfId="4608"/>
    <tableColumn id="12182" xr3:uid="{CDBA6C22-0764-456F-BE68-80BFE9DFD4A5}" name="Column12178" dataDxfId="4607"/>
    <tableColumn id="12183" xr3:uid="{FA5068D4-1280-4614-87A8-0F7B6E41B9D9}" name="Column12179" dataDxfId="4606"/>
    <tableColumn id="12184" xr3:uid="{18BDE3A4-A992-4C16-B609-CF33ED261DC1}" name="Column12180" dataDxfId="4605"/>
    <tableColumn id="12185" xr3:uid="{2CB3CE26-5EAA-4333-86E2-47ADF4B68777}" name="Column12181" dataDxfId="4604"/>
    <tableColumn id="12186" xr3:uid="{81EF1180-747F-41E8-9B93-929E4FADFEC0}" name="Column12182" dataDxfId="4603"/>
    <tableColumn id="12187" xr3:uid="{5F6C4898-CD61-46DE-A6E8-E9F953178355}" name="Column12183" dataDxfId="4602"/>
    <tableColumn id="12188" xr3:uid="{742F90E9-3F18-4A48-9BFB-BC82606526CA}" name="Column12184" dataDxfId="4601"/>
    <tableColumn id="12189" xr3:uid="{247C05F3-5E27-45C1-9B7E-C1ABFFED3E53}" name="Column12185" dataDxfId="4600"/>
    <tableColumn id="12190" xr3:uid="{403D553E-44AD-4DD6-B2B2-2FCB01C32CA5}" name="Column12186" dataDxfId="4599"/>
    <tableColumn id="12191" xr3:uid="{05392BF8-789D-4402-A487-DA2475CC91E8}" name="Column12187" dataDxfId="4598"/>
    <tableColumn id="12192" xr3:uid="{CC141A35-4BA2-4B7A-A9BD-6DCDDEC10B73}" name="Column12188" dataDxfId="4597"/>
    <tableColumn id="12193" xr3:uid="{B90D7215-364B-471A-8D15-71E771DF833E}" name="Column12189" dataDxfId="4596"/>
    <tableColumn id="12194" xr3:uid="{19F53B48-8266-4C65-AEB0-98D487C1D27D}" name="Column12190" dataDxfId="4595"/>
    <tableColumn id="12195" xr3:uid="{C8F345E5-7417-49AF-BC24-C545D3D6C5C3}" name="Column12191" dataDxfId="4594"/>
    <tableColumn id="12196" xr3:uid="{6395FD46-40F8-4C10-B40C-0566AD93FCBB}" name="Column12192" dataDxfId="4593"/>
    <tableColumn id="12197" xr3:uid="{759B2FF2-7BFE-410D-B105-BFABBF67E743}" name="Column12193" dataDxfId="4592"/>
    <tableColumn id="12198" xr3:uid="{C6804C61-9B3D-4BF9-B871-47EF63A4A510}" name="Column12194" dataDxfId="4591"/>
    <tableColumn id="12199" xr3:uid="{EC4F8CA4-CE41-4F12-825A-A927EE6D45BF}" name="Column12195" dataDxfId="4590"/>
    <tableColumn id="12200" xr3:uid="{D2946183-85D7-4233-B2DA-EF95699ECD8E}" name="Column12196" dataDxfId="4589"/>
    <tableColumn id="12201" xr3:uid="{FAF8FED6-E065-433A-B649-CCF2E18F1E92}" name="Column12197" dataDxfId="4588"/>
    <tableColumn id="12202" xr3:uid="{AA7580F2-1BDB-4FA8-B9B5-F43AF2C65825}" name="Column12198" dataDxfId="4587"/>
    <tableColumn id="12203" xr3:uid="{33FE8F1C-E8EE-4A74-9F0D-A47ED19EDEAD}" name="Column12199" dataDxfId="4586"/>
    <tableColumn id="12204" xr3:uid="{D974288C-0C1B-4DE3-BA41-B11DCD2CA9D4}" name="Column12200" dataDxfId="4585"/>
    <tableColumn id="12205" xr3:uid="{374AE846-69A8-45C5-B84C-9208DA29B1C6}" name="Column12201" dataDxfId="4584"/>
    <tableColumn id="12206" xr3:uid="{32F051B7-EA53-4C05-B9BA-60BDBBFDF0B9}" name="Column12202" dataDxfId="4583"/>
    <tableColumn id="12207" xr3:uid="{E954935A-A0AA-446A-81DD-9C6EE5535227}" name="Column12203" dataDxfId="4582"/>
    <tableColumn id="12208" xr3:uid="{6FF05F39-4A42-480F-829B-CCE2351EDFD9}" name="Column12204" dataDxfId="4581"/>
    <tableColumn id="12209" xr3:uid="{C488A532-6883-4FAD-ABD7-88B824B21430}" name="Column12205" dataDxfId="4580"/>
    <tableColumn id="12210" xr3:uid="{DD859DF5-2D14-4F6E-A209-A616EA790999}" name="Column12206" dataDxfId="4579"/>
    <tableColumn id="12211" xr3:uid="{1E1EC14E-5781-4EBB-9EC6-93CD698B1B5B}" name="Column12207" dataDxfId="4578"/>
    <tableColumn id="12212" xr3:uid="{54A7A3B2-0F4D-4E0E-BB3B-4235DA21CAEC}" name="Column12208" dataDxfId="4577"/>
    <tableColumn id="12213" xr3:uid="{FF3E59A4-75F4-47BE-A282-D6FF7813CE60}" name="Column12209" dataDxfId="4576"/>
    <tableColumn id="12214" xr3:uid="{9F3C47B9-60DA-4A05-9B79-4577C8CF1E28}" name="Column12210" dataDxfId="4575"/>
    <tableColumn id="12215" xr3:uid="{9CAEA642-6A8E-45F1-9F91-289BC4F9ECFE}" name="Column12211" dataDxfId="4574"/>
    <tableColumn id="12216" xr3:uid="{F0B86AA5-1CE6-4629-96C3-DFC9102AC231}" name="Column12212" dataDxfId="4573"/>
    <tableColumn id="12217" xr3:uid="{D9C2B076-84D6-4907-B778-C8A72CF8A593}" name="Column12213" dataDxfId="4572"/>
    <tableColumn id="12218" xr3:uid="{D1E8A9C0-64DA-4D88-9337-36E874FA1FED}" name="Column12214" dataDxfId="4571"/>
    <tableColumn id="12219" xr3:uid="{42475923-E798-45EF-9C7F-4CDD7F16909D}" name="Column12215" dataDxfId="4570"/>
    <tableColumn id="12220" xr3:uid="{2F67214D-C67B-497F-A07B-511221539C8F}" name="Column12216" dataDxfId="4569"/>
    <tableColumn id="12221" xr3:uid="{0CC9B988-537B-4007-B963-AA0475FE18FF}" name="Column12217" dataDxfId="4568"/>
    <tableColumn id="12222" xr3:uid="{97D0D8F0-E6DA-4A66-AC82-85EB96E27926}" name="Column12218" dataDxfId="4567"/>
    <tableColumn id="12223" xr3:uid="{9ED82233-8C95-4DA0-85AF-8ECFD5B33E2D}" name="Column12219" dataDxfId="4566"/>
    <tableColumn id="12224" xr3:uid="{B569E9E7-C411-4AE4-AFC6-FC785FB17503}" name="Column12220" dataDxfId="4565"/>
    <tableColumn id="12225" xr3:uid="{956AD86D-AC1C-4643-8F6A-CA465288DA7A}" name="Column12221" dataDxfId="4564"/>
    <tableColumn id="12226" xr3:uid="{146F48C8-1B87-42B1-9913-EBC7D98AA58F}" name="Column12222" dataDxfId="4563"/>
    <tableColumn id="12227" xr3:uid="{DC3C6A9C-859E-45AB-B47E-8D5EEE4C0F8C}" name="Column12223" dataDxfId="4562"/>
    <tableColumn id="12228" xr3:uid="{A02F8690-E4EF-4495-A676-E22532CB56BA}" name="Column12224" dataDxfId="4561"/>
    <tableColumn id="12229" xr3:uid="{FFC3A3CC-A953-4450-8A83-1AF2CDF0694E}" name="Column12225" dataDxfId="4560"/>
    <tableColumn id="12230" xr3:uid="{257F2904-0713-4210-AD1E-1F4F1DDADC9C}" name="Column12226" dataDxfId="4559"/>
    <tableColumn id="12231" xr3:uid="{A0E6ABAD-8216-4CC4-A505-7ED733E03C88}" name="Column12227" dataDxfId="4558"/>
    <tableColumn id="12232" xr3:uid="{94C3C653-5E98-4B6A-8701-52C7D5500FC3}" name="Column12228" dataDxfId="4557"/>
    <tableColumn id="12233" xr3:uid="{0A8F1B78-CB4D-46CA-92F0-8806CD57FA1A}" name="Column12229" dataDxfId="4556"/>
    <tableColumn id="12234" xr3:uid="{316C846E-7B93-47E9-8CF8-B536FDDF5F1B}" name="Column12230" dataDxfId="4555"/>
    <tableColumn id="12235" xr3:uid="{C348BD0D-3C8F-4EE3-A461-89488C3F3722}" name="Column12231" dataDxfId="4554"/>
    <tableColumn id="12236" xr3:uid="{2013A2A1-C574-4B01-896F-56017ECACAD8}" name="Column12232" dataDxfId="4553"/>
    <tableColumn id="12237" xr3:uid="{3A58AC83-2C6F-482F-B9A8-283780BBEFAB}" name="Column12233" dataDxfId="4552"/>
    <tableColumn id="12238" xr3:uid="{4328A8E6-A879-4F50-B83E-87D9E859673A}" name="Column12234" dataDxfId="4551"/>
    <tableColumn id="12239" xr3:uid="{ADC9565E-CAEF-45E7-87CC-F1428383CF2D}" name="Column12235" dataDxfId="4550"/>
    <tableColumn id="12240" xr3:uid="{E9B99527-AF02-443C-A7CD-9F988020E91C}" name="Column12236" dataDxfId="4549"/>
    <tableColumn id="12241" xr3:uid="{7AFD3029-11E5-4457-8B63-6971ACC6F7B4}" name="Column12237" dataDxfId="4548"/>
    <tableColumn id="12242" xr3:uid="{9898FE2A-76D4-40A4-9D5C-663B2A86C0B4}" name="Column12238" dataDxfId="4547"/>
    <tableColumn id="12243" xr3:uid="{81374702-9A20-4BC4-87DE-07B145D91382}" name="Column12239" dataDxfId="4546"/>
    <tableColumn id="12244" xr3:uid="{D1ADEEEB-F239-4DA1-B69A-1327C304CC01}" name="Column12240" dataDxfId="4545"/>
    <tableColumn id="12245" xr3:uid="{A6278F12-EC87-4CA0-88B1-D6471F41DA48}" name="Column12241" dataDxfId="4544"/>
    <tableColumn id="12246" xr3:uid="{23B56507-B9BB-4162-B7F3-841053311445}" name="Column12242" dataDxfId="4543"/>
    <tableColumn id="12247" xr3:uid="{7F48700B-FC36-43F1-B41F-E6541AD9E784}" name="Column12243" dataDxfId="4542"/>
    <tableColumn id="12248" xr3:uid="{3F1C47EF-D9C0-4D42-9FBA-54205E3FE1B9}" name="Column12244" dataDxfId="4541"/>
    <tableColumn id="12249" xr3:uid="{E8600682-6E2B-4EA8-BEFE-54627B295BE8}" name="Column12245" dataDxfId="4540"/>
    <tableColumn id="12250" xr3:uid="{DBF2CE3E-05CE-4C79-9963-B36F96927501}" name="Column12246" dataDxfId="4539"/>
    <tableColumn id="12251" xr3:uid="{E8940E17-E01E-4DF7-884D-01F122377F06}" name="Column12247" dataDxfId="4538"/>
    <tableColumn id="12252" xr3:uid="{751942DD-7CC5-4648-A4DC-DB8D50DA591E}" name="Column12248" dataDxfId="4537"/>
    <tableColumn id="12253" xr3:uid="{66615D90-63C7-4E7F-9CE0-89E08D93CA21}" name="Column12249" dataDxfId="4536"/>
    <tableColumn id="12254" xr3:uid="{58E192AF-14D1-476A-AFD7-0CCE691AAE48}" name="Column12250" dataDxfId="4535"/>
    <tableColumn id="12255" xr3:uid="{9730F326-D0AC-426E-800D-E8452870AE62}" name="Column12251" dataDxfId="4534"/>
    <tableColumn id="12256" xr3:uid="{6F930A70-2119-4089-AEFB-152D1A90D091}" name="Column12252" dataDxfId="4533"/>
    <tableColumn id="12257" xr3:uid="{CF8345C0-893E-4724-A91E-EF9DEBC6EFEB}" name="Column12253" dataDxfId="4532"/>
    <tableColumn id="12258" xr3:uid="{06EBE3E3-C265-4F67-B67A-9F21895D7984}" name="Column12254" dataDxfId="4531"/>
    <tableColumn id="12259" xr3:uid="{CEE881D6-5639-46A9-AA5C-7306FAE4D238}" name="Column12255" dataDxfId="4530"/>
    <tableColumn id="12260" xr3:uid="{6DE53A50-4ABF-4030-A042-039ACE7BFF29}" name="Column12256" dataDxfId="4529"/>
    <tableColumn id="12261" xr3:uid="{B8F447C9-C94F-4A16-B140-0C0EB28E6BE9}" name="Column12257" dataDxfId="4528"/>
    <tableColumn id="12262" xr3:uid="{0AAD6228-5BA0-4F5D-A7AB-DBEDC5CCED95}" name="Column12258" dataDxfId="4527"/>
    <tableColumn id="12263" xr3:uid="{39525D67-82B4-4E78-A05D-9734967FA624}" name="Column12259" dataDxfId="4526"/>
    <tableColumn id="12264" xr3:uid="{8AFEB9EF-EA4C-4D82-9ED8-DEE69A72D2C5}" name="Column12260" dataDxfId="4525"/>
    <tableColumn id="12265" xr3:uid="{3E5DEEA6-05D1-464A-BBA8-E6E72A19E74C}" name="Column12261" dataDxfId="4524"/>
    <tableColumn id="12266" xr3:uid="{282A32FE-D8A7-464A-A36C-5D68BBB2AE7E}" name="Column12262" dataDxfId="4523"/>
    <tableColumn id="12267" xr3:uid="{59CC32D2-D39C-4DA3-87DC-634DD171E06F}" name="Column12263" dataDxfId="4522"/>
    <tableColumn id="12268" xr3:uid="{21307C80-5609-48C8-B232-67A2866BBC9F}" name="Column12264" dataDxfId="4521"/>
    <tableColumn id="12269" xr3:uid="{1C356A9A-EF63-450D-A1A5-01D94F6D9851}" name="Column12265" dataDxfId="4520"/>
    <tableColumn id="12270" xr3:uid="{2EE442C4-7EC6-470A-8F8E-82624A1B9F9C}" name="Column12266" dataDxfId="4519"/>
    <tableColumn id="12271" xr3:uid="{3D5C013D-458A-4003-AD1C-35A63BBE32BE}" name="Column12267" dataDxfId="4518"/>
    <tableColumn id="12272" xr3:uid="{BA5EB843-4649-497D-9525-F0CF8846CA34}" name="Column12268" dataDxfId="4517"/>
    <tableColumn id="12273" xr3:uid="{02BC7CAE-5A3E-4FFA-9A0C-CE7D23B64EB3}" name="Column12269" dataDxfId="4516"/>
    <tableColumn id="12274" xr3:uid="{CB76C4A5-A15B-47B6-90C3-78A5235E0E77}" name="Column12270" dataDxfId="4515"/>
    <tableColumn id="12275" xr3:uid="{012A211F-559B-4760-999C-476989ACC210}" name="Column12271" dataDxfId="4514"/>
    <tableColumn id="12276" xr3:uid="{21B8089D-B111-4CFB-8991-363A4E8A12B6}" name="Column12272" dataDxfId="4513"/>
    <tableColumn id="12277" xr3:uid="{41329580-7149-44A5-AE3D-ADE5B2F5275A}" name="Column12273" dataDxfId="4512"/>
    <tableColumn id="12278" xr3:uid="{EC501154-1EC1-4D80-B4FD-BD211579DED7}" name="Column12274" dataDxfId="4511"/>
    <tableColumn id="12279" xr3:uid="{8BB55313-4A53-4FA9-9422-DADB8AF10283}" name="Column12275" dataDxfId="4510"/>
    <tableColumn id="12280" xr3:uid="{18D30946-D498-47B8-AD92-23838894E5DF}" name="Column12276" dataDxfId="4509"/>
    <tableColumn id="12281" xr3:uid="{42AEBB47-4649-404F-8E8A-9391DDD36881}" name="Column12277" dataDxfId="4508"/>
    <tableColumn id="12282" xr3:uid="{88AAD067-9D2E-4803-BAA3-034ED1C3523A}" name="Column12278" dataDxfId="4507"/>
    <tableColumn id="12283" xr3:uid="{36C33D88-6676-40E2-823A-B3C75D96A28F}" name="Column12279" dataDxfId="4506"/>
    <tableColumn id="12284" xr3:uid="{3E4268E3-2CA7-412A-A5D2-098C688ECE04}" name="Column12280" dataDxfId="4505"/>
    <tableColumn id="12285" xr3:uid="{13A3197C-D73D-4469-BC52-89FDE576903C}" name="Column12281" dataDxfId="4504"/>
    <tableColumn id="12286" xr3:uid="{E000AC91-B567-455C-BFD3-2DF91AB6C681}" name="Column12282" dataDxfId="4503"/>
    <tableColumn id="12287" xr3:uid="{B2E58DA8-BF41-4487-8C6E-36732265D544}" name="Column12283" dataDxfId="4502"/>
    <tableColumn id="12288" xr3:uid="{D55EC46B-9B48-435F-82E2-88046DC71D59}" name="Column12284" dataDxfId="4501"/>
    <tableColumn id="12289" xr3:uid="{14FA42AA-517A-4B81-B5D2-4A5811C498E4}" name="Column12285" dataDxfId="4500"/>
    <tableColumn id="12290" xr3:uid="{946EC139-04BB-4245-89B2-A6E6E1F99995}" name="Column12286" dataDxfId="4499"/>
    <tableColumn id="12291" xr3:uid="{C1859D9C-836D-46CE-921F-7689E2BDAA29}" name="Column12287" dataDxfId="4498"/>
    <tableColumn id="12292" xr3:uid="{E070281D-0B08-4236-9793-36E886FE237F}" name="Column12288" dataDxfId="4497"/>
    <tableColumn id="12293" xr3:uid="{E8B33171-1640-4C70-8CA4-3A5298276492}" name="Column12289" dataDxfId="4496"/>
    <tableColumn id="12294" xr3:uid="{EBC41FE2-5880-41B0-BBA6-C080F6181EC5}" name="Column12290" dataDxfId="4495"/>
    <tableColumn id="12295" xr3:uid="{434DA711-3B18-416C-9B83-0AF58E011775}" name="Column12291" dataDxfId="4494"/>
    <tableColumn id="12296" xr3:uid="{C4FB8013-7F90-4923-9ED8-048AA30E7C90}" name="Column12292" dataDxfId="4493"/>
    <tableColumn id="12297" xr3:uid="{A82B132E-0C5F-41CB-B2BB-4B4E8602CC2A}" name="Column12293" dataDxfId="4492"/>
    <tableColumn id="12298" xr3:uid="{0D55DFC2-3CDD-4381-9548-ABD4A96F6323}" name="Column12294" dataDxfId="4491"/>
    <tableColumn id="12299" xr3:uid="{C0CB31C0-B064-477C-8154-3FCFFFF445E5}" name="Column12295" dataDxfId="4490"/>
    <tableColumn id="12300" xr3:uid="{B558646B-6960-452A-AEFC-7019C680539A}" name="Column12296" dataDxfId="4489"/>
    <tableColumn id="12301" xr3:uid="{C7CCF10B-A24C-4A0B-A7A2-4509BEEF9E4C}" name="Column12297" dataDxfId="4488"/>
    <tableColumn id="12302" xr3:uid="{7589C657-B149-41AD-9282-6382BDF2FC08}" name="Column12298" dataDxfId="4487"/>
    <tableColumn id="12303" xr3:uid="{FCDC97CE-2BB6-4AFF-9F70-181FDE858FD8}" name="Column12299" dataDxfId="4486"/>
    <tableColumn id="12304" xr3:uid="{5C45E193-FC02-4E03-893E-FBCD0DC5E607}" name="Column12300" dataDxfId="4485"/>
    <tableColumn id="12305" xr3:uid="{526ED822-8BC7-491D-9A91-35D76920AC3E}" name="Column12301" dataDxfId="4484"/>
    <tableColumn id="12306" xr3:uid="{F098E393-FC16-4707-940A-81C804480552}" name="Column12302" dataDxfId="4483"/>
    <tableColumn id="12307" xr3:uid="{289BD340-0067-4883-BCB7-AB1FC54295F3}" name="Column12303" dataDxfId="4482"/>
    <tableColumn id="12308" xr3:uid="{61AB3989-A611-4211-9A15-9B07E71D0A25}" name="Column12304" dataDxfId="4481"/>
    <tableColumn id="12309" xr3:uid="{E49A512B-75A5-494E-AD90-258B5B1D2BF0}" name="Column12305" dataDxfId="4480"/>
    <tableColumn id="12310" xr3:uid="{9DDE4DF6-8D04-4E8B-B612-15F473692749}" name="Column12306" dataDxfId="4479"/>
    <tableColumn id="12311" xr3:uid="{39D9A779-55CC-4199-93BE-D0B48323B8AA}" name="Column12307" dataDxfId="4478"/>
    <tableColumn id="12312" xr3:uid="{5F474105-6C1C-4BF2-868F-55909FD4F96F}" name="Column12308" dataDxfId="4477"/>
    <tableColumn id="12313" xr3:uid="{12140BB0-44B0-45E5-9DAF-82E26BD7D598}" name="Column12309" dataDxfId="4476"/>
    <tableColumn id="12314" xr3:uid="{3DA421B7-EF3C-437D-AA17-6824BA9A5A8F}" name="Column12310" dataDxfId="4475"/>
    <tableColumn id="12315" xr3:uid="{21C75C53-C3B9-4461-88C2-CEC886B2B369}" name="Column12311" dataDxfId="4474"/>
    <tableColumn id="12316" xr3:uid="{685CE832-6B3F-4EF1-8E06-1677CA2C0C16}" name="Column12312" dataDxfId="4473"/>
    <tableColumn id="12317" xr3:uid="{A2FA3C8C-335B-4C3B-BE6D-DE1266F58150}" name="Column12313" dataDxfId="4472"/>
    <tableColumn id="12318" xr3:uid="{2FDB7540-4E07-4299-B278-43D4066E024A}" name="Column12314" dataDxfId="4471"/>
    <tableColumn id="12319" xr3:uid="{23FD26C4-00E3-4E09-B217-85B20F45806D}" name="Column12315" dataDxfId="4470"/>
    <tableColumn id="12320" xr3:uid="{0EA23392-98FF-430C-A3D2-5AC0C3597EA7}" name="Column12316" dataDxfId="4469"/>
    <tableColumn id="12321" xr3:uid="{2A96A6A1-09B7-43B0-AFA8-60F433E3E0B4}" name="Column12317" dataDxfId="4468"/>
    <tableColumn id="12322" xr3:uid="{AD60D931-E8A8-4BAC-9594-F7087B667A58}" name="Column12318" dataDxfId="4467"/>
    <tableColumn id="12323" xr3:uid="{C58CD893-1B72-469F-AB94-EBEC960BE950}" name="Column12319" dataDxfId="4466"/>
    <tableColumn id="12324" xr3:uid="{064FE65E-A7AB-4EA8-86CA-ECB52BB18DD7}" name="Column12320" dataDxfId="4465"/>
    <tableColumn id="12325" xr3:uid="{DEA48791-42DD-494D-8000-0E3C7C250E94}" name="Column12321" dataDxfId="4464"/>
    <tableColumn id="12326" xr3:uid="{31BA7347-A4B2-4AD5-9E58-A3E2852715E5}" name="Column12322" dataDxfId="4463"/>
    <tableColumn id="12327" xr3:uid="{0EA1D92C-C1A8-446A-B12B-EA856AC8636B}" name="Column12323" dataDxfId="4462"/>
    <tableColumn id="12328" xr3:uid="{DA789A05-10DA-4C6B-B30F-E278BDF6B900}" name="Column12324" dataDxfId="4461"/>
    <tableColumn id="12329" xr3:uid="{395EC0B0-1E9A-40AB-9ABC-6AEDB4F9CBA7}" name="Column12325" dataDxfId="4460"/>
    <tableColumn id="12330" xr3:uid="{EECFAA69-721B-48A3-B1EF-56B5CD2304D9}" name="Column12326" dataDxfId="4459"/>
    <tableColumn id="12331" xr3:uid="{A7D0FA30-93FC-4D8E-98D7-1F9D20CBDB4F}" name="Column12327" dataDxfId="4458"/>
    <tableColumn id="12332" xr3:uid="{50BDD511-2658-437E-82E2-38D451364E2D}" name="Column12328" dataDxfId="4457"/>
    <tableColumn id="12333" xr3:uid="{B76549D1-5CF3-443D-B642-D73D6F004ECB}" name="Column12329" dataDxfId="4456"/>
    <tableColumn id="12334" xr3:uid="{B2DC2280-9E51-4B99-B3AB-405FF246844C}" name="Column12330" dataDxfId="4455"/>
    <tableColumn id="12335" xr3:uid="{AF1AD017-ECBC-4157-A289-ADCC27BE91CD}" name="Column12331" dataDxfId="4454"/>
    <tableColumn id="12336" xr3:uid="{6FC728AF-03C3-4B71-B68C-C5BE5CF0F201}" name="Column12332" dataDxfId="4453"/>
    <tableColumn id="12337" xr3:uid="{1915D72A-6A0B-4481-B0B5-DD25758D21B0}" name="Column12333" dataDxfId="4452"/>
    <tableColumn id="12338" xr3:uid="{A8B44A66-9DE6-4BAE-B4E2-028514CFED02}" name="Column12334" dataDxfId="4451"/>
    <tableColumn id="12339" xr3:uid="{074FBB44-408A-4E0D-A6C9-8BC1645ED84F}" name="Column12335" dataDxfId="4450"/>
    <tableColumn id="12340" xr3:uid="{1DFBEC35-5D92-4F9B-A239-FB1389060713}" name="Column12336" dataDxfId="4449"/>
    <tableColumn id="12341" xr3:uid="{E6455A69-977A-48D0-8D81-E5B8D990A0A1}" name="Column12337" dataDxfId="4448"/>
    <tableColumn id="12342" xr3:uid="{B39A312E-7EFA-460D-879E-F908188C4A52}" name="Column12338" dataDxfId="4447"/>
    <tableColumn id="12343" xr3:uid="{99DDCFC4-AA64-4531-9A0E-0AC223C302D0}" name="Column12339" dataDxfId="4446"/>
    <tableColumn id="12344" xr3:uid="{18DB496C-4F21-4BC8-B652-9E3681953A3F}" name="Column12340" dataDxfId="4445"/>
    <tableColumn id="12345" xr3:uid="{CD5D4363-A016-4FB6-9E8C-B48BE521F27E}" name="Column12341" dataDxfId="4444"/>
    <tableColumn id="12346" xr3:uid="{E34FAB83-DF63-4546-9A4F-038EFA484CE6}" name="Column12342" dataDxfId="4443"/>
    <tableColumn id="12347" xr3:uid="{DFAC48E2-4E31-428A-88BB-86E86DE6F118}" name="Column12343" dataDxfId="4442"/>
    <tableColumn id="12348" xr3:uid="{03EB6A35-DCD5-4989-8CCF-790C00983E52}" name="Column12344" dataDxfId="4441"/>
    <tableColumn id="12349" xr3:uid="{4DA98490-C4EC-4657-A287-48D7A3910495}" name="Column12345" dataDxfId="4440"/>
    <tableColumn id="12350" xr3:uid="{F96E8D33-459C-4D1D-9F1B-F721335D0849}" name="Column12346" dataDxfId="4439"/>
    <tableColumn id="12351" xr3:uid="{E16300FB-21EE-4452-A030-142638667CD8}" name="Column12347" dataDxfId="4438"/>
    <tableColumn id="12352" xr3:uid="{5BA70CA3-DEE3-4CC9-8149-C1030B55E978}" name="Column12348" dataDxfId="4437"/>
    <tableColumn id="12353" xr3:uid="{4FA10F98-DD54-491D-8524-BB0C26BEFD6E}" name="Column12349" dataDxfId="4436"/>
    <tableColumn id="12354" xr3:uid="{B6529D7B-4555-4410-B030-DB49B8263581}" name="Column12350" dataDxfId="4435"/>
    <tableColumn id="12355" xr3:uid="{56C64702-E6C3-4346-AF4E-4836F8214398}" name="Column12351" dataDxfId="4434"/>
    <tableColumn id="12356" xr3:uid="{52A369E9-5E77-4BAC-989A-93E4D7E4246C}" name="Column12352" dataDxfId="4433"/>
    <tableColumn id="12357" xr3:uid="{89BE0AF2-7D6B-4B9F-83BD-400313F27334}" name="Column12353" dataDxfId="4432"/>
    <tableColumn id="12358" xr3:uid="{79A1F5A6-EFCE-4803-9659-CF18E1A3C4FB}" name="Column12354" dataDxfId="4431"/>
    <tableColumn id="12359" xr3:uid="{ED24E81F-F179-40D6-B280-C7F1412C6DEC}" name="Column12355" dataDxfId="4430"/>
    <tableColumn id="12360" xr3:uid="{8CAFF650-82A1-4B17-8260-ABD5C5B2C5CB}" name="Column12356" dataDxfId="4429"/>
    <tableColumn id="12361" xr3:uid="{C1221B7B-D68D-4979-9275-3F18409E1E03}" name="Column12357" dataDxfId="4428"/>
    <tableColumn id="12362" xr3:uid="{F36155E7-53C5-425B-B2B4-319520522AE5}" name="Column12358" dataDxfId="4427"/>
    <tableColumn id="12363" xr3:uid="{F15E0B30-4191-4546-9DCA-8A3DC77A0CBA}" name="Column12359" dataDxfId="4426"/>
    <tableColumn id="12364" xr3:uid="{2DD9B990-1DE4-4113-A153-0311104E655E}" name="Column12360" dataDxfId="4425"/>
    <tableColumn id="12365" xr3:uid="{3CD5DF46-9534-486D-BBBA-551CC6E9D147}" name="Column12361" dataDxfId="4424"/>
    <tableColumn id="12366" xr3:uid="{D72A7861-9892-4CD8-9E1F-F3C24AB5099C}" name="Column12362" dataDxfId="4423"/>
    <tableColumn id="12367" xr3:uid="{E933BDF4-3566-46B5-966F-7021626F7478}" name="Column12363" dataDxfId="4422"/>
    <tableColumn id="12368" xr3:uid="{67879F2E-D92F-4738-A1E0-EC7395A2F0C1}" name="Column12364" dataDxfId="4421"/>
    <tableColumn id="12369" xr3:uid="{0A5CEBF4-B8CD-4340-919D-7D9D4730378D}" name="Column12365" dataDxfId="4420"/>
    <tableColumn id="12370" xr3:uid="{05400A6E-FA2C-4170-802A-2251921FDCEB}" name="Column12366" dataDxfId="4419"/>
    <tableColumn id="12371" xr3:uid="{E152B01B-524A-4567-B674-2445407CBCA6}" name="Column12367" dataDxfId="4418"/>
    <tableColumn id="12372" xr3:uid="{5109C035-A374-4C65-804F-127BC8EC7302}" name="Column12368" dataDxfId="4417"/>
    <tableColumn id="12373" xr3:uid="{477ADB25-CC1F-40C0-928A-C6D7A6809204}" name="Column12369" dataDxfId="4416"/>
    <tableColumn id="12374" xr3:uid="{0A9C119A-BD0C-4B6D-92C1-0C9EB42AA05C}" name="Column12370" dataDxfId="4415"/>
    <tableColumn id="12375" xr3:uid="{BB61BF12-230F-4252-83DD-A08B29F419D8}" name="Column12371" dataDxfId="4414"/>
    <tableColumn id="12376" xr3:uid="{91C56DCA-9C5A-47AF-865F-89EEC127A18C}" name="Column12372" dataDxfId="4413"/>
    <tableColumn id="12377" xr3:uid="{5AE0FA36-6AA7-49F9-84E3-F31BF68F57CF}" name="Column12373" dataDxfId="4412"/>
    <tableColumn id="12378" xr3:uid="{237C5607-530C-4D5A-B9CB-356A2B6827BC}" name="Column12374" dataDxfId="4411"/>
    <tableColumn id="12379" xr3:uid="{CB789C54-164E-4126-8942-4D135948FE0A}" name="Column12375" dataDxfId="4410"/>
    <tableColumn id="12380" xr3:uid="{1B3960F4-4674-467A-9085-6FC22C7FEA1F}" name="Column12376" dataDxfId="4409"/>
    <tableColumn id="12381" xr3:uid="{CC36C156-1009-4B99-AFE8-2DC3104B7DE7}" name="Column12377" dataDxfId="4408"/>
    <tableColumn id="12382" xr3:uid="{FE0D8AC0-B173-43B4-BB32-96CC1659F68F}" name="Column12378" dataDxfId="4407"/>
    <tableColumn id="12383" xr3:uid="{7BDCAE3E-FE1B-4C7A-8676-37A099985351}" name="Column12379" dataDxfId="4406"/>
    <tableColumn id="12384" xr3:uid="{08959D14-0D6F-4D38-A28A-5F42DBAE48E5}" name="Column12380" dataDxfId="4405"/>
    <tableColumn id="12385" xr3:uid="{1DCFB63F-55FA-418E-9E49-896B2532888D}" name="Column12381" dataDxfId="4404"/>
    <tableColumn id="12386" xr3:uid="{B6E88E68-3090-4374-A614-48512E06BF19}" name="Column12382" dataDxfId="4403"/>
    <tableColumn id="12387" xr3:uid="{F56ADBAA-E2EA-4309-9EA4-6FCDBD946894}" name="Column12383" dataDxfId="4402"/>
    <tableColumn id="12388" xr3:uid="{15D14CE9-EFFA-464F-A94F-61CE4925CE87}" name="Column12384" dataDxfId="4401"/>
    <tableColumn id="12389" xr3:uid="{6C8AD0B9-715D-4627-B987-34DD52CC9C09}" name="Column12385" dataDxfId="4400"/>
    <tableColumn id="12390" xr3:uid="{A7098F3E-A623-4D5B-BE09-54CBA517A675}" name="Column12386" dataDxfId="4399"/>
    <tableColumn id="12391" xr3:uid="{FDA8E16B-22B3-4CA6-B5E1-2FAB96BE62B6}" name="Column12387" dataDxfId="4398"/>
    <tableColumn id="12392" xr3:uid="{4DF0CA73-8DB9-4810-BAC8-6547BB3B8E54}" name="Column12388" dataDxfId="4397"/>
    <tableColumn id="12393" xr3:uid="{4141E875-E4F7-4578-97F1-FDDC29B934DB}" name="Column12389" dataDxfId="4396"/>
    <tableColumn id="12394" xr3:uid="{BCC755E4-CCF3-43A9-9965-4CBC726048D3}" name="Column12390" dataDxfId="4395"/>
    <tableColumn id="12395" xr3:uid="{CF99897B-DBB3-417D-B444-F4112E273B50}" name="Column12391" dataDxfId="4394"/>
    <tableColumn id="12396" xr3:uid="{2FC63CCF-E33B-4411-B363-FDDC9CE4524A}" name="Column12392" dataDxfId="4393"/>
    <tableColumn id="12397" xr3:uid="{83B3A2E2-3BA6-4125-A5CB-792B23740CB8}" name="Column12393" dataDxfId="4392"/>
    <tableColumn id="12398" xr3:uid="{ABD08277-6DEA-4E2A-9B66-472318339ADF}" name="Column12394" dataDxfId="4391"/>
    <tableColumn id="12399" xr3:uid="{195261BE-0773-42BB-874F-FFC5DD4BDAA1}" name="Column12395" dataDxfId="4390"/>
    <tableColumn id="12400" xr3:uid="{E7F540CB-76B4-462D-9005-25887A3CA432}" name="Column12396" dataDxfId="4389"/>
    <tableColumn id="12401" xr3:uid="{BE4BF144-069C-4DE4-8ED1-0FAEA7A113FA}" name="Column12397" dataDxfId="4388"/>
    <tableColumn id="12402" xr3:uid="{08B93112-AE64-4227-B58D-D222518A026A}" name="Column12398" dataDxfId="4387"/>
    <tableColumn id="12403" xr3:uid="{DB265817-00EF-4DD2-981E-D2DE891D5CA8}" name="Column12399" dataDxfId="4386"/>
    <tableColumn id="12404" xr3:uid="{5BFE191A-9322-4239-9DAE-8FD14F6D1558}" name="Column12400" dataDxfId="4385"/>
    <tableColumn id="12405" xr3:uid="{7697E5BA-9C4D-477E-B306-BC439BD6F269}" name="Column12401" dataDxfId="4384"/>
    <tableColumn id="12406" xr3:uid="{4002036E-CCCD-41C3-B249-8A6EE49F2AB2}" name="Column12402" dataDxfId="4383"/>
    <tableColumn id="12407" xr3:uid="{B48B0E44-3C8B-46E6-A966-6F88BC0896B4}" name="Column12403" dataDxfId="4382"/>
    <tableColumn id="12408" xr3:uid="{898C9E25-654A-4EBE-8CAA-4DDF7D8179D2}" name="Column12404" dataDxfId="4381"/>
    <tableColumn id="12409" xr3:uid="{176F92E4-FD49-489F-935F-EB13AD810283}" name="Column12405" dataDxfId="4380"/>
    <tableColumn id="12410" xr3:uid="{7BFFBB8E-56C1-4BE8-A8A9-95994A92D531}" name="Column12406" dataDxfId="4379"/>
    <tableColumn id="12411" xr3:uid="{484D8EFE-2E94-42FE-B637-17A2EF8ECE39}" name="Column12407" dataDxfId="4378"/>
    <tableColumn id="12412" xr3:uid="{FD97FF3B-C5D5-4E26-9A5F-2CE876B8C49E}" name="Column12408" dataDxfId="4377"/>
    <tableColumn id="12413" xr3:uid="{38AEA710-6204-409F-98C0-A56B73C4C12F}" name="Column12409" dataDxfId="4376"/>
    <tableColumn id="12414" xr3:uid="{3CD4D3A3-59C5-4119-BBF2-A89E6711BA58}" name="Column12410" dataDxfId="4375"/>
    <tableColumn id="12415" xr3:uid="{D6033C04-ABE9-4322-AFA1-ECED781A7836}" name="Column12411" dataDxfId="4374"/>
    <tableColumn id="12416" xr3:uid="{152EB16A-2013-4862-BA79-59642A2C003F}" name="Column12412" dataDxfId="4373"/>
    <tableColumn id="12417" xr3:uid="{1062D5A9-9CB7-457B-965F-45A65E26A101}" name="Column12413" dataDxfId="4372"/>
    <tableColumn id="12418" xr3:uid="{8F2AD0E4-6419-42CD-841C-C73B8E6F9552}" name="Column12414" dataDxfId="4371"/>
    <tableColumn id="12419" xr3:uid="{D3D03EB7-FE5F-4227-8CE6-2925E158D6A8}" name="Column12415" dataDxfId="4370"/>
    <tableColumn id="12420" xr3:uid="{7224481A-54AE-4032-A141-AB305DB2B302}" name="Column12416" dataDxfId="4369"/>
    <tableColumn id="12421" xr3:uid="{BBEC1CC0-4A75-435C-B8E4-FF8D3608401B}" name="Column12417" dataDxfId="4368"/>
    <tableColumn id="12422" xr3:uid="{94F586B2-4D4D-408C-A4CF-D0136DA85B40}" name="Column12418" dataDxfId="4367"/>
    <tableColumn id="12423" xr3:uid="{44B437D9-374A-48DD-BF56-39EBC19987E4}" name="Column12419" dataDxfId="4366"/>
    <tableColumn id="12424" xr3:uid="{C8B72879-E3C2-447A-AB3E-2CA1DADAAF8D}" name="Column12420" dataDxfId="4365"/>
    <tableColumn id="12425" xr3:uid="{A794F659-914F-4842-8349-3C8367ED5470}" name="Column12421" dataDxfId="4364"/>
    <tableColumn id="12426" xr3:uid="{DE43E386-DC0A-43BA-A51C-87297F681BB2}" name="Column12422" dataDxfId="4363"/>
    <tableColumn id="12427" xr3:uid="{F08D989D-E568-4BB1-A75D-61C5FB093F70}" name="Column12423" dataDxfId="4362"/>
    <tableColumn id="12428" xr3:uid="{A9878DA5-45A5-4EEC-A8E9-1C6D428E0E17}" name="Column12424" dataDxfId="4361"/>
    <tableColumn id="12429" xr3:uid="{4FAC7FA3-4B01-4945-AAB6-21CFCFA8FB79}" name="Column12425" dataDxfId="4360"/>
    <tableColumn id="12430" xr3:uid="{E7375C92-065F-451C-BAB5-F2B2C48DC689}" name="Column12426" dataDxfId="4359"/>
    <tableColumn id="12431" xr3:uid="{E926C00F-735F-4B89-AC6E-126195000BB0}" name="Column12427" dataDxfId="4358"/>
    <tableColumn id="12432" xr3:uid="{C7DCA026-3A25-4518-A172-61D1B037640B}" name="Column12428" dataDxfId="4357"/>
    <tableColumn id="12433" xr3:uid="{D40638C5-6309-4DE1-A9C8-89CE28FD9163}" name="Column12429" dataDxfId="4356"/>
    <tableColumn id="12434" xr3:uid="{94AC0490-E858-43EA-A035-3F4CCAC4D81C}" name="Column12430" dataDxfId="4355"/>
    <tableColumn id="12435" xr3:uid="{1B35E4D8-9AD9-4176-8A52-8FBF56C57D1E}" name="Column12431" dataDxfId="4354"/>
    <tableColumn id="12436" xr3:uid="{31A6CA70-7C1D-4BC3-9488-92864A3EAD29}" name="Column12432" dataDxfId="4353"/>
    <tableColumn id="12437" xr3:uid="{45397577-A1B7-4EDC-BA3F-4FB0A13C4753}" name="Column12433" dataDxfId="4352"/>
    <tableColumn id="12438" xr3:uid="{7C76F5B0-B2FF-4913-9A36-9D05636C0B79}" name="Column12434" dataDxfId="4351"/>
    <tableColumn id="12439" xr3:uid="{1D1CADA2-9CD8-4039-A07B-589B7F53A5E8}" name="Column12435" dataDxfId="4350"/>
    <tableColumn id="12440" xr3:uid="{0ABC0475-DB0E-48BD-B139-E9E5975D23A6}" name="Column12436" dataDxfId="4349"/>
    <tableColumn id="12441" xr3:uid="{5031113D-24A9-4D9B-9687-5DA943758DFB}" name="Column12437" dataDxfId="4348"/>
    <tableColumn id="12442" xr3:uid="{CFC5ACB3-8484-4BE0-AB6D-900FF054D86E}" name="Column12438" dataDxfId="4347"/>
    <tableColumn id="12443" xr3:uid="{911FD527-AD98-4295-B6C9-838BE6E6DF55}" name="Column12439" dataDxfId="4346"/>
    <tableColumn id="12444" xr3:uid="{5CD46679-B075-4D70-A64D-0EC02814DDA7}" name="Column12440" dataDxfId="4345"/>
    <tableColumn id="12445" xr3:uid="{D69A4F17-5ED4-4971-8B5F-85BE4C4F6C00}" name="Column12441" dataDxfId="4344"/>
    <tableColumn id="12446" xr3:uid="{4AED0940-407B-4F54-B39F-9768235E3E18}" name="Column12442" dataDxfId="4343"/>
    <tableColumn id="12447" xr3:uid="{939CD513-DB72-431A-A3F3-406B35A4B29B}" name="Column12443" dataDxfId="4342"/>
    <tableColumn id="12448" xr3:uid="{64ED6E22-B0F7-4467-9128-8D4A61C73C64}" name="Column12444" dataDxfId="4341"/>
    <tableColumn id="12449" xr3:uid="{98378635-3768-4256-8158-FDA20235B2FF}" name="Column12445" dataDxfId="4340"/>
    <tableColumn id="12450" xr3:uid="{0022E185-03D4-424C-B318-A7AC148B506D}" name="Column12446" dataDxfId="4339"/>
    <tableColumn id="12451" xr3:uid="{4C66A9AD-FE12-41CF-997E-CC3C19B63213}" name="Column12447" dataDxfId="4338"/>
    <tableColumn id="12452" xr3:uid="{D8C71417-731D-49FC-A09E-56141D7C0F23}" name="Column12448" dataDxfId="4337"/>
    <tableColumn id="12453" xr3:uid="{B842429A-4461-4385-962B-BB80DEB66A55}" name="Column12449" dataDxfId="4336"/>
    <tableColumn id="12454" xr3:uid="{1146553E-4A57-42E9-9A21-EC2818EF548A}" name="Column12450" dataDxfId="4335"/>
    <tableColumn id="12455" xr3:uid="{660E9809-D919-4C33-94CE-D78B15AD3EBC}" name="Column12451" dataDxfId="4334"/>
    <tableColumn id="12456" xr3:uid="{9F151AE4-D008-4A64-8A5E-F499E93B2124}" name="Column12452" dataDxfId="4333"/>
    <tableColumn id="12457" xr3:uid="{674AE097-B700-4595-87B0-84C3CD44B4DF}" name="Column12453" dataDxfId="4332"/>
    <tableColumn id="12458" xr3:uid="{F82E0D90-90C4-45A5-9D26-CFB74EA25559}" name="Column12454" dataDxfId="4331"/>
    <tableColumn id="12459" xr3:uid="{7CEB45E2-6750-4B8A-A8CC-B2F63365A46A}" name="Column12455" dataDxfId="4330"/>
    <tableColumn id="12460" xr3:uid="{A6C907E9-C18F-40D7-87E7-04CB61CC408C}" name="Column12456" dataDxfId="4329"/>
    <tableColumn id="12461" xr3:uid="{601AA7E4-A38F-4188-A053-416FFA5EDF52}" name="Column12457" dataDxfId="4328"/>
    <tableColumn id="12462" xr3:uid="{8368A583-0EA1-45AB-BEA8-6FE0CEE08978}" name="Column12458" dataDxfId="4327"/>
    <tableColumn id="12463" xr3:uid="{AFF553E0-5BB4-43F6-8C78-0C5EC25379DC}" name="Column12459" dataDxfId="4326"/>
    <tableColumn id="12464" xr3:uid="{6FF47390-FF86-4A57-BCE8-C80822C46463}" name="Column12460" dataDxfId="4325"/>
    <tableColumn id="12465" xr3:uid="{752270C4-84E8-442F-814C-5823EEDBE7F6}" name="Column12461" dataDxfId="4324"/>
    <tableColumn id="12466" xr3:uid="{E796C693-B9FE-4220-959E-078C995EA2FB}" name="Column12462" dataDxfId="4323"/>
    <tableColumn id="12467" xr3:uid="{9BE206B4-172F-4C08-9243-2DB3F89445D0}" name="Column12463" dataDxfId="4322"/>
    <tableColumn id="12468" xr3:uid="{148AFF2D-7E1D-4CAA-81A2-3464E8162D89}" name="Column12464" dataDxfId="4321"/>
    <tableColumn id="12469" xr3:uid="{15B6E1C4-B128-4B62-A542-6D53423FC58D}" name="Column12465" dataDxfId="4320"/>
    <tableColumn id="12470" xr3:uid="{9D794E58-B040-4B29-A873-DEDB4B3670C4}" name="Column12466" dataDxfId="4319"/>
    <tableColumn id="12471" xr3:uid="{2E54FE6A-9FD1-4CAA-B0F9-848D097C388E}" name="Column12467" dataDxfId="4318"/>
    <tableColumn id="12472" xr3:uid="{F389B1B3-5426-4F0D-AB6F-89C30191819A}" name="Column12468" dataDxfId="4317"/>
    <tableColumn id="12473" xr3:uid="{5F45FA6B-A064-4E70-8EF9-8B93B7DCB435}" name="Column12469" dataDxfId="4316"/>
    <tableColumn id="12474" xr3:uid="{85C1B40E-9F23-4C99-BC83-F747D82E62F8}" name="Column12470" dataDxfId="4315"/>
    <tableColumn id="12475" xr3:uid="{E0B3D270-68D0-476B-89C8-ECCA3AF515A6}" name="Column12471" dataDxfId="4314"/>
    <tableColumn id="12476" xr3:uid="{281484EC-0930-4E7A-A69A-783A1CFCB917}" name="Column12472" dataDxfId="4313"/>
    <tableColumn id="12477" xr3:uid="{A87F95FB-6033-4637-A371-9FF51FF60F82}" name="Column12473" dataDxfId="4312"/>
    <tableColumn id="12478" xr3:uid="{23285572-1F15-43EE-AA0F-078135FE4496}" name="Column12474" dataDxfId="4311"/>
    <tableColumn id="12479" xr3:uid="{D89680B3-EF5B-41D6-A9D4-6B417B5C895C}" name="Column12475" dataDxfId="4310"/>
    <tableColumn id="12480" xr3:uid="{255697FC-F33E-499D-9F4D-6F4C1DD16A27}" name="Column12476" dataDxfId="4309"/>
    <tableColumn id="12481" xr3:uid="{4E6495B0-BA10-47C4-B95B-C35A6609CD29}" name="Column12477" dataDxfId="4308"/>
    <tableColumn id="12482" xr3:uid="{C7253DC0-22A1-416F-B80F-ED3B2FD1EB0B}" name="Column12478" dataDxfId="4307"/>
    <tableColumn id="12483" xr3:uid="{4586F6C9-1D61-4F9E-B560-BC92752106AF}" name="Column12479" dataDxfId="4306"/>
    <tableColumn id="12484" xr3:uid="{E72DEA4F-2989-4661-83A1-24CFA0984A68}" name="Column12480" dataDxfId="4305"/>
    <tableColumn id="12485" xr3:uid="{54554EFE-B568-4238-A407-17A2B92B2ACA}" name="Column12481" dataDxfId="4304"/>
    <tableColumn id="12486" xr3:uid="{AAC43C2E-1B10-4767-843C-DAB72C8E7B90}" name="Column12482" dataDxfId="4303"/>
    <tableColumn id="12487" xr3:uid="{F62F97FB-7C72-416D-8856-8DA498EDCBED}" name="Column12483" dataDxfId="4302"/>
    <tableColumn id="12488" xr3:uid="{7C858A81-16E8-46CE-8E73-5FE9CB58DA73}" name="Column12484" dataDxfId="4301"/>
    <tableColumn id="12489" xr3:uid="{B75CD18D-DE15-4B51-97A9-6BEC744983FF}" name="Column12485" dataDxfId="4300"/>
    <tableColumn id="12490" xr3:uid="{C9EEE773-7470-4EB3-A2C5-4A9A396406ED}" name="Column12486" dataDxfId="4299"/>
    <tableColumn id="12491" xr3:uid="{6AB84D58-A9F6-4002-8AA4-1CA32763EC75}" name="Column12487" dataDxfId="4298"/>
    <tableColumn id="12492" xr3:uid="{D22EDD2C-AE71-40DF-8A98-B7149408DC2C}" name="Column12488" dataDxfId="4297"/>
    <tableColumn id="12493" xr3:uid="{C051AE0A-19D7-45B5-82A9-DE9490D076A9}" name="Column12489" dataDxfId="4296"/>
    <tableColumn id="12494" xr3:uid="{6EB129B4-7259-4716-AAD9-DC4CEB3A9259}" name="Column12490" dataDxfId="4295"/>
    <tableColumn id="12495" xr3:uid="{D396E1B0-146B-423F-A984-E3841740F123}" name="Column12491" dataDxfId="4294"/>
    <tableColumn id="12496" xr3:uid="{7ED5058E-8357-466C-8831-C4995B7A12D6}" name="Column12492" dataDxfId="4293"/>
    <tableColumn id="12497" xr3:uid="{8614C9FE-C9FD-4A70-AC21-F263DF38757B}" name="Column12493" dataDxfId="4292"/>
    <tableColumn id="12498" xr3:uid="{6839A22F-F4E1-4635-8E00-F81D5D270514}" name="Column12494" dataDxfId="4291"/>
    <tableColumn id="12499" xr3:uid="{4AEC5425-A07B-4922-8C79-C9BD3487B336}" name="Column12495" dataDxfId="4290"/>
    <tableColumn id="12500" xr3:uid="{5A43F9B2-D29B-4A10-AA71-9BF18FB19AE1}" name="Column12496" dataDxfId="4289"/>
    <tableColumn id="12501" xr3:uid="{B6E2C28D-0E9C-4B5F-A46C-59B908F3F010}" name="Column12497" dataDxfId="4288"/>
    <tableColumn id="12502" xr3:uid="{9C1F15DF-5F32-4654-8698-A9A4F36BD957}" name="Column12498" dataDxfId="4287"/>
    <tableColumn id="12503" xr3:uid="{965D2C5C-BCF3-4459-85AB-A0905BBE2E3E}" name="Column12499" dataDxfId="4286"/>
    <tableColumn id="12504" xr3:uid="{432ABF7A-66C0-4FE1-B25F-10A87DDE6C07}" name="Column12500" dataDxfId="4285"/>
    <tableColumn id="12505" xr3:uid="{5816A1E8-1F10-4F2B-B96A-697286E9EA41}" name="Column12501" dataDxfId="4284"/>
    <tableColumn id="12506" xr3:uid="{12ADAE69-87AB-4173-BCAB-5A4D8207BD97}" name="Column12502" dataDxfId="4283"/>
    <tableColumn id="12507" xr3:uid="{894C0940-957E-4D7F-BC00-1A94D7EA492C}" name="Column12503" dataDxfId="4282"/>
    <tableColumn id="12508" xr3:uid="{31F68E89-4B3E-4B6E-91C4-03BAD72E2F64}" name="Column12504" dataDxfId="4281"/>
    <tableColumn id="12509" xr3:uid="{C9FF10AC-F9EF-40E5-A35E-1D38E4D97ECE}" name="Column12505" dataDxfId="4280"/>
    <tableColumn id="12510" xr3:uid="{B0EBDD7B-15A6-4D8F-9EC2-BE60961EA0DF}" name="Column12506" dataDxfId="4279"/>
    <tableColumn id="12511" xr3:uid="{8A6C7A62-6622-47A7-95D7-19CFB18A8159}" name="Column12507" dataDxfId="4278"/>
    <tableColumn id="12512" xr3:uid="{9C9F1E2A-32B8-4554-A070-2077DC6C15B0}" name="Column12508" dataDxfId="4277"/>
    <tableColumn id="12513" xr3:uid="{337A69B0-9E10-4892-B5B1-CDC554DEF505}" name="Column12509" dataDxfId="4276"/>
    <tableColumn id="12514" xr3:uid="{0A44E554-EC9B-442A-952C-C34D51F4403A}" name="Column12510" dataDxfId="4275"/>
    <tableColumn id="12515" xr3:uid="{398267AC-B21D-429B-A8CC-BF9567E2CDB5}" name="Column12511" dataDxfId="4274"/>
    <tableColumn id="12516" xr3:uid="{82DF722D-502C-4658-A065-CADF4F75C490}" name="Column12512" dataDxfId="4273"/>
    <tableColumn id="12517" xr3:uid="{FAB9EA0D-9D0E-4A90-A1C7-BF59AADB9979}" name="Column12513" dataDxfId="4272"/>
    <tableColumn id="12518" xr3:uid="{AB52B7BB-CF09-4062-82EC-070541557279}" name="Column12514" dataDxfId="4271"/>
    <tableColumn id="12519" xr3:uid="{8E632BB0-0A9A-494E-91F4-C7E853525895}" name="Column12515" dataDxfId="4270"/>
    <tableColumn id="12520" xr3:uid="{6B0B4D5E-077C-45F6-A301-A180A2D4399E}" name="Column12516" dataDxfId="4269"/>
    <tableColumn id="12521" xr3:uid="{3C376A5D-8353-4E93-8670-167394AD858F}" name="Column12517" dataDxfId="4268"/>
    <tableColumn id="12522" xr3:uid="{FFD60D92-DD5C-4186-AD0C-9EE657FD418F}" name="Column12518" dataDxfId="4267"/>
    <tableColumn id="12523" xr3:uid="{05D4C25D-D6EF-49D4-B5F3-16F813E38D22}" name="Column12519" dataDxfId="4266"/>
    <tableColumn id="12524" xr3:uid="{C5ADCB9E-9A35-4577-A511-8EC40D783AAB}" name="Column12520" dataDxfId="4265"/>
    <tableColumn id="12525" xr3:uid="{B8121FC2-0DBF-4AD0-98C0-F05CB3AA3958}" name="Column12521" dataDxfId="4264"/>
    <tableColumn id="12526" xr3:uid="{6C92D4D6-7393-470A-87B8-8D67127D62F4}" name="Column12522" dataDxfId="4263"/>
    <tableColumn id="12527" xr3:uid="{B003490E-E290-4EF2-A5D3-1F123D9469AF}" name="Column12523" dataDxfId="4262"/>
    <tableColumn id="12528" xr3:uid="{EC60C014-0FA2-414C-84D7-22B003F33655}" name="Column12524" dataDxfId="4261"/>
    <tableColumn id="12529" xr3:uid="{C5431555-3D0A-4FCC-AEB7-843792180021}" name="Column12525" dataDxfId="4260"/>
    <tableColumn id="12530" xr3:uid="{5AAEC092-3A50-491B-8EB5-3368DFAC2884}" name="Column12526" dataDxfId="4259"/>
    <tableColumn id="12531" xr3:uid="{DB02C7D9-52F6-4837-9464-6D60A95E93C4}" name="Column12527" dataDxfId="4258"/>
    <tableColumn id="12532" xr3:uid="{8AFBAD6B-888D-47B8-97EA-0FDADADCB64E}" name="Column12528" dataDxfId="4257"/>
    <tableColumn id="12533" xr3:uid="{92D3BF25-1B03-4193-821E-8D53064B72A1}" name="Column12529" dataDxfId="4256"/>
    <tableColumn id="12534" xr3:uid="{DA295813-41DF-40CC-AC76-39C2A6DE025D}" name="Column12530" dataDxfId="4255"/>
    <tableColumn id="12535" xr3:uid="{1F1C5B33-A690-4FE6-B762-E12349A497C1}" name="Column12531" dataDxfId="4254"/>
    <tableColumn id="12536" xr3:uid="{CF4C321B-5635-4E0F-97C1-FA9F6F96316C}" name="Column12532" dataDxfId="4253"/>
    <tableColumn id="12537" xr3:uid="{1030ABBF-1E3C-4329-87B5-4999869A9230}" name="Column12533" dataDxfId="4252"/>
    <tableColumn id="12538" xr3:uid="{11E92F6F-FAA2-4E32-B56D-DAAEFB0DCF4B}" name="Column12534" dataDxfId="4251"/>
    <tableColumn id="12539" xr3:uid="{6B421BFC-E11A-47BF-9D47-1CF9C071B8F3}" name="Column12535" dataDxfId="4250"/>
    <tableColumn id="12540" xr3:uid="{C68343C3-3535-4D53-93E1-8BF8E0DFBD71}" name="Column12536" dataDxfId="4249"/>
    <tableColumn id="12541" xr3:uid="{83373492-99E5-48C4-A13A-F11ED362C79C}" name="Column12537" dataDxfId="4248"/>
    <tableColumn id="12542" xr3:uid="{67E36C1E-6135-4B07-9B9A-2F1962E42A34}" name="Column12538" dataDxfId="4247"/>
    <tableColumn id="12543" xr3:uid="{B96427CF-BED3-44BC-8486-611A9B47BADD}" name="Column12539" dataDxfId="4246"/>
    <tableColumn id="12544" xr3:uid="{7A5EA568-6942-4BDB-85DE-D7733435EE3A}" name="Column12540" dataDxfId="4245"/>
    <tableColumn id="12545" xr3:uid="{48F0F711-E9DF-4FB8-ACE7-D69541596C69}" name="Column12541" dataDxfId="4244"/>
    <tableColumn id="12546" xr3:uid="{635B3C1E-D3E3-4397-A7EE-A57B0A79FF0F}" name="Column12542" dataDxfId="4243"/>
    <tableColumn id="12547" xr3:uid="{089C03D0-29A3-40EC-8D71-85D70B0BB707}" name="Column12543" dataDxfId="4242"/>
    <tableColumn id="12548" xr3:uid="{26315796-40DC-495A-91F1-E596673990B2}" name="Column12544" dataDxfId="4241"/>
    <tableColumn id="12549" xr3:uid="{B16601A9-0DEE-4F8F-8E32-A14B0DF46C19}" name="Column12545" dataDxfId="4240"/>
    <tableColumn id="12550" xr3:uid="{8A5D244B-4CA2-46E7-B8C7-73AFF18D5F95}" name="Column12546" dataDxfId="4239"/>
    <tableColumn id="12551" xr3:uid="{9A48EA05-2698-462F-BCBE-A4D593699030}" name="Column12547" dataDxfId="4238"/>
    <tableColumn id="12552" xr3:uid="{149194CD-E974-46FB-8004-311DEA4BA7EF}" name="Column12548" dataDxfId="4237"/>
    <tableColumn id="12553" xr3:uid="{AF8C5A66-7434-4F69-850E-117560CA73F9}" name="Column12549" dataDxfId="4236"/>
    <tableColumn id="12554" xr3:uid="{3EA3B0BB-D5D8-4544-B449-CA15E64B6805}" name="Column12550" dataDxfId="4235"/>
    <tableColumn id="12555" xr3:uid="{D9585CD9-EA55-4E28-AACA-76BB54099025}" name="Column12551" dataDxfId="4234"/>
    <tableColumn id="12556" xr3:uid="{79EFB342-A4DE-403F-AAA5-5FEA3D9CFF2F}" name="Column12552" dataDxfId="4233"/>
    <tableColumn id="12557" xr3:uid="{63E2B7F7-E9FC-448A-9C49-7FF05F27A75A}" name="Column12553" dataDxfId="4232"/>
    <tableColumn id="12558" xr3:uid="{DE389A20-67B4-4683-AFC7-1F989B03696F}" name="Column12554" dataDxfId="4231"/>
    <tableColumn id="12559" xr3:uid="{FF2C33B8-8328-4CFC-B5A2-64389CA75786}" name="Column12555" dataDxfId="4230"/>
    <tableColumn id="12560" xr3:uid="{4015EA49-8653-42D1-9E5B-B14BB7C1F496}" name="Column12556" dataDxfId="4229"/>
    <tableColumn id="12561" xr3:uid="{E779C556-C03E-4C3B-A394-34583984942F}" name="Column12557" dataDxfId="4228"/>
    <tableColumn id="12562" xr3:uid="{DB56ECDE-17FD-442A-9EC7-9DC4E5ED11C8}" name="Column12558" dataDxfId="4227"/>
    <tableColumn id="12563" xr3:uid="{89FA667A-1DF9-44AD-B2A2-54642C640373}" name="Column12559" dataDxfId="4226"/>
    <tableColumn id="12564" xr3:uid="{C10C93B6-ED3C-4FD5-BCEE-BF583FBC6D99}" name="Column12560" dataDxfId="4225"/>
    <tableColumn id="12565" xr3:uid="{C9188072-1674-4479-BBC7-4221B95F69E4}" name="Column12561" dataDxfId="4224"/>
    <tableColumn id="12566" xr3:uid="{4FA1D448-AC24-4045-ACAA-D8FF33250A2D}" name="Column12562" dataDxfId="4223"/>
    <tableColumn id="12567" xr3:uid="{5827DEED-C21E-431F-935D-44BB053A17AD}" name="Column12563" dataDxfId="4222"/>
    <tableColumn id="12568" xr3:uid="{2E0D99C0-8AB8-4218-9588-8F7378F36AAF}" name="Column12564" dataDxfId="4221"/>
    <tableColumn id="12569" xr3:uid="{60501D3A-2CAC-4956-A103-0DA1AA98D4B2}" name="Column12565" dataDxfId="4220"/>
    <tableColumn id="12570" xr3:uid="{9ED3AD29-5924-4780-B3F5-5EC5BEE1396A}" name="Column12566" dataDxfId="4219"/>
    <tableColumn id="12571" xr3:uid="{14C27E35-C84A-4521-AA14-BEBFB2832942}" name="Column12567" dataDxfId="4218"/>
    <tableColumn id="12572" xr3:uid="{EA0BB107-8EF1-4DED-B907-4DBC806FCBE5}" name="Column12568" dataDxfId="4217"/>
    <tableColumn id="12573" xr3:uid="{0D3BD43A-7F0E-4392-8F40-DCE3AECBAA41}" name="Column12569" dataDxfId="4216"/>
    <tableColumn id="12574" xr3:uid="{0A11A2F5-A45F-491D-BE5E-97DE8B47F7E0}" name="Column12570" dataDxfId="4215"/>
    <tableColumn id="12575" xr3:uid="{1FB9B510-2768-47DB-98BD-268524EEFAD1}" name="Column12571" dataDxfId="4214"/>
    <tableColumn id="12576" xr3:uid="{B410E94E-5503-4A90-8486-EE35EB895619}" name="Column12572" dataDxfId="4213"/>
    <tableColumn id="12577" xr3:uid="{05AB3A17-1CD6-4842-9908-2742AB59B611}" name="Column12573" dataDxfId="4212"/>
    <tableColumn id="12578" xr3:uid="{AB50634B-C8F5-45C5-A9DB-229B2D372097}" name="Column12574" dataDxfId="4211"/>
    <tableColumn id="12579" xr3:uid="{69C21485-68F0-4D24-9173-4D8772E8C5EE}" name="Column12575" dataDxfId="4210"/>
    <tableColumn id="12580" xr3:uid="{4CF81300-89CB-4989-AA4F-8BCE2BFEFC7D}" name="Column12576" dataDxfId="4209"/>
    <tableColumn id="12581" xr3:uid="{C9AD634A-E621-4216-86F6-BE974E9829F0}" name="Column12577" dataDxfId="4208"/>
    <tableColumn id="12582" xr3:uid="{DC9CA764-8D82-48C6-8E6B-59308FBA7B87}" name="Column12578" dataDxfId="4207"/>
    <tableColumn id="12583" xr3:uid="{8CD799FB-EBAE-4C8B-A961-D2DE5026F387}" name="Column12579" dataDxfId="4206"/>
    <tableColumn id="12584" xr3:uid="{32F0BAC7-25CF-43A3-9385-507FA27C58CC}" name="Column12580" dataDxfId="4205"/>
    <tableColumn id="12585" xr3:uid="{61A6EC29-35C0-4F2C-8AE6-0770DAB44C7B}" name="Column12581" dataDxfId="4204"/>
    <tableColumn id="12586" xr3:uid="{2C3889F9-8E39-4EFD-AA74-877BE4E7E021}" name="Column12582" dataDxfId="4203"/>
    <tableColumn id="12587" xr3:uid="{1814AA9A-EB8D-460C-A941-F87D28398AAB}" name="Column12583" dataDxfId="4202"/>
    <tableColumn id="12588" xr3:uid="{D764F1AC-1A6D-461A-AC51-C58EB88D6F87}" name="Column12584" dataDxfId="4201"/>
    <tableColumn id="12589" xr3:uid="{818B0CED-24EA-497D-AD12-FB808EE9513D}" name="Column12585" dataDxfId="4200"/>
    <tableColumn id="12590" xr3:uid="{18CDDC51-15BC-4312-A721-BCD09365FB1A}" name="Column12586" dataDxfId="4199"/>
    <tableColumn id="12591" xr3:uid="{4C37CD2A-A7CB-4FC5-A51A-D21DC5D0B747}" name="Column12587" dataDxfId="4198"/>
    <tableColumn id="12592" xr3:uid="{6BCDEAB9-7096-47E2-A9EC-0438FC6F2F8C}" name="Column12588" dataDxfId="4197"/>
    <tableColumn id="12593" xr3:uid="{97C01447-E21C-4FA2-B8FD-84FD7BBED26D}" name="Column12589" dataDxfId="4196"/>
    <tableColumn id="12594" xr3:uid="{C7838830-B629-47DD-900D-E3D63E62A43B}" name="Column12590" dataDxfId="4195"/>
    <tableColumn id="12595" xr3:uid="{767FAB32-4164-4A6C-B95E-F3154E08D399}" name="Column12591" dataDxfId="4194"/>
    <tableColumn id="12596" xr3:uid="{672EFD80-198C-499C-B70B-CD3DFDDA9A2D}" name="Column12592" dataDxfId="4193"/>
    <tableColumn id="12597" xr3:uid="{0757E0A6-29E0-4AA1-9666-93DBC533F7C7}" name="Column12593" dataDxfId="4192"/>
    <tableColumn id="12598" xr3:uid="{6F61FDBB-48B9-4555-BB2B-30C71DE18031}" name="Column12594" dataDxfId="4191"/>
    <tableColumn id="12599" xr3:uid="{B677B804-0FA3-482B-B9F6-3B35AD9012E5}" name="Column12595" dataDxfId="4190"/>
    <tableColumn id="12600" xr3:uid="{2D194105-6599-472B-8E3A-FDD7A345437E}" name="Column12596" dataDxfId="4189"/>
    <tableColumn id="12601" xr3:uid="{F741471D-1AFF-4773-AAF8-3EA5F83116FC}" name="Column12597" dataDxfId="4188"/>
    <tableColumn id="12602" xr3:uid="{71EBF2B6-27AD-461C-B213-FD1D6E307A5E}" name="Column12598" dataDxfId="4187"/>
    <tableColumn id="12603" xr3:uid="{1BF813F6-7D88-4DFA-9E06-5C39933B44CB}" name="Column12599" dataDxfId="4186"/>
    <tableColumn id="12604" xr3:uid="{14AFEB2F-DF27-44CB-8002-88CC7EBA74C0}" name="Column12600" dataDxfId="4185"/>
    <tableColumn id="12605" xr3:uid="{132CD56F-14C8-4A10-8C10-589A69E96587}" name="Column12601" dataDxfId="4184"/>
    <tableColumn id="12606" xr3:uid="{BE00A9C6-1BCE-4FDC-82FC-C5EAA88285E6}" name="Column12602" dataDxfId="4183"/>
    <tableColumn id="12607" xr3:uid="{2E24723B-346A-4FFC-99C4-59B455F5F7A6}" name="Column12603" dataDxfId="4182"/>
    <tableColumn id="12608" xr3:uid="{49CB877F-729B-40CF-801E-5C876796FB05}" name="Column12604" dataDxfId="4181"/>
    <tableColumn id="12609" xr3:uid="{D6F7E85A-6CBB-4348-A9E8-8FA10B932860}" name="Column12605" dataDxfId="4180"/>
    <tableColumn id="12610" xr3:uid="{713146D6-684B-41A0-BC8D-6914470D0B17}" name="Column12606" dataDxfId="4179"/>
    <tableColumn id="12611" xr3:uid="{F8B1E2D2-BD1D-4BA4-863F-D56B2BBF44AF}" name="Column12607" dataDxfId="4178"/>
    <tableColumn id="12612" xr3:uid="{227A78F5-4FFD-4F99-BB2D-834F3A0832B5}" name="Column12608" dataDxfId="4177"/>
    <tableColumn id="12613" xr3:uid="{42F7E8A8-EB4D-4399-A6CB-64A22202C7E0}" name="Column12609" dataDxfId="4176"/>
    <tableColumn id="12614" xr3:uid="{48AF35BB-0AA9-483C-B277-7ADD6D3EDDD8}" name="Column12610" dataDxfId="4175"/>
    <tableColumn id="12615" xr3:uid="{8F57F316-2089-4DA1-8ABC-838F72EF5975}" name="Column12611" dataDxfId="4174"/>
    <tableColumn id="12616" xr3:uid="{18258CBF-77AE-4FFE-AE2A-A8BFB650E45B}" name="Column12612" dataDxfId="4173"/>
    <tableColumn id="12617" xr3:uid="{1E8A3556-B022-4B23-A7F5-319751BC2CEE}" name="Column12613" dataDxfId="4172"/>
    <tableColumn id="12618" xr3:uid="{9E8B53CA-318C-4D4C-BF2A-BA55D21ED42C}" name="Column12614" dataDxfId="4171"/>
    <tableColumn id="12619" xr3:uid="{17829607-01E6-4B89-833A-EBCFD851FA91}" name="Column12615" dataDxfId="4170"/>
    <tableColumn id="12620" xr3:uid="{786EF773-8766-4317-A9E8-CDF63764471B}" name="Column12616" dataDxfId="4169"/>
    <tableColumn id="12621" xr3:uid="{099E30A2-9F68-4BB2-B857-13450D286A7A}" name="Column12617" dataDxfId="4168"/>
    <tableColumn id="12622" xr3:uid="{59D6C086-2183-4DB3-9105-CA0BE6ABF53B}" name="Column12618" dataDxfId="4167"/>
    <tableColumn id="12623" xr3:uid="{FC96D2F5-A854-4971-96AF-C055B172FE7B}" name="Column12619" dataDxfId="4166"/>
    <tableColumn id="12624" xr3:uid="{C6372E02-9F45-4F87-9F62-1E418D2CED89}" name="Column12620" dataDxfId="4165"/>
    <tableColumn id="12625" xr3:uid="{C1BAF699-A8C1-45CA-ADAF-54BDB6D72FE0}" name="Column12621" dataDxfId="4164"/>
    <tableColumn id="12626" xr3:uid="{5ADA9EE8-6DCF-4D4B-B3BE-C6C5E39E42C9}" name="Column12622" dataDxfId="4163"/>
    <tableColumn id="12627" xr3:uid="{3BBB7B03-95CE-4A6F-96DB-D1E03A5B49BA}" name="Column12623" dataDxfId="4162"/>
    <tableColumn id="12628" xr3:uid="{B394A8C3-C6CE-4715-A724-578CE37E0A0B}" name="Column12624" dataDxfId="4161"/>
    <tableColumn id="12629" xr3:uid="{4EB09576-B035-43F7-8C7D-05B7555E873B}" name="Column12625" dataDxfId="4160"/>
    <tableColumn id="12630" xr3:uid="{335D488F-3FFE-404A-A885-E5F6539425B0}" name="Column12626" dataDxfId="4159"/>
    <tableColumn id="12631" xr3:uid="{982331AB-0485-470C-82A7-B0DE44F0FC47}" name="Column12627" dataDxfId="4158"/>
    <tableColumn id="12632" xr3:uid="{56C940D8-329F-4723-B58D-91C6D61CA6EE}" name="Column12628" dataDxfId="4157"/>
    <tableColumn id="12633" xr3:uid="{05CDD6F3-CAD7-411B-ADE1-3D83BA04E1A6}" name="Column12629" dataDxfId="4156"/>
    <tableColumn id="12634" xr3:uid="{56B3E1FC-0796-491E-89A9-5E7CA2CC1F66}" name="Column12630" dataDxfId="4155"/>
    <tableColumn id="12635" xr3:uid="{087555E4-0CE3-47C6-B535-3103E2087356}" name="Column12631" dataDxfId="4154"/>
    <tableColumn id="12636" xr3:uid="{A0FA4B4A-7C6C-4181-A139-DF2E8C651D44}" name="Column12632" dataDxfId="4153"/>
    <tableColumn id="12637" xr3:uid="{3164C07E-FAFE-4A4C-A4E4-9D8CE1A3158F}" name="Column12633" dataDxfId="4152"/>
    <tableColumn id="12638" xr3:uid="{75B1B34D-0E03-43DA-AECC-304AF31EE504}" name="Column12634" dataDxfId="4151"/>
    <tableColumn id="12639" xr3:uid="{316E3964-87F1-4964-B127-98343F3A2F3E}" name="Column12635" dataDxfId="4150"/>
    <tableColumn id="12640" xr3:uid="{600C5CDE-78D7-4A70-92F5-07E70D2C01AB}" name="Column12636" dataDxfId="4149"/>
    <tableColumn id="12641" xr3:uid="{2308E0CC-1A66-4CD9-B2B2-BD0D4BA68EDB}" name="Column12637" dataDxfId="4148"/>
    <tableColumn id="12642" xr3:uid="{9B44E544-02E1-4724-A10F-A54DDE510B90}" name="Column12638" dataDxfId="4147"/>
    <tableColumn id="12643" xr3:uid="{11B33832-8B1B-4AEF-95C4-671C075E1080}" name="Column12639" dataDxfId="4146"/>
    <tableColumn id="12644" xr3:uid="{2C2178A8-BA41-4151-AFD8-3CBF6BB04CCE}" name="Column12640" dataDxfId="4145"/>
    <tableColumn id="12645" xr3:uid="{32F2F8ED-F0A6-4469-99B7-C4416D8B4C48}" name="Column12641" dataDxfId="4144"/>
    <tableColumn id="12646" xr3:uid="{46DE2D98-E698-42AA-8463-047C61EEA31F}" name="Column12642" dataDxfId="4143"/>
    <tableColumn id="12647" xr3:uid="{0EB797FF-F957-4BD4-A6BC-3E75E0A902AE}" name="Column12643" dataDxfId="4142"/>
    <tableColumn id="12648" xr3:uid="{370D5699-7159-4A88-A3D5-52331940C11E}" name="Column12644" dataDxfId="4141"/>
    <tableColumn id="12649" xr3:uid="{A323F071-B11E-4963-8BF7-FBDC086DFA22}" name="Column12645" dataDxfId="4140"/>
    <tableColumn id="12650" xr3:uid="{6ED6BC41-4C86-465A-8ED4-6644D7408C50}" name="Column12646" dataDxfId="4139"/>
    <tableColumn id="12651" xr3:uid="{72176FA4-EEEB-42B9-800E-C57247AC83F2}" name="Column12647" dataDxfId="4138"/>
    <tableColumn id="12652" xr3:uid="{458AE9EC-2C85-4032-A4ED-6EB2E5C85821}" name="Column12648" dataDxfId="4137"/>
    <tableColumn id="12653" xr3:uid="{273FF556-2135-466C-9CD0-ADF1023438BF}" name="Column12649" dataDxfId="4136"/>
    <tableColumn id="12654" xr3:uid="{CACDB7FB-F98A-4AF7-B94A-3256D79ABFC2}" name="Column12650" dataDxfId="4135"/>
    <tableColumn id="12655" xr3:uid="{D1CAEA28-47ED-479D-B11A-C2FD8A7D9AED}" name="Column12651" dataDxfId="4134"/>
    <tableColumn id="12656" xr3:uid="{C5C8C2C8-B2F1-46D0-8A02-5A91B0434EE0}" name="Column12652" dataDxfId="4133"/>
    <tableColumn id="12657" xr3:uid="{BB595A13-05D1-49A0-AEBA-2D3124D884F2}" name="Column12653" dataDxfId="4132"/>
    <tableColumn id="12658" xr3:uid="{87064F97-7B2F-4A41-92EB-0306580AC05E}" name="Column12654" dataDxfId="4131"/>
    <tableColumn id="12659" xr3:uid="{EC5F8B66-CC08-4000-8DEC-9EDA216FF7BF}" name="Column12655" dataDxfId="4130"/>
    <tableColumn id="12660" xr3:uid="{2F388513-08BC-4DCA-B2DB-482F6ABE8021}" name="Column12656" dataDxfId="4129"/>
    <tableColumn id="12661" xr3:uid="{CD165116-FB30-4778-91D8-BDD43BEB56F6}" name="Column12657" dataDxfId="4128"/>
    <tableColumn id="12662" xr3:uid="{E0766662-1638-4AC5-A139-AD5AFAC4F265}" name="Column12658" dataDxfId="4127"/>
    <tableColumn id="12663" xr3:uid="{7A23E6C8-5A20-4EE5-937F-0BB3323BB65E}" name="Column12659" dataDxfId="4126"/>
    <tableColumn id="12664" xr3:uid="{06FF817C-03BA-403F-98D0-2CA1684D2F75}" name="Column12660" dataDxfId="4125"/>
    <tableColumn id="12665" xr3:uid="{0E3393B4-5B66-4EFC-9706-EFEEE9DDE957}" name="Column12661" dataDxfId="4124"/>
    <tableColumn id="12666" xr3:uid="{E0966BEB-90F7-493B-841D-EE339D6C0C7A}" name="Column12662" dataDxfId="4123"/>
    <tableColumn id="12667" xr3:uid="{FEB332F8-26F3-4DDB-AE00-2815FC8ACA27}" name="Column12663" dataDxfId="4122"/>
    <tableColumn id="12668" xr3:uid="{66460D12-A2DC-4A6C-A671-9912C0BF527F}" name="Column12664" dataDxfId="4121"/>
    <tableColumn id="12669" xr3:uid="{FFF99C96-9A86-4FED-BDE2-5AE70EEC7B97}" name="Column12665" dataDxfId="4120"/>
    <tableColumn id="12670" xr3:uid="{B9CF8025-EDB2-49A8-BBCE-EAB9ABEAD27B}" name="Column12666" dataDxfId="4119"/>
    <tableColumn id="12671" xr3:uid="{DF05055F-EE70-42E0-822A-71CF8C402BA7}" name="Column12667" dataDxfId="4118"/>
    <tableColumn id="12672" xr3:uid="{91A5E534-F90F-48BA-A447-8A9378D39224}" name="Column12668" dataDxfId="4117"/>
    <tableColumn id="12673" xr3:uid="{A7A193E8-4722-4A7D-B87E-186ECAA6A9E5}" name="Column12669" dataDxfId="4116"/>
    <tableColumn id="12674" xr3:uid="{FEFA5C1D-EE77-445B-A472-09418E093C2C}" name="Column12670" dataDxfId="4115"/>
    <tableColumn id="12675" xr3:uid="{3D934346-02B0-4349-8A33-C79137095692}" name="Column12671" dataDxfId="4114"/>
    <tableColumn id="12676" xr3:uid="{F10EEC19-5EE8-4BEE-AF42-D853D32505BB}" name="Column12672" dataDxfId="4113"/>
    <tableColumn id="12677" xr3:uid="{EFF2F42B-F678-4C29-BAA0-13F3206BC4B6}" name="Column12673" dataDxfId="4112"/>
    <tableColumn id="12678" xr3:uid="{84C483F5-AACC-4B53-9721-AC81892EBBEF}" name="Column12674" dataDxfId="4111"/>
    <tableColumn id="12679" xr3:uid="{ED7BDBE7-42EE-4E29-8552-CE63A77C43F8}" name="Column12675" dataDxfId="4110"/>
    <tableColumn id="12680" xr3:uid="{40DCD7A1-EFE8-4BDE-8227-1FDA9DD3A362}" name="Column12676" dataDxfId="4109"/>
    <tableColumn id="12681" xr3:uid="{9F4DF6E5-AEB6-414A-987D-23D10391378B}" name="Column12677" dataDxfId="4108"/>
    <tableColumn id="12682" xr3:uid="{4DB6F860-2F6A-42D9-9967-65D0B893B3A8}" name="Column12678" dataDxfId="4107"/>
    <tableColumn id="12683" xr3:uid="{739E541B-C104-4144-B196-EC923868E399}" name="Column12679" dataDxfId="4106"/>
    <tableColumn id="12684" xr3:uid="{F702237B-5051-4C4D-B700-F2A4CA0C07E6}" name="Column12680" dataDxfId="4105"/>
    <tableColumn id="12685" xr3:uid="{19911C6E-EDDE-4891-A270-5A5390C684C7}" name="Column12681" dataDxfId="4104"/>
    <tableColumn id="12686" xr3:uid="{5EA878DC-64E2-4DCB-8746-0E0331DBA273}" name="Column12682" dataDxfId="4103"/>
    <tableColumn id="12687" xr3:uid="{61D52F48-9A12-4503-9E55-797B9DF82D24}" name="Column12683" dataDxfId="4102"/>
    <tableColumn id="12688" xr3:uid="{D1E7A373-99AD-4834-9E8B-8272E5AA31FD}" name="Column12684" dataDxfId="4101"/>
    <tableColumn id="12689" xr3:uid="{3B6C321A-487B-416D-889B-DC9DED1C9BFB}" name="Column12685" dataDxfId="4100"/>
    <tableColumn id="12690" xr3:uid="{BE859D50-9729-4C55-B610-E8831295AD79}" name="Column12686" dataDxfId="4099"/>
    <tableColumn id="12691" xr3:uid="{76A77B86-49DA-48F5-AC3B-E4100DD54A6D}" name="Column12687" dataDxfId="4098"/>
    <tableColumn id="12692" xr3:uid="{4361B0F6-4117-454C-B275-CA2E05086B43}" name="Column12688" dataDxfId="4097"/>
    <tableColumn id="12693" xr3:uid="{9DE7F5A6-F705-4C64-AEB4-5EA91E1E39D8}" name="Column12689" dataDxfId="4096"/>
    <tableColumn id="12694" xr3:uid="{DA54F254-3C18-4087-8FA7-A8CB0B5DD51B}" name="Column12690" dataDxfId="4095"/>
    <tableColumn id="12695" xr3:uid="{5C1C6752-45CE-4045-8275-E75FE2ECEF47}" name="Column12691" dataDxfId="4094"/>
    <tableColumn id="12696" xr3:uid="{5CCED934-ECA1-45C1-854A-4F4BC659CEA6}" name="Column12692" dataDxfId="4093"/>
    <tableColumn id="12697" xr3:uid="{07D9F9DF-F2D6-4FFD-B618-9FC652EED4C4}" name="Column12693" dataDxfId="4092"/>
    <tableColumn id="12698" xr3:uid="{340F1B4B-8A24-41C4-B4B9-B19325E06450}" name="Column12694" dataDxfId="4091"/>
    <tableColumn id="12699" xr3:uid="{EA94F0AC-BAD4-401A-A387-65F062A4EFB4}" name="Column12695" dataDxfId="4090"/>
    <tableColumn id="12700" xr3:uid="{07A0EC35-BC98-43B2-91A7-955A132445AE}" name="Column12696" dataDxfId="4089"/>
    <tableColumn id="12701" xr3:uid="{0524DA6E-B006-44E7-994B-418A0895D185}" name="Column12697" dataDxfId="4088"/>
    <tableColumn id="12702" xr3:uid="{1F71DEF1-35C2-441E-B609-A5397150F490}" name="Column12698" dataDxfId="4087"/>
    <tableColumn id="12703" xr3:uid="{C54AE3B2-0AFC-4939-9793-7F29271826B5}" name="Column12699" dataDxfId="4086"/>
    <tableColumn id="12704" xr3:uid="{3DFEA47A-2995-4F14-85B3-59734E497B2D}" name="Column12700" dataDxfId="4085"/>
    <tableColumn id="12705" xr3:uid="{325AD662-0658-44B7-8DC5-9944170C092B}" name="Column12701" dataDxfId="4084"/>
    <tableColumn id="12706" xr3:uid="{40850CA5-2BEC-497A-AE44-EEFADDAD7FE3}" name="Column12702" dataDxfId="4083"/>
    <tableColumn id="12707" xr3:uid="{D8388543-FD9D-4671-B1DF-84C9D94D0EEC}" name="Column12703" dataDxfId="4082"/>
    <tableColumn id="12708" xr3:uid="{5A3E2D8E-E2FF-4A24-B102-8A662E180BE0}" name="Column12704" dataDxfId="4081"/>
    <tableColumn id="12709" xr3:uid="{988B68B6-2EA1-4FC8-A790-1D466A6A2D20}" name="Column12705" dataDxfId="4080"/>
    <tableColumn id="12710" xr3:uid="{903C5A70-C1FF-485B-A4BA-B287EE8A5037}" name="Column12706" dataDxfId="4079"/>
    <tableColumn id="12711" xr3:uid="{36361FC6-A5D6-462E-84A1-21FEC9EA72DA}" name="Column12707" dataDxfId="4078"/>
    <tableColumn id="12712" xr3:uid="{B65A0C37-19DF-423E-929A-DAF365759076}" name="Column12708" dataDxfId="4077"/>
    <tableColumn id="12713" xr3:uid="{7206222A-790A-428B-9E3C-7A4E26FE1B1F}" name="Column12709" dataDxfId="4076"/>
    <tableColumn id="12714" xr3:uid="{5E9BCC0B-5622-4168-93EC-7FD65F14C887}" name="Column12710" dataDxfId="4075"/>
    <tableColumn id="12715" xr3:uid="{FDA83754-3034-4702-A5FB-0046707395DF}" name="Column12711" dataDxfId="4074"/>
    <tableColumn id="12716" xr3:uid="{939EA973-F7D8-40B4-A4CD-54858E0381A2}" name="Column12712" dataDxfId="4073"/>
    <tableColumn id="12717" xr3:uid="{00556E07-2848-421C-B33B-7B982CF8589B}" name="Column12713" dataDxfId="4072"/>
    <tableColumn id="12718" xr3:uid="{D13B44B7-98F0-4DF7-A25E-8C0EC800037D}" name="Column12714" dataDxfId="4071"/>
    <tableColumn id="12719" xr3:uid="{39FB60B2-7651-4D33-945F-3BDC81229710}" name="Column12715" dataDxfId="4070"/>
    <tableColumn id="12720" xr3:uid="{D89DC287-832B-4782-98B8-7C6DCEC65445}" name="Column12716" dataDxfId="4069"/>
    <tableColumn id="12721" xr3:uid="{7AE57AC8-D8E5-4B0B-816C-4155BD9893E7}" name="Column12717" dataDxfId="4068"/>
    <tableColumn id="12722" xr3:uid="{768350DD-F22D-4ED0-A247-DA3571D1F5B5}" name="Column12718" dataDxfId="4067"/>
    <tableColumn id="12723" xr3:uid="{E5BC62C6-8403-472A-B2AA-78A0447A20FD}" name="Column12719" dataDxfId="4066"/>
    <tableColumn id="12724" xr3:uid="{5F0B95C1-1B32-4FB5-92EE-DCA60430E585}" name="Column12720" dataDxfId="4065"/>
    <tableColumn id="12725" xr3:uid="{DB4D9D71-409A-476D-B748-C7607FBEA49C}" name="Column12721" dataDxfId="4064"/>
    <tableColumn id="12726" xr3:uid="{C1F6C05F-A04B-4589-A837-52EEDD8150B8}" name="Column12722" dataDxfId="4063"/>
    <tableColumn id="12727" xr3:uid="{11CD2487-2680-4F76-BAFD-532A3D3B1C2A}" name="Column12723" dataDxfId="4062"/>
    <tableColumn id="12728" xr3:uid="{C4E95E68-497E-4414-9688-A8F3C0310C0A}" name="Column12724" dataDxfId="4061"/>
    <tableColumn id="12729" xr3:uid="{EBCC32F6-FA3B-465A-8362-1FBA47307BB1}" name="Column12725" dataDxfId="4060"/>
    <tableColumn id="12730" xr3:uid="{8F51FC54-E1BE-4803-BB45-3FFC46B53018}" name="Column12726" dataDxfId="4059"/>
    <tableColumn id="12731" xr3:uid="{C2B74573-1991-4E90-B23D-5BDD5277F4A5}" name="Column12727" dataDxfId="4058"/>
    <tableColumn id="12732" xr3:uid="{CE2DD8C9-5487-41BB-B43E-22CE13E49AFA}" name="Column12728" dataDxfId="4057"/>
    <tableColumn id="12733" xr3:uid="{EDE3952D-2A34-4600-851E-CC130121CEA3}" name="Column12729" dataDxfId="4056"/>
    <tableColumn id="12734" xr3:uid="{9A5C3A04-1FA6-4AED-AF76-D2FA498BA74A}" name="Column12730" dataDxfId="4055"/>
    <tableColumn id="12735" xr3:uid="{864B16C9-17E9-4A27-9DFD-AA7437019688}" name="Column12731" dataDxfId="4054"/>
    <tableColumn id="12736" xr3:uid="{4B3FFBB2-1965-4249-A34D-8CF39C5E4E6E}" name="Column12732" dataDxfId="4053"/>
    <tableColumn id="12737" xr3:uid="{B695B77F-26AD-44C3-B82A-3D68488CDAB5}" name="Column12733" dataDxfId="4052"/>
    <tableColumn id="12738" xr3:uid="{4F385E08-F703-49FC-87E4-E65F119F7211}" name="Column12734" dataDxfId="4051"/>
    <tableColumn id="12739" xr3:uid="{FB6A5B93-43A6-49DF-949F-8842B2117701}" name="Column12735" dataDxfId="4050"/>
    <tableColumn id="12740" xr3:uid="{26146605-3DE3-4DD1-B366-03BC45AE8229}" name="Column12736" dataDxfId="4049"/>
    <tableColumn id="12741" xr3:uid="{BE03E943-4D66-4469-B70C-FD272E4500D9}" name="Column12737" dataDxfId="4048"/>
    <tableColumn id="12742" xr3:uid="{C4C543B7-93BC-4C57-87B2-20AC6C324125}" name="Column12738" dataDxfId="4047"/>
    <tableColumn id="12743" xr3:uid="{F94536C0-AC44-4BCC-9727-D05008140479}" name="Column12739" dataDxfId="4046"/>
    <tableColumn id="12744" xr3:uid="{FD272B60-FD90-4B6A-8FC9-007318E8D738}" name="Column12740" dataDxfId="4045"/>
    <tableColumn id="12745" xr3:uid="{4FC58F7F-B3BA-401F-856C-84FB178B1180}" name="Column12741" dataDxfId="4044"/>
    <tableColumn id="12746" xr3:uid="{39B2A6B2-E54B-4D56-83ED-66E44B6FF9C6}" name="Column12742" dataDxfId="4043"/>
    <tableColumn id="12747" xr3:uid="{087C3479-0884-40EE-86D6-8A12F0EA5D37}" name="Column12743" dataDxfId="4042"/>
    <tableColumn id="12748" xr3:uid="{22198966-79C9-4A6F-B11D-735D499601D6}" name="Column12744" dataDxfId="4041"/>
    <tableColumn id="12749" xr3:uid="{68877559-14ED-4A00-9262-854B3489D2BA}" name="Column12745" dataDxfId="4040"/>
    <tableColumn id="12750" xr3:uid="{DAB8A1B0-2F61-4FE3-B094-CCDC767C6F88}" name="Column12746" dataDxfId="4039"/>
    <tableColumn id="12751" xr3:uid="{408E46F1-5361-487E-B59D-BAA1D011895C}" name="Column12747" dataDxfId="4038"/>
    <tableColumn id="12752" xr3:uid="{0F2CDB8A-C89C-407C-B203-37FF09188CA5}" name="Column12748" dataDxfId="4037"/>
    <tableColumn id="12753" xr3:uid="{622EC663-435B-40CB-928F-7F0DB15E5FE0}" name="Column12749" dataDxfId="4036"/>
    <tableColumn id="12754" xr3:uid="{81499090-E374-4158-B2A1-837E459AF08C}" name="Column12750" dataDxfId="4035"/>
    <tableColumn id="12755" xr3:uid="{BFD0C19F-F4C6-4F1A-AA71-3E742FBB0274}" name="Column12751" dataDxfId="4034"/>
    <tableColumn id="12756" xr3:uid="{8106B0B8-0BE9-4BDD-8A76-9DE74FF97BA1}" name="Column12752" dataDxfId="4033"/>
    <tableColumn id="12757" xr3:uid="{A96F6AC1-F1DC-4723-B12F-31900CA3FFE4}" name="Column12753" dataDxfId="4032"/>
    <tableColumn id="12758" xr3:uid="{978A6E73-B85D-4967-9CCB-5C6BAD743260}" name="Column12754" dataDxfId="4031"/>
    <tableColumn id="12759" xr3:uid="{1F38F3D7-6128-4296-911A-1CA94C9E8452}" name="Column12755" dataDxfId="4030"/>
    <tableColumn id="12760" xr3:uid="{9056BF91-A6D6-4029-AC37-7D62EED25D11}" name="Column12756" dataDxfId="4029"/>
    <tableColumn id="12761" xr3:uid="{B3A9ED9A-3F4A-4FBA-96AC-2A3C5A4C1CBD}" name="Column12757" dataDxfId="4028"/>
    <tableColumn id="12762" xr3:uid="{DD00F99A-4EF9-4391-A97C-4CA4FF1B752A}" name="Column12758" dataDxfId="4027"/>
    <tableColumn id="12763" xr3:uid="{3299274F-5F5B-4E87-A744-9E660733684B}" name="Column12759" dataDxfId="4026"/>
    <tableColumn id="12764" xr3:uid="{604545E1-1787-46FC-AB2E-34FBEAE04EB2}" name="Column12760" dataDxfId="4025"/>
    <tableColumn id="12765" xr3:uid="{A2A265F7-BB22-41EC-8BBE-C1398C2C5B0C}" name="Column12761" dataDxfId="4024"/>
    <tableColumn id="12766" xr3:uid="{53C4FE3F-9B56-435D-9ECF-1A2CA9DFB0C2}" name="Column12762" dataDxfId="4023"/>
    <tableColumn id="12767" xr3:uid="{261AB913-67A0-433C-B304-91A5A4BC5B0D}" name="Column12763" dataDxfId="4022"/>
    <tableColumn id="12768" xr3:uid="{ADF13354-441A-428B-B2A3-BF0F5EB0D56B}" name="Column12764" dataDxfId="4021"/>
    <tableColumn id="12769" xr3:uid="{5492CFC7-C22E-400A-91AD-033A551168A1}" name="Column12765" dataDxfId="4020"/>
    <tableColumn id="12770" xr3:uid="{83C23FE4-BE92-466B-AB28-F07E5CED28C0}" name="Column12766" dataDxfId="4019"/>
    <tableColumn id="12771" xr3:uid="{3C57DBF1-D2B4-4B11-A817-594FFEB35C8F}" name="Column12767" dataDxfId="4018"/>
    <tableColumn id="12772" xr3:uid="{2F280ECB-CA4F-4C6F-88A7-B07CECBC47C9}" name="Column12768" dataDxfId="4017"/>
    <tableColumn id="12773" xr3:uid="{A22C7DDF-DEF7-4488-B944-04BFF332D01F}" name="Column12769" dataDxfId="4016"/>
    <tableColumn id="12774" xr3:uid="{C9E6AB9F-2460-4C76-B73B-CEF776E322A9}" name="Column12770" dataDxfId="4015"/>
    <tableColumn id="12775" xr3:uid="{F174EBDC-EA7D-44BE-BE01-768F4A9A8280}" name="Column12771" dataDxfId="4014"/>
    <tableColumn id="12776" xr3:uid="{8DB18AA3-F3E3-4916-AD9E-8E7AA8B12D38}" name="Column12772" dataDxfId="4013"/>
    <tableColumn id="12777" xr3:uid="{AE3236FD-A635-4426-AFBB-6F5EC06688C8}" name="Column12773" dataDxfId="4012"/>
    <tableColumn id="12778" xr3:uid="{183EBCAC-B617-4091-9800-4C2700AFDD1C}" name="Column12774" dataDxfId="4011"/>
    <tableColumn id="12779" xr3:uid="{519F28ED-4822-4ED6-A0F7-1A0B1786195E}" name="Column12775" dataDxfId="4010"/>
    <tableColumn id="12780" xr3:uid="{ED7FA48E-90C3-4250-84A5-3FDB130AE563}" name="Column12776" dataDxfId="4009"/>
    <tableColumn id="12781" xr3:uid="{18BB354E-158E-4CE6-B6BB-09CE2FDB506E}" name="Column12777" dataDxfId="4008"/>
    <tableColumn id="12782" xr3:uid="{573311CD-BFD2-4490-8283-155A7883D6F5}" name="Column12778" dataDxfId="4007"/>
    <tableColumn id="12783" xr3:uid="{75B97913-229A-4810-995D-E6FC1B795AA0}" name="Column12779" dataDxfId="4006"/>
    <tableColumn id="12784" xr3:uid="{FACCA792-279F-4725-A30F-160426C823DA}" name="Column12780" dataDxfId="4005"/>
    <tableColumn id="12785" xr3:uid="{8AE563FA-7A5B-480F-B3EA-8D7A8B9EC47C}" name="Column12781" dataDxfId="4004"/>
    <tableColumn id="12786" xr3:uid="{6EBDF1B6-1BFD-4B14-B413-275833E40FCF}" name="Column12782" dataDxfId="4003"/>
    <tableColumn id="12787" xr3:uid="{3EC28364-DE9E-4C5C-9AF5-118F7B0EF73F}" name="Column12783" dataDxfId="4002"/>
    <tableColumn id="12788" xr3:uid="{305AB75B-C650-49D6-9D08-00CDCBF663EF}" name="Column12784" dataDxfId="4001"/>
    <tableColumn id="12789" xr3:uid="{062D0C93-0357-4C5C-8A6E-091E46B8D748}" name="Column12785" dataDxfId="4000"/>
    <tableColumn id="12790" xr3:uid="{8099CBC2-2138-41E8-95BF-0E763A789977}" name="Column12786" dataDxfId="3999"/>
    <tableColumn id="12791" xr3:uid="{F83C0742-F5A5-4B53-84CF-3233154AB474}" name="Column12787" dataDxfId="3998"/>
    <tableColumn id="12792" xr3:uid="{C09BDBA5-7546-431A-B045-0BA656071BE8}" name="Column12788" dataDxfId="3997"/>
    <tableColumn id="12793" xr3:uid="{8AA71D1A-CFB5-435C-B5E1-E9E3DE93F483}" name="Column12789" dataDxfId="3996"/>
    <tableColumn id="12794" xr3:uid="{5DD53598-7CB5-40CD-BC5F-C78F66F54AF5}" name="Column12790" dataDxfId="3995"/>
    <tableColumn id="12795" xr3:uid="{9E8223D8-B48A-4236-AAAB-B0664DD98B91}" name="Column12791" dataDxfId="3994"/>
    <tableColumn id="12796" xr3:uid="{AAABA420-8477-4F0E-99EB-06734F1E14A8}" name="Column12792" dataDxfId="3993"/>
    <tableColumn id="12797" xr3:uid="{F7D9856B-731E-457C-880B-D17EDBA81646}" name="Column12793" dataDxfId="3992"/>
    <tableColumn id="12798" xr3:uid="{09E451B5-E53E-4908-A217-ABBB2F985150}" name="Column12794" dataDxfId="3991"/>
    <tableColumn id="12799" xr3:uid="{BC22B752-AC0B-41D1-9F4C-94A20B8FBE71}" name="Column12795" dataDxfId="3990"/>
    <tableColumn id="12800" xr3:uid="{8C333D68-BA13-405E-AAE6-9881185F1901}" name="Column12796" dataDxfId="3989"/>
    <tableColumn id="12801" xr3:uid="{48D17A33-C421-4404-BA31-80053C2673E0}" name="Column12797" dataDxfId="3988"/>
    <tableColumn id="12802" xr3:uid="{611617A7-DE29-42AB-9933-190D04D98EF9}" name="Column12798" dataDxfId="3987"/>
    <tableColumn id="12803" xr3:uid="{46E05504-7735-4952-AF51-842FF09FDB7C}" name="Column12799" dataDxfId="3986"/>
    <tableColumn id="12804" xr3:uid="{F7D4787C-3380-4162-A18D-6015B7BBCB6C}" name="Column12800" dataDxfId="3985"/>
    <tableColumn id="12805" xr3:uid="{EDB48F4B-F1C1-4BCE-A1BE-B56AAF3734D7}" name="Column12801" dataDxfId="3984"/>
    <tableColumn id="12806" xr3:uid="{B24957F4-AC89-403B-8E4D-69F080CA3397}" name="Column12802" dataDxfId="3983"/>
    <tableColumn id="12807" xr3:uid="{4AC75C57-A757-406E-8F61-9D0AB8E668D0}" name="Column12803" dataDxfId="3982"/>
    <tableColumn id="12808" xr3:uid="{EC665013-2894-47A3-A4B1-FAFB3E8767BA}" name="Column12804" dataDxfId="3981"/>
    <tableColumn id="12809" xr3:uid="{108E7B7E-6D47-4F4E-B14A-F1DBEA61ED72}" name="Column12805" dataDxfId="3980"/>
    <tableColumn id="12810" xr3:uid="{D73BC209-D2A8-4B7A-A1DA-F4CB664822F6}" name="Column12806" dataDxfId="3979"/>
    <tableColumn id="12811" xr3:uid="{3F8F9E36-D532-4EFE-A267-F68DA6F0AF1D}" name="Column12807" dataDxfId="3978"/>
    <tableColumn id="12812" xr3:uid="{865CAD57-2D56-4F8D-9029-AC439F18AFB3}" name="Column12808" dataDxfId="3977"/>
    <tableColumn id="12813" xr3:uid="{9B27FD0C-88BB-4A5B-B720-69CB7FAD580D}" name="Column12809" dataDxfId="3976"/>
    <tableColumn id="12814" xr3:uid="{2BAEE108-93B6-4891-8D07-E5EEAD710B2D}" name="Column12810" dataDxfId="3975"/>
    <tableColumn id="12815" xr3:uid="{EE40BB3C-D34D-4852-9545-AA0D68F08439}" name="Column12811" dataDxfId="3974"/>
    <tableColumn id="12816" xr3:uid="{C1AC85C2-EBD2-40C7-9351-7972EC24DFDD}" name="Column12812" dataDxfId="3973"/>
    <tableColumn id="12817" xr3:uid="{27E3A0C2-69FD-421A-AF35-9B68C0812997}" name="Column12813" dataDxfId="3972"/>
    <tableColumn id="12818" xr3:uid="{C034271E-D025-446E-8C79-CF0CD15F15BE}" name="Column12814" dataDxfId="3971"/>
    <tableColumn id="12819" xr3:uid="{B2E7295C-D823-439F-836A-B243FB9BBBA0}" name="Column12815" dataDxfId="3970"/>
    <tableColumn id="12820" xr3:uid="{B605CBDD-3090-4C68-A823-426412D0ECD6}" name="Column12816" dataDxfId="3969"/>
    <tableColumn id="12821" xr3:uid="{7720FCF2-5638-4B3D-B83A-BE43E02058C7}" name="Column12817" dataDxfId="3968"/>
    <tableColumn id="12822" xr3:uid="{81BE9BB9-523A-4F68-B5C3-E87732F98311}" name="Column12818" dataDxfId="3967"/>
    <tableColumn id="12823" xr3:uid="{CE1B4917-BB99-4BA5-B041-7E3E791A64EC}" name="Column12819" dataDxfId="3966"/>
    <tableColumn id="12824" xr3:uid="{CD68C58F-AB94-4836-8D56-20AC3D9DB9FA}" name="Column12820" dataDxfId="3965"/>
    <tableColumn id="12825" xr3:uid="{6A703B8B-24CA-4947-93DE-A2AF04A80C3B}" name="Column12821" dataDxfId="3964"/>
    <tableColumn id="12826" xr3:uid="{E50E2102-31EA-487A-9AAE-20C1097A3A34}" name="Column12822" dataDxfId="3963"/>
    <tableColumn id="12827" xr3:uid="{77C772DD-4FD0-4806-85AC-AFA7FF128ED3}" name="Column12823" dataDxfId="3962"/>
    <tableColumn id="12828" xr3:uid="{328C1E6F-8617-4182-948F-A23EB7B38598}" name="Column12824" dataDxfId="3961"/>
    <tableColumn id="12829" xr3:uid="{2907CF0E-7FE0-4C97-96CB-94C809D3B2EE}" name="Column12825" dataDxfId="3960"/>
    <tableColumn id="12830" xr3:uid="{76D3636E-F286-450D-9856-8DA4F0E0BB10}" name="Column12826" dataDxfId="3959"/>
    <tableColumn id="12831" xr3:uid="{3AC0FD48-4FEC-422B-8E10-99BE98F738DF}" name="Column12827" dataDxfId="3958"/>
    <tableColumn id="12832" xr3:uid="{9A5B47BC-0F90-42A3-AACF-06BCF6908E3B}" name="Column12828" dataDxfId="3957"/>
    <tableColumn id="12833" xr3:uid="{0E5385A3-0B85-4DC2-852B-D68D4BF7E670}" name="Column12829" dataDxfId="3956"/>
    <tableColumn id="12834" xr3:uid="{D1108DB6-364D-45F8-9895-6B221DBDB9FE}" name="Column12830" dataDxfId="3955"/>
    <tableColumn id="12835" xr3:uid="{D9F0D7CE-C34A-4F90-8EDD-34585083EA28}" name="Column12831" dataDxfId="3954"/>
    <tableColumn id="12836" xr3:uid="{4F48AF9F-0132-47F9-A18B-5DF8CA613D04}" name="Column12832" dataDxfId="3953"/>
    <tableColumn id="12837" xr3:uid="{4455E732-EF45-44BC-A895-41BFE8947DAF}" name="Column12833" dataDxfId="3952"/>
    <tableColumn id="12838" xr3:uid="{D1E082DD-A674-4212-9546-12AF2AD3BBCE}" name="Column12834" dataDxfId="3951"/>
    <tableColumn id="12839" xr3:uid="{1257A597-94B7-4141-B80F-4B5CC2F55AED}" name="Column12835" dataDxfId="3950"/>
    <tableColumn id="12840" xr3:uid="{2C65E45B-41E5-4510-A5C4-0FFF7C2CD1BC}" name="Column12836" dataDxfId="3949"/>
    <tableColumn id="12841" xr3:uid="{D1335274-9EDB-4B4E-BA55-3F4F8FDEE694}" name="Column12837" dataDxfId="3948"/>
    <tableColumn id="12842" xr3:uid="{C6C2F197-F46C-4F55-BDE1-46080049FFF5}" name="Column12838" dataDxfId="3947"/>
    <tableColumn id="12843" xr3:uid="{B5F9C872-DD86-49E2-8625-C1DFB3852435}" name="Column12839" dataDxfId="3946"/>
    <tableColumn id="12844" xr3:uid="{E2D1E457-0928-4119-B8DF-8AA96D12D501}" name="Column12840" dataDxfId="3945"/>
    <tableColumn id="12845" xr3:uid="{3AD65CC8-B932-479D-B197-E767470EA0C2}" name="Column12841" dataDxfId="3944"/>
    <tableColumn id="12846" xr3:uid="{D92AAFE0-FC00-4314-8F5D-F72D2CAF7447}" name="Column12842" dataDxfId="3943"/>
    <tableColumn id="12847" xr3:uid="{010F0035-98A5-40E2-B4F8-02449043FB84}" name="Column12843" dataDxfId="3942"/>
    <tableColumn id="12848" xr3:uid="{7FBEA79B-7472-46EA-8EF1-82DD88A6D7F0}" name="Column12844" dataDxfId="3941"/>
    <tableColumn id="12849" xr3:uid="{B6F87A8C-AA42-4EED-BBBF-3FC15300FE20}" name="Column12845" dataDxfId="3940"/>
    <tableColumn id="12850" xr3:uid="{F49173FC-6F0E-4B5D-B6BC-61C887F39901}" name="Column12846" dataDxfId="3939"/>
    <tableColumn id="12851" xr3:uid="{7DFA9841-EAF9-410D-A955-E92F1B521216}" name="Column12847" dataDxfId="3938"/>
    <tableColumn id="12852" xr3:uid="{A3A5B36D-C534-420B-A361-FA552A1A2FFA}" name="Column12848" dataDxfId="3937"/>
    <tableColumn id="12853" xr3:uid="{E9D49F67-3C75-4141-B1DF-52372350FB0A}" name="Column12849" dataDxfId="3936"/>
    <tableColumn id="12854" xr3:uid="{37F33283-B316-418B-A8BD-35FB4B14D5A3}" name="Column12850" dataDxfId="3935"/>
    <tableColumn id="12855" xr3:uid="{6F539272-4A0B-44AF-8656-004AB91A983B}" name="Column12851" dataDxfId="3934"/>
    <tableColumn id="12856" xr3:uid="{30D1770D-B77D-478A-893C-5EBDEFCD2E58}" name="Column12852" dataDxfId="3933"/>
    <tableColumn id="12857" xr3:uid="{0BA58E0C-8454-4C73-B153-FD65777AEEB8}" name="Column12853" dataDxfId="3932"/>
    <tableColumn id="12858" xr3:uid="{6B501C5C-6031-4B78-B2F9-0BEA5FD655C7}" name="Column12854" dataDxfId="3931"/>
    <tableColumn id="12859" xr3:uid="{E2B7F7D5-3246-41A9-A783-1FE2E57180B6}" name="Column12855" dataDxfId="3930"/>
    <tableColumn id="12860" xr3:uid="{A8175A57-5309-4F0A-89A7-1D07C4DAC6A6}" name="Column12856" dataDxfId="3929"/>
    <tableColumn id="12861" xr3:uid="{C16C23A6-8386-467B-B32A-8AC6D7E6CEB9}" name="Column12857" dataDxfId="3928"/>
    <tableColumn id="12862" xr3:uid="{30AAE5BB-F43A-4FF8-A8C3-F9FCEC692E24}" name="Column12858" dataDxfId="3927"/>
    <tableColumn id="12863" xr3:uid="{7C2C1E59-A660-415E-A8A5-5CF8A1BCCF9B}" name="Column12859" dataDxfId="3926"/>
    <tableColumn id="12864" xr3:uid="{B3463BF5-C423-4519-BE78-8508C4E9FC85}" name="Column12860" dataDxfId="3925"/>
    <tableColumn id="12865" xr3:uid="{B4DED4CC-3E7E-41CA-A27F-D184E8CBFD4E}" name="Column12861" dataDxfId="3924"/>
    <tableColumn id="12866" xr3:uid="{6B98118A-3034-421F-A0A3-4231400FD34A}" name="Column12862" dataDxfId="3923"/>
    <tableColumn id="12867" xr3:uid="{936BC7DD-F0E1-4B90-B254-98E33B540F67}" name="Column12863" dataDxfId="3922"/>
    <tableColumn id="12868" xr3:uid="{54F81B1B-89C1-4B4B-8C53-771975646F90}" name="Column12864" dataDxfId="3921"/>
    <tableColumn id="12869" xr3:uid="{2EE50169-4CE2-4147-84DA-5E3E149B1F69}" name="Column12865" dataDxfId="3920"/>
    <tableColumn id="12870" xr3:uid="{B0E3A82C-0EC6-4018-804B-6F8E561E728B}" name="Column12866" dataDxfId="3919"/>
    <tableColumn id="12871" xr3:uid="{9881AEAD-C472-4718-8B41-B0B6E4AAC2CD}" name="Column12867" dataDxfId="3918"/>
    <tableColumn id="12872" xr3:uid="{D41D0450-24C4-4C11-B4D6-1EBC1310BA41}" name="Column12868" dataDxfId="3917"/>
    <tableColumn id="12873" xr3:uid="{EE0771C8-0629-416E-94A6-58FE69E2BEAD}" name="Column12869" dataDxfId="3916"/>
    <tableColumn id="12874" xr3:uid="{15FCB05D-512C-44A0-A706-8BF59A0BD567}" name="Column12870" dataDxfId="3915"/>
    <tableColumn id="12875" xr3:uid="{7385B92F-6A35-4401-931F-846518AB1268}" name="Column12871" dataDxfId="3914"/>
    <tableColumn id="12876" xr3:uid="{FAC8C0B6-C041-4364-9D17-6CB5E8238502}" name="Column12872" dataDxfId="3913"/>
    <tableColumn id="12877" xr3:uid="{82D34B47-208F-4F90-AE32-F0BC6B752636}" name="Column12873" dataDxfId="3912"/>
    <tableColumn id="12878" xr3:uid="{86D6BB4A-9E77-462D-809F-6A29828959F2}" name="Column12874" dataDxfId="3911"/>
    <tableColumn id="12879" xr3:uid="{5C934C69-469E-41CA-B7A5-B58DACAE3B7C}" name="Column12875" dataDxfId="3910"/>
    <tableColumn id="12880" xr3:uid="{31D2A61D-5532-4DA4-BE10-93A3033C2D0A}" name="Column12876" dataDxfId="3909"/>
    <tableColumn id="12881" xr3:uid="{EF9DA0FC-236F-4574-BDF6-8DFBE52E7FFC}" name="Column12877" dataDxfId="3908"/>
    <tableColumn id="12882" xr3:uid="{0FBF9438-96ED-4A44-97EE-71800B7CFD3C}" name="Column12878" dataDxfId="3907"/>
    <tableColumn id="12883" xr3:uid="{90689B7A-044C-48A0-BD36-93D30D01CDD8}" name="Column12879" dataDxfId="3906"/>
    <tableColumn id="12884" xr3:uid="{6535CA4E-C761-4FBB-8428-A4A1E572D5E4}" name="Column12880" dataDxfId="3905"/>
    <tableColumn id="12885" xr3:uid="{F3C32B3C-9AE1-4EE0-9360-08FE683DFBBE}" name="Column12881" dataDxfId="3904"/>
    <tableColumn id="12886" xr3:uid="{D4294062-12C1-4F94-876D-F2555F0088F0}" name="Column12882" dataDxfId="3903"/>
    <tableColumn id="12887" xr3:uid="{156CE317-E7D8-4753-B716-2E431225FDF2}" name="Column12883" dataDxfId="3902"/>
    <tableColumn id="12888" xr3:uid="{69823C1B-B7ED-4149-8D66-9C1D8CDC6014}" name="Column12884" dataDxfId="3901"/>
    <tableColumn id="12889" xr3:uid="{E9A59F15-290E-4865-A449-183B4237D109}" name="Column12885" dataDxfId="3900"/>
    <tableColumn id="12890" xr3:uid="{BA3825DA-CFA5-4C00-8C73-4C8C6C13A526}" name="Column12886" dataDxfId="3899"/>
    <tableColumn id="12891" xr3:uid="{A11D78F2-918C-41B6-9CF1-0CEA5555D883}" name="Column12887" dataDxfId="3898"/>
    <tableColumn id="12892" xr3:uid="{9E22ACC7-24D5-47B8-A015-59099BD35FF9}" name="Column12888" dataDxfId="3897"/>
    <tableColumn id="12893" xr3:uid="{AD28E35B-FC9A-42C0-817E-7EAE698B8286}" name="Column12889" dataDxfId="3896"/>
    <tableColumn id="12894" xr3:uid="{92FD3577-C656-4F78-8B07-3925852686EC}" name="Column12890" dataDxfId="3895"/>
    <tableColumn id="12895" xr3:uid="{267A1720-B33C-4955-9DA9-8673ABF11C3A}" name="Column12891" dataDxfId="3894"/>
    <tableColumn id="12896" xr3:uid="{22739644-092A-41A2-9413-0E943769BB8F}" name="Column12892" dataDxfId="3893"/>
    <tableColumn id="12897" xr3:uid="{186CC13D-25CC-48FE-80D5-CD394A6AC8FA}" name="Column12893" dataDxfId="3892"/>
    <tableColumn id="12898" xr3:uid="{0769C26B-15D9-421B-8418-905BDAA851AE}" name="Column12894" dataDxfId="3891"/>
    <tableColumn id="12899" xr3:uid="{4588C5B5-C17F-4D5D-908A-8E31B11FF9AD}" name="Column12895" dataDxfId="3890"/>
    <tableColumn id="12900" xr3:uid="{0A9EA6D4-B3D9-4E6A-8069-972E067B4CD8}" name="Column12896" dataDxfId="3889"/>
    <tableColumn id="12901" xr3:uid="{D7A30CA7-6A0F-4996-AFE2-FAEE2E8BF430}" name="Column12897" dataDxfId="3888"/>
    <tableColumn id="12902" xr3:uid="{1A9D721F-01CE-4180-8433-01E3BD9FACA7}" name="Column12898" dataDxfId="3887"/>
    <tableColumn id="12903" xr3:uid="{21BCD826-84FC-411F-84EA-E91F24406F5F}" name="Column12899" dataDxfId="3886"/>
    <tableColumn id="12904" xr3:uid="{77E58D8E-ADC5-4F87-AE42-0DB9BEA66BDE}" name="Column12900" dataDxfId="3885"/>
    <tableColumn id="12905" xr3:uid="{564717E6-2222-4F5F-9214-9CC1715B339F}" name="Column12901" dataDxfId="3884"/>
    <tableColumn id="12906" xr3:uid="{014F2EF4-6F6C-4F21-94F6-0619EC6BEF9F}" name="Column12902" dataDxfId="3883"/>
    <tableColumn id="12907" xr3:uid="{E9A76C6B-AE29-4004-B699-522F491372D7}" name="Column12903" dataDxfId="3882"/>
    <tableColumn id="12908" xr3:uid="{57AE6A41-46A7-4DB1-A548-DFCC2F525875}" name="Column12904" dataDxfId="3881"/>
    <tableColumn id="12909" xr3:uid="{7B26095A-210B-40BF-B256-D7CE704738E6}" name="Column12905" dataDxfId="3880"/>
    <tableColumn id="12910" xr3:uid="{BE11B852-6959-4E00-89B7-CE6A673CB07A}" name="Column12906" dataDxfId="3879"/>
    <tableColumn id="12911" xr3:uid="{E41D78F9-DC52-45D4-B8B0-8F58F60DFD72}" name="Column12907" dataDxfId="3878"/>
    <tableColumn id="12912" xr3:uid="{FB5673EC-4191-4C1E-BA1D-78FF0AD71B89}" name="Column12908" dataDxfId="3877"/>
    <tableColumn id="12913" xr3:uid="{D739192E-559F-4A9B-A12A-5237AA9DB249}" name="Column12909" dataDxfId="3876"/>
    <tableColumn id="12914" xr3:uid="{322638BB-DCB3-4843-87C4-B8EFB610568A}" name="Column12910" dataDxfId="3875"/>
    <tableColumn id="12915" xr3:uid="{D8232ECF-28B8-4F76-A9CC-C66B0087826F}" name="Column12911" dataDxfId="3874"/>
    <tableColumn id="12916" xr3:uid="{890CC828-374B-4DD3-9199-CEA66DDD9FD6}" name="Column12912" dataDxfId="3873"/>
    <tableColumn id="12917" xr3:uid="{3BA97827-69F2-48DF-AE23-29EE4C483365}" name="Column12913" dataDxfId="3872"/>
    <tableColumn id="12918" xr3:uid="{F6C3EB5F-D935-4CB7-A8EE-9304237A0D33}" name="Column12914" dataDxfId="3871"/>
    <tableColumn id="12919" xr3:uid="{7C486322-29DE-4A45-87A0-8D229FD42623}" name="Column12915" dataDxfId="3870"/>
    <tableColumn id="12920" xr3:uid="{C7C91BAC-4EF0-4143-9B00-D2A1FB038295}" name="Column12916" dataDxfId="3869"/>
    <tableColumn id="12921" xr3:uid="{C5A4735A-4350-4A1D-94C4-B3999F60984E}" name="Column12917" dataDxfId="3868"/>
    <tableColumn id="12922" xr3:uid="{C1645C15-AF3B-4214-97F4-D96F82D11527}" name="Column12918" dataDxfId="3867"/>
    <tableColumn id="12923" xr3:uid="{E8AF5B6F-0FD1-4C67-9950-D1E600A4C1F9}" name="Column12919" dataDxfId="3866"/>
    <tableColumn id="12924" xr3:uid="{7F68F4FD-2B7C-493C-8E78-B2E398F2AE9B}" name="Column12920" dataDxfId="3865"/>
    <tableColumn id="12925" xr3:uid="{60088D37-8CF4-4822-BC27-94EE1658F6AB}" name="Column12921" dataDxfId="3864"/>
    <tableColumn id="12926" xr3:uid="{A3480807-AE53-40D8-A846-3C55CA31AB4D}" name="Column12922" dataDxfId="3863"/>
    <tableColumn id="12927" xr3:uid="{832B6AA5-0C68-4909-9A30-7EC3B581FAFB}" name="Column12923" dataDxfId="3862"/>
    <tableColumn id="12928" xr3:uid="{ECF0FCAF-F8A4-4685-89A3-3541D8787E5A}" name="Column12924" dataDxfId="3861"/>
    <tableColumn id="12929" xr3:uid="{178AC40C-38DC-4CD5-A5A8-6C3F056F6433}" name="Column12925" dataDxfId="3860"/>
    <tableColumn id="12930" xr3:uid="{B2E3D3E9-1EB3-4407-8D7D-5237DDA08A76}" name="Column12926" dataDxfId="3859"/>
    <tableColumn id="12931" xr3:uid="{D6E717BE-72ED-4325-B78F-237879364873}" name="Column12927" dataDxfId="3858"/>
    <tableColumn id="12932" xr3:uid="{850F4C7E-AEBB-4F52-81B8-DF647CFB285A}" name="Column12928" dataDxfId="3857"/>
    <tableColumn id="12933" xr3:uid="{2CDBA4F2-6B89-4F28-8B6D-C40A08E4D6AF}" name="Column12929" dataDxfId="3856"/>
    <tableColumn id="12934" xr3:uid="{63F334A9-0A27-4F62-B775-AB5B8F3B53B1}" name="Column12930" dataDxfId="3855"/>
    <tableColumn id="12935" xr3:uid="{14352CB1-BB4A-4A34-BB95-73535DF9EF52}" name="Column12931" dataDxfId="3854"/>
    <tableColumn id="12936" xr3:uid="{C993FD0F-8C61-481D-937C-8F170315681D}" name="Column12932" dataDxfId="3853"/>
    <tableColumn id="12937" xr3:uid="{1A5036F5-C5A9-4987-9FE3-C7991DFFFED5}" name="Column12933" dataDxfId="3852"/>
    <tableColumn id="12938" xr3:uid="{DB804519-BEED-4AEB-B8A9-37890F742F08}" name="Column12934" dataDxfId="3851"/>
    <tableColumn id="12939" xr3:uid="{54AD4022-FEF2-4A01-9536-D0BA1082257F}" name="Column12935" dataDxfId="3850"/>
    <tableColumn id="12940" xr3:uid="{A6BEDEC8-277D-4DBD-887B-670211CDC515}" name="Column12936" dataDxfId="3849"/>
    <tableColumn id="12941" xr3:uid="{D8244391-6265-4B2A-BEA2-80EF99E79EF6}" name="Column12937" dataDxfId="3848"/>
    <tableColumn id="12942" xr3:uid="{E523E0A7-6D37-44A8-9EC3-F8D09325ADF4}" name="Column12938" dataDxfId="3847"/>
    <tableColumn id="12943" xr3:uid="{525637E1-5447-43D0-ACC5-FD5668C3AF32}" name="Column12939" dataDxfId="3846"/>
    <tableColumn id="12944" xr3:uid="{A50279F7-58C4-4C70-9FCF-182B7AF21A25}" name="Column12940" dataDxfId="3845"/>
    <tableColumn id="12945" xr3:uid="{CE03A476-F194-4BE5-8433-3909D50F9A10}" name="Column12941" dataDxfId="3844"/>
    <tableColumn id="12946" xr3:uid="{2B9B6E3B-4C38-4332-9004-491821A80307}" name="Column12942" dataDxfId="3843"/>
    <tableColumn id="12947" xr3:uid="{7B69352E-C4A1-4C64-97BA-D3430402FC42}" name="Column12943" dataDxfId="3842"/>
    <tableColumn id="12948" xr3:uid="{7228A09A-FAFB-479A-B868-EF80C7944F0A}" name="Column12944" dataDxfId="3841"/>
    <tableColumn id="12949" xr3:uid="{E85E5532-FCC8-4CF6-8FF9-2BBEC6948BA6}" name="Column12945" dataDxfId="3840"/>
    <tableColumn id="12950" xr3:uid="{EC61D925-73D2-41FC-B449-EE927F5235C4}" name="Column12946" dataDxfId="3839"/>
    <tableColumn id="12951" xr3:uid="{84876564-DE2C-4128-BFD6-72FC05DD1474}" name="Column12947" dataDxfId="3838"/>
    <tableColumn id="12952" xr3:uid="{90CF69B9-086B-4B14-B821-0EC1130AE9B8}" name="Column12948" dataDxfId="3837"/>
    <tableColumn id="12953" xr3:uid="{04F5A3E2-C988-4577-88F1-0CD7702054F9}" name="Column12949" dataDxfId="3836"/>
    <tableColumn id="12954" xr3:uid="{6625DBF0-CFD7-4A21-BB52-AA0A9AE1F63A}" name="Column12950" dataDxfId="3835"/>
    <tableColumn id="12955" xr3:uid="{A6DD29F7-68E3-47C1-A3EA-06290C5CBA6A}" name="Column12951" dataDxfId="3834"/>
    <tableColumn id="12956" xr3:uid="{FF5C1C95-E47B-48FC-B6DE-DA9E2226925A}" name="Column12952" dataDxfId="3833"/>
    <tableColumn id="12957" xr3:uid="{75168B0E-46F2-48CF-8DB4-B6263C8565B3}" name="Column12953" dataDxfId="3832"/>
    <tableColumn id="12958" xr3:uid="{771F8594-74E3-4659-A67B-B347CB070AB8}" name="Column12954" dataDxfId="3831"/>
    <tableColumn id="12959" xr3:uid="{7B253F2E-C942-44BA-BE9B-AA876F3C95D4}" name="Column12955" dataDxfId="3830"/>
    <tableColumn id="12960" xr3:uid="{FD83D34A-48BB-4772-A5CD-6051BC3A1A9F}" name="Column12956" dataDxfId="3829"/>
    <tableColumn id="12961" xr3:uid="{D3380506-3A92-4877-9347-178E238D9FF1}" name="Column12957" dataDxfId="3828"/>
    <tableColumn id="12962" xr3:uid="{814E3394-BC4B-4446-834D-4A4737AE7890}" name="Column12958" dataDxfId="3827"/>
    <tableColumn id="12963" xr3:uid="{7A1BB240-CE79-4B47-A1E7-0AA9445BD3C6}" name="Column12959" dataDxfId="3826"/>
    <tableColumn id="12964" xr3:uid="{86D82953-E127-43D4-A2C5-C703E8FC1231}" name="Column12960" dataDxfId="3825"/>
    <tableColumn id="12965" xr3:uid="{13D1D33A-C5E1-44C4-A5C4-5DBA1EF8F428}" name="Column12961" dataDxfId="3824"/>
    <tableColumn id="12966" xr3:uid="{337D75D3-1875-4752-9C65-9CAEAE29D05A}" name="Column12962" dataDxfId="3823"/>
    <tableColumn id="12967" xr3:uid="{4B603A4E-981A-4BBB-8A93-4470364F8FA9}" name="Column12963" dataDxfId="3822"/>
    <tableColumn id="12968" xr3:uid="{1FFD60FC-F5B0-478F-95E8-C5E3C4250EF0}" name="Column12964" dataDxfId="3821"/>
    <tableColumn id="12969" xr3:uid="{6EAA8F2B-2511-4446-B5FC-98640F054366}" name="Column12965" dataDxfId="3820"/>
    <tableColumn id="12970" xr3:uid="{3BD31E67-BECA-442D-9BDF-F989F5609019}" name="Column12966" dataDxfId="3819"/>
    <tableColumn id="12971" xr3:uid="{D47AD835-7D35-4835-B236-9656424831C8}" name="Column12967" dataDxfId="3818"/>
    <tableColumn id="12972" xr3:uid="{16874AF9-4669-41CF-9B56-4868E1F80DDA}" name="Column12968" dataDxfId="3817"/>
    <tableColumn id="12973" xr3:uid="{7848146C-3A24-4F11-8CEF-C10EAAC59E00}" name="Column12969" dataDxfId="3816"/>
    <tableColumn id="12974" xr3:uid="{5D868F75-C5DD-4512-8541-61D8F5A8C014}" name="Column12970" dataDxfId="3815"/>
    <tableColumn id="12975" xr3:uid="{425E2F09-492E-4E58-AEE7-8F6495AD7174}" name="Column12971" dataDxfId="3814"/>
    <tableColumn id="12976" xr3:uid="{6C3CF399-1830-42EB-9BB8-A85CF5570D0A}" name="Column12972" dataDxfId="3813"/>
    <tableColumn id="12977" xr3:uid="{15EF188D-005E-46CD-9A0F-2C5CC2425D1E}" name="Column12973" dataDxfId="3812"/>
    <tableColumn id="12978" xr3:uid="{A4F85C1E-AC45-4ACB-A69C-4A097D453D50}" name="Column12974" dataDxfId="3811"/>
    <tableColumn id="12979" xr3:uid="{5405F449-FBE1-44F1-A2FF-7509055392D2}" name="Column12975" dataDxfId="3810"/>
    <tableColumn id="12980" xr3:uid="{3483C8B3-58AA-49B4-87B4-4FD31167FBD9}" name="Column12976" dataDxfId="3809"/>
    <tableColumn id="12981" xr3:uid="{EA73B9AA-8FFF-4D22-BFB9-E6DEEFE83E98}" name="Column12977" dataDxfId="3808"/>
    <tableColumn id="12982" xr3:uid="{6BAB5723-4A8E-4100-A5CE-FDFE6513517A}" name="Column12978" dataDxfId="3807"/>
    <tableColumn id="12983" xr3:uid="{B090EBB7-1523-4FF6-BFA5-18DC3BF081A0}" name="Column12979" dataDxfId="3806"/>
    <tableColumn id="12984" xr3:uid="{9B627E9F-4BD5-4200-85B3-99A7572889F0}" name="Column12980" dataDxfId="3805"/>
    <tableColumn id="12985" xr3:uid="{5A914B49-1772-4400-B307-3D3F9F079850}" name="Column12981" dataDxfId="3804"/>
    <tableColumn id="12986" xr3:uid="{C30DE770-7BB8-4580-911D-EB593CECAD4B}" name="Column12982" dataDxfId="3803"/>
    <tableColumn id="12987" xr3:uid="{A9BDEE31-682A-4217-A40D-703D59A42102}" name="Column12983" dataDxfId="3802"/>
    <tableColumn id="12988" xr3:uid="{DDE608CD-C204-4030-B196-F97FFE8C56A9}" name="Column12984" dataDxfId="3801"/>
    <tableColumn id="12989" xr3:uid="{4C6D78DE-7C6C-48B2-9CF4-83F5A7EB69B5}" name="Column12985" dataDxfId="3800"/>
    <tableColumn id="12990" xr3:uid="{EF478F37-AE96-4298-95D4-982B874DE85A}" name="Column12986" dataDxfId="3799"/>
    <tableColumn id="12991" xr3:uid="{A9DE87EB-E801-4210-8226-6E559CF8483E}" name="Column12987" dataDxfId="3798"/>
    <tableColumn id="12992" xr3:uid="{C943B329-9238-4620-9BDB-A153B8514864}" name="Column12988" dataDxfId="3797"/>
    <tableColumn id="12993" xr3:uid="{B4B63FA0-3763-400E-B2C8-11E3E0E2A346}" name="Column12989" dataDxfId="3796"/>
    <tableColumn id="12994" xr3:uid="{E645452A-EF78-4F57-B060-106A1F44B888}" name="Column12990" dataDxfId="3795"/>
    <tableColumn id="12995" xr3:uid="{FCA31C4A-4DF8-4C23-A78D-6D09694CC27A}" name="Column12991" dataDxfId="3794"/>
    <tableColumn id="12996" xr3:uid="{AB7FD9E3-B0A8-4BE1-9F7B-E756825A20BD}" name="Column12992" dataDxfId="3793"/>
    <tableColumn id="12997" xr3:uid="{B132DD9B-D391-468B-979E-C5982F1D28F5}" name="Column12993" dataDxfId="3792"/>
    <tableColumn id="12998" xr3:uid="{43D3432F-9418-40A3-B75D-FDD9A160C9D3}" name="Column12994" dataDxfId="3791"/>
    <tableColumn id="12999" xr3:uid="{89BF59AA-66E2-44EE-9DED-7590C350CAA7}" name="Column12995" dataDxfId="3790"/>
    <tableColumn id="13000" xr3:uid="{5D04072A-F55B-4AD6-AD00-7444BC7FA53C}" name="Column12996" dataDxfId="3789"/>
    <tableColumn id="13001" xr3:uid="{AEFD1B31-07E6-46F5-B092-C25FF6F4E0BA}" name="Column12997" dataDxfId="3788"/>
    <tableColumn id="13002" xr3:uid="{F688FFE4-1E6A-4D3D-8B20-700D735FF828}" name="Column12998" dataDxfId="3787"/>
    <tableColumn id="13003" xr3:uid="{C0B0BC78-2637-429A-BC01-AE0588FBC12C}" name="Column12999" dataDxfId="3786"/>
    <tableColumn id="13004" xr3:uid="{CC646319-4EE7-4B35-885D-DA40687E27AA}" name="Column13000" dataDxfId="3785"/>
    <tableColumn id="13005" xr3:uid="{B2AE2F44-EF12-4B2D-BC72-A7A7A75BDA1A}" name="Column13001" dataDxfId="3784"/>
    <tableColumn id="13006" xr3:uid="{7D8E194B-A35B-469C-8433-B6BFED7E3351}" name="Column13002" dataDxfId="3783"/>
    <tableColumn id="13007" xr3:uid="{DA5F0826-E74C-4E76-8F7B-B0189B8801B4}" name="Column13003" dataDxfId="3782"/>
    <tableColumn id="13008" xr3:uid="{A3240BCA-F5BB-4FDA-AC44-C7B7C6AE959D}" name="Column13004" dataDxfId="3781"/>
    <tableColumn id="13009" xr3:uid="{91EC5D8D-2B53-4074-BDF0-CE3E8A3DDD25}" name="Column13005" dataDxfId="3780"/>
    <tableColumn id="13010" xr3:uid="{AAC2F0D0-F08D-4E9A-A401-21C8B17967E2}" name="Column13006" dataDxfId="3779"/>
    <tableColumn id="13011" xr3:uid="{3AB5A540-094C-408A-AAB5-FEA633900E9D}" name="Column13007" dataDxfId="3778"/>
    <tableColumn id="13012" xr3:uid="{94952522-6A82-4194-B2E3-C09B7455BB7D}" name="Column13008" dataDxfId="3777"/>
    <tableColumn id="13013" xr3:uid="{85C72701-13E7-471A-89F6-73C5C2F37709}" name="Column13009" dataDxfId="3776"/>
    <tableColumn id="13014" xr3:uid="{8701435E-6D87-4745-8EF7-CD7480B5603B}" name="Column13010" dataDxfId="3775"/>
    <tableColumn id="13015" xr3:uid="{0E2EE63A-96B0-4F2F-9A31-2594AC567139}" name="Column13011" dataDxfId="3774"/>
    <tableColumn id="13016" xr3:uid="{F8C62809-DD23-4459-B5AA-BB0D1EF78A51}" name="Column13012" dataDxfId="3773"/>
    <tableColumn id="13017" xr3:uid="{52970737-DA2A-49C3-928A-AA381B974CD0}" name="Column13013" dataDxfId="3772"/>
    <tableColumn id="13018" xr3:uid="{D0A9AC9F-E307-4776-BA34-C7B93AD13F2A}" name="Column13014" dataDxfId="3771"/>
    <tableColumn id="13019" xr3:uid="{3768E3E0-A6CD-4EE9-8F46-1B450FF25103}" name="Column13015" dataDxfId="3770"/>
    <tableColumn id="13020" xr3:uid="{7135BE44-785F-4F96-92FD-F64351ADBBCD}" name="Column13016" dataDxfId="3769"/>
    <tableColumn id="13021" xr3:uid="{D8F4C1DF-21D0-48D3-A835-876A3022A47E}" name="Column13017" dataDxfId="3768"/>
    <tableColumn id="13022" xr3:uid="{CF827177-4187-43D0-A705-AFBC9F2C3941}" name="Column13018" dataDxfId="3767"/>
    <tableColumn id="13023" xr3:uid="{DDC0F8DE-3115-44EA-9046-D6E57910A568}" name="Column13019" dataDxfId="3766"/>
    <tableColumn id="13024" xr3:uid="{07C22B64-E01B-45C6-90B5-2344951F2A30}" name="Column13020" dataDxfId="3765"/>
    <tableColumn id="13025" xr3:uid="{CC89B57A-17DB-4337-9938-84345C656898}" name="Column13021" dataDxfId="3764"/>
    <tableColumn id="13026" xr3:uid="{0F03D312-5EF1-44DC-9EB5-6854A987F8F2}" name="Column13022" dataDxfId="3763"/>
    <tableColumn id="13027" xr3:uid="{A4F4F426-1354-4858-B22D-FE9AED640B2C}" name="Column13023" dataDxfId="3762"/>
    <tableColumn id="13028" xr3:uid="{84503B69-17EF-4027-A224-7695C63E636B}" name="Column13024" dataDxfId="3761"/>
    <tableColumn id="13029" xr3:uid="{F23332CD-765F-4648-A710-89FD02333437}" name="Column13025" dataDxfId="3760"/>
    <tableColumn id="13030" xr3:uid="{85E29816-28F4-4236-B41B-F362AFE7D776}" name="Column13026" dataDxfId="3759"/>
    <tableColumn id="13031" xr3:uid="{C4C003DD-076F-4313-B4F0-126AE2417FAE}" name="Column13027" dataDxfId="3758"/>
    <tableColumn id="13032" xr3:uid="{9AC93ED6-3571-4A15-A9FB-7D02E3653A92}" name="Column13028" dataDxfId="3757"/>
    <tableColumn id="13033" xr3:uid="{00BAFBE2-9336-4211-BB2D-1A40A11CBBFF}" name="Column13029" dataDxfId="3756"/>
    <tableColumn id="13034" xr3:uid="{130E044E-968A-4DFA-8819-60FE55E44EB5}" name="Column13030" dataDxfId="3755"/>
    <tableColumn id="13035" xr3:uid="{5D4E167F-7325-41AC-B702-3036911546DF}" name="Column13031" dataDxfId="3754"/>
    <tableColumn id="13036" xr3:uid="{6214980A-539A-4AD1-89E2-30D81A28F94C}" name="Column13032" dataDxfId="3753"/>
    <tableColumn id="13037" xr3:uid="{29D677E6-61DA-49D9-AA03-E83FFA92C69F}" name="Column13033" dataDxfId="3752"/>
    <tableColumn id="13038" xr3:uid="{094FF7CD-AE26-495B-BB03-850040966225}" name="Column13034" dataDxfId="3751"/>
    <tableColumn id="13039" xr3:uid="{4EB2CA21-4EB7-4B8D-B388-62B9C650AFC8}" name="Column13035" dataDxfId="3750"/>
    <tableColumn id="13040" xr3:uid="{DCB01F4C-7C32-4FA4-826A-A8357F32A5CA}" name="Column13036" dataDxfId="3749"/>
    <tableColumn id="13041" xr3:uid="{656F3B83-63E5-4676-9EDB-D92D3457219A}" name="Column13037" dataDxfId="3748"/>
    <tableColumn id="13042" xr3:uid="{6557C827-45F4-4E3C-B074-44EEAAA73E8A}" name="Column13038" dataDxfId="3747"/>
    <tableColumn id="13043" xr3:uid="{FBB5CE16-CA14-45FE-B0F1-76CE616779FF}" name="Column13039" dataDxfId="3746"/>
    <tableColumn id="13044" xr3:uid="{E294B71E-3C9C-4660-BB1B-4340D0CA6441}" name="Column13040" dataDxfId="3745"/>
    <tableColumn id="13045" xr3:uid="{A87CADCD-EC4C-4200-8E99-E2A12208F265}" name="Column13041" dataDxfId="3744"/>
    <tableColumn id="13046" xr3:uid="{4E4116C3-C52A-424F-AB6A-1DF44C849FEA}" name="Column13042" dataDxfId="3743"/>
    <tableColumn id="13047" xr3:uid="{36ED6253-E60D-4367-9161-41315C297F28}" name="Column13043" dataDxfId="3742"/>
    <tableColumn id="13048" xr3:uid="{CAEFA3F9-3069-4B2E-AA8F-6ECACA4F2C62}" name="Column13044" dataDxfId="3741"/>
    <tableColumn id="13049" xr3:uid="{6FE0E868-6286-4F33-8BD1-FCB4CA33A4A6}" name="Column13045" dataDxfId="3740"/>
    <tableColumn id="13050" xr3:uid="{CD2309F9-6BD0-4550-BF7A-0E49B102A10E}" name="Column13046" dataDxfId="3739"/>
    <tableColumn id="13051" xr3:uid="{C53B0A5D-2B22-47B8-85CB-1AFDB3782772}" name="Column13047" dataDxfId="3738"/>
    <tableColumn id="13052" xr3:uid="{09B1608F-B3B0-47D0-BDE7-076079B5BDC9}" name="Column13048" dataDxfId="3737"/>
    <tableColumn id="13053" xr3:uid="{4F0CD8D1-B0E3-4091-BDE2-28F1006EAC97}" name="Column13049" dataDxfId="3736"/>
    <tableColumn id="13054" xr3:uid="{DC66D13E-DFC0-4B8F-BB8D-A415F8B6463C}" name="Column13050" dataDxfId="3735"/>
    <tableColumn id="13055" xr3:uid="{29C171DA-F082-45AF-8F8E-AB577390F959}" name="Column13051" dataDxfId="3734"/>
    <tableColumn id="13056" xr3:uid="{2E23BC1F-2FA9-4CCD-A222-6F42EF827A49}" name="Column13052" dataDxfId="3733"/>
    <tableColumn id="13057" xr3:uid="{B8E60B4F-05BA-470F-BFE5-E80E6F0F20E6}" name="Column13053" dataDxfId="3732"/>
    <tableColumn id="13058" xr3:uid="{FB54C33C-E20D-49FD-B080-2E9B836FEC69}" name="Column13054" dataDxfId="3731"/>
    <tableColumn id="13059" xr3:uid="{9AFBECBD-CAD8-451E-BCB9-0FFBE2A7AEF6}" name="Column13055" dataDxfId="3730"/>
    <tableColumn id="13060" xr3:uid="{0C3A40DB-29A4-41CD-9EF3-D72DAAC4E75E}" name="Column13056" dataDxfId="3729"/>
    <tableColumn id="13061" xr3:uid="{EB301289-9908-4960-B989-BC4EA76558D4}" name="Column13057" dataDxfId="3728"/>
    <tableColumn id="13062" xr3:uid="{540E2DF1-42E8-47CB-A820-2A1D5FD6A4FE}" name="Column13058" dataDxfId="3727"/>
    <tableColumn id="13063" xr3:uid="{4D017B7D-8B03-48F2-824C-B7CC4F48D4FA}" name="Column13059" dataDxfId="3726"/>
    <tableColumn id="13064" xr3:uid="{7E994506-0469-40AC-80CF-A670CFC0CA5E}" name="Column13060" dataDxfId="3725"/>
    <tableColumn id="13065" xr3:uid="{545A419F-44ED-4938-B26E-FAEE659AE466}" name="Column13061" dataDxfId="3724"/>
    <tableColumn id="13066" xr3:uid="{3CBC5A0D-78E6-4082-BC81-674700D41D24}" name="Column13062" dataDxfId="3723"/>
    <tableColumn id="13067" xr3:uid="{206B066E-4182-49BA-90DC-F6D01969EE80}" name="Column13063" dataDxfId="3722"/>
    <tableColumn id="13068" xr3:uid="{8A528C22-FB3A-458E-831C-EA557B260E2A}" name="Column13064" dataDxfId="3721"/>
    <tableColumn id="13069" xr3:uid="{A8A6CA15-12E1-40FC-AFB3-EAECD2A592FB}" name="Column13065" dataDxfId="3720"/>
    <tableColumn id="13070" xr3:uid="{EBBCA307-4ED2-4936-86CB-C2414692CF81}" name="Column13066" dataDxfId="3719"/>
    <tableColumn id="13071" xr3:uid="{ED08FA9B-4A29-429C-9155-4B3F2A9BE497}" name="Column13067" dataDxfId="3718"/>
    <tableColumn id="13072" xr3:uid="{81E5DA59-3532-484B-B284-0AFD52D41268}" name="Column13068" dataDxfId="3717"/>
    <tableColumn id="13073" xr3:uid="{4F3C4A69-02B9-4A0E-B911-4DD014980716}" name="Column13069" dataDxfId="3716"/>
    <tableColumn id="13074" xr3:uid="{520EEF53-9889-468B-9EE7-E39286A49048}" name="Column13070" dataDxfId="3715"/>
    <tableColumn id="13075" xr3:uid="{4AF3C2B8-031B-4885-AA9D-6B48A3DEE501}" name="Column13071" dataDxfId="3714"/>
    <tableColumn id="13076" xr3:uid="{836F7C86-D68B-4398-B10C-DF5F78181569}" name="Column13072" dataDxfId="3713"/>
    <tableColumn id="13077" xr3:uid="{C59FEBF2-A095-4F69-9833-7D318A1FF4E7}" name="Column13073" dataDxfId="3712"/>
    <tableColumn id="13078" xr3:uid="{9D2F57F2-920C-4028-8354-609D45F2A94E}" name="Column13074" dataDxfId="3711"/>
    <tableColumn id="13079" xr3:uid="{06EE4E13-270E-4CE8-B1CD-472DADFC2A9E}" name="Column13075" dataDxfId="3710"/>
    <tableColumn id="13080" xr3:uid="{E182659A-7EA3-4513-A7E4-7A050E646F4F}" name="Column13076" dataDxfId="3709"/>
    <tableColumn id="13081" xr3:uid="{34DCD9DD-6171-453F-B9AB-40000FC67825}" name="Column13077" dataDxfId="3708"/>
    <tableColumn id="13082" xr3:uid="{7B95C301-0620-449E-ADB7-DE2469058127}" name="Column13078" dataDxfId="3707"/>
    <tableColumn id="13083" xr3:uid="{016C0522-D9E6-4F37-A252-04F24427FC61}" name="Column13079" dataDxfId="3706"/>
    <tableColumn id="13084" xr3:uid="{016DF4D0-7E00-441E-8633-AFFE67E28BD7}" name="Column13080" dataDxfId="3705"/>
    <tableColumn id="13085" xr3:uid="{449A5D39-8745-4EEF-B375-FBE6E6DC63C0}" name="Column13081" dataDxfId="3704"/>
    <tableColumn id="13086" xr3:uid="{0EF574DF-035B-4C03-9F54-E0D50F3D33D4}" name="Column13082" dataDxfId="3703"/>
    <tableColumn id="13087" xr3:uid="{2F0C7BE7-A0FF-4426-A8D6-D3A92DDB4F7A}" name="Column13083" dataDxfId="3702"/>
    <tableColumn id="13088" xr3:uid="{F739F01C-4AA1-4007-9813-F65C39A85E99}" name="Column13084" dataDxfId="3701"/>
    <tableColumn id="13089" xr3:uid="{D95419D6-5383-4FDC-A26F-8F51E2EF2AEC}" name="Column13085" dataDxfId="3700"/>
    <tableColumn id="13090" xr3:uid="{36553269-F266-49BE-915A-EC95DA3774D6}" name="Column13086" dataDxfId="3699"/>
    <tableColumn id="13091" xr3:uid="{921D85F0-1128-4E59-AF4A-C48B01C7ACA9}" name="Column13087" dataDxfId="3698"/>
    <tableColumn id="13092" xr3:uid="{56BBD404-5E2E-400D-A777-627EAAB97DD2}" name="Column13088" dataDxfId="3697"/>
    <tableColumn id="13093" xr3:uid="{1582E207-0522-4024-9C70-90D6C1A7646D}" name="Column13089" dataDxfId="3696"/>
    <tableColumn id="13094" xr3:uid="{7FE957C1-D35B-43C9-BCE8-F4FBFCD60FBD}" name="Column13090" dataDxfId="3695"/>
    <tableColumn id="13095" xr3:uid="{F9AA14EE-A395-420C-8B8E-059F8997E27C}" name="Column13091" dataDxfId="3694"/>
    <tableColumn id="13096" xr3:uid="{E1471DDA-A278-4BB6-9EE4-725171FE2A75}" name="Column13092" dataDxfId="3693"/>
    <tableColumn id="13097" xr3:uid="{BCE7FD8B-966A-4D23-91C7-2F1E2982118A}" name="Column13093" dataDxfId="3692"/>
    <tableColumn id="13098" xr3:uid="{B76F292C-02ED-401B-948C-C0D5F1F63F1A}" name="Column13094" dataDxfId="3691"/>
    <tableColumn id="13099" xr3:uid="{F9B62875-3641-4AD8-85D6-6864C8F5FEF9}" name="Column13095" dataDxfId="3690"/>
    <tableColumn id="13100" xr3:uid="{5938F9C9-C7DD-42DD-9FED-FBABD080BC39}" name="Column13096" dataDxfId="3689"/>
    <tableColumn id="13101" xr3:uid="{373DBD1B-7BA3-4628-932D-4199B5AB4885}" name="Column13097" dataDxfId="3688"/>
    <tableColumn id="13102" xr3:uid="{35C17B76-46BE-442B-9C2F-BDF37159E76E}" name="Column13098" dataDxfId="3687"/>
    <tableColumn id="13103" xr3:uid="{D5E35D57-C1B6-4EA8-9BE4-60E77E644FB9}" name="Column13099" dataDxfId="3686"/>
    <tableColumn id="13104" xr3:uid="{D17A6006-F5AE-4C56-9E24-401190722D10}" name="Column13100" dataDxfId="3685"/>
    <tableColumn id="13105" xr3:uid="{F99CF5A1-4C6E-4501-98E2-A83439D951D4}" name="Column13101" dataDxfId="3684"/>
    <tableColumn id="13106" xr3:uid="{460EDAB9-7B24-4957-9A1D-F0CADE507C61}" name="Column13102" dataDxfId="3683"/>
    <tableColumn id="13107" xr3:uid="{8EF52327-4514-4EC8-9DFA-7EE3D517EDBD}" name="Column13103" dataDxfId="3682"/>
    <tableColumn id="13108" xr3:uid="{23C6F300-A93F-41A8-A4BC-FB0C9F6A47FD}" name="Column13104" dataDxfId="3681"/>
    <tableColumn id="13109" xr3:uid="{68CEE024-B38E-4422-A247-422911BA8AD5}" name="Column13105" dataDxfId="3680"/>
    <tableColumn id="13110" xr3:uid="{DDFCFD73-4303-434A-816B-FC2AB26F9262}" name="Column13106" dataDxfId="3679"/>
    <tableColumn id="13111" xr3:uid="{79ABACDB-A86D-412B-92AF-36FD6419654A}" name="Column13107" dataDxfId="3678"/>
    <tableColumn id="13112" xr3:uid="{F4B99748-4317-4B9B-8187-6F877E5FE10C}" name="Column13108" dataDxfId="3677"/>
    <tableColumn id="13113" xr3:uid="{A09B2CC0-3B80-4CB9-8DA7-E26A37AD503C}" name="Column13109" dataDxfId="3676"/>
    <tableColumn id="13114" xr3:uid="{96AD40DB-9DF2-46AF-ACD7-B123F097B624}" name="Column13110" dataDxfId="3675"/>
    <tableColumn id="13115" xr3:uid="{0A434342-2050-4879-AB9C-E39490759EAE}" name="Column13111" dataDxfId="3674"/>
    <tableColumn id="13116" xr3:uid="{C8128DB0-4AA5-47CB-A81E-ADB0798EDBA3}" name="Column13112" dataDxfId="3673"/>
    <tableColumn id="13117" xr3:uid="{DA54F3D2-2705-441C-9C04-2E2E714D3470}" name="Column13113" dataDxfId="3672"/>
    <tableColumn id="13118" xr3:uid="{8928D195-D3D9-41FF-BB14-A517A728F040}" name="Column13114" dataDxfId="3671"/>
    <tableColumn id="13119" xr3:uid="{2320A36A-901D-4F05-B1D4-ED29BBC25289}" name="Column13115" dataDxfId="3670"/>
    <tableColumn id="13120" xr3:uid="{278CD66A-C35D-40A5-8A2C-46393AA36E4F}" name="Column13116" dataDxfId="3669"/>
    <tableColumn id="13121" xr3:uid="{67CB4D63-A4CE-4DA7-9A2B-F77C0484B035}" name="Column13117" dataDxfId="3668"/>
    <tableColumn id="13122" xr3:uid="{142EB2BE-3CE4-4429-A03E-7D9855F341DC}" name="Column13118" dataDxfId="3667"/>
    <tableColumn id="13123" xr3:uid="{07FB066E-80C6-4040-9018-EBDBB51AD6D8}" name="Column13119" dataDxfId="3666"/>
    <tableColumn id="13124" xr3:uid="{A9595776-B728-47D7-8BCF-1B84C4FD8CEF}" name="Column13120" dataDxfId="3665"/>
    <tableColumn id="13125" xr3:uid="{22E662F5-B041-43C1-8EF0-76B6F7BC86BF}" name="Column13121" dataDxfId="3664"/>
    <tableColumn id="13126" xr3:uid="{29F310C9-CD42-4D32-A6CA-FAC4578E248E}" name="Column13122" dataDxfId="3663"/>
    <tableColumn id="13127" xr3:uid="{DCCD30C8-696F-439A-B4B8-20C74129DBFB}" name="Column13123" dataDxfId="3662"/>
    <tableColumn id="13128" xr3:uid="{F02B8DB6-CE10-4473-BFFE-816033764B35}" name="Column13124" dataDxfId="3661"/>
    <tableColumn id="13129" xr3:uid="{30CC029B-E7A3-4259-BD03-1657329D73C7}" name="Column13125" dataDxfId="3660"/>
    <tableColumn id="13130" xr3:uid="{AF3D07EC-F4A7-4066-8E84-2FF1BDADEC26}" name="Column13126" dataDxfId="3659"/>
    <tableColumn id="13131" xr3:uid="{18433628-1E88-41EE-B7BC-22BEDEAF642B}" name="Column13127" dataDxfId="3658"/>
    <tableColumn id="13132" xr3:uid="{D169C35D-8006-46D9-94E2-E45CBDE4CA59}" name="Column13128" dataDxfId="3657"/>
    <tableColumn id="13133" xr3:uid="{462B8425-5B28-4076-844A-32A7AC594798}" name="Column13129" dataDxfId="3656"/>
    <tableColumn id="13134" xr3:uid="{C0723B5C-C59F-45B0-A26E-E71AA2AC8B2A}" name="Column13130" dataDxfId="3655"/>
    <tableColumn id="13135" xr3:uid="{81934C8B-A57B-45AA-A31B-5A4835D3A708}" name="Column13131" dataDxfId="3654"/>
    <tableColumn id="13136" xr3:uid="{E9682FF8-67CD-4AD9-B056-C2CC687D64A7}" name="Column13132" dataDxfId="3653"/>
    <tableColumn id="13137" xr3:uid="{31D6C694-59C2-4650-BC9C-A872330FA139}" name="Column13133" dataDxfId="3652"/>
    <tableColumn id="13138" xr3:uid="{C641D320-4B6A-41C5-A1D1-83BAF5CF1DDD}" name="Column13134" dataDxfId="3651"/>
    <tableColumn id="13139" xr3:uid="{0ADE0731-D508-4D1D-8841-D6B3E7038B89}" name="Column13135" dataDxfId="3650"/>
    <tableColumn id="13140" xr3:uid="{792973FD-094A-49AC-AA55-4A2035940A31}" name="Column13136" dataDxfId="3649"/>
    <tableColumn id="13141" xr3:uid="{E03A00F6-1A13-4ABB-9247-C13CE29A4B58}" name="Column13137" dataDxfId="3648"/>
    <tableColumn id="13142" xr3:uid="{B8F5C197-1977-4885-9106-401C93635848}" name="Column13138" dataDxfId="3647"/>
    <tableColumn id="13143" xr3:uid="{FFE7C581-5551-403A-9332-C99FE45E3BAE}" name="Column13139" dataDxfId="3646"/>
    <tableColumn id="13144" xr3:uid="{BA65FE5E-8C43-4E1B-90E8-5423ED73A26C}" name="Column13140" dataDxfId="3645"/>
    <tableColumn id="13145" xr3:uid="{0E5A5F86-347B-4383-8D5C-856273A25365}" name="Column13141" dataDxfId="3644"/>
    <tableColumn id="13146" xr3:uid="{0F582916-5CE8-4FD2-A803-9CD1CA47CF81}" name="Column13142" dataDxfId="3643"/>
    <tableColumn id="13147" xr3:uid="{78A42741-3F22-43B8-A4F1-9D691F98B74E}" name="Column13143" dataDxfId="3642"/>
    <tableColumn id="13148" xr3:uid="{2FB7F53D-52F1-40AD-96C1-DA9EC1BB8DDC}" name="Column13144" dataDxfId="3641"/>
    <tableColumn id="13149" xr3:uid="{7B002F82-91C6-497E-B923-3CE59DEC2A7C}" name="Column13145" dataDxfId="3640"/>
    <tableColumn id="13150" xr3:uid="{05A8F233-792D-4EFC-9C3B-E9E86DF91925}" name="Column13146" dataDxfId="3639"/>
    <tableColumn id="13151" xr3:uid="{237CBA43-7A35-4C6C-8262-6A47E74FEA51}" name="Column13147" dataDxfId="3638"/>
    <tableColumn id="13152" xr3:uid="{1B8CDB7B-044B-498A-9101-9AEF5C7AB041}" name="Column13148" dataDxfId="3637"/>
    <tableColumn id="13153" xr3:uid="{DDB90AB6-B2F9-4634-A57D-0E48CF48A2E8}" name="Column13149" dataDxfId="3636"/>
    <tableColumn id="13154" xr3:uid="{5630974A-642C-40A1-9585-175F762C7031}" name="Column13150" dataDxfId="3635"/>
    <tableColumn id="13155" xr3:uid="{F621578F-B663-4043-9A0B-9250140CA3E1}" name="Column13151" dataDxfId="3634"/>
    <tableColumn id="13156" xr3:uid="{745AFB98-E713-401A-9650-CB8AADA44B4E}" name="Column13152" dataDxfId="3633"/>
    <tableColumn id="13157" xr3:uid="{3E18DCAC-47B9-4EC3-AA8F-E72A978634FE}" name="Column13153" dataDxfId="3632"/>
    <tableColumn id="13158" xr3:uid="{99C7E5F5-D4A5-4AD2-A92E-0E2F0DBA4137}" name="Column13154" dataDxfId="3631"/>
    <tableColumn id="13159" xr3:uid="{0FC44768-F93E-4FEF-ABBB-702916D8A0FC}" name="Column13155" dataDxfId="3630"/>
    <tableColumn id="13160" xr3:uid="{C6AE4185-BA25-4263-9BEB-E5552ABCAA76}" name="Column13156" dataDxfId="3629"/>
    <tableColumn id="13161" xr3:uid="{73086059-A3D3-485C-A8B5-671BEA79E7D0}" name="Column13157" dataDxfId="3628"/>
    <tableColumn id="13162" xr3:uid="{2AD40BBB-0410-4A41-8BC8-F70222D9173B}" name="Column13158" dataDxfId="3627"/>
    <tableColumn id="13163" xr3:uid="{A7252B42-10D2-4A17-A06B-4854DAE13CED}" name="Column13159" dataDxfId="3626"/>
    <tableColumn id="13164" xr3:uid="{20C618BB-A58C-4A2D-80AB-EFD58381B6FB}" name="Column13160" dataDxfId="3625"/>
    <tableColumn id="13165" xr3:uid="{5A63B720-A18E-4A94-8A71-B79C48D3D2F6}" name="Column13161" dataDxfId="3624"/>
    <tableColumn id="13166" xr3:uid="{2DAA1C1D-E0E7-43CE-932A-89BE253CA3BA}" name="Column13162" dataDxfId="3623"/>
    <tableColumn id="13167" xr3:uid="{7298793D-5D54-4E7C-A898-93EBA157F50A}" name="Column13163" dataDxfId="3622"/>
    <tableColumn id="13168" xr3:uid="{D0B76DD9-1A9E-4DFC-996D-7B8E96805E06}" name="Column13164" dataDxfId="3621"/>
    <tableColumn id="13169" xr3:uid="{31D5F533-5086-4667-BF36-50DB3B08B5E4}" name="Column13165" dataDxfId="3620"/>
    <tableColumn id="13170" xr3:uid="{8DA8F0F2-D933-45BA-A8C9-36E0D080CF26}" name="Column13166" dataDxfId="3619"/>
    <tableColumn id="13171" xr3:uid="{D8605F92-9452-43BE-AA08-1BAC9A1C6FEA}" name="Column13167" dataDxfId="3618"/>
    <tableColumn id="13172" xr3:uid="{63AD4DE5-7D7D-4891-A298-0C0EA58B3E5F}" name="Column13168" dataDxfId="3617"/>
    <tableColumn id="13173" xr3:uid="{CDDAEC50-11D5-48FF-B379-54CB4B96FE37}" name="Column13169" dataDxfId="3616"/>
    <tableColumn id="13174" xr3:uid="{9A70FD0B-7109-487A-9034-9F8C9ECE0EF9}" name="Column13170" dataDxfId="3615"/>
    <tableColumn id="13175" xr3:uid="{79EC137B-C5F6-498D-8CEE-D7DB40825E3B}" name="Column13171" dataDxfId="3614"/>
    <tableColumn id="13176" xr3:uid="{51C52C39-EC7D-4976-9724-B750514AC84A}" name="Column13172" dataDxfId="3613"/>
    <tableColumn id="13177" xr3:uid="{E93A33D0-179E-4AC2-A737-47D5941D127F}" name="Column13173" dataDxfId="3612"/>
    <tableColumn id="13178" xr3:uid="{AC64DFEE-7043-4271-9B30-CE647C465379}" name="Column13174" dataDxfId="3611"/>
    <tableColumn id="13179" xr3:uid="{2D457278-E28E-4E04-868D-CEC09809A785}" name="Column13175" dataDxfId="3610"/>
    <tableColumn id="13180" xr3:uid="{78A2E194-2086-42A9-A44B-028D9F94DE55}" name="Column13176" dataDxfId="3609"/>
    <tableColumn id="13181" xr3:uid="{7C541FBE-3161-4909-92A6-C5F349A55F58}" name="Column13177" dataDxfId="3608"/>
    <tableColumn id="13182" xr3:uid="{D6C4EB0C-0062-4D36-8A8F-1D3CACC2A885}" name="Column13178" dataDxfId="3607"/>
    <tableColumn id="13183" xr3:uid="{4EA883C5-AC81-45F1-9416-6838B7A32E36}" name="Column13179" dataDxfId="3606"/>
    <tableColumn id="13184" xr3:uid="{99BC5BE2-9688-4509-8E2E-9DBFD22A4E4F}" name="Column13180" dataDxfId="3605"/>
    <tableColumn id="13185" xr3:uid="{EF1EE815-90E4-4790-ABCE-03AFBBB93B04}" name="Column13181" dataDxfId="3604"/>
    <tableColumn id="13186" xr3:uid="{52D92BE4-BA9A-4523-B9EA-F743CE855D5E}" name="Column13182" dataDxfId="3603"/>
    <tableColumn id="13187" xr3:uid="{8430BC76-2717-434F-A20F-C43505A8C069}" name="Column13183" dataDxfId="3602"/>
    <tableColumn id="13188" xr3:uid="{4108DC99-F0C9-47C2-B9AA-FCA4A3F12C7D}" name="Column13184" dataDxfId="3601"/>
    <tableColumn id="13189" xr3:uid="{42FD7937-216F-4DE3-9B56-1D1978DA7880}" name="Column13185" dataDxfId="3600"/>
    <tableColumn id="13190" xr3:uid="{F848432F-0359-4C69-A4A3-A9687C024F5D}" name="Column13186" dataDxfId="3599"/>
    <tableColumn id="13191" xr3:uid="{F8C612D6-B39A-4EDA-BB4B-414DD125CB6F}" name="Column13187" dataDxfId="3598"/>
    <tableColumn id="13192" xr3:uid="{DBF3233C-0DEB-4B4E-9540-58D5AED58789}" name="Column13188" dataDxfId="3597"/>
    <tableColumn id="13193" xr3:uid="{3B1A143B-9A2D-4CAE-B147-D2C7D4C868E5}" name="Column13189" dataDxfId="3596"/>
    <tableColumn id="13194" xr3:uid="{39CCE720-ED52-4D2D-B56B-6C7C390B1CC3}" name="Column13190" dataDxfId="3595"/>
    <tableColumn id="13195" xr3:uid="{FEC5998C-2410-4956-897D-EE54BB6F492D}" name="Column13191" dataDxfId="3594"/>
    <tableColumn id="13196" xr3:uid="{0E9542A9-245D-49FC-98DA-D69F131281F7}" name="Column13192" dataDxfId="3593"/>
    <tableColumn id="13197" xr3:uid="{C478A098-5CDB-445A-A112-EA138AC81201}" name="Column13193" dataDxfId="3592"/>
    <tableColumn id="13198" xr3:uid="{34C1E16D-AE03-4056-BD33-E58F8215FBA0}" name="Column13194" dataDxfId="3591"/>
    <tableColumn id="13199" xr3:uid="{1B5A2DCA-632C-443C-BF6C-955D7FFAAF9F}" name="Column13195" dataDxfId="3590"/>
    <tableColumn id="13200" xr3:uid="{53C77893-D50E-4093-A365-41FE9D66E962}" name="Column13196" dataDxfId="3589"/>
    <tableColumn id="13201" xr3:uid="{ADEB5B6C-E038-490D-914E-A43499591867}" name="Column13197" dataDxfId="3588"/>
    <tableColumn id="13202" xr3:uid="{47E6F22A-0A6F-4257-9DD9-5179AB719037}" name="Column13198" dataDxfId="3587"/>
    <tableColumn id="13203" xr3:uid="{01BC94C4-1DA4-4177-B782-5B51441E2CA6}" name="Column13199" dataDxfId="3586"/>
    <tableColumn id="13204" xr3:uid="{F2FE8DA2-C287-4454-805E-D70C94DC2636}" name="Column13200" dataDxfId="3585"/>
    <tableColumn id="13205" xr3:uid="{F38DD13B-257E-4091-97E2-82C379096158}" name="Column13201" dataDxfId="3584"/>
    <tableColumn id="13206" xr3:uid="{459C96F1-2CFE-4B4E-80E5-CB831ED40DB6}" name="Column13202" dataDxfId="3583"/>
    <tableColumn id="13207" xr3:uid="{38C8F1E4-86AD-4838-AFC4-67A5A76C31CA}" name="Column13203" dataDxfId="3582"/>
    <tableColumn id="13208" xr3:uid="{FBC20B62-A052-4AEA-86EF-E6F84D925C59}" name="Column13204" dataDxfId="3581"/>
    <tableColumn id="13209" xr3:uid="{268CFFA6-006F-4D92-B835-B940FF1B6875}" name="Column13205" dataDxfId="3580"/>
    <tableColumn id="13210" xr3:uid="{ADCD39EE-C426-44F7-8992-17FBBF797A04}" name="Column13206" dataDxfId="3579"/>
    <tableColumn id="13211" xr3:uid="{9CC823DC-4E02-416D-84F4-ACB5E146BFD0}" name="Column13207" dataDxfId="3578"/>
    <tableColumn id="13212" xr3:uid="{0E6BD271-7432-44FE-9210-25AD46B11262}" name="Column13208" dataDxfId="3577"/>
    <tableColumn id="13213" xr3:uid="{B0F863E3-80CF-4A0F-94DC-6EEDC2FC2C09}" name="Column13209" dataDxfId="3576"/>
    <tableColumn id="13214" xr3:uid="{ED6F9288-B585-426A-B4CD-41069285872C}" name="Column13210" dataDxfId="3575"/>
    <tableColumn id="13215" xr3:uid="{D15AF8CB-1636-4F3F-B586-88628134ACE2}" name="Column13211" dataDxfId="3574"/>
    <tableColumn id="13216" xr3:uid="{46E569E6-040D-490D-BC37-BC20401F1C1A}" name="Column13212" dataDxfId="3573"/>
    <tableColumn id="13217" xr3:uid="{01E4C817-AA39-4E37-A931-E4E53D33A6CA}" name="Column13213" dataDxfId="3572"/>
    <tableColumn id="13218" xr3:uid="{FE6C8682-B3C8-40AE-A4D9-3250991011FF}" name="Column13214" dataDxfId="3571"/>
    <tableColumn id="13219" xr3:uid="{D9CE4B82-005A-4772-817A-6B92EBE84E57}" name="Column13215" dataDxfId="3570"/>
    <tableColumn id="13220" xr3:uid="{18F66416-6024-4C19-BFCE-8A810780F687}" name="Column13216" dataDxfId="3569"/>
    <tableColumn id="13221" xr3:uid="{2F3D6B44-B436-436F-857D-FF8D10FD0247}" name="Column13217" dataDxfId="3568"/>
    <tableColumn id="13222" xr3:uid="{327AC320-4283-42B8-911E-6E92518D00D3}" name="Column13218" dataDxfId="3567"/>
    <tableColumn id="13223" xr3:uid="{4972524A-E093-49CC-A104-B91E089BDF5A}" name="Column13219" dataDxfId="3566"/>
    <tableColumn id="13224" xr3:uid="{2F2E5986-32D5-4C66-A253-A12AED45D531}" name="Column13220" dataDxfId="3565"/>
    <tableColumn id="13225" xr3:uid="{EE67713D-E77E-481E-9849-E9FA50C230F5}" name="Column13221" dataDxfId="3564"/>
    <tableColumn id="13226" xr3:uid="{43DB735A-7E80-4630-A946-C8C5750C7530}" name="Column13222" dataDxfId="3563"/>
    <tableColumn id="13227" xr3:uid="{BEA1DF7E-4704-4059-A8A2-4D61759EB4BD}" name="Column13223" dataDxfId="3562"/>
    <tableColumn id="13228" xr3:uid="{17377774-0357-4B52-827E-C1D818030568}" name="Column13224" dataDxfId="3561"/>
    <tableColumn id="13229" xr3:uid="{074CAC1B-6F45-4F63-A5C8-6DF9FEAAE24C}" name="Column13225" dataDxfId="3560"/>
    <tableColumn id="13230" xr3:uid="{57B0249D-CBE7-4983-AA57-02578D28F0F5}" name="Column13226" dataDxfId="3559"/>
    <tableColumn id="13231" xr3:uid="{FC46157C-6B5B-482D-8D38-31F82277106A}" name="Column13227" dataDxfId="3558"/>
    <tableColumn id="13232" xr3:uid="{A1A392AF-FBA9-4FFB-BA8B-8070200A963D}" name="Column13228" dataDxfId="3557"/>
    <tableColumn id="13233" xr3:uid="{A7331F8D-1615-4B0C-AD51-B78FA0598186}" name="Column13229" dataDxfId="3556"/>
    <tableColumn id="13234" xr3:uid="{21C90EA7-76B3-459C-902F-503F4170B8D9}" name="Column13230" dataDxfId="3555"/>
    <tableColumn id="13235" xr3:uid="{44B0617D-5937-4905-AFDB-75BA98F8CB5C}" name="Column13231" dataDxfId="3554"/>
    <tableColumn id="13236" xr3:uid="{20ED9AA8-994C-489A-B45D-203A3A5DDAA0}" name="Column13232" dataDxfId="3553"/>
    <tableColumn id="13237" xr3:uid="{79226737-D26F-4C77-9778-1169E4CD7480}" name="Column13233" dataDxfId="3552"/>
    <tableColumn id="13238" xr3:uid="{A2D95A4D-8DB1-48F1-B601-6C0BC702AE6C}" name="Column13234" dataDxfId="3551"/>
    <tableColumn id="13239" xr3:uid="{289CD0BC-B8E7-4586-8F31-53AFA5B38DE6}" name="Column13235" dataDxfId="3550"/>
    <tableColumn id="13240" xr3:uid="{6FE71264-6636-4C76-B06E-D2D4EEAEB865}" name="Column13236" dataDxfId="3549"/>
    <tableColumn id="13241" xr3:uid="{E4FFE782-636B-4EB7-B413-9E21D93947BA}" name="Column13237" dataDxfId="3548"/>
    <tableColumn id="13242" xr3:uid="{2E0C584E-D469-46EE-837D-3787D6E9DF74}" name="Column13238" dataDxfId="3547"/>
    <tableColumn id="13243" xr3:uid="{D75E3858-E783-4E1C-924C-CE203E6C7A49}" name="Column13239" dataDxfId="3546"/>
    <tableColumn id="13244" xr3:uid="{42BBA25C-3C1A-4FF3-8E28-AEAA85F91C0B}" name="Column13240" dataDxfId="3545"/>
    <tableColumn id="13245" xr3:uid="{936EA0C2-B523-4966-A3FE-2527CD575F48}" name="Column13241" dataDxfId="3544"/>
    <tableColumn id="13246" xr3:uid="{14EF0575-2813-42E9-A975-5C7F0241B8E2}" name="Column13242" dataDxfId="3543"/>
    <tableColumn id="13247" xr3:uid="{40ECD1C2-CE8A-4945-9F1B-D945406CB212}" name="Column13243" dataDxfId="3542"/>
    <tableColumn id="13248" xr3:uid="{758CF3DC-266A-4940-BEC0-6F1B0DBEAFF8}" name="Column13244" dataDxfId="3541"/>
    <tableColumn id="13249" xr3:uid="{61E39EC4-4DE4-4181-B4B7-645C6E2756CB}" name="Column13245" dataDxfId="3540"/>
    <tableColumn id="13250" xr3:uid="{71BDBF54-5537-456E-AA5D-A14F80E10664}" name="Column13246" dataDxfId="3539"/>
    <tableColumn id="13251" xr3:uid="{E8D15C57-784D-4CAC-9C26-F7237164A31D}" name="Column13247" dataDxfId="3538"/>
    <tableColumn id="13252" xr3:uid="{132BD536-7A9F-4F34-8F67-1114A3FE7757}" name="Column13248" dataDxfId="3537"/>
    <tableColumn id="13253" xr3:uid="{7AD89486-612A-432E-A16E-B9A1384DF360}" name="Column13249" dataDxfId="3536"/>
    <tableColumn id="13254" xr3:uid="{4E1B8037-3C53-4FE7-925A-8FA4E7C6DECF}" name="Column13250" dataDxfId="3535"/>
    <tableColumn id="13255" xr3:uid="{D82AD8EF-E1ED-44E0-B515-688C696293D0}" name="Column13251" dataDxfId="3534"/>
    <tableColumn id="13256" xr3:uid="{31B6088F-F93D-401F-93A5-CA5433AF2E96}" name="Column13252" dataDxfId="3533"/>
    <tableColumn id="13257" xr3:uid="{E5FC2EE6-DA90-4996-BE9A-608E6EAAD005}" name="Column13253" dataDxfId="3532"/>
    <tableColumn id="13258" xr3:uid="{73E3964D-4629-4882-B05C-20D4C0E9C3F8}" name="Column13254" dataDxfId="3531"/>
    <tableColumn id="13259" xr3:uid="{32E1C9E9-1BC7-42F5-A27A-4A7E818A92C7}" name="Column13255" dataDxfId="3530"/>
    <tableColumn id="13260" xr3:uid="{636AB46C-621A-402E-8012-E55C162463E8}" name="Column13256" dataDxfId="3529"/>
    <tableColumn id="13261" xr3:uid="{331A9C8E-0D7D-48D4-8764-0BFDD195FD47}" name="Column13257" dataDxfId="3528"/>
    <tableColumn id="13262" xr3:uid="{CA080F9B-B759-47F8-8B62-1C30F39D67A6}" name="Column13258" dataDxfId="3527"/>
    <tableColumn id="13263" xr3:uid="{A855EA6D-BDD7-4533-B4BE-2EA261D9D4B4}" name="Column13259" dataDxfId="3526"/>
    <tableColumn id="13264" xr3:uid="{1165C995-462F-4FE5-B4D5-0BFFC0B07732}" name="Column13260" dataDxfId="3525"/>
    <tableColumn id="13265" xr3:uid="{A2FA25EE-45AC-4C46-95AB-3C66CAA60DB0}" name="Column13261" dataDxfId="3524"/>
    <tableColumn id="13266" xr3:uid="{198B9B57-96F5-4637-9BDB-20E7F790441E}" name="Column13262" dataDxfId="3523"/>
    <tableColumn id="13267" xr3:uid="{7AA679AA-E2A5-4070-AF7F-233A5E84A7E4}" name="Column13263" dataDxfId="3522"/>
    <tableColumn id="13268" xr3:uid="{3841F35A-596C-45D3-9618-A53EED126695}" name="Column13264" dataDxfId="3521"/>
    <tableColumn id="13269" xr3:uid="{272308BA-0F92-49E9-9A5A-D6FD2251CC1C}" name="Column13265" dataDxfId="3520"/>
    <tableColumn id="13270" xr3:uid="{ECC13936-E94E-4631-83B2-AA085E2B5B61}" name="Column13266" dataDxfId="3519"/>
    <tableColumn id="13271" xr3:uid="{23AB5663-00C7-4E1F-B9A7-D29F0FC92441}" name="Column13267" dataDxfId="3518"/>
    <tableColumn id="13272" xr3:uid="{F5FDA9FF-0677-487E-9B3F-35CBBBD2E2F6}" name="Column13268" dataDxfId="3517"/>
    <tableColumn id="13273" xr3:uid="{7A1E5657-5015-4CD7-A98F-FB857B677DDC}" name="Column13269" dataDxfId="3516"/>
    <tableColumn id="13274" xr3:uid="{E27529EC-FCA5-4A81-9B23-5FC6B79FAC02}" name="Column13270" dataDxfId="3515"/>
    <tableColumn id="13275" xr3:uid="{4818ECFC-EE19-42E0-B311-A16A5F01EFE1}" name="Column13271" dataDxfId="3514"/>
    <tableColumn id="13276" xr3:uid="{285BFBBF-260E-4D03-84AD-0DF7D01CF514}" name="Column13272" dataDxfId="3513"/>
    <tableColumn id="13277" xr3:uid="{14E48E93-1F45-4B24-A9CA-EACFB4894F86}" name="Column13273" dataDxfId="3512"/>
    <tableColumn id="13278" xr3:uid="{24EB470A-1911-4A3F-8D7F-3DA58E378E04}" name="Column13274" dataDxfId="3511"/>
    <tableColumn id="13279" xr3:uid="{1961276A-938A-4539-BB8D-72DF0E2CFA06}" name="Column13275" dataDxfId="3510"/>
    <tableColumn id="13280" xr3:uid="{13809D2A-CC46-4960-9E20-A85DB279696B}" name="Column13276" dataDxfId="3509"/>
    <tableColumn id="13281" xr3:uid="{8AA763CA-967C-4FF9-BB99-0E7FD2D01BA7}" name="Column13277" dataDxfId="3508"/>
    <tableColumn id="13282" xr3:uid="{0FF148CA-4D82-45F0-B19C-4991CB82A54B}" name="Column13278" dataDxfId="3507"/>
    <tableColumn id="13283" xr3:uid="{A97CBA7A-9FE6-4F37-B977-F6EF699B273D}" name="Column13279" dataDxfId="3506"/>
    <tableColumn id="13284" xr3:uid="{B2CCE53F-65BB-4082-8ACD-6E8C85B59433}" name="Column13280" dataDxfId="3505"/>
    <tableColumn id="13285" xr3:uid="{D1D98DFC-F3FF-4F4A-8B30-09CE96180CD3}" name="Column13281" dataDxfId="3504"/>
    <tableColumn id="13286" xr3:uid="{AF9567D2-38C4-407A-83B3-148A031B2958}" name="Column13282" dataDxfId="3503"/>
    <tableColumn id="13287" xr3:uid="{309CD1A8-746B-4AC4-9A68-C45549809EDD}" name="Column13283" dataDxfId="3502"/>
    <tableColumn id="13288" xr3:uid="{F30D2733-D453-4A8A-84C9-D275CB393EDF}" name="Column13284" dataDxfId="3501"/>
    <tableColumn id="13289" xr3:uid="{145CEDF9-C748-4CD7-8A69-2620CD849A8B}" name="Column13285" dataDxfId="3500"/>
    <tableColumn id="13290" xr3:uid="{28C6141D-0364-4D9E-87E3-56712E7FA86A}" name="Column13286" dataDxfId="3499"/>
    <tableColumn id="13291" xr3:uid="{35DEA484-12BA-486D-87B3-66A63AEF3FE4}" name="Column13287" dataDxfId="3498"/>
    <tableColumn id="13292" xr3:uid="{F548D17D-C806-402F-B2FF-8D5E686B9B5F}" name="Column13288" dataDxfId="3497"/>
    <tableColumn id="13293" xr3:uid="{B5EE32CF-D6CF-4874-B3F2-D8B3CDE8C09F}" name="Column13289" dataDxfId="3496"/>
    <tableColumn id="13294" xr3:uid="{47E85A48-68AF-468B-B39A-3C59812EB690}" name="Column13290" dataDxfId="3495"/>
    <tableColumn id="13295" xr3:uid="{9D4FA7B7-3EAA-4963-B285-9873DA73A2EC}" name="Column13291" dataDxfId="3494"/>
    <tableColumn id="13296" xr3:uid="{919C80A9-CB02-4F32-82DF-DA5E9DE3B62E}" name="Column13292" dataDxfId="3493"/>
    <tableColumn id="13297" xr3:uid="{23EA1800-4AE8-4368-B24A-E7BFAA47704D}" name="Column13293" dataDxfId="3492"/>
    <tableColumn id="13298" xr3:uid="{E4D5EE7F-232A-4101-9C2A-0A87C8CA6EB8}" name="Column13294" dataDxfId="3491"/>
    <tableColumn id="13299" xr3:uid="{1635738B-173E-4DAE-B279-889B0274E0FF}" name="Column13295" dataDxfId="3490"/>
    <tableColumn id="13300" xr3:uid="{3B508568-20F2-46E8-8F45-F3E9B3BFED34}" name="Column13296" dataDxfId="3489"/>
    <tableColumn id="13301" xr3:uid="{3EFD394E-C47B-4628-82E1-1B2A13B67FF5}" name="Column13297" dataDxfId="3488"/>
    <tableColumn id="13302" xr3:uid="{400A53FD-F424-434C-89D2-F203D0A56D79}" name="Column13298" dataDxfId="3487"/>
    <tableColumn id="13303" xr3:uid="{2E94C074-7C11-4A2A-B596-3F9D27D245A6}" name="Column13299" dataDxfId="3486"/>
    <tableColumn id="13304" xr3:uid="{21B0638D-42DD-4207-9FF3-D0877168D4B1}" name="Column13300" dataDxfId="3485"/>
    <tableColumn id="13305" xr3:uid="{E4FF527D-F72A-4B93-BC9A-5FE04ABDD611}" name="Column13301" dataDxfId="3484"/>
    <tableColumn id="13306" xr3:uid="{2DEF957C-007F-421B-992B-E0B12129A335}" name="Column13302" dataDxfId="3483"/>
    <tableColumn id="13307" xr3:uid="{ABD67F10-11BF-4F6F-A322-6F15E5523BE0}" name="Column13303" dataDxfId="3482"/>
    <tableColumn id="13308" xr3:uid="{13EDAF82-6A70-4A8E-B7C1-E47C3DCD3321}" name="Column13304" dataDxfId="3481"/>
    <tableColumn id="13309" xr3:uid="{72BE1852-B2CF-467A-A6D2-7CB7C41380DE}" name="Column13305" dataDxfId="3480"/>
    <tableColumn id="13310" xr3:uid="{AB1782DE-57B4-4C33-BE42-619A81EBCD9B}" name="Column13306" dataDxfId="3479"/>
    <tableColumn id="13311" xr3:uid="{44F9F14B-B852-427B-8705-8686453125C3}" name="Column13307" dataDxfId="3478"/>
    <tableColumn id="13312" xr3:uid="{7F960CB8-BBD6-454B-8DEB-03160753DFB2}" name="Column13308" dataDxfId="3477"/>
    <tableColumn id="13313" xr3:uid="{5A11E9D8-3456-4B2C-9FF5-D1FD14D338F5}" name="Column13309" dataDxfId="3476"/>
    <tableColumn id="13314" xr3:uid="{29C3FA04-1EE0-4DEC-B973-3CC1A699DA66}" name="Column13310" dataDxfId="3475"/>
    <tableColumn id="13315" xr3:uid="{9F0DB605-612F-44DA-B031-D45D1D6385EA}" name="Column13311" dataDxfId="3474"/>
    <tableColumn id="13316" xr3:uid="{E6F0B010-978A-44A1-9817-500418D6C2BC}" name="Column13312" dataDxfId="3473"/>
    <tableColumn id="13317" xr3:uid="{77C19A94-B381-4AA1-9BC6-EBB3111D4782}" name="Column13313" dataDxfId="3472"/>
    <tableColumn id="13318" xr3:uid="{833FD0EE-0276-4CA9-B316-9066B0B0C820}" name="Column13314" dataDxfId="3471"/>
    <tableColumn id="13319" xr3:uid="{E8218F05-4D18-4188-A997-3185309E64A6}" name="Column13315" dataDxfId="3470"/>
    <tableColumn id="13320" xr3:uid="{E5DF84D2-9857-4FC9-AB21-B82F2A317F4D}" name="Column13316" dataDxfId="3469"/>
    <tableColumn id="13321" xr3:uid="{906E8E89-5A9F-489D-B8CC-B5CCD16297C1}" name="Column13317" dataDxfId="3468"/>
    <tableColumn id="13322" xr3:uid="{1A0F55E3-6ECB-4CC1-B34B-CCEC30077237}" name="Column13318" dataDxfId="3467"/>
    <tableColumn id="13323" xr3:uid="{F0D99C19-4995-4A94-B671-EB4A8451EF0E}" name="Column13319" dataDxfId="3466"/>
    <tableColumn id="13324" xr3:uid="{217E549B-D96E-441A-B96E-3B5B68839C6B}" name="Column13320" dataDxfId="3465"/>
    <tableColumn id="13325" xr3:uid="{9256AF75-EF2F-415A-AB7C-012D6C16F2CA}" name="Column13321" dataDxfId="3464"/>
    <tableColumn id="13326" xr3:uid="{C044B07E-09B5-40EF-BF37-B1E7C5846B22}" name="Column13322" dataDxfId="3463"/>
    <tableColumn id="13327" xr3:uid="{78CFA9F1-ED88-43BD-A95F-2EF2AF9A67ED}" name="Column13323" dataDxfId="3462"/>
    <tableColumn id="13328" xr3:uid="{60D47078-7238-428F-A41A-F5A64EC5B2A2}" name="Column13324" dataDxfId="3461"/>
    <tableColumn id="13329" xr3:uid="{4580B640-6E62-4C92-A898-6CB51581F11C}" name="Column13325" dataDxfId="3460"/>
    <tableColumn id="13330" xr3:uid="{365AC9D4-D5B5-461D-B4A3-701842F01A5B}" name="Column13326" dataDxfId="3459"/>
    <tableColumn id="13331" xr3:uid="{DCDFD9FE-E1DB-40DA-A0F1-1F35ADCD667D}" name="Column13327" dataDxfId="3458"/>
    <tableColumn id="13332" xr3:uid="{88B04720-DE25-4718-B060-9DDE9C67A08F}" name="Column13328" dataDxfId="3457"/>
    <tableColumn id="13333" xr3:uid="{CE59BF03-1D53-4F2F-BC9E-B6FE8F0E9097}" name="Column13329" dataDxfId="3456"/>
    <tableColumn id="13334" xr3:uid="{C6DDB9E1-7FF4-4FF8-87EF-576EB6AD50E2}" name="Column13330" dataDxfId="3455"/>
    <tableColumn id="13335" xr3:uid="{82D1AEA3-C08C-40C4-93AA-2D2C7BA8E3EE}" name="Column13331" dataDxfId="3454"/>
    <tableColumn id="13336" xr3:uid="{0BB6F7D6-E511-4B56-B5F9-13BEA4EE1EA9}" name="Column13332" dataDxfId="3453"/>
    <tableColumn id="13337" xr3:uid="{C0DAD66C-4897-4959-8372-9F2619000459}" name="Column13333" dataDxfId="3452"/>
    <tableColumn id="13338" xr3:uid="{24D3C0DB-1809-4C9C-8159-8EE39CC808F0}" name="Column13334" dataDxfId="3451"/>
    <tableColumn id="13339" xr3:uid="{EFF26A37-3BE0-4F78-9A60-4ECAF19BDC1C}" name="Column13335" dataDxfId="3450"/>
    <tableColumn id="13340" xr3:uid="{E04875F6-B7A0-4999-B8BA-12D9B77748E0}" name="Column13336" dataDxfId="3449"/>
    <tableColumn id="13341" xr3:uid="{4C5DFE0D-E2FE-46A2-A37E-CB0DDDC833A4}" name="Column13337" dataDxfId="3448"/>
    <tableColumn id="13342" xr3:uid="{F486A0C2-96D8-497C-9C15-8D171DF4F4D4}" name="Column13338" dataDxfId="3447"/>
    <tableColumn id="13343" xr3:uid="{D27A0E64-8F4A-4E77-8456-EDCD1A9A62F6}" name="Column13339" dataDxfId="3446"/>
    <tableColumn id="13344" xr3:uid="{E53E26CA-D7E2-477A-BA96-C014F446B5A4}" name="Column13340" dataDxfId="3445"/>
    <tableColumn id="13345" xr3:uid="{450ED19F-6FFE-436F-90E7-120C35421445}" name="Column13341" dataDxfId="3444"/>
    <tableColumn id="13346" xr3:uid="{8722F88C-B623-4FA8-950D-7A1BC0723D36}" name="Column13342" dataDxfId="3443"/>
    <tableColumn id="13347" xr3:uid="{5C1EEC77-03E9-4E11-A938-2FC174AB9E05}" name="Column13343" dataDxfId="3442"/>
    <tableColumn id="13348" xr3:uid="{B7E27DEB-48F7-402A-92A6-E6ACF26E541E}" name="Column13344" dataDxfId="3441"/>
    <tableColumn id="13349" xr3:uid="{0A3AC8CA-9860-41E7-94FD-9961F5A506C9}" name="Column13345" dataDxfId="3440"/>
    <tableColumn id="13350" xr3:uid="{552B5AA9-3030-4470-B851-A8ED4FCE4621}" name="Column13346" dataDxfId="3439"/>
    <tableColumn id="13351" xr3:uid="{4415D869-C1AE-4A52-B0DA-7665C8BB70EF}" name="Column13347" dataDxfId="3438"/>
    <tableColumn id="13352" xr3:uid="{03D8AB8D-04F6-4668-8ECB-85C468E7BB17}" name="Column13348" dataDxfId="3437"/>
    <tableColumn id="13353" xr3:uid="{4C49E14D-0ED7-4CB8-831C-E8133F368C5A}" name="Column13349" dataDxfId="3436"/>
    <tableColumn id="13354" xr3:uid="{D82C0A25-6761-4498-8FAF-92D8D90BA299}" name="Column13350" dataDxfId="3435"/>
    <tableColumn id="13355" xr3:uid="{D8D4A814-F2CE-4DCA-A6F2-9295D724533B}" name="Column13351" dataDxfId="3434"/>
    <tableColumn id="13356" xr3:uid="{36ED2DA7-9C11-4EF5-A6A9-FD7D6F9744E5}" name="Column13352" dataDxfId="3433"/>
    <tableColumn id="13357" xr3:uid="{636178D5-C330-4425-9214-551130623360}" name="Column13353" dataDxfId="3432"/>
    <tableColumn id="13358" xr3:uid="{BDFE7672-33CF-40D7-90DA-1DEAC50C7DC9}" name="Column13354" dataDxfId="3431"/>
    <tableColumn id="13359" xr3:uid="{A0C878EB-7751-4DD5-9141-06207C2B096F}" name="Column13355" dataDxfId="3430"/>
    <tableColumn id="13360" xr3:uid="{418809D1-03F4-4D6C-9D7C-812AA20F7B26}" name="Column13356" dataDxfId="3429"/>
    <tableColumn id="13361" xr3:uid="{0AB4E84B-D8AB-4A44-AF43-7B9589142821}" name="Column13357" dataDxfId="3428"/>
    <tableColumn id="13362" xr3:uid="{FCE29BAE-C536-41E5-9C9C-39228AE1FCF2}" name="Column13358" dataDxfId="3427"/>
    <tableColumn id="13363" xr3:uid="{CC220F4C-BD5E-4642-800D-F1C3F3C8C1FC}" name="Column13359" dataDxfId="3426"/>
    <tableColumn id="13364" xr3:uid="{065F869A-D44F-4224-90CB-627544065610}" name="Column13360" dataDxfId="3425"/>
    <tableColumn id="13365" xr3:uid="{56300F2A-D4DD-468C-A76F-9F2174B3C617}" name="Column13361" dataDxfId="3424"/>
    <tableColumn id="13366" xr3:uid="{4EF14572-1CE4-4F72-8382-03755904CB63}" name="Column13362" dataDxfId="3423"/>
    <tableColumn id="13367" xr3:uid="{DBC98160-F397-48D2-BA68-024BB4E850C1}" name="Column13363" dataDxfId="3422"/>
    <tableColumn id="13368" xr3:uid="{A6C17D73-5290-41F9-84D1-E118C4B89E67}" name="Column13364" dataDxfId="3421"/>
    <tableColumn id="13369" xr3:uid="{969F2E3E-FD5D-4281-B1D9-89C936B50995}" name="Column13365" dataDxfId="3420"/>
    <tableColumn id="13370" xr3:uid="{5B21FAC3-D0D9-4B1E-B765-4B71D622D8AD}" name="Column13366" dataDxfId="3419"/>
    <tableColumn id="13371" xr3:uid="{76886CC0-369C-4664-ABD5-47BBBB236A86}" name="Column13367" dataDxfId="3418"/>
    <tableColumn id="13372" xr3:uid="{85ED81AF-857D-484D-A677-2CD86F1DF72B}" name="Column13368" dataDxfId="3417"/>
    <tableColumn id="13373" xr3:uid="{09C27A4D-70F4-46BC-A80A-315598D59546}" name="Column13369" dataDxfId="3416"/>
    <tableColumn id="13374" xr3:uid="{046EC6AE-630B-4E81-8D59-3306FAF25434}" name="Column13370" dataDxfId="3415"/>
    <tableColumn id="13375" xr3:uid="{5FEF8376-53BC-4233-9911-637D94E94601}" name="Column13371" dataDxfId="3414"/>
    <tableColumn id="13376" xr3:uid="{E0A4D18D-C0AC-45F3-B1F3-037D0C41C01A}" name="Column13372" dataDxfId="3413"/>
    <tableColumn id="13377" xr3:uid="{D2F7C19B-3906-49D1-93FB-928D9DDEAE56}" name="Column13373" dataDxfId="3412"/>
    <tableColumn id="13378" xr3:uid="{FE66DD99-0C94-4A52-9D42-1BB638245BF3}" name="Column13374" dataDxfId="3411"/>
    <tableColumn id="13379" xr3:uid="{D2BC7D31-576B-4F99-9953-EC0FD920169B}" name="Column13375" dataDxfId="3410"/>
    <tableColumn id="13380" xr3:uid="{B906A84B-F9CB-4512-BEB3-54CA31E7E41B}" name="Column13376" dataDxfId="3409"/>
    <tableColumn id="13381" xr3:uid="{75208EE6-5229-488E-B30C-E0EE5B3A8785}" name="Column13377" dataDxfId="3408"/>
    <tableColumn id="13382" xr3:uid="{A1D3B252-AFED-4DB0-B5CD-C87D2C8110F4}" name="Column13378" dataDxfId="3407"/>
    <tableColumn id="13383" xr3:uid="{179A7B66-0DD1-48BC-AACA-1D93685C5314}" name="Column13379" dataDxfId="3406"/>
    <tableColumn id="13384" xr3:uid="{AB93EC7A-2EC9-4BA9-A76E-8DC1F489249E}" name="Column13380" dataDxfId="3405"/>
    <tableColumn id="13385" xr3:uid="{A31C8472-5D76-49B3-B7EB-C587FE543E4F}" name="Column13381" dataDxfId="3404"/>
    <tableColumn id="13386" xr3:uid="{6A321316-7124-44B8-9EBC-2D54D715E4C3}" name="Column13382" dataDxfId="3403"/>
    <tableColumn id="13387" xr3:uid="{1F345B85-5D03-4E75-A0CD-90B210CD039B}" name="Column13383" dataDxfId="3402"/>
    <tableColumn id="13388" xr3:uid="{FF9FD4B2-A3C9-49F2-9A18-BFADC3BD58E3}" name="Column13384" dataDxfId="3401"/>
    <tableColumn id="13389" xr3:uid="{61CA27DE-243E-48B5-9AF6-71938AC52968}" name="Column13385" dataDxfId="3400"/>
    <tableColumn id="13390" xr3:uid="{7CFDCC40-4799-41D5-8F10-A1A6B88DAC02}" name="Column13386" dataDxfId="3399"/>
    <tableColumn id="13391" xr3:uid="{5E395575-FBC5-4174-AA31-805E3B06841B}" name="Column13387" dataDxfId="3398"/>
    <tableColumn id="13392" xr3:uid="{5FB47C98-9196-48D9-8D9B-CEEB23CB4C0E}" name="Column13388" dataDxfId="3397"/>
    <tableColumn id="13393" xr3:uid="{F7BCF0E3-39FE-4A37-8AB3-39AB0BE43008}" name="Column13389" dataDxfId="3396"/>
    <tableColumn id="13394" xr3:uid="{171A89FA-E22B-4B15-9579-4FBB00AC32C0}" name="Column13390" dataDxfId="3395"/>
    <tableColumn id="13395" xr3:uid="{053E0B46-CC57-42DB-BB80-DDFDBF8D0923}" name="Column13391" dataDxfId="3394"/>
    <tableColumn id="13396" xr3:uid="{ADA15E25-FAB4-43FB-8E30-4B837774D727}" name="Column13392" dataDxfId="3393"/>
    <tableColumn id="13397" xr3:uid="{B62C68A9-B20D-4771-9170-6A40FC80B5F6}" name="Column13393" dataDxfId="3392"/>
    <tableColumn id="13398" xr3:uid="{193F3F2E-9722-413C-9846-8BF746826EC5}" name="Column13394" dataDxfId="3391"/>
    <tableColumn id="13399" xr3:uid="{FEEDD5A2-DE4D-45A6-8DF7-884F7B55D2A5}" name="Column13395" dataDxfId="3390"/>
    <tableColumn id="13400" xr3:uid="{FDA115E5-0831-42CE-AAC5-66C58D95866A}" name="Column13396" dataDxfId="3389"/>
    <tableColumn id="13401" xr3:uid="{B9CC57AF-F3F7-4758-B86B-C935356270EE}" name="Column13397" dataDxfId="3388"/>
    <tableColumn id="13402" xr3:uid="{091BE39D-A661-4246-9DC9-BB8258653716}" name="Column13398" dataDxfId="3387"/>
    <tableColumn id="13403" xr3:uid="{A37FAAB4-C520-4FA6-9FD9-C630D83557C8}" name="Column13399" dataDxfId="3386"/>
    <tableColumn id="13404" xr3:uid="{2E82E060-603E-4AC3-9159-3FCF7458C832}" name="Column13400" dataDxfId="3385"/>
    <tableColumn id="13405" xr3:uid="{92A5C50F-BB67-4313-8BDA-27C0E6E36290}" name="Column13401" dataDxfId="3384"/>
    <tableColumn id="13406" xr3:uid="{6F16FCE3-8C6B-4617-BEBE-4C80025E1CA7}" name="Column13402" dataDxfId="3383"/>
    <tableColumn id="13407" xr3:uid="{CA72505D-4457-4750-B387-4603C967FB57}" name="Column13403" dataDxfId="3382"/>
    <tableColumn id="13408" xr3:uid="{6DFF053A-46BB-4B10-A2C3-46DA5621FD14}" name="Column13404" dataDxfId="3381"/>
    <tableColumn id="13409" xr3:uid="{6F35000E-199A-45FF-B53E-AD3C0048DFEA}" name="Column13405" dataDxfId="3380"/>
    <tableColumn id="13410" xr3:uid="{FBC607B9-9CAC-406E-891A-CDC873E70D6E}" name="Column13406" dataDxfId="3379"/>
    <tableColumn id="13411" xr3:uid="{41E33CFD-B75A-49B4-851E-4B3B57023D52}" name="Column13407" dataDxfId="3378"/>
    <tableColumn id="13412" xr3:uid="{9ADF4882-A9FA-4A0D-9CB9-CAD3B5C64184}" name="Column13408" dataDxfId="3377"/>
    <tableColumn id="13413" xr3:uid="{637A8990-EEAB-48DB-98B2-836636C032BF}" name="Column13409" dataDxfId="3376"/>
    <tableColumn id="13414" xr3:uid="{2846F8E2-4FE2-425B-8E27-9310C97613AD}" name="Column13410" dataDxfId="3375"/>
    <tableColumn id="13415" xr3:uid="{BF06C548-2E06-4B49-9211-4B77DEEC0EB6}" name="Column13411" dataDxfId="3374"/>
    <tableColumn id="13416" xr3:uid="{35CC424A-E63C-4C3F-8B30-4592781C5F0B}" name="Column13412" dataDxfId="3373"/>
    <tableColumn id="13417" xr3:uid="{59A4288E-0035-4396-8551-5339C09EDFC6}" name="Column13413" dataDxfId="3372"/>
    <tableColumn id="13418" xr3:uid="{F01A3BBD-F0EF-4928-9481-C883B1414200}" name="Column13414" dataDxfId="3371"/>
    <tableColumn id="13419" xr3:uid="{6F5D6A8B-E840-4753-8930-61170C1C00BC}" name="Column13415" dataDxfId="3370"/>
    <tableColumn id="13420" xr3:uid="{14D8815D-DB9C-4B53-A76F-9DB96875C9E8}" name="Column13416" dataDxfId="3369"/>
    <tableColumn id="13421" xr3:uid="{9554A0E3-D4EE-4D03-93BE-200AB8480B9B}" name="Column13417" dataDxfId="3368"/>
    <tableColumn id="13422" xr3:uid="{0E8D869B-41A0-41ED-AC4C-0009F8E4859E}" name="Column13418" dataDxfId="3367"/>
    <tableColumn id="13423" xr3:uid="{2F27FF8B-A721-47BC-AA5A-37AD992FD03D}" name="Column13419" dataDxfId="3366"/>
    <tableColumn id="13424" xr3:uid="{363D2170-AC56-4F98-9F1F-B8E59C3BA6A2}" name="Column13420" dataDxfId="3365"/>
    <tableColumn id="13425" xr3:uid="{830D7BC5-AC5E-4341-AF47-3A979CC20482}" name="Column13421" dataDxfId="3364"/>
    <tableColumn id="13426" xr3:uid="{AD4EB305-006A-474C-A74F-82F68B05D0AC}" name="Column13422" dataDxfId="3363"/>
    <tableColumn id="13427" xr3:uid="{188E9742-3053-4612-B33F-FAC863FD9855}" name="Column13423" dataDxfId="3362"/>
    <tableColumn id="13428" xr3:uid="{134A4687-4A95-450C-AF5F-6BC4ABF68B2E}" name="Column13424" dataDxfId="3361"/>
    <tableColumn id="13429" xr3:uid="{02A3D5FB-32E2-4B9B-9450-946399B75DC0}" name="Column13425" dataDxfId="3360"/>
    <tableColumn id="13430" xr3:uid="{3A2554DE-AB8B-407D-A83C-515A97FAF294}" name="Column13426" dataDxfId="3359"/>
    <tableColumn id="13431" xr3:uid="{536F7814-5067-4CF7-95E3-51A42F5A773B}" name="Column13427" dataDxfId="3358"/>
    <tableColumn id="13432" xr3:uid="{C5E39CC8-81D6-4A14-BB6C-D1C0CDB9FFBE}" name="Column13428" dataDxfId="3357"/>
    <tableColumn id="13433" xr3:uid="{ED20836B-BA3B-4954-90EF-06DCA1BB99CD}" name="Column13429" dataDxfId="3356"/>
    <tableColumn id="13434" xr3:uid="{3EE48834-2054-4E46-AF08-7BF3DEE67876}" name="Column13430" dataDxfId="3355"/>
    <tableColumn id="13435" xr3:uid="{49B09A5A-89DF-4F0F-B774-9EE6C9C69A9B}" name="Column13431" dataDxfId="3354"/>
    <tableColumn id="13436" xr3:uid="{ADA5FF72-799E-4929-BEA8-427D3F566D36}" name="Column13432" dataDxfId="3353"/>
    <tableColumn id="13437" xr3:uid="{87787649-B15F-41DD-8DA5-7D227262B6DD}" name="Column13433" dataDxfId="3352"/>
    <tableColumn id="13438" xr3:uid="{25D4819A-4FA4-41F2-ACAB-75F3F6921D01}" name="Column13434" dataDxfId="3351"/>
    <tableColumn id="13439" xr3:uid="{10833936-72F3-4B4D-842D-A8D835FAAC9B}" name="Column13435" dataDxfId="3350"/>
    <tableColumn id="13440" xr3:uid="{194D5379-283D-4C5D-BDC6-F1A7F3383783}" name="Column13436" dataDxfId="3349"/>
    <tableColumn id="13441" xr3:uid="{9E457E3A-D097-4208-A5B0-AA065D2576B0}" name="Column13437" dataDxfId="3348"/>
    <tableColumn id="13442" xr3:uid="{28915081-9AAD-4DF1-9EDA-C0FDB0556962}" name="Column13438" dataDxfId="3347"/>
    <tableColumn id="13443" xr3:uid="{E28F804A-788E-4E84-856A-B217137131C3}" name="Column13439" dataDxfId="3346"/>
    <tableColumn id="13444" xr3:uid="{C07BB482-B814-4BE2-9DED-09C9E0567B51}" name="Column13440" dataDxfId="3345"/>
    <tableColumn id="13445" xr3:uid="{7D230387-8258-432D-BDB0-7B220C77DBC4}" name="Column13441" dataDxfId="3344"/>
    <tableColumn id="13446" xr3:uid="{27862576-A3F2-4771-BC44-DC09DF0F4D5B}" name="Column13442" dataDxfId="3343"/>
    <tableColumn id="13447" xr3:uid="{B428F417-9F15-4765-A704-67617C6940F6}" name="Column13443" dataDxfId="3342"/>
    <tableColumn id="13448" xr3:uid="{8298501A-FF5F-4ABB-9DBB-027A4D43A8E5}" name="Column13444" dataDxfId="3341"/>
    <tableColumn id="13449" xr3:uid="{737F2F92-6B07-4DC6-8887-D0E94269AE00}" name="Column13445" dataDxfId="3340"/>
    <tableColumn id="13450" xr3:uid="{7242DA52-7F41-4186-B7B5-51E5DAC14D5A}" name="Column13446" dataDxfId="3339"/>
    <tableColumn id="13451" xr3:uid="{02595F7E-D4C0-41C2-ACF3-0EFFAEACD030}" name="Column13447" dataDxfId="3338"/>
    <tableColumn id="13452" xr3:uid="{D67EC6C4-6E09-4B1C-BB5A-FE423CD57FA4}" name="Column13448" dataDxfId="3337"/>
    <tableColumn id="13453" xr3:uid="{2E94E78A-BCF1-4283-A55D-E0E74356424D}" name="Column13449" dataDxfId="3336"/>
    <tableColumn id="13454" xr3:uid="{91CD2532-9B89-457A-A398-B69C4E4C4755}" name="Column13450" dataDxfId="3335"/>
    <tableColumn id="13455" xr3:uid="{649A0791-2AF4-48D3-A040-3493A8EF7CCF}" name="Column13451" dataDxfId="3334"/>
    <tableColumn id="13456" xr3:uid="{89E471BA-F6DF-456E-86FB-3DC73DF93B25}" name="Column13452" dataDxfId="3333"/>
    <tableColumn id="13457" xr3:uid="{E618E30B-831C-428F-A4CD-0F97005A197D}" name="Column13453" dataDxfId="3332"/>
    <tableColumn id="13458" xr3:uid="{49E065DC-F006-4339-9EB2-5F388BC56F74}" name="Column13454" dataDxfId="3331"/>
    <tableColumn id="13459" xr3:uid="{17FD5FE4-E973-4433-9B62-62E05384AFE7}" name="Column13455" dataDxfId="3330"/>
    <tableColumn id="13460" xr3:uid="{0D225342-E38E-432B-B0EF-D015920D3B8E}" name="Column13456" dataDxfId="3329"/>
    <tableColumn id="13461" xr3:uid="{06B1ACAB-9EDF-4979-AD5D-6BF555D34BDB}" name="Column13457" dataDxfId="3328"/>
    <tableColumn id="13462" xr3:uid="{451CD77F-A612-46FC-ACF1-41EFE783F33A}" name="Column13458" dataDxfId="3327"/>
    <tableColumn id="13463" xr3:uid="{00755023-20B8-444D-9136-9FD0E51756A9}" name="Column13459" dataDxfId="3326"/>
    <tableColumn id="13464" xr3:uid="{99ED51D4-7C41-462A-9AF3-241FC274C688}" name="Column13460" dataDxfId="3325"/>
    <tableColumn id="13465" xr3:uid="{4340A056-D16B-498A-A508-1ED61F2AA0C5}" name="Column13461" dataDxfId="3324"/>
    <tableColumn id="13466" xr3:uid="{17CFA1C2-411C-4B04-8E93-6E1B1DF8385C}" name="Column13462" dataDxfId="3323"/>
    <tableColumn id="13467" xr3:uid="{0D7A4A6C-BE87-452F-974A-8E36DC0D7544}" name="Column13463" dataDxfId="3322"/>
    <tableColumn id="13468" xr3:uid="{E168F268-23DE-4287-A23E-DD7370CC250F}" name="Column13464" dataDxfId="3321"/>
    <tableColumn id="13469" xr3:uid="{07185AA6-92E6-4ADD-83B0-E0EDBB12A10C}" name="Column13465" dataDxfId="3320"/>
    <tableColumn id="13470" xr3:uid="{97F8E473-94D5-4760-89E9-EBB7679E4124}" name="Column13466" dataDxfId="3319"/>
    <tableColumn id="13471" xr3:uid="{EEEDAAB9-4B23-404C-85B8-86C20DF3956D}" name="Column13467" dataDxfId="3318"/>
    <tableColumn id="13472" xr3:uid="{68DDBEE6-0F0D-4E6F-AFAD-3754D05CC733}" name="Column13468" dataDxfId="3317"/>
    <tableColumn id="13473" xr3:uid="{965885AF-9B56-4358-9537-7112CF221E67}" name="Column13469" dataDxfId="3316"/>
    <tableColumn id="13474" xr3:uid="{7B93B699-EFD2-43BC-A9A2-2D5A7B8A5F04}" name="Column13470" dataDxfId="3315"/>
    <tableColumn id="13475" xr3:uid="{7166F2F7-4F5D-435A-8DD0-DF0F63F785D4}" name="Column13471" dataDxfId="3314"/>
    <tableColumn id="13476" xr3:uid="{B3390171-0CCE-45B9-AAEB-67A4838A6D5A}" name="Column13472" dataDxfId="3313"/>
    <tableColumn id="13477" xr3:uid="{47C2B847-74C7-4661-93D4-BFA83389764B}" name="Column13473" dataDxfId="3312"/>
    <tableColumn id="13478" xr3:uid="{46F43618-675D-4B16-9D22-CB90C1D952C0}" name="Column13474" dataDxfId="3311"/>
    <tableColumn id="13479" xr3:uid="{F3FF33F7-BF24-4B2C-A63E-DBEA783C3D72}" name="Column13475" dataDxfId="3310"/>
    <tableColumn id="13480" xr3:uid="{D8B1ECA7-C7EE-4027-B2FB-DB0E8BB64D9D}" name="Column13476" dataDxfId="3309"/>
    <tableColumn id="13481" xr3:uid="{91493D0A-B8E9-40F4-A598-522CCA9C70D3}" name="Column13477" dataDxfId="3308"/>
    <tableColumn id="13482" xr3:uid="{464A49B6-7B0A-435B-8434-CEED5B85292F}" name="Column13478" dataDxfId="3307"/>
    <tableColumn id="13483" xr3:uid="{BA10D798-E18F-42C9-AFCC-3E54D071CC83}" name="Column13479" dataDxfId="3306"/>
    <tableColumn id="13484" xr3:uid="{FE894295-FB83-4E93-8486-CB39C45348FF}" name="Column13480" dataDxfId="3305"/>
    <tableColumn id="13485" xr3:uid="{BDA0E603-1AFC-4FD7-83F6-1B9EEA63FEBE}" name="Column13481" dataDxfId="3304"/>
    <tableColumn id="13486" xr3:uid="{DF3D28FD-A714-432F-82E8-F136AE1F41F1}" name="Column13482" dataDxfId="3303"/>
    <tableColumn id="13487" xr3:uid="{34F42267-6A4A-40EC-95AB-9BD4A8ACE9E7}" name="Column13483" dataDxfId="3302"/>
    <tableColumn id="13488" xr3:uid="{71FF89D8-C347-4198-9660-45C4313A7108}" name="Column13484" dataDxfId="3301"/>
    <tableColumn id="13489" xr3:uid="{131A3788-8E9E-4AD9-A47C-6F490EE2A8BB}" name="Column13485" dataDxfId="3300"/>
    <tableColumn id="13490" xr3:uid="{5631CD9D-54E7-4B68-9E9E-6B94DFF767B8}" name="Column13486" dataDxfId="3299"/>
    <tableColumn id="13491" xr3:uid="{6496A524-2EF5-4962-9A75-5E43858427C3}" name="Column13487" dataDxfId="3298"/>
    <tableColumn id="13492" xr3:uid="{243CCAB8-B02E-4D9E-BA0A-5FDD5F490C4F}" name="Column13488" dataDxfId="3297"/>
    <tableColumn id="13493" xr3:uid="{668EC65A-DA68-433C-AE26-BEC39111699B}" name="Column13489" dataDxfId="3296"/>
    <tableColumn id="13494" xr3:uid="{1D1BD30D-2D3E-4C22-B3A2-EC124E7B4627}" name="Column13490" dataDxfId="3295"/>
    <tableColumn id="13495" xr3:uid="{85ED9A20-7973-4CF4-B061-48CE383FB22E}" name="Column13491" dataDxfId="3294"/>
    <tableColumn id="13496" xr3:uid="{B34A99F3-B585-4508-8363-03E8776F89DB}" name="Column13492" dataDxfId="3293"/>
    <tableColumn id="13497" xr3:uid="{EEE5375C-0108-4169-AE95-545C81BFCE85}" name="Column13493" dataDxfId="3292"/>
    <tableColumn id="13498" xr3:uid="{B706283E-B92D-4293-936E-9388F2D182E7}" name="Column13494" dataDxfId="3291"/>
    <tableColumn id="13499" xr3:uid="{AE73385A-2536-43B0-A24F-1E4E084C1B4B}" name="Column13495" dataDxfId="3290"/>
    <tableColumn id="13500" xr3:uid="{DB571C14-F88C-4B66-AB34-2B944BE0F5AF}" name="Column13496" dataDxfId="3289"/>
    <tableColumn id="13501" xr3:uid="{02B0638D-26EE-4740-8C33-4FE70D6944DE}" name="Column13497" dataDxfId="3288"/>
    <tableColumn id="13502" xr3:uid="{B4267881-034C-4E03-B854-0690A48455BF}" name="Column13498" dataDxfId="3287"/>
    <tableColumn id="13503" xr3:uid="{3FA43892-6AC0-4CDC-B327-65E598C0EFBD}" name="Column13499" dataDxfId="3286"/>
    <tableColumn id="13504" xr3:uid="{AA67A274-1994-485C-8697-D7FEA803D5F2}" name="Column13500" dataDxfId="3285"/>
    <tableColumn id="13505" xr3:uid="{1091105F-B96A-4E6B-8FDB-6E4B9ED5F1F7}" name="Column13501" dataDxfId="3284"/>
    <tableColumn id="13506" xr3:uid="{B7C6FA66-A985-4F5C-88EE-F8EC55C827E5}" name="Column13502" dataDxfId="3283"/>
    <tableColumn id="13507" xr3:uid="{5DC69236-B540-44A0-A41B-693A9071FB54}" name="Column13503" dataDxfId="3282"/>
    <tableColumn id="13508" xr3:uid="{E1EDB640-E4CC-43A6-9BDD-62A78961A050}" name="Column13504" dataDxfId="3281"/>
    <tableColumn id="13509" xr3:uid="{05A6028F-44E9-45A1-A67D-A2BFD5C08478}" name="Column13505" dataDxfId="3280"/>
    <tableColumn id="13510" xr3:uid="{9157FB6E-1CED-42B6-BD3B-2AF451D984C9}" name="Column13506" dataDxfId="3279"/>
    <tableColumn id="13511" xr3:uid="{71429DD4-42AF-4E59-BA53-01BE61F49B84}" name="Column13507" dataDxfId="3278"/>
    <tableColumn id="13512" xr3:uid="{4A1515A0-C999-47F6-B386-C55C6C5E35D2}" name="Column13508" dataDxfId="3277"/>
    <tableColumn id="13513" xr3:uid="{59A841D7-F897-4849-A471-DEA44F310C6F}" name="Column13509" dataDxfId="3276"/>
    <tableColumn id="13514" xr3:uid="{E68BC918-70C6-4AC2-875F-76D8FF994AC6}" name="Column13510" dataDxfId="3275"/>
    <tableColumn id="13515" xr3:uid="{320B28D4-B827-47BD-A4AF-D58A7A841200}" name="Column13511" dataDxfId="3274"/>
    <tableColumn id="13516" xr3:uid="{33741477-9669-4567-A751-7F31A8E312DC}" name="Column13512" dataDxfId="3273"/>
    <tableColumn id="13517" xr3:uid="{23B6067C-08A9-4D54-846F-33AAEC791E58}" name="Column13513" dataDxfId="3272"/>
    <tableColumn id="13518" xr3:uid="{29010A0F-00F8-4782-8371-9F63FF9F2D6B}" name="Column13514" dataDxfId="3271"/>
    <tableColumn id="13519" xr3:uid="{0399E6B8-3465-4DEC-83A4-D62CC0152D6D}" name="Column13515" dataDxfId="3270"/>
    <tableColumn id="13520" xr3:uid="{9AD54A05-E9C7-49EB-8E76-55003D943182}" name="Column13516" dataDxfId="3269"/>
    <tableColumn id="13521" xr3:uid="{81A7774F-EA04-4B28-93BE-A94FF2D49BD0}" name="Column13517" dataDxfId="3268"/>
    <tableColumn id="13522" xr3:uid="{826FC45A-7ED2-4838-82B9-EC1C4A2D924B}" name="Column13518" dataDxfId="3267"/>
    <tableColumn id="13523" xr3:uid="{209FDE06-7D7B-4D51-87B7-9FB7878D2A09}" name="Column13519" dataDxfId="3266"/>
    <tableColumn id="13524" xr3:uid="{D81995AF-B7CE-41A3-B5AE-BA0CA5AB7A49}" name="Column13520" dataDxfId="3265"/>
    <tableColumn id="13525" xr3:uid="{723A0D24-6F78-46F2-9D3C-2D8F47C346FE}" name="Column13521" dataDxfId="3264"/>
    <tableColumn id="13526" xr3:uid="{1F6521EB-6D51-4A71-A1DC-878D8F65E12B}" name="Column13522" dataDxfId="3263"/>
    <tableColumn id="13527" xr3:uid="{BD238E9C-68AB-4ED4-A6D3-552A8E8341B5}" name="Column13523" dataDxfId="3262"/>
    <tableColumn id="13528" xr3:uid="{AB588F6F-AE46-48B4-B457-6FF7E3400071}" name="Column13524" dataDxfId="3261"/>
    <tableColumn id="13529" xr3:uid="{58CD31E0-B8E8-428E-B0F4-6003B1C0C7DE}" name="Column13525" dataDxfId="3260"/>
    <tableColumn id="13530" xr3:uid="{16644932-FA15-463A-94E3-42A04CEBECD6}" name="Column13526" dataDxfId="3259"/>
    <tableColumn id="13531" xr3:uid="{8DE13C61-3258-4C7E-9581-11879606760D}" name="Column13527" dataDxfId="3258"/>
    <tableColumn id="13532" xr3:uid="{506A737D-272A-48F7-B29E-D7308FDCCF69}" name="Column13528" dataDxfId="3257"/>
    <tableColumn id="13533" xr3:uid="{B1A1797A-F1EA-4DF8-9FE9-577CA6E9B6F6}" name="Column13529" dataDxfId="3256"/>
    <tableColumn id="13534" xr3:uid="{828CA70D-BDC4-41B5-B0E9-C9F029EB8DD8}" name="Column13530" dataDxfId="3255"/>
    <tableColumn id="13535" xr3:uid="{50BCF8E1-2B08-4449-ACFE-2A4FA50B3F51}" name="Column13531" dataDxfId="3254"/>
    <tableColumn id="13536" xr3:uid="{C90FF6AD-0DDD-47CB-98D5-11729DEB6909}" name="Column13532" dataDxfId="3253"/>
    <tableColumn id="13537" xr3:uid="{4D4707E2-3C36-42CC-9F62-DC9D508CF55E}" name="Column13533" dataDxfId="3252"/>
    <tableColumn id="13538" xr3:uid="{290C5657-8628-45B3-8588-75FAD50E2C6C}" name="Column13534" dataDxfId="3251"/>
    <tableColumn id="13539" xr3:uid="{7110B016-F291-420C-A9A3-422CABF4DDAE}" name="Column13535" dataDxfId="3250"/>
    <tableColumn id="13540" xr3:uid="{3DD1C491-67B6-47BC-9330-D11FB0C4B509}" name="Column13536" dataDxfId="3249"/>
    <tableColumn id="13541" xr3:uid="{6B50C3EF-6000-43BB-82CC-BB8301E21892}" name="Column13537" dataDxfId="3248"/>
    <tableColumn id="13542" xr3:uid="{B5CEB154-95DE-47DB-86C6-DE1F09D8202F}" name="Column13538" dataDxfId="3247"/>
    <tableColumn id="13543" xr3:uid="{B7A77705-F1AB-4E0D-9751-1B571773EBC8}" name="Column13539" dataDxfId="3246"/>
    <tableColumn id="13544" xr3:uid="{513DFCC7-A8BE-4F16-9C18-806D1AA23C79}" name="Column13540" dataDxfId="3245"/>
    <tableColumn id="13545" xr3:uid="{B7DE6402-BEF6-4034-BCB6-D4C50300673C}" name="Column13541" dataDxfId="3244"/>
    <tableColumn id="13546" xr3:uid="{D24E154F-408B-416D-8FB7-E859A014B1D3}" name="Column13542" dataDxfId="3243"/>
    <tableColumn id="13547" xr3:uid="{20547C7B-C452-4226-81BA-57EA8324886C}" name="Column13543" dataDxfId="3242"/>
    <tableColumn id="13548" xr3:uid="{EDA6B759-4F2D-485C-B9EE-45216E736D2C}" name="Column13544" dataDxfId="3241"/>
    <tableColumn id="13549" xr3:uid="{FA7772AD-A259-4FDF-A549-A662A3EF152A}" name="Column13545" dataDxfId="3240"/>
    <tableColumn id="13550" xr3:uid="{EA8C2A2A-16E3-4841-9F2F-5B24FD4FFC87}" name="Column13546" dataDxfId="3239"/>
    <tableColumn id="13551" xr3:uid="{F46F3B4D-E894-46EC-9EC1-B4BFD372CAF1}" name="Column13547" dataDxfId="3238"/>
    <tableColumn id="13552" xr3:uid="{A7FAE5B9-471C-4D47-886C-34ED152BC8B1}" name="Column13548" dataDxfId="3237"/>
    <tableColumn id="13553" xr3:uid="{8015DBC7-C89A-4074-B710-6195DB47771A}" name="Column13549" dataDxfId="3236"/>
    <tableColumn id="13554" xr3:uid="{5B0DCA3C-E813-4260-B28A-0AED1A048B48}" name="Column13550" dataDxfId="3235"/>
    <tableColumn id="13555" xr3:uid="{97B87A07-E3AB-4536-9A01-A4AB3E4C7F9D}" name="Column13551" dataDxfId="3234"/>
    <tableColumn id="13556" xr3:uid="{47EF4960-9208-4D86-A5B0-DC3F171DBF58}" name="Column13552" dataDxfId="3233"/>
    <tableColumn id="13557" xr3:uid="{7DC15D39-BB8B-4B5D-9053-6D74EB312B08}" name="Column13553" dataDxfId="3232"/>
    <tableColumn id="13558" xr3:uid="{9358E489-73B5-423C-A5CB-8B21B87EF0B1}" name="Column13554" dataDxfId="3231"/>
    <tableColumn id="13559" xr3:uid="{A87A8EF3-F78B-4106-B5DB-19F37ADBD24E}" name="Column13555" dataDxfId="3230"/>
    <tableColumn id="13560" xr3:uid="{1F83F93D-C730-49AB-A6E4-E9E400E595BC}" name="Column13556" dataDxfId="3229"/>
    <tableColumn id="13561" xr3:uid="{EE7CF3BE-D257-46DD-8F39-00A0AB13167D}" name="Column13557" dataDxfId="3228"/>
    <tableColumn id="13562" xr3:uid="{F052CC26-75E3-4F08-9901-F55587DE5B20}" name="Column13558" dataDxfId="3227"/>
    <tableColumn id="13563" xr3:uid="{68B0284E-43DB-4081-9BF0-A1BD5CF89D35}" name="Column13559" dataDxfId="3226"/>
    <tableColumn id="13564" xr3:uid="{CBE09E71-A0E4-4B53-9529-8C3E693A99FC}" name="Column13560" dataDxfId="3225"/>
    <tableColumn id="13565" xr3:uid="{0D8CCC4C-C386-4936-84D6-A5F11CD28127}" name="Column13561" dataDxfId="3224"/>
    <tableColumn id="13566" xr3:uid="{028401B7-B56B-4BED-97EE-A9C1A9A2844D}" name="Column13562" dataDxfId="3223"/>
    <tableColumn id="13567" xr3:uid="{9464D427-AE71-4176-9FAD-F87CD5920356}" name="Column13563" dataDxfId="3222"/>
    <tableColumn id="13568" xr3:uid="{A892E14A-E0D8-4B3B-A45F-0A703FAD9420}" name="Column13564" dataDxfId="3221"/>
    <tableColumn id="13569" xr3:uid="{49C28305-231C-45F5-B923-FA706A649FE7}" name="Column13565" dataDxfId="3220"/>
    <tableColumn id="13570" xr3:uid="{24BECF6B-A23D-41C9-A093-67375AD62A92}" name="Column13566" dataDxfId="3219"/>
    <tableColumn id="13571" xr3:uid="{AD53B6AE-B63A-4CCF-8239-9E831E393642}" name="Column13567" dataDxfId="3218"/>
    <tableColumn id="13572" xr3:uid="{5FD5724F-0F66-45B8-83B4-D9981B2041DB}" name="Column13568" dataDxfId="3217"/>
    <tableColumn id="13573" xr3:uid="{C0686A13-39CA-4E79-A30B-C036E8F9DD14}" name="Column13569" dataDxfId="3216"/>
    <tableColumn id="13574" xr3:uid="{1C4AADE4-8C56-40D3-B53C-E47ADBC46C4B}" name="Column13570" dataDxfId="3215"/>
    <tableColumn id="13575" xr3:uid="{81437CB9-4697-4663-990F-3AAC35E147F3}" name="Column13571" dataDxfId="3214"/>
    <tableColumn id="13576" xr3:uid="{B4F9DC5D-AA3D-43B4-B8DF-46B012E4237B}" name="Column13572" dataDxfId="3213"/>
    <tableColumn id="13577" xr3:uid="{3A219EE1-CF4C-4426-B3E7-C364429EFA21}" name="Column13573" dataDxfId="3212"/>
    <tableColumn id="13578" xr3:uid="{530136C7-108F-463B-9E65-AA6F00933496}" name="Column13574" dataDxfId="3211"/>
    <tableColumn id="13579" xr3:uid="{98B7FDB8-39B1-41D0-AC96-D8A1A9A30FC4}" name="Column13575" dataDxfId="3210"/>
    <tableColumn id="13580" xr3:uid="{3AB108C8-024E-455B-9173-084D4C2BD7D5}" name="Column13576" dataDxfId="3209"/>
    <tableColumn id="13581" xr3:uid="{88410F1C-B0EB-4488-AE12-DB95FB4E9C87}" name="Column13577" dataDxfId="3208"/>
    <tableColumn id="13582" xr3:uid="{97C54825-6AAD-44A3-BA4C-A1E6BA39DD6A}" name="Column13578" dataDxfId="3207"/>
    <tableColumn id="13583" xr3:uid="{A42DD3EC-2351-4071-BA99-36D56D12224F}" name="Column13579" dataDxfId="3206"/>
    <tableColumn id="13584" xr3:uid="{C6357DF6-44D8-4D14-8A5E-728077259EFB}" name="Column13580" dataDxfId="3205"/>
    <tableColumn id="13585" xr3:uid="{CDB71ECC-F481-4BF3-9ADC-126219539E73}" name="Column13581" dataDxfId="3204"/>
    <tableColumn id="13586" xr3:uid="{6E5E65F7-3AAD-4B56-B404-90A4E1AAE33C}" name="Column13582" dataDxfId="3203"/>
    <tableColumn id="13587" xr3:uid="{414613C7-D4BA-4673-B758-F3150D18E75B}" name="Column13583" dataDxfId="3202"/>
    <tableColumn id="13588" xr3:uid="{D203BFCF-8A39-4DFB-8BE3-825E0BE29159}" name="Column13584" dataDxfId="3201"/>
    <tableColumn id="13589" xr3:uid="{46F1273B-D232-4146-AC63-2DDFD9FA9ADD}" name="Column13585" dataDxfId="3200"/>
    <tableColumn id="13590" xr3:uid="{792994FE-CCEC-4D4A-9273-C28751FFDF53}" name="Column13586" dataDxfId="3199"/>
    <tableColumn id="13591" xr3:uid="{3BFDCE4E-F5E5-49BD-B375-EBEC46D58BF1}" name="Column13587" dataDxfId="3198"/>
    <tableColumn id="13592" xr3:uid="{ABD85A0D-4CF5-4432-87AE-58E8188B0DE0}" name="Column13588" dataDxfId="3197"/>
    <tableColumn id="13593" xr3:uid="{025CFC44-1312-47B9-890F-32F5F4B0E5B3}" name="Column13589" dataDxfId="3196"/>
    <tableColumn id="13594" xr3:uid="{2C9CD615-A9B0-419E-B1AE-0735A2574835}" name="Column13590" dataDxfId="3195"/>
    <tableColumn id="13595" xr3:uid="{B2E30AA5-7D46-458A-A39C-CDC64ED557F0}" name="Column13591" dataDxfId="3194"/>
    <tableColumn id="13596" xr3:uid="{A56CD577-F634-4868-B9E3-A4D2351EAB57}" name="Column13592" dataDxfId="3193"/>
    <tableColumn id="13597" xr3:uid="{C0EEB445-E8C5-4DBF-95EA-26CF87EA1A63}" name="Column13593" dataDxfId="3192"/>
    <tableColumn id="13598" xr3:uid="{C9DA7269-31A3-47C9-9F78-289A744E512E}" name="Column13594" dataDxfId="3191"/>
    <tableColumn id="13599" xr3:uid="{AF498D83-861F-4D0A-8D83-4AA9C5771D4E}" name="Column13595" dataDxfId="3190"/>
    <tableColumn id="13600" xr3:uid="{A73487A9-DDB9-4D5D-B61B-9199C59BE251}" name="Column13596" dataDxfId="3189"/>
    <tableColumn id="13601" xr3:uid="{67150A1F-4B30-4AA9-B75E-D3BBEF1D8B2E}" name="Column13597" dataDxfId="3188"/>
    <tableColumn id="13602" xr3:uid="{BF8FF947-043E-46D1-AECC-82DDC0E1EA01}" name="Column13598" dataDxfId="3187"/>
    <tableColumn id="13603" xr3:uid="{1279AF9B-D8FD-486D-902C-C82D0CE1CF83}" name="Column13599" dataDxfId="3186"/>
    <tableColumn id="13604" xr3:uid="{06CD839A-4830-408B-942B-5FCBAF7B292E}" name="Column13600" dataDxfId="3185"/>
    <tableColumn id="13605" xr3:uid="{4B660606-2913-4B11-8BCF-2AE38094E00C}" name="Column13601" dataDxfId="3184"/>
    <tableColumn id="13606" xr3:uid="{43566F51-BB01-475A-8733-2D8858A80241}" name="Column13602" dataDxfId="3183"/>
    <tableColumn id="13607" xr3:uid="{7CC503C5-B3C0-4943-B446-E427B370871E}" name="Column13603" dataDxfId="3182"/>
    <tableColumn id="13608" xr3:uid="{9FD81B00-0ACA-475D-96D1-7173BA775AA7}" name="Column13604" dataDxfId="3181"/>
    <tableColumn id="13609" xr3:uid="{65734B8C-C973-4080-981E-4B9C3D47CC72}" name="Column13605" dataDxfId="3180"/>
    <tableColumn id="13610" xr3:uid="{50C99BCC-E53F-4549-AA4D-288093089A08}" name="Column13606" dataDxfId="3179"/>
    <tableColumn id="13611" xr3:uid="{5B383038-ABAC-417A-83DE-C43F082F03E6}" name="Column13607" dataDxfId="3178"/>
    <tableColumn id="13612" xr3:uid="{7D5E56C7-8AB8-4349-878B-8D4818EE2060}" name="Column13608" dataDxfId="3177"/>
    <tableColumn id="13613" xr3:uid="{B571CFEF-9CEA-4BEC-8577-70672F725D90}" name="Column13609" dataDxfId="3176"/>
    <tableColumn id="13614" xr3:uid="{75F4BE20-D115-491A-ACD4-3C0B6CAD7FCC}" name="Column13610" dataDxfId="3175"/>
    <tableColumn id="13615" xr3:uid="{68C4EE88-3ADF-421C-A5B7-F048ED44BE21}" name="Column13611" dataDxfId="3174"/>
    <tableColumn id="13616" xr3:uid="{FCEF148C-5B7F-4EFC-843D-7C6E08C5A89C}" name="Column13612" dataDxfId="3173"/>
    <tableColumn id="13617" xr3:uid="{9E041814-6AF9-4E9C-8285-580EF656E52E}" name="Column13613" dataDxfId="3172"/>
    <tableColumn id="13618" xr3:uid="{B0C13119-4310-495E-9165-ABD44B68914B}" name="Column13614" dataDxfId="3171"/>
    <tableColumn id="13619" xr3:uid="{2E4AACAD-D2EA-42BC-A50E-68A497EC6036}" name="Column13615" dataDxfId="3170"/>
    <tableColumn id="13620" xr3:uid="{8C088884-963D-4C1B-8641-830226682CA3}" name="Column13616" dataDxfId="3169"/>
    <tableColumn id="13621" xr3:uid="{6734F181-D6EE-4068-B551-34E57AD817B2}" name="Column13617" dataDxfId="3168"/>
    <tableColumn id="13622" xr3:uid="{BC2F79DE-7377-4405-B167-67B65F12A5D7}" name="Column13618" dataDxfId="3167"/>
    <tableColumn id="13623" xr3:uid="{6A758424-825B-4829-BD1A-533A4E1A527C}" name="Column13619" dataDxfId="3166"/>
    <tableColumn id="13624" xr3:uid="{921EB388-0198-4D03-8ADE-85740E3C85A6}" name="Column13620" dataDxfId="3165"/>
    <tableColumn id="13625" xr3:uid="{57FD6FEE-867E-4484-813E-7ACBF167A337}" name="Column13621" dataDxfId="3164"/>
    <tableColumn id="13626" xr3:uid="{763F7F01-0205-45D8-A446-1D98D51B6C7F}" name="Column13622" dataDxfId="3163"/>
    <tableColumn id="13627" xr3:uid="{48717097-E2D6-41E0-A371-353A574F49C9}" name="Column13623" dataDxfId="3162"/>
    <tableColumn id="13628" xr3:uid="{D7821050-7638-4381-99A7-B61D28C15536}" name="Column13624" dataDxfId="3161"/>
    <tableColumn id="13629" xr3:uid="{F740CE13-3B67-49D9-BC4A-8B7A65F29799}" name="Column13625" dataDxfId="3160"/>
    <tableColumn id="13630" xr3:uid="{9FEC4BDC-8335-4165-B81C-08A54FA350D7}" name="Column13626" dataDxfId="3159"/>
    <tableColumn id="13631" xr3:uid="{C5FB271E-9978-4F3E-861E-717241445D97}" name="Column13627" dataDxfId="3158"/>
    <tableColumn id="13632" xr3:uid="{D4B941AE-1D59-42A5-9FFA-E7D9CBFC0B46}" name="Column13628" dataDxfId="3157"/>
    <tableColumn id="13633" xr3:uid="{603A3D39-60F7-4F0B-A62A-C5990D7429C5}" name="Column13629" dataDxfId="3156"/>
    <tableColumn id="13634" xr3:uid="{17333CFD-60E5-4894-BC3E-64DDA1827475}" name="Column13630" dataDxfId="3155"/>
    <tableColumn id="13635" xr3:uid="{695A34E5-5CA1-42AB-A9C7-76AE93251CE3}" name="Column13631" dataDxfId="3154"/>
    <tableColumn id="13636" xr3:uid="{E40A1F83-B639-42B7-A3D2-3E1A0FA77238}" name="Column13632" dataDxfId="3153"/>
    <tableColumn id="13637" xr3:uid="{C65F76C6-2624-4976-A74C-63BC5DDC71A2}" name="Column13633" dataDxfId="3152"/>
    <tableColumn id="13638" xr3:uid="{37C09868-27DE-4847-AE18-C7940254B143}" name="Column13634" dataDxfId="3151"/>
    <tableColumn id="13639" xr3:uid="{98BE6A32-2F0E-4E55-AB27-A368816852A4}" name="Column13635" dataDxfId="3150"/>
    <tableColumn id="13640" xr3:uid="{55A7340A-C639-4B46-BE0E-9737C1C98664}" name="Column13636" dataDxfId="3149"/>
    <tableColumn id="13641" xr3:uid="{73EA688D-50EB-4E7B-AE88-D72EC7FA2897}" name="Column13637" dataDxfId="3148"/>
    <tableColumn id="13642" xr3:uid="{F55F860B-E4F4-48E7-9FFA-0966E31384CA}" name="Column13638" dataDxfId="3147"/>
    <tableColumn id="13643" xr3:uid="{AE6E6D9B-2839-404E-A97A-B3E0857624BC}" name="Column13639" dataDxfId="3146"/>
    <tableColumn id="13644" xr3:uid="{EA0BADC3-A896-481B-9172-F5B945D1B3BB}" name="Column13640" dataDxfId="3145"/>
    <tableColumn id="13645" xr3:uid="{3114DF5E-35EA-451D-8C45-80437FD20458}" name="Column13641" dataDxfId="3144"/>
    <tableColumn id="13646" xr3:uid="{B67F9376-D604-448D-9E12-365F3D3E0E5D}" name="Column13642" dataDxfId="3143"/>
    <tableColumn id="13647" xr3:uid="{40A7F5C8-398A-4E63-889A-DBAD4D66F3D9}" name="Column13643" dataDxfId="3142"/>
    <tableColumn id="13648" xr3:uid="{B570C94B-5B9B-437C-A3E7-DE808083F61F}" name="Column13644" dataDxfId="3141"/>
    <tableColumn id="13649" xr3:uid="{F6FA246C-2D62-4F65-BEF7-7D6E91420A0F}" name="Column13645" dataDxfId="3140"/>
    <tableColumn id="13650" xr3:uid="{D9C9532D-E767-4C06-B244-2F6EB6D9C827}" name="Column13646" dataDxfId="3139"/>
    <tableColumn id="13651" xr3:uid="{F2B59133-0E47-42F1-A1C2-74B89E060438}" name="Column13647" dataDxfId="3138"/>
    <tableColumn id="13652" xr3:uid="{FEDC827A-53E7-4B71-9E92-61A247E094A4}" name="Column13648" dataDxfId="3137"/>
    <tableColumn id="13653" xr3:uid="{A2DD9CFD-1C39-4F0D-B07F-14895E077C6F}" name="Column13649" dataDxfId="3136"/>
    <tableColumn id="13654" xr3:uid="{21021EEC-5A40-4376-8AC0-B6F3F4F2A658}" name="Column13650" dataDxfId="3135"/>
    <tableColumn id="13655" xr3:uid="{BF080423-37D8-4BB5-B5D1-22C2AE389455}" name="Column13651" dataDxfId="3134"/>
    <tableColumn id="13656" xr3:uid="{56ADD46A-C901-479C-84FB-C033833001E8}" name="Column13652" dataDxfId="3133"/>
    <tableColumn id="13657" xr3:uid="{1D6D9B3A-03E6-4B2A-9B32-766F49000C66}" name="Column13653" dataDxfId="3132"/>
    <tableColumn id="13658" xr3:uid="{DC911B06-932F-41B6-86DC-E4794720B83D}" name="Column13654" dataDxfId="3131"/>
    <tableColumn id="13659" xr3:uid="{00F3570B-48AA-47FA-884D-884FD637E5AD}" name="Column13655" dataDxfId="3130"/>
    <tableColumn id="13660" xr3:uid="{58E21372-82BA-4E27-99D3-925B48381726}" name="Column13656" dataDxfId="3129"/>
    <tableColumn id="13661" xr3:uid="{2900C407-956B-461E-8931-07FE796CC771}" name="Column13657" dataDxfId="3128"/>
    <tableColumn id="13662" xr3:uid="{04F2B93D-47EE-4329-8221-102DB71EF2E8}" name="Column13658" dataDxfId="3127"/>
    <tableColumn id="13663" xr3:uid="{757B0087-9874-47A3-9DE2-6DEC5149A6F3}" name="Column13659" dataDxfId="3126"/>
    <tableColumn id="13664" xr3:uid="{1768F38B-83FF-4715-BCCE-09C600468BE8}" name="Column13660" dataDxfId="3125"/>
    <tableColumn id="13665" xr3:uid="{DF57084B-ED0F-4108-AF45-6845B7E5BA7D}" name="Column13661" dataDxfId="3124"/>
    <tableColumn id="13666" xr3:uid="{CA3CD354-1AC3-4BB6-94F3-157D0A5AE06D}" name="Column13662" dataDxfId="3123"/>
    <tableColumn id="13667" xr3:uid="{DD480C07-CD9A-4CBF-B3A3-AD5301DE95B0}" name="Column13663" dataDxfId="3122"/>
    <tableColumn id="13668" xr3:uid="{4976AB88-94D6-4421-A59A-F0CBB48B9294}" name="Column13664" dataDxfId="3121"/>
    <tableColumn id="13669" xr3:uid="{7E6DDC99-B214-4DA3-956E-AB617132ADFD}" name="Column13665" dataDxfId="3120"/>
    <tableColumn id="13670" xr3:uid="{C7D44A0D-33A3-4D55-99F4-6869B833D55F}" name="Column13666" dataDxfId="3119"/>
    <tableColumn id="13671" xr3:uid="{263EFD39-1BA6-4FB7-AA44-0876A21BF52F}" name="Column13667" dataDxfId="3118"/>
    <tableColumn id="13672" xr3:uid="{9C83B16E-6217-4905-9543-E57594EF5B14}" name="Column13668" dataDxfId="3117"/>
    <tableColumn id="13673" xr3:uid="{1B450752-3FB9-48F0-9896-EDBF0CEBF6C1}" name="Column13669" dataDxfId="3116"/>
    <tableColumn id="13674" xr3:uid="{B9B26368-FAD3-4EEF-9978-F157842793B9}" name="Column13670" dataDxfId="3115"/>
    <tableColumn id="13675" xr3:uid="{6AA743E2-E94A-411A-9BCE-40EF8357EDEB}" name="Column13671" dataDxfId="3114"/>
    <tableColumn id="13676" xr3:uid="{1249B9B1-CFC0-4697-B9F0-4511BD2F255B}" name="Column13672" dataDxfId="3113"/>
    <tableColumn id="13677" xr3:uid="{DA5B10DF-4AF1-4A4A-9BF9-D87E1AFCB684}" name="Column13673" dataDxfId="3112"/>
    <tableColumn id="13678" xr3:uid="{9E4C7F5D-3F43-4513-84B4-7D202DDE42AA}" name="Column13674" dataDxfId="3111"/>
    <tableColumn id="13679" xr3:uid="{52B0CACE-833F-447D-8564-8CB721935BD0}" name="Column13675" dataDxfId="3110"/>
    <tableColumn id="13680" xr3:uid="{2A7FA7A9-0B03-46ED-80B8-87F8183B016F}" name="Column13676" dataDxfId="3109"/>
    <tableColumn id="13681" xr3:uid="{BA0B5825-16C1-45F4-ACCB-8814A64E3693}" name="Column13677" dataDxfId="3108"/>
    <tableColumn id="13682" xr3:uid="{E7593C61-9EE3-42D9-94ED-A85E560623C9}" name="Column13678" dataDxfId="3107"/>
    <tableColumn id="13683" xr3:uid="{2D461C9A-3196-4466-B30B-733DE011CDC9}" name="Column13679" dataDxfId="3106"/>
    <tableColumn id="13684" xr3:uid="{1F7C1183-86A3-47EA-B400-11659183E56C}" name="Column13680" dataDxfId="3105"/>
    <tableColumn id="13685" xr3:uid="{B689EE40-E58E-472B-AADD-A457CAA547EA}" name="Column13681" dataDxfId="3104"/>
    <tableColumn id="13686" xr3:uid="{97E13654-6B66-4517-BD29-96E04E941E5C}" name="Column13682" dataDxfId="3103"/>
    <tableColumn id="13687" xr3:uid="{11272C03-C601-41E4-B3DC-E87C38AD3455}" name="Column13683" dataDxfId="3102"/>
    <tableColumn id="13688" xr3:uid="{8F5CD23B-5DEE-4F82-9B36-E49E99A79427}" name="Column13684" dataDxfId="3101"/>
    <tableColumn id="13689" xr3:uid="{34958F0F-4769-4313-8A61-794FD3809C28}" name="Column13685" dataDxfId="3100"/>
    <tableColumn id="13690" xr3:uid="{40BE94EB-E6F1-4C7A-B3D7-A62520FB83F1}" name="Column13686" dataDxfId="3099"/>
    <tableColumn id="13691" xr3:uid="{2BEA36F6-3850-457C-9323-75D3D04120DA}" name="Column13687" dataDxfId="3098"/>
    <tableColumn id="13692" xr3:uid="{137FE647-BBD8-404C-AD04-39C0ABEFD51E}" name="Column13688" dataDxfId="3097"/>
    <tableColumn id="13693" xr3:uid="{80B804B5-8070-45F9-A0B1-C774E940ED13}" name="Column13689" dataDxfId="3096"/>
    <tableColumn id="13694" xr3:uid="{D522EE04-5F85-44F5-817A-237829FB5811}" name="Column13690" dataDxfId="3095"/>
    <tableColumn id="13695" xr3:uid="{32CBD314-9641-421D-A54F-87650ABDF054}" name="Column13691" dataDxfId="3094"/>
    <tableColumn id="13696" xr3:uid="{A721C14B-8615-4CA0-BF45-DC80DD7FDD60}" name="Column13692" dataDxfId="3093"/>
    <tableColumn id="13697" xr3:uid="{CCFC5D47-FC25-48F5-B7DC-03D64D356D42}" name="Column13693" dataDxfId="3092"/>
    <tableColumn id="13698" xr3:uid="{0D8954C6-E34F-4A62-A86E-49CC21A4FA36}" name="Column13694" dataDxfId="3091"/>
    <tableColumn id="13699" xr3:uid="{D70F2799-4D89-435E-91C8-3972E10AD821}" name="Column13695" dataDxfId="3090"/>
    <tableColumn id="13700" xr3:uid="{18CAA4D1-3E07-46FC-8AAF-74DFEC59A9E9}" name="Column13696" dataDxfId="3089"/>
    <tableColumn id="13701" xr3:uid="{1E0F8039-971C-4889-A747-930D934DA0B5}" name="Column13697" dataDxfId="3088"/>
    <tableColumn id="13702" xr3:uid="{D14ABC3C-CFFA-4376-91D6-F0207CB98F34}" name="Column13698" dataDxfId="3087"/>
    <tableColumn id="13703" xr3:uid="{38889B10-9F76-4F2E-9AA4-74CA38E41D00}" name="Column13699" dataDxfId="3086"/>
    <tableColumn id="13704" xr3:uid="{FC9BCAC7-0E30-4901-9135-A9A0424BC768}" name="Column13700" dataDxfId="3085"/>
    <tableColumn id="13705" xr3:uid="{50F8DE21-D00B-4F87-B369-DCC3E0A13B39}" name="Column13701" dataDxfId="3084"/>
    <tableColumn id="13706" xr3:uid="{CC72398F-0CDB-4F3A-A22A-5806BB28EC2F}" name="Column13702" dataDxfId="3083"/>
    <tableColumn id="13707" xr3:uid="{548360A7-BEA8-4139-ADAF-04B134F2144E}" name="Column13703" dataDxfId="3082"/>
    <tableColumn id="13708" xr3:uid="{8C83B7ED-CB7F-4DEF-8E88-B178C8550864}" name="Column13704" dataDxfId="3081"/>
    <tableColumn id="13709" xr3:uid="{2DD16DD5-7D0B-43B5-8595-56209B189B45}" name="Column13705" dataDxfId="3080"/>
    <tableColumn id="13710" xr3:uid="{D4583DF1-9E5D-46B4-9901-6E2C8A958D6F}" name="Column13706" dataDxfId="3079"/>
    <tableColumn id="13711" xr3:uid="{16CCDC4C-1AFA-4B9E-BF7B-4B14913015C8}" name="Column13707" dataDxfId="3078"/>
    <tableColumn id="13712" xr3:uid="{1EDF30EC-E7C2-4BDD-971F-EFE2B3B4898F}" name="Column13708" dataDxfId="3077"/>
    <tableColumn id="13713" xr3:uid="{98D09B7F-AB07-49A1-BFCB-855C5A7B1FDA}" name="Column13709" dataDxfId="3076"/>
    <tableColumn id="13714" xr3:uid="{F166EBD8-4A5E-47AF-802B-D4885B84BF9C}" name="Column13710" dataDxfId="3075"/>
    <tableColumn id="13715" xr3:uid="{7BF04E0D-CFDA-463D-A630-86AEE9075FBE}" name="Column13711" dataDxfId="3074"/>
    <tableColumn id="13716" xr3:uid="{791C2061-96BC-4FD5-92DE-2308B8542AEE}" name="Column13712" dataDxfId="3073"/>
    <tableColumn id="13717" xr3:uid="{0A77AD63-675F-4DA7-9BBD-DD7B89418B8D}" name="Column13713" dataDxfId="3072"/>
    <tableColumn id="13718" xr3:uid="{024E026A-7B41-4484-8964-F01E09805618}" name="Column13714" dataDxfId="3071"/>
    <tableColumn id="13719" xr3:uid="{64885F7E-464B-44CD-B6E3-5E2C200B38D3}" name="Column13715" dataDxfId="3070"/>
    <tableColumn id="13720" xr3:uid="{CFBE7928-F8ED-494E-91D9-0C040A94C81D}" name="Column13716" dataDxfId="3069"/>
    <tableColumn id="13721" xr3:uid="{4DDD5D41-D895-4AAA-AEB6-6E98D32BD7F3}" name="Column13717" dataDxfId="3068"/>
    <tableColumn id="13722" xr3:uid="{A51EA8EF-2756-4421-BC5D-D86FF5762C55}" name="Column13718" dataDxfId="3067"/>
    <tableColumn id="13723" xr3:uid="{07CE0F4A-77D1-44D0-A520-FCCCC697D1BD}" name="Column13719" dataDxfId="3066"/>
    <tableColumn id="13724" xr3:uid="{A506C402-0E97-4E3F-83A7-30CE40B74B6F}" name="Column13720" dataDxfId="3065"/>
    <tableColumn id="13725" xr3:uid="{8EAA93C8-2712-42B7-BCD6-7CE8A99B0C3C}" name="Column13721" dataDxfId="3064"/>
    <tableColumn id="13726" xr3:uid="{72EE8AFF-D942-40B9-8A3F-43D0055F6EEE}" name="Column13722" dataDxfId="3063"/>
    <tableColumn id="13727" xr3:uid="{6DFFDB62-1FCF-4293-B4F6-BC9B1F03AE9F}" name="Column13723" dataDxfId="3062"/>
    <tableColumn id="13728" xr3:uid="{C09F8214-8717-4EC0-9C72-9A2041F0B9BA}" name="Column13724" dataDxfId="3061"/>
    <tableColumn id="13729" xr3:uid="{CC3EE9EF-B511-4FCA-9366-2280EC5B322D}" name="Column13725" dataDxfId="3060"/>
    <tableColumn id="13730" xr3:uid="{1EB12025-AE00-41F0-8CAD-7484485DBAC0}" name="Column13726" dataDxfId="3059"/>
    <tableColumn id="13731" xr3:uid="{02CE2172-57BC-4675-9508-BD247EB4DC30}" name="Column13727" dataDxfId="3058"/>
    <tableColumn id="13732" xr3:uid="{3D22CC10-FA62-41BC-B957-6DDDD24F352D}" name="Column13728" dataDxfId="3057"/>
    <tableColumn id="13733" xr3:uid="{D3C862C4-2B4F-4637-A424-62245BC4DB1F}" name="Column13729" dataDxfId="3056"/>
    <tableColumn id="13734" xr3:uid="{25AEA415-8D2E-41EF-B17A-E88EB1AEB597}" name="Column13730" dataDxfId="3055"/>
    <tableColumn id="13735" xr3:uid="{A8D87448-8772-43D4-826A-8D44066AE2B8}" name="Column13731" dataDxfId="3054"/>
    <tableColumn id="13736" xr3:uid="{04AD9775-4636-4D2E-AA80-7FDF06130B29}" name="Column13732" dataDxfId="3053"/>
    <tableColumn id="13737" xr3:uid="{D9FF09E7-0F50-46F1-8C59-EEA8E39F5A22}" name="Column13733" dataDxfId="3052"/>
    <tableColumn id="13738" xr3:uid="{E906DDCE-DD6A-44FC-8C7A-1AFB737D6A49}" name="Column13734" dataDxfId="3051"/>
    <tableColumn id="13739" xr3:uid="{A5594AC0-1654-4DEE-B472-9223AAAE5D41}" name="Column13735" dataDxfId="3050"/>
    <tableColumn id="13740" xr3:uid="{40BB1D38-C8B2-498A-BC93-010483572228}" name="Column13736" dataDxfId="3049"/>
    <tableColumn id="13741" xr3:uid="{4CC4DFA5-4517-45D1-A104-AA534FF6AE9E}" name="Column13737" dataDxfId="3048"/>
    <tableColumn id="13742" xr3:uid="{547BE31C-375A-4FFA-B812-D32F87951920}" name="Column13738" dataDxfId="3047"/>
    <tableColumn id="13743" xr3:uid="{16DBAA81-C34A-4ED7-866E-B65F9682BCDA}" name="Column13739" dataDxfId="3046"/>
    <tableColumn id="13744" xr3:uid="{23E8F817-49D2-42DD-A007-350689233B78}" name="Column13740" dataDxfId="3045"/>
    <tableColumn id="13745" xr3:uid="{475ABE94-2537-4644-8E95-AEB584BA7951}" name="Column13741" dataDxfId="3044"/>
    <tableColumn id="13746" xr3:uid="{DF759AB0-45E3-4D0C-9977-B590DACE8F07}" name="Column13742" dataDxfId="3043"/>
    <tableColumn id="13747" xr3:uid="{1E51EC5C-2A75-4C4C-9525-0966EBCB0CCE}" name="Column13743" dataDxfId="3042"/>
    <tableColumn id="13748" xr3:uid="{CABAECAB-ACB0-4374-9706-3B926BF90E34}" name="Column13744" dataDxfId="3041"/>
    <tableColumn id="13749" xr3:uid="{22E222DA-93FE-4890-9FF3-D5DED476D53C}" name="Column13745" dataDxfId="3040"/>
    <tableColumn id="13750" xr3:uid="{192547A0-B89C-4A90-AC5E-4D031D9470CC}" name="Column13746" dataDxfId="3039"/>
    <tableColumn id="13751" xr3:uid="{55D4E745-26A0-4288-9B93-381642CD90E6}" name="Column13747" dataDxfId="3038"/>
    <tableColumn id="13752" xr3:uid="{4017CCC8-E2DC-4FA6-B75C-22FF5C6E7F4F}" name="Column13748" dataDxfId="3037"/>
    <tableColumn id="13753" xr3:uid="{1800875F-5340-4233-B704-6757A0305C30}" name="Column13749" dataDxfId="3036"/>
    <tableColumn id="13754" xr3:uid="{53D01A97-D1EE-4A00-9A8E-F2390067DE42}" name="Column13750" dataDxfId="3035"/>
    <tableColumn id="13755" xr3:uid="{2E933826-3DA4-45D0-B682-43756DFBD376}" name="Column13751" dataDxfId="3034"/>
    <tableColumn id="13756" xr3:uid="{6AC0CD6C-5E47-46E6-92C1-C5406C3A5EF2}" name="Column13752" dataDxfId="3033"/>
    <tableColumn id="13757" xr3:uid="{D1742BAE-903C-424C-86E9-11E8BB605680}" name="Column13753" dataDxfId="3032"/>
    <tableColumn id="13758" xr3:uid="{A5E04857-FC64-43F3-9B46-AD634330C603}" name="Column13754" dataDxfId="3031"/>
    <tableColumn id="13759" xr3:uid="{546C4291-CD4B-4E16-82C8-46ADAC1DBA43}" name="Column13755" dataDxfId="3030"/>
    <tableColumn id="13760" xr3:uid="{7629220E-20D3-46B5-A570-E0BE29586816}" name="Column13756" dataDxfId="3029"/>
    <tableColumn id="13761" xr3:uid="{A0EA7885-6778-43F7-9C56-F493222C8C79}" name="Column13757" dataDxfId="3028"/>
    <tableColumn id="13762" xr3:uid="{CD3CE59B-A5BA-4E16-809F-719C81C9CC61}" name="Column13758" dataDxfId="3027"/>
    <tableColumn id="13763" xr3:uid="{52EF5641-A5CB-4CEB-9388-9BA77008C196}" name="Column13759" dataDxfId="3026"/>
    <tableColumn id="13764" xr3:uid="{1B62AA9E-DA9F-4AC0-A052-BC35E2833808}" name="Column13760" dataDxfId="3025"/>
    <tableColumn id="13765" xr3:uid="{91EB78D9-FA38-49E6-9522-FFBBD42BF089}" name="Column13761" dataDxfId="3024"/>
    <tableColumn id="13766" xr3:uid="{8A3D2EFD-4CFC-4A72-B69E-BDB111B5766F}" name="Column13762" dataDxfId="3023"/>
    <tableColumn id="13767" xr3:uid="{FE41FE49-4CC0-4EEB-83EB-ECA9E3B0CD2C}" name="Column13763" dataDxfId="3022"/>
    <tableColumn id="13768" xr3:uid="{AA83E0B0-0988-403B-B43A-846BE90E5A6F}" name="Column13764" dataDxfId="3021"/>
    <tableColumn id="13769" xr3:uid="{1BF650E8-39E2-4FB9-B45C-D15250D37F11}" name="Column13765" dataDxfId="3020"/>
    <tableColumn id="13770" xr3:uid="{3FA9D09E-D8AB-4641-85D4-5C5795742518}" name="Column13766" dataDxfId="3019"/>
    <tableColumn id="13771" xr3:uid="{7CE66DDF-D1DB-4967-82AD-B6680AF97CD2}" name="Column13767" dataDxfId="3018"/>
    <tableColumn id="13772" xr3:uid="{935BA15E-AB61-4ABE-80BD-C4E964AAF0E8}" name="Column13768" dataDxfId="3017"/>
    <tableColumn id="13773" xr3:uid="{8C45B62F-AA8A-43E1-B21B-14BE452B4ED2}" name="Column13769" dataDxfId="3016"/>
    <tableColumn id="13774" xr3:uid="{1EA1C05C-D17B-4CBD-A786-215F5C5C5982}" name="Column13770" dataDxfId="3015"/>
    <tableColumn id="13775" xr3:uid="{3170F79E-73A8-468F-912E-6C52CFFF5DF0}" name="Column13771" dataDxfId="3014"/>
    <tableColumn id="13776" xr3:uid="{003DC50C-044E-4986-AE7D-5BA72C0BB00F}" name="Column13772" dataDxfId="3013"/>
    <tableColumn id="13777" xr3:uid="{67004C05-5ECE-48F9-B39A-01F747A95425}" name="Column13773" dataDxfId="3012"/>
    <tableColumn id="13778" xr3:uid="{BEC2B090-7DBA-4A0F-8DA9-15BFB3ADEB5F}" name="Column13774" dataDxfId="3011"/>
    <tableColumn id="13779" xr3:uid="{C3A886EA-1389-4E04-B173-161C613ABCC1}" name="Column13775" dataDxfId="3010"/>
    <tableColumn id="13780" xr3:uid="{B2714EB9-8EFC-422F-9260-C1A3CB1EB1D8}" name="Column13776" dataDxfId="3009"/>
    <tableColumn id="13781" xr3:uid="{5F968797-C16B-4936-AF79-93F1567ECC5F}" name="Column13777" dataDxfId="3008"/>
    <tableColumn id="13782" xr3:uid="{6081DFED-1572-47F6-9E89-15903E2A8E1E}" name="Column13778" dataDxfId="3007"/>
    <tableColumn id="13783" xr3:uid="{5F064011-92C0-41E7-908C-988906A61829}" name="Column13779" dataDxfId="3006"/>
    <tableColumn id="13784" xr3:uid="{4CA4E530-68E2-452C-A35C-9EF6A3B7F47C}" name="Column13780" dataDxfId="3005"/>
    <tableColumn id="13785" xr3:uid="{23BF5D18-C42C-480A-A8C5-B8A1B18AEA60}" name="Column13781" dataDxfId="3004"/>
    <tableColumn id="13786" xr3:uid="{16EB3E4D-5381-41EE-B63C-71508EF6E1E7}" name="Column13782" dataDxfId="3003"/>
    <tableColumn id="13787" xr3:uid="{72F4DC16-50D0-4118-B21B-D756100CCA3B}" name="Column13783" dataDxfId="3002"/>
    <tableColumn id="13788" xr3:uid="{A041EAA6-582D-45D7-9227-275B8B53EE30}" name="Column13784" dataDxfId="3001"/>
    <tableColumn id="13789" xr3:uid="{8FA0C3B5-9440-409D-927E-0F0ECD845D12}" name="Column13785" dataDxfId="3000"/>
    <tableColumn id="13790" xr3:uid="{0C5A7482-20FB-410D-BACF-F26116967407}" name="Column13786" dataDxfId="2999"/>
    <tableColumn id="13791" xr3:uid="{AD6FA108-0D9C-413D-9A8C-F4CEA27CC90D}" name="Column13787" dataDxfId="2998"/>
    <tableColumn id="13792" xr3:uid="{D9F4F99D-6024-4B7E-89FF-8C7995E4B8C4}" name="Column13788" dataDxfId="2997"/>
    <tableColumn id="13793" xr3:uid="{F8845623-78CA-4601-A09F-401346F78F31}" name="Column13789" dataDxfId="2996"/>
    <tableColumn id="13794" xr3:uid="{9CE45153-8055-4129-B750-49F0E0126D4F}" name="Column13790" dataDxfId="2995"/>
    <tableColumn id="13795" xr3:uid="{8F61CD19-CDD3-4435-B160-24B7F93C867B}" name="Column13791" dataDxfId="2994"/>
    <tableColumn id="13796" xr3:uid="{2D454BFC-95FF-4545-BEFD-9DCA76BE6ACF}" name="Column13792" dataDxfId="2993"/>
    <tableColumn id="13797" xr3:uid="{BA1ACBBC-77B7-49D5-A0E6-BE243801FB0A}" name="Column13793" dataDxfId="2992"/>
    <tableColumn id="13798" xr3:uid="{F32C11B1-1FAB-4548-916E-7BDEF017A543}" name="Column13794" dataDxfId="2991"/>
    <tableColumn id="13799" xr3:uid="{F3F78D15-11BA-4B31-A37F-568AC01178F4}" name="Column13795" dataDxfId="2990"/>
    <tableColumn id="13800" xr3:uid="{8B0DE34F-EB42-4A1B-A0E4-A717005B4BF7}" name="Column13796" dataDxfId="2989"/>
    <tableColumn id="13801" xr3:uid="{475069B6-5758-4673-8723-0D704F13A553}" name="Column13797" dataDxfId="2988"/>
    <tableColumn id="13802" xr3:uid="{66A23B5F-080E-408B-8AD9-C10139822001}" name="Column13798" dataDxfId="2987"/>
    <tableColumn id="13803" xr3:uid="{5B6B6B22-41B7-45B2-BA1D-ADBB0C3D8461}" name="Column13799" dataDxfId="2986"/>
    <tableColumn id="13804" xr3:uid="{E5EF9DA7-0BAE-4FB7-A620-B84C77432D9A}" name="Column13800" dataDxfId="2985"/>
    <tableColumn id="13805" xr3:uid="{02D3DCF0-8528-4F7F-9A28-68E2E33F3FCA}" name="Column13801" dataDxfId="2984"/>
    <tableColumn id="13806" xr3:uid="{77569C66-1417-4A7E-96C9-37032110349F}" name="Column13802" dataDxfId="2983"/>
    <tableColumn id="13807" xr3:uid="{9C1B4309-DD6D-424A-9FE6-E037263FDB7A}" name="Column13803" dataDxfId="2982"/>
    <tableColumn id="13808" xr3:uid="{99008856-62F5-49A2-9A6B-7D2926BF6144}" name="Column13804" dataDxfId="2981"/>
    <tableColumn id="13809" xr3:uid="{2CA2A5BA-E240-4D8E-B528-5EA28A7724BA}" name="Column13805" dataDxfId="2980"/>
    <tableColumn id="13810" xr3:uid="{00C464ED-8F13-495C-B556-C5E4401F89BC}" name="Column13806" dataDxfId="2979"/>
    <tableColumn id="13811" xr3:uid="{D8FA16E0-DC5C-4FD2-88EB-1F1BAC0B6EDA}" name="Column13807" dataDxfId="2978"/>
    <tableColumn id="13812" xr3:uid="{BDE4682E-B881-4E6A-9F30-0BB136CCEFF4}" name="Column13808" dataDxfId="2977"/>
    <tableColumn id="13813" xr3:uid="{A5DFA405-1683-43E4-8BB9-7CBC1BC75184}" name="Column13809" dataDxfId="2976"/>
    <tableColumn id="13814" xr3:uid="{E0E67B96-5695-4BE2-9083-66FA68144462}" name="Column13810" dataDxfId="2975"/>
    <tableColumn id="13815" xr3:uid="{0DDC263D-7FEC-4A40-B7B2-33EF4A8F5E95}" name="Column13811" dataDxfId="2974"/>
    <tableColumn id="13816" xr3:uid="{B92E0AE8-F9E0-4393-8F6A-AA954BCAFED8}" name="Column13812" dataDxfId="2973"/>
    <tableColumn id="13817" xr3:uid="{FB88BF49-8AB3-4F49-AC34-12908A3335BE}" name="Column13813" dataDxfId="2972"/>
    <tableColumn id="13818" xr3:uid="{314F4E63-817F-4EC6-8EF2-3852EB5ADDEF}" name="Column13814" dataDxfId="2971"/>
    <tableColumn id="13819" xr3:uid="{155376F5-63D6-4DC6-AFBD-64A84C035045}" name="Column13815" dataDxfId="2970"/>
    <tableColumn id="13820" xr3:uid="{9B61A420-AAC7-4B8A-8373-7BFB1524E892}" name="Column13816" dataDxfId="2969"/>
    <tableColumn id="13821" xr3:uid="{39A4F6BF-F39D-48F0-9173-B4DF1B78A4D8}" name="Column13817" dataDxfId="2968"/>
    <tableColumn id="13822" xr3:uid="{3E5A27F4-60DF-46C7-A391-C5132C28E241}" name="Column13818" dataDxfId="2967"/>
    <tableColumn id="13823" xr3:uid="{DDF21B29-2223-4EB2-BA47-B35C14436A24}" name="Column13819" dataDxfId="2966"/>
    <tableColumn id="13824" xr3:uid="{0D5FA458-78BD-4B6E-A4BA-D41279C6C149}" name="Column13820" dataDxfId="2965"/>
    <tableColumn id="13825" xr3:uid="{5F1C459E-BE42-4017-9BE4-5B188B27B396}" name="Column13821" dataDxfId="2964"/>
    <tableColumn id="13826" xr3:uid="{E575DFCB-8024-443B-ABAD-2105ED6885B1}" name="Column13822" dataDxfId="2963"/>
    <tableColumn id="13827" xr3:uid="{B1057D5C-0A74-434F-8E0F-B3F4DC17E739}" name="Column13823" dataDxfId="2962"/>
    <tableColumn id="13828" xr3:uid="{4DA701ED-146A-4397-84FB-DE97E96A84B8}" name="Column13824" dataDxfId="2961"/>
    <tableColumn id="13829" xr3:uid="{2361F05B-3168-41E7-BCA2-5685F8BB6327}" name="Column13825" dataDxfId="2960"/>
    <tableColumn id="13830" xr3:uid="{1A36DD8D-154C-448D-B899-97C325C9B5AB}" name="Column13826" dataDxfId="2959"/>
    <tableColumn id="13831" xr3:uid="{E0DE5CCB-22AD-4B17-A83A-772BDB825EBE}" name="Column13827" dataDxfId="2958"/>
    <tableColumn id="13832" xr3:uid="{82EA527A-9826-427A-A4C1-51B1F9CD94DD}" name="Column13828" dataDxfId="2957"/>
    <tableColumn id="13833" xr3:uid="{D276FDA2-3416-47A7-8D78-825EA0E2C2FA}" name="Column13829" dataDxfId="2956"/>
    <tableColumn id="13834" xr3:uid="{288FB420-DD9B-4AD5-9C1D-59F5509AA4F5}" name="Column13830" dataDxfId="2955"/>
    <tableColumn id="13835" xr3:uid="{6DEF7F9B-7254-4EF9-99F9-B40B0A88F8C7}" name="Column13831" dataDxfId="2954"/>
    <tableColumn id="13836" xr3:uid="{628C78CA-090E-4919-BA2D-87BB40C019F4}" name="Column13832" dataDxfId="2953"/>
    <tableColumn id="13837" xr3:uid="{A8CD57AA-5B99-41D9-A935-59545EDAD8AD}" name="Column13833" dataDxfId="2952"/>
    <tableColumn id="13838" xr3:uid="{27BCAA3F-05DB-4EB1-884C-25394C73EFB7}" name="Column13834" dataDxfId="2951"/>
    <tableColumn id="13839" xr3:uid="{9C74A956-49D5-4D46-BE98-C7DBD7C6C73D}" name="Column13835" dataDxfId="2950"/>
    <tableColumn id="13840" xr3:uid="{B64301A1-AC63-4490-995B-6C8BD52FCC9C}" name="Column13836" dataDxfId="2949"/>
    <tableColumn id="13841" xr3:uid="{1144CF67-557E-4BA4-883D-775DA54F447D}" name="Column13837" dataDxfId="2948"/>
    <tableColumn id="13842" xr3:uid="{144E2451-7DDC-4A01-BA1F-B0D6EAAE9C89}" name="Column13838" dataDxfId="2947"/>
    <tableColumn id="13843" xr3:uid="{5D5DF8FB-EB2B-42FB-BD64-EC51334EC4A4}" name="Column13839" dataDxfId="2946"/>
    <tableColumn id="13844" xr3:uid="{1CAB73C5-F707-476E-824D-492D13648973}" name="Column13840" dataDxfId="2945"/>
    <tableColumn id="13845" xr3:uid="{EAE73BB5-FC2B-4110-928E-7F74A03B10C9}" name="Column13841" dataDxfId="2944"/>
    <tableColumn id="13846" xr3:uid="{38920080-BEB6-4BA2-977F-B2565911D6C4}" name="Column13842" dataDxfId="2943"/>
    <tableColumn id="13847" xr3:uid="{6209F506-6E32-4C6A-B5C8-8C578CE390A8}" name="Column13843" dataDxfId="2942"/>
    <tableColumn id="13848" xr3:uid="{BB4A7366-08E1-4533-A45D-5790F96D2AC7}" name="Column13844" dataDxfId="2941"/>
    <tableColumn id="13849" xr3:uid="{15134BFF-31C5-4B82-89BC-A40403130FF9}" name="Column13845" dataDxfId="2940"/>
    <tableColumn id="13850" xr3:uid="{83E8B411-834D-4A6E-953A-8689FC7B5565}" name="Column13846" dataDxfId="2939"/>
    <tableColumn id="13851" xr3:uid="{FF267A8C-098D-4775-92D9-5E09D73BF7AB}" name="Column13847" dataDxfId="2938"/>
    <tableColumn id="13852" xr3:uid="{5672C397-145E-4D5F-943C-374E754754CB}" name="Column13848" dataDxfId="2937"/>
    <tableColumn id="13853" xr3:uid="{37D3C318-32E7-426E-9DE5-67BD0EFD8088}" name="Column13849" dataDxfId="2936"/>
    <tableColumn id="13854" xr3:uid="{10FF144A-635A-47CD-B755-85A85BAFAF67}" name="Column13850" dataDxfId="2935"/>
    <tableColumn id="13855" xr3:uid="{C143DBEC-9633-4C1D-8280-9DD2F08348EA}" name="Column13851" dataDxfId="2934"/>
    <tableColumn id="13856" xr3:uid="{3C237764-CB78-4EBE-B633-1D474C13774B}" name="Column13852" dataDxfId="2933"/>
    <tableColumn id="13857" xr3:uid="{E8621A60-B1C0-411B-9A5A-7D18B74CC3D3}" name="Column13853" dataDxfId="2932"/>
    <tableColumn id="13858" xr3:uid="{31A80EC6-DCB3-41E4-A604-0E1F94F8610C}" name="Column13854" dataDxfId="2931"/>
    <tableColumn id="13859" xr3:uid="{AB810D4C-F332-4269-A6B2-057226C1BCDF}" name="Column13855" dataDxfId="2930"/>
    <tableColumn id="13860" xr3:uid="{DAB010B3-EBCB-4C50-9537-2D71BE00500C}" name="Column13856" dataDxfId="2929"/>
    <tableColumn id="13861" xr3:uid="{82AE3633-2913-4253-A511-B913672A899F}" name="Column13857" dataDxfId="2928"/>
    <tableColumn id="13862" xr3:uid="{6601F0B5-9E8B-49B9-99F1-71C48C4000AF}" name="Column13858" dataDxfId="2927"/>
    <tableColumn id="13863" xr3:uid="{415AFC21-DBB6-4F9E-A3A2-0DC9EA29CED2}" name="Column13859" dataDxfId="2926"/>
    <tableColumn id="13864" xr3:uid="{B9C989C3-C956-44CC-885B-15857BB86DAB}" name="Column13860" dataDxfId="2925"/>
    <tableColumn id="13865" xr3:uid="{8E0A3835-3596-4ABC-BCBC-FB19E029CCEF}" name="Column13861" dataDxfId="2924"/>
    <tableColumn id="13866" xr3:uid="{7FCD3BA4-99CB-4735-9C29-5AB8094F6114}" name="Column13862" dataDxfId="2923"/>
    <tableColumn id="13867" xr3:uid="{56107B14-2608-476B-B351-B46D96D741DA}" name="Column13863" dataDxfId="2922"/>
    <tableColumn id="13868" xr3:uid="{7EC8D057-90B9-46E4-937D-14BAB5C853AD}" name="Column13864" dataDxfId="2921"/>
    <tableColumn id="13869" xr3:uid="{DCA9C7B4-A941-49BA-B9D5-65E56000F1BF}" name="Column13865" dataDxfId="2920"/>
    <tableColumn id="13870" xr3:uid="{6EEA60E2-B63B-4720-91F9-082F3BF1D2E6}" name="Column13866" dataDxfId="2919"/>
    <tableColumn id="13871" xr3:uid="{346997DC-8FA2-4371-88B1-39F02494E286}" name="Column13867" dataDxfId="2918"/>
    <tableColumn id="13872" xr3:uid="{F77CDF98-A5AD-41E1-9074-C03A52F0BC3D}" name="Column13868" dataDxfId="2917"/>
    <tableColumn id="13873" xr3:uid="{5C6962DF-41F2-40F6-8901-274359AFA32D}" name="Column13869" dataDxfId="2916"/>
    <tableColumn id="13874" xr3:uid="{9A4F2C1C-C386-4691-B131-68BC0C3389E2}" name="Column13870" dataDxfId="2915"/>
    <tableColumn id="13875" xr3:uid="{82CD4323-1218-4BC7-BCF7-3AF47C7C9E68}" name="Column13871" dataDxfId="2914"/>
    <tableColumn id="13876" xr3:uid="{69F34F0A-3F3B-4EE6-97BD-116ABABCBC40}" name="Column13872" dataDxfId="2913"/>
    <tableColumn id="13877" xr3:uid="{31B3346C-9B5B-4153-B1B5-BE8870A3A189}" name="Column13873" dataDxfId="2912"/>
    <tableColumn id="13878" xr3:uid="{1A2EB687-C329-47C2-AB0D-40AAD243DAAB}" name="Column13874" dataDxfId="2911"/>
    <tableColumn id="13879" xr3:uid="{7199680F-78F9-48FD-9692-20B18C370EF0}" name="Column13875" dataDxfId="2910"/>
    <tableColumn id="13880" xr3:uid="{51A442A2-F69B-4039-8460-2BB5C44291E0}" name="Column13876" dataDxfId="2909"/>
    <tableColumn id="13881" xr3:uid="{26A55DA8-5624-4819-AD63-39127FB3D030}" name="Column13877" dataDxfId="2908"/>
    <tableColumn id="13882" xr3:uid="{C79B0CE0-28C6-4CBC-8733-CA7552D3EE4E}" name="Column13878" dataDxfId="2907"/>
    <tableColumn id="13883" xr3:uid="{32ADFADE-56DB-4703-A3CA-783AC43A0146}" name="Column13879" dataDxfId="2906"/>
    <tableColumn id="13884" xr3:uid="{4592A254-6D72-45FD-AF4C-6F95DEE56653}" name="Column13880" dataDxfId="2905"/>
    <tableColumn id="13885" xr3:uid="{0A233DFF-407A-4B3F-B7FA-F83DCA1340B2}" name="Column13881" dataDxfId="2904"/>
    <tableColumn id="13886" xr3:uid="{5D53AB66-616C-4E4E-9E0E-02677AFEADF2}" name="Column13882" dataDxfId="2903"/>
    <tableColumn id="13887" xr3:uid="{82098DB5-FAF2-412F-944A-72F83AEA4006}" name="Column13883" dataDxfId="2902"/>
    <tableColumn id="13888" xr3:uid="{6BB34ABE-35F2-48A7-B16A-9D005C1E8ECF}" name="Column13884" dataDxfId="2901"/>
    <tableColumn id="13889" xr3:uid="{5B0CE339-E062-4D75-8FE4-41F8CC86DBF0}" name="Column13885" dataDxfId="2900"/>
    <tableColumn id="13890" xr3:uid="{AA157A77-27C2-4077-940A-C8EBC7CFC5C2}" name="Column13886" dataDxfId="2899"/>
    <tableColumn id="13891" xr3:uid="{8CD6E666-4562-4B42-AB6C-8E4C11D8A19D}" name="Column13887" dataDxfId="2898"/>
    <tableColumn id="13892" xr3:uid="{DEA7745E-9865-434B-BEF8-869D4FAB79E9}" name="Column13888" dataDxfId="2897"/>
    <tableColumn id="13893" xr3:uid="{892549E6-7052-4F40-847F-C4C8DF2D3E4F}" name="Column13889" dataDxfId="2896"/>
    <tableColumn id="13894" xr3:uid="{352E8A28-DA5E-40C4-8F87-B2525FC9C815}" name="Column13890" dataDxfId="2895"/>
    <tableColumn id="13895" xr3:uid="{82C7FF4F-6E60-4FEA-983A-F0B97DFCFC8B}" name="Column13891" dataDxfId="2894"/>
    <tableColumn id="13896" xr3:uid="{69F56AF2-CBD9-4910-AB93-9BC68D4E639C}" name="Column13892" dataDxfId="2893"/>
    <tableColumn id="13897" xr3:uid="{28C436E6-BB32-4542-B95B-C47C2A37F58B}" name="Column13893" dataDxfId="2892"/>
    <tableColumn id="13898" xr3:uid="{4F2B82DC-3BEA-49A8-A4D5-57E2D7A2AC6F}" name="Column13894" dataDxfId="2891"/>
    <tableColumn id="13899" xr3:uid="{DC1BEBB7-2E11-4AC1-BEAE-0A261177F8A6}" name="Column13895" dataDxfId="2890"/>
    <tableColumn id="13900" xr3:uid="{A0FA604A-55F9-4E72-B10E-8074DC3DB9F0}" name="Column13896" dataDxfId="2889"/>
    <tableColumn id="13901" xr3:uid="{E96D6EF4-4AEE-4FF8-98E1-EC29513A150D}" name="Column13897" dataDxfId="2888"/>
    <tableColumn id="13902" xr3:uid="{61F895BC-ECAC-445A-8CB5-EC34D7D3D347}" name="Column13898" dataDxfId="2887"/>
    <tableColumn id="13903" xr3:uid="{413F8376-0BBF-48C9-8918-C9F47B281B79}" name="Column13899" dataDxfId="2886"/>
    <tableColumn id="13904" xr3:uid="{C81EEF74-3DC0-4056-8D58-4DB89F5DCFD5}" name="Column13900" dataDxfId="2885"/>
    <tableColumn id="13905" xr3:uid="{55616C81-6456-413F-BA84-D23F39584088}" name="Column13901" dataDxfId="2884"/>
    <tableColumn id="13906" xr3:uid="{E131CEA2-6B9F-477A-B1C9-37E44DC82F82}" name="Column13902" dataDxfId="2883"/>
    <tableColumn id="13907" xr3:uid="{BE580EAC-68A3-466E-BBDA-5056B896AB2D}" name="Column13903" dataDxfId="2882"/>
    <tableColumn id="13908" xr3:uid="{FD94D0A6-53B1-46B8-B4BE-53F64BA75CBC}" name="Column13904" dataDxfId="2881"/>
    <tableColumn id="13909" xr3:uid="{A18FC9EB-A60C-4E24-AD13-C3F696B8448A}" name="Column13905" dataDxfId="2880"/>
    <tableColumn id="13910" xr3:uid="{BFF5FF51-3F86-476E-A597-CA0BBE1B02AC}" name="Column13906" dataDxfId="2879"/>
    <tableColumn id="13911" xr3:uid="{255353E7-F43E-4FF3-9D1D-33820524E5A6}" name="Column13907" dataDxfId="2878"/>
    <tableColumn id="13912" xr3:uid="{7F5155EC-C0F7-4E5F-8F5C-DD6A328E7519}" name="Column13908" dataDxfId="2877"/>
    <tableColumn id="13913" xr3:uid="{949593BC-0ABE-41C2-A54E-FB9A52A892D7}" name="Column13909" dataDxfId="2876"/>
    <tableColumn id="13914" xr3:uid="{221118CB-8C36-460A-A2F8-31E35AA6E829}" name="Column13910" dataDxfId="2875"/>
    <tableColumn id="13915" xr3:uid="{F7C917D1-7374-4F2F-A923-F274823450EA}" name="Column13911" dataDxfId="2874"/>
    <tableColumn id="13916" xr3:uid="{3FE4411D-3823-4098-A98E-A4D2B620971F}" name="Column13912" dataDxfId="2873"/>
    <tableColumn id="13917" xr3:uid="{D861B6BB-079D-48CF-96AC-04FBA0B44DA8}" name="Column13913" dataDxfId="2872"/>
    <tableColumn id="13918" xr3:uid="{950BE190-8973-429E-A74B-07159DC43977}" name="Column13914" dataDxfId="2871"/>
    <tableColumn id="13919" xr3:uid="{0C737FA9-556F-488A-AECF-DA02F3CA92DF}" name="Column13915" dataDxfId="2870"/>
    <tableColumn id="13920" xr3:uid="{12FD8D3D-D846-46DE-AE94-755C9F63A58D}" name="Column13916" dataDxfId="2869"/>
    <tableColumn id="13921" xr3:uid="{64C3AFC8-8B99-4B27-9F4B-2D7F106D2D6A}" name="Column13917" dataDxfId="2868"/>
    <tableColumn id="13922" xr3:uid="{E98E6C3C-EF03-4D9E-9855-9D6DC2B40CA7}" name="Column13918" dataDxfId="2867"/>
    <tableColumn id="13923" xr3:uid="{1EF3960C-BEE5-4151-9F3C-A23A4DC582AE}" name="Column13919" dataDxfId="2866"/>
    <tableColumn id="13924" xr3:uid="{0E249B4E-697D-4E90-9C30-E8761572A470}" name="Column13920" dataDxfId="2865"/>
    <tableColumn id="13925" xr3:uid="{63A0920A-C8D3-46CC-8252-B6D9C592B036}" name="Column13921" dataDxfId="2864"/>
    <tableColumn id="13926" xr3:uid="{12AD09C2-5015-4CC1-BF3B-88540A2545B2}" name="Column13922" dataDxfId="2863"/>
    <tableColumn id="13927" xr3:uid="{9D930D97-9C91-48E3-8DCC-FBC4DCFB2C2B}" name="Column13923" dataDxfId="2862"/>
    <tableColumn id="13928" xr3:uid="{220462EB-3408-40A6-969B-EFAA37B93AC3}" name="Column13924" dataDxfId="2861"/>
    <tableColumn id="13929" xr3:uid="{E9C7F630-9ABA-4160-884C-116900A39393}" name="Column13925" dataDxfId="2860"/>
    <tableColumn id="13930" xr3:uid="{1D110F80-8A4E-4CFD-8808-D6EBFBEE708B}" name="Column13926" dataDxfId="2859"/>
    <tableColumn id="13931" xr3:uid="{C65B6000-E99F-43D1-BBB2-B02DD086A3DB}" name="Column13927" dataDxfId="2858"/>
    <tableColumn id="13932" xr3:uid="{52969B93-52A2-49B9-AB27-A80D6705E6AE}" name="Column13928" dataDxfId="2857"/>
    <tableColumn id="13933" xr3:uid="{C88B27E1-9705-4E36-AA37-F195061995D8}" name="Column13929" dataDxfId="2856"/>
    <tableColumn id="13934" xr3:uid="{11535BA5-D810-4B37-9598-E1A9122D3144}" name="Column13930" dataDxfId="2855"/>
    <tableColumn id="13935" xr3:uid="{BA69F99E-DC9D-4A7E-93B5-83E0CFE5085F}" name="Column13931" dataDxfId="2854"/>
    <tableColumn id="13936" xr3:uid="{78342AEB-15C8-40A9-B04E-9CE871E0FC82}" name="Column13932" dataDxfId="2853"/>
    <tableColumn id="13937" xr3:uid="{AD6AEDD8-2B6A-48B5-A6A9-FF93BE402126}" name="Column13933" dataDxfId="2852"/>
    <tableColumn id="13938" xr3:uid="{EEC27C10-E476-4C00-87D3-C445E6A4ED04}" name="Column13934" dataDxfId="2851"/>
    <tableColumn id="13939" xr3:uid="{7B117FEA-92FF-470C-B569-C8326FDEF680}" name="Column13935" dataDxfId="2850"/>
    <tableColumn id="13940" xr3:uid="{61B9FAF8-1B06-4F22-8238-69148160CD6E}" name="Column13936" dataDxfId="2849"/>
    <tableColumn id="13941" xr3:uid="{488AF024-AEE0-44CF-AA2C-01B297FEBDB6}" name="Column13937" dataDxfId="2848"/>
    <tableColumn id="13942" xr3:uid="{F8A87B9C-B041-4323-B9BB-B86FBB715659}" name="Column13938" dataDxfId="2847"/>
    <tableColumn id="13943" xr3:uid="{1F9B9154-A802-40DD-B506-24CE23944BBE}" name="Column13939" dataDxfId="2846"/>
    <tableColumn id="13944" xr3:uid="{F03DDBB6-208D-452B-B603-035E6F7496F4}" name="Column13940" dataDxfId="2845"/>
    <tableColumn id="13945" xr3:uid="{3746A0CA-A41B-425B-BD21-3951FCF1E630}" name="Column13941" dataDxfId="2844"/>
    <tableColumn id="13946" xr3:uid="{FE1B8BE6-E7A9-4324-A3AF-07D7B152812A}" name="Column13942" dataDxfId="2843"/>
    <tableColumn id="13947" xr3:uid="{D6DF9DF7-380F-466B-AE6C-3E47210FA10A}" name="Column13943" dataDxfId="2842"/>
    <tableColumn id="13948" xr3:uid="{E93979B1-9717-4839-94E6-71C0476E2564}" name="Column13944" dataDxfId="2841"/>
    <tableColumn id="13949" xr3:uid="{926CAEB8-3A63-4A13-B7C0-4ECBD716B300}" name="Column13945" dataDxfId="2840"/>
    <tableColumn id="13950" xr3:uid="{FD4F045C-837C-453B-A0C8-E4E5A79B4506}" name="Column13946" dataDxfId="2839"/>
    <tableColumn id="13951" xr3:uid="{8A1B86F9-775B-4656-A0C5-D2198713C742}" name="Column13947" dataDxfId="2838"/>
    <tableColumn id="13952" xr3:uid="{3D043AC4-4C70-47A5-827B-D06BDA15BC50}" name="Column13948" dataDxfId="2837"/>
    <tableColumn id="13953" xr3:uid="{E130583A-8126-4BC7-AF63-CF5FD81ED9EA}" name="Column13949" dataDxfId="2836"/>
    <tableColumn id="13954" xr3:uid="{BE98F154-3DE4-42EC-B84B-5A84EAA45459}" name="Column13950" dataDxfId="2835"/>
    <tableColumn id="13955" xr3:uid="{AA45F61C-385D-434B-9487-41186D9F3748}" name="Column13951" dataDxfId="2834"/>
    <tableColumn id="13956" xr3:uid="{6CDD71C7-6903-4E08-946C-2A0C6111C901}" name="Column13952" dataDxfId="2833"/>
    <tableColumn id="13957" xr3:uid="{92101D10-F07E-4CDC-ACC2-AF52F3025643}" name="Column13953" dataDxfId="2832"/>
    <tableColumn id="13958" xr3:uid="{F9B1F5FF-2C42-4A6C-ACED-054C7F76647F}" name="Column13954" dataDxfId="2831"/>
    <tableColumn id="13959" xr3:uid="{C84BF93B-21E9-4F90-BEBA-6DC173D434B1}" name="Column13955" dataDxfId="2830"/>
    <tableColumn id="13960" xr3:uid="{5BBF862B-9015-43F8-9143-0AE1F42D485E}" name="Column13956" dataDxfId="2829"/>
    <tableColumn id="13961" xr3:uid="{64B6ECB9-DF4E-48F6-BE68-1E81C36CBD1C}" name="Column13957" dataDxfId="2828"/>
    <tableColumn id="13962" xr3:uid="{CDEC683A-E4A7-4F82-95A3-3899ED7CD69D}" name="Column13958" dataDxfId="2827"/>
    <tableColumn id="13963" xr3:uid="{36B3F1CB-0533-4493-A753-BC5862F0F2EE}" name="Column13959" dataDxfId="2826"/>
    <tableColumn id="13964" xr3:uid="{A9A2B1D8-A394-4AB5-B78A-84AFDD802D81}" name="Column13960" dataDxfId="2825"/>
    <tableColumn id="13965" xr3:uid="{7AC33BD9-3032-4E19-AA70-CB2EEFD53D42}" name="Column13961" dataDxfId="2824"/>
    <tableColumn id="13966" xr3:uid="{F6B34F4E-BA61-4184-A13E-5A57579A32A9}" name="Column13962" dataDxfId="2823"/>
    <tableColumn id="13967" xr3:uid="{E553806B-E9B9-490C-8BAA-1D9DC13159CE}" name="Column13963" dataDxfId="2822"/>
    <tableColumn id="13968" xr3:uid="{DF46BEF3-FC67-474D-B028-ECEEC4DC4006}" name="Column13964" dataDxfId="2821"/>
    <tableColumn id="13969" xr3:uid="{117C1977-F149-4E8D-8E25-45EEBC70A61C}" name="Column13965" dataDxfId="2820"/>
    <tableColumn id="13970" xr3:uid="{FAE1CFBA-E51C-4D30-8AEB-616B7CE04A67}" name="Column13966" dataDxfId="2819"/>
    <tableColumn id="13971" xr3:uid="{F6D07572-B112-4DD1-B682-EDE9B0F23BC4}" name="Column13967" dataDxfId="2818"/>
    <tableColumn id="13972" xr3:uid="{B6393BD1-7C01-4861-B2E5-EB76B5CE67C3}" name="Column13968" dataDxfId="2817"/>
    <tableColumn id="13973" xr3:uid="{04E6E4AB-4F93-469A-AE70-0E77D31A1099}" name="Column13969" dataDxfId="2816"/>
    <tableColumn id="13974" xr3:uid="{DD636920-65D1-4B2C-8E17-7557F44DCB72}" name="Column13970" dataDxfId="2815"/>
    <tableColumn id="13975" xr3:uid="{96F48087-3968-4EF0-B261-6580B8C9ECB0}" name="Column13971" dataDxfId="2814"/>
    <tableColumn id="13976" xr3:uid="{F6FE43D1-B160-4206-A630-360CBF5C9439}" name="Column13972" dataDxfId="2813"/>
    <tableColumn id="13977" xr3:uid="{2B748305-EDC8-4430-907C-2F6E448F907E}" name="Column13973" dataDxfId="2812"/>
    <tableColumn id="13978" xr3:uid="{70681C00-1145-4886-9E62-6B5519D02F90}" name="Column13974" dataDxfId="2811"/>
    <tableColumn id="13979" xr3:uid="{8BA2F4E8-235C-4350-AE0E-EDCEE8010C6E}" name="Column13975" dataDxfId="2810"/>
    <tableColumn id="13980" xr3:uid="{B9423550-8D48-4ABE-8353-D6A645DAD01B}" name="Column13976" dataDxfId="2809"/>
    <tableColumn id="13981" xr3:uid="{046890BF-4297-4AB8-B1B6-625E86266E0F}" name="Column13977" dataDxfId="2808"/>
    <tableColumn id="13982" xr3:uid="{0C2653AF-094E-4FD3-A7A5-72435FCF1834}" name="Column13978" dataDxfId="2807"/>
    <tableColumn id="13983" xr3:uid="{2DFBF14B-4600-4DB6-88A1-81BF5B3ADEB8}" name="Column13979" dataDxfId="2806"/>
    <tableColumn id="13984" xr3:uid="{7CCFFE4B-72EB-4A3E-B7C2-FEE6BF070A49}" name="Column13980" dataDxfId="2805"/>
    <tableColumn id="13985" xr3:uid="{2B6786AB-AE84-444A-8CFE-758B31CA1DA5}" name="Column13981" dataDxfId="2804"/>
    <tableColumn id="13986" xr3:uid="{D33EBD22-1A12-4931-8FA1-E5805FB033F4}" name="Column13982" dataDxfId="2803"/>
    <tableColumn id="13987" xr3:uid="{17845552-2D48-4818-9E01-DF96467ED104}" name="Column13983" dataDxfId="2802"/>
    <tableColumn id="13988" xr3:uid="{5FFB67EB-ADEB-4E2B-B8D7-972860E10A29}" name="Column13984" dataDxfId="2801"/>
    <tableColumn id="13989" xr3:uid="{156AA3B0-B3AD-4CCF-9369-1FC3D367DF2A}" name="Column13985" dataDxfId="2800"/>
    <tableColumn id="13990" xr3:uid="{AB717CE7-9866-49F6-B555-24548E2885B3}" name="Column13986" dataDxfId="2799"/>
    <tableColumn id="13991" xr3:uid="{A329AD32-3199-4152-8BDE-D56E9E341104}" name="Column13987" dataDxfId="2798"/>
    <tableColumn id="13992" xr3:uid="{6A7C51C2-A7E4-4E93-9D46-756A2ACB931E}" name="Column13988" dataDxfId="2797"/>
    <tableColumn id="13993" xr3:uid="{2EB7ECEB-2BE2-4F0F-9660-2D55E0B16DDA}" name="Column13989" dataDxfId="2796"/>
    <tableColumn id="13994" xr3:uid="{7E2759E5-6CA8-492F-B004-43AEF10791CF}" name="Column13990" dataDxfId="2795"/>
    <tableColumn id="13995" xr3:uid="{7A8BE30B-AC1D-490A-9FC3-B63D77316D82}" name="Column13991" dataDxfId="2794"/>
    <tableColumn id="13996" xr3:uid="{5ED16C41-DF80-4355-8AC0-304B5E268255}" name="Column13992" dataDxfId="2793"/>
    <tableColumn id="13997" xr3:uid="{5FC1D8D3-3001-4A8C-97EF-13D48761FCBE}" name="Column13993" dataDxfId="2792"/>
    <tableColumn id="13998" xr3:uid="{F363DBFC-16D7-4D77-AF1F-6BEB757D9CDB}" name="Column13994" dataDxfId="2791"/>
    <tableColumn id="13999" xr3:uid="{D0B46494-48D7-48F2-A0E4-B9242C2FC39F}" name="Column13995" dataDxfId="2790"/>
    <tableColumn id="14000" xr3:uid="{B332F257-728A-4259-8242-2F335B5742DB}" name="Column13996" dataDxfId="2789"/>
    <tableColumn id="14001" xr3:uid="{0A8D758A-259F-468F-BB62-7C53513E3ADC}" name="Column13997" dataDxfId="2788"/>
    <tableColumn id="14002" xr3:uid="{E8A59696-726F-4D1E-9039-2D512CD5151E}" name="Column13998" dataDxfId="2787"/>
    <tableColumn id="14003" xr3:uid="{B11B1C14-0747-4E4E-A355-C95C399B1053}" name="Column13999" dataDxfId="2786"/>
    <tableColumn id="14004" xr3:uid="{77C31C18-6A4E-4239-A44E-788708543647}" name="Column14000" dataDxfId="2785"/>
    <tableColumn id="14005" xr3:uid="{7D9CEAFA-9DB9-40E8-8A6B-F703F783BE43}" name="Column14001" dataDxfId="2784"/>
    <tableColumn id="14006" xr3:uid="{DB4A0D4B-13AF-4213-B4F7-15AC8606F6DC}" name="Column14002" dataDxfId="2783"/>
    <tableColumn id="14007" xr3:uid="{209A543D-89EE-4EC3-9E3E-B21B9E1EDB03}" name="Column14003" dataDxfId="2782"/>
    <tableColumn id="14008" xr3:uid="{D79F6F9C-E3F5-4C8E-89FF-5780DFF6925F}" name="Column14004" dataDxfId="2781"/>
    <tableColumn id="14009" xr3:uid="{09FBFB85-9AB7-431B-94D6-F294D5F42D98}" name="Column14005" dataDxfId="2780"/>
    <tableColumn id="14010" xr3:uid="{553E5876-C71A-4B6D-8E4D-B7A1E0085F0B}" name="Column14006" dataDxfId="2779"/>
    <tableColumn id="14011" xr3:uid="{C8C22F73-E9B0-4673-AEFA-6D0218E3C637}" name="Column14007" dataDxfId="2778"/>
    <tableColumn id="14012" xr3:uid="{550D8692-805B-4216-A12C-CD8745672F72}" name="Column14008" dataDxfId="2777"/>
    <tableColumn id="14013" xr3:uid="{67D634CF-893A-4B27-97EE-70F2DACAC0F4}" name="Column14009" dataDxfId="2776"/>
    <tableColumn id="14014" xr3:uid="{A93E8481-7081-476F-9E5F-397F992F9A1C}" name="Column14010" dataDxfId="2775"/>
    <tableColumn id="14015" xr3:uid="{FBC1BDAF-03C1-4452-BD97-61C2F0212749}" name="Column14011" dataDxfId="2774"/>
    <tableColumn id="14016" xr3:uid="{AD47CDCE-509D-406E-853D-E8F104385B90}" name="Column14012" dataDxfId="2773"/>
    <tableColumn id="14017" xr3:uid="{91FC4197-0D5F-4B5B-9CE4-F8CED3EEE126}" name="Column14013" dataDxfId="2772"/>
    <tableColumn id="14018" xr3:uid="{699D178C-919B-4770-A78B-28DA241DC4F4}" name="Column14014" dataDxfId="2771"/>
    <tableColumn id="14019" xr3:uid="{EF41C547-2EC8-4470-AC7B-4E2C56EE0512}" name="Column14015" dataDxfId="2770"/>
    <tableColumn id="14020" xr3:uid="{1BEA73A7-BD4B-4A18-95A5-46AB9101287F}" name="Column14016" dataDxfId="2769"/>
    <tableColumn id="14021" xr3:uid="{4BD9B292-A577-4B76-AD66-0059C287882D}" name="Column14017" dataDxfId="2768"/>
    <tableColumn id="14022" xr3:uid="{8C2EA2DB-2155-4C61-9D58-41CDD7B9EDCD}" name="Column14018" dataDxfId="2767"/>
    <tableColumn id="14023" xr3:uid="{4DB69508-91E2-498F-9902-28E8220F9281}" name="Column14019" dataDxfId="2766"/>
    <tableColumn id="14024" xr3:uid="{F61568CB-1B90-4F12-942E-49CD56EB19A6}" name="Column14020" dataDxfId="2765"/>
    <tableColumn id="14025" xr3:uid="{31C56BEB-13E6-44FB-B5FB-C9F806FF2C73}" name="Column14021" dataDxfId="2764"/>
    <tableColumn id="14026" xr3:uid="{C217B2F3-20FC-4A6B-A41E-4C1093552E06}" name="Column14022" dataDxfId="2763"/>
    <tableColumn id="14027" xr3:uid="{6B934D11-6E43-4A31-811F-3CDD5D1CE855}" name="Column14023" dataDxfId="2762"/>
    <tableColumn id="14028" xr3:uid="{E37EBDB1-28CD-4F51-A1E8-0BCC2250219A}" name="Column14024" dataDxfId="2761"/>
    <tableColumn id="14029" xr3:uid="{C98D4C40-57F3-471D-B8E7-EA93AC036BDC}" name="Column14025" dataDxfId="2760"/>
    <tableColumn id="14030" xr3:uid="{35686F12-49BC-44D0-8EF0-87A75C18A405}" name="Column14026" dataDxfId="2759"/>
    <tableColumn id="14031" xr3:uid="{5988F4A9-EFD5-41D2-AA79-409F90284277}" name="Column14027" dataDxfId="2758"/>
    <tableColumn id="14032" xr3:uid="{FD333EAE-63B1-4951-BBB5-1ECA7BB66947}" name="Column14028" dataDxfId="2757"/>
    <tableColumn id="14033" xr3:uid="{B9158531-72BF-48DA-A7EB-CAC5B7C1F7F3}" name="Column14029" dataDxfId="2756"/>
    <tableColumn id="14034" xr3:uid="{1C2F67CE-5156-4E10-BF60-BE5CCE60D4DC}" name="Column14030" dataDxfId="2755"/>
    <tableColumn id="14035" xr3:uid="{EB4825E2-4FDA-4832-B94F-7073AA5BE9F6}" name="Column14031" dataDxfId="2754"/>
    <tableColumn id="14036" xr3:uid="{9AE7F27A-395B-40A0-81C6-451E8E8F4B3B}" name="Column14032" dataDxfId="2753"/>
    <tableColumn id="14037" xr3:uid="{8E67DDD6-0988-4C6C-9C5B-2D357BCFC690}" name="Column14033" dataDxfId="2752"/>
    <tableColumn id="14038" xr3:uid="{09FD23F7-B0AD-4896-BDAA-C79825FF8AA9}" name="Column14034" dataDxfId="2751"/>
    <tableColumn id="14039" xr3:uid="{B5558737-C536-411F-BFE4-0A7E477F073F}" name="Column14035" dataDxfId="2750"/>
    <tableColumn id="14040" xr3:uid="{45916936-E27A-4745-9EAD-9C804A9D1E7D}" name="Column14036" dataDxfId="2749"/>
    <tableColumn id="14041" xr3:uid="{288EC023-D7A3-4AAA-B8B0-37F484FBF763}" name="Column14037" dataDxfId="2748"/>
    <tableColumn id="14042" xr3:uid="{A6EA37B5-D390-454F-A5E9-ACBA0AF72B88}" name="Column14038" dataDxfId="2747"/>
    <tableColumn id="14043" xr3:uid="{8C91A809-5429-4555-B9A6-FB0651E8CBEA}" name="Column14039" dataDxfId="2746"/>
    <tableColumn id="14044" xr3:uid="{9C88F27F-9FF7-4F1F-A4C3-136A08E0ADE8}" name="Column14040" dataDxfId="2745"/>
    <tableColumn id="14045" xr3:uid="{509CDF5F-EAF8-4092-9251-59CC024D15F5}" name="Column14041" dataDxfId="2744"/>
    <tableColumn id="14046" xr3:uid="{D9CD9D2D-46B3-4955-9763-3F3CB42C21C4}" name="Column14042" dataDxfId="2743"/>
    <tableColumn id="14047" xr3:uid="{AF99AF7C-853C-4B69-A6CA-0948F946CD42}" name="Column14043" dataDxfId="2742"/>
    <tableColumn id="14048" xr3:uid="{CA1DDCE4-1DA3-4A46-AB7D-63CAD7F06CA9}" name="Column14044" dataDxfId="2741"/>
    <tableColumn id="14049" xr3:uid="{BC832B9F-4A44-44C4-B02D-326D1DDD3ECC}" name="Column14045" dataDxfId="2740"/>
    <tableColumn id="14050" xr3:uid="{017C1854-5305-4D0F-8C08-E3CC8C645708}" name="Column14046" dataDxfId="2739"/>
    <tableColumn id="14051" xr3:uid="{9DB6DABE-DED8-4563-ADDA-9463B704BCFF}" name="Column14047" dataDxfId="2738"/>
    <tableColumn id="14052" xr3:uid="{E6D29C45-6EDD-4B65-A565-579D2628C1AE}" name="Column14048" dataDxfId="2737"/>
    <tableColumn id="14053" xr3:uid="{2CB65916-1A92-416D-B0DE-7853F2068C59}" name="Column14049" dataDxfId="2736"/>
    <tableColumn id="14054" xr3:uid="{D203B20F-32F6-45E4-991D-C4EB44D50510}" name="Column14050" dataDxfId="2735"/>
    <tableColumn id="14055" xr3:uid="{A6931103-FA50-4143-B0AE-0C5A6CEE48C3}" name="Column14051" dataDxfId="2734"/>
    <tableColumn id="14056" xr3:uid="{A3B43A4E-0FDB-4548-BA0A-2E90B3CA552C}" name="Column14052" dataDxfId="2733"/>
    <tableColumn id="14057" xr3:uid="{9E9BE476-776B-4D46-905C-180896155BC2}" name="Column14053" dataDxfId="2732"/>
    <tableColumn id="14058" xr3:uid="{98AD1842-C9F0-4749-BC67-EE2AA9A5C5D9}" name="Column14054" dataDxfId="2731"/>
    <tableColumn id="14059" xr3:uid="{D7495BB0-C427-435E-A9BE-E5D90922C39E}" name="Column14055" dataDxfId="2730"/>
    <tableColumn id="14060" xr3:uid="{8092074A-6DBB-48BA-8A46-AE475301E2D4}" name="Column14056" dataDxfId="2729"/>
    <tableColumn id="14061" xr3:uid="{5C0E6753-BB59-4E5E-8A1F-5436BEEF1908}" name="Column14057" dataDxfId="2728"/>
    <tableColumn id="14062" xr3:uid="{F75DD5FC-34E1-45E9-B8CB-E53B958DD54F}" name="Column14058" dataDxfId="2727"/>
    <tableColumn id="14063" xr3:uid="{7EA4C693-283E-4956-9C66-A54C9CD3C102}" name="Column14059" dataDxfId="2726"/>
    <tableColumn id="14064" xr3:uid="{3C9ED947-0DD7-476E-97B2-F0DB857DFD9D}" name="Column14060" dataDxfId="2725"/>
    <tableColumn id="14065" xr3:uid="{6BA9B681-7A08-45C8-A6A8-AE096EA6B218}" name="Column14061" dataDxfId="2724"/>
    <tableColumn id="14066" xr3:uid="{AD1E124C-2EFC-45F1-A6B5-93C74C9486EB}" name="Column14062" dataDxfId="2723"/>
    <tableColumn id="14067" xr3:uid="{62089EE4-537F-49BA-A629-1B3CB8876A37}" name="Column14063" dataDxfId="2722"/>
    <tableColumn id="14068" xr3:uid="{55D22D5D-A620-4793-9863-EB8F20498119}" name="Column14064" dataDxfId="2721"/>
    <tableColumn id="14069" xr3:uid="{9CF76DBC-6844-4A37-9815-A37373F3E588}" name="Column14065" dataDxfId="2720"/>
    <tableColumn id="14070" xr3:uid="{A8B69EBA-ED4E-4EFD-8C9F-C534F977A6BA}" name="Column14066" dataDxfId="2719"/>
    <tableColumn id="14071" xr3:uid="{01D3A557-28B0-4733-982C-9F9D8E31D625}" name="Column14067" dataDxfId="2718"/>
    <tableColumn id="14072" xr3:uid="{4682148D-CAA2-4627-9B4E-A6C43CAC7D4F}" name="Column14068" dataDxfId="2717"/>
    <tableColumn id="14073" xr3:uid="{A70ED4D2-1101-4053-A2C0-EF283901F690}" name="Column14069" dataDxfId="2716"/>
    <tableColumn id="14074" xr3:uid="{A73030D9-3AC9-4F0B-B68D-8B57F824FA16}" name="Column14070" dataDxfId="2715"/>
    <tableColumn id="14075" xr3:uid="{D40BD341-66BE-4516-BF02-DC216F0FEBB0}" name="Column14071" dataDxfId="2714"/>
    <tableColumn id="14076" xr3:uid="{41DCB838-B587-4ACA-A216-5F465DDB82BC}" name="Column14072" dataDxfId="2713"/>
    <tableColumn id="14077" xr3:uid="{0C931D1D-389C-41E6-903C-1688C4E2B4C6}" name="Column14073" dataDxfId="2712"/>
    <tableColumn id="14078" xr3:uid="{B87383DC-D5D9-43AC-B86B-F55E5DF9BCFD}" name="Column14074" dataDxfId="2711"/>
    <tableColumn id="14079" xr3:uid="{D760A8E1-1382-4E70-89D7-907CC46E9640}" name="Column14075" dataDxfId="2710"/>
    <tableColumn id="14080" xr3:uid="{4C663900-0B3B-4D83-9CF3-759E464877EE}" name="Column14076" dataDxfId="2709"/>
    <tableColumn id="14081" xr3:uid="{1CD78660-D6FD-4E2B-85D7-C078086FA31C}" name="Column14077" dataDxfId="2708"/>
    <tableColumn id="14082" xr3:uid="{46DEBC8B-0175-4490-AF07-B13731C2EA64}" name="Column14078" dataDxfId="2707"/>
    <tableColumn id="14083" xr3:uid="{10B863D8-F60C-42B3-9A81-BA71B256F2F8}" name="Column14079" dataDxfId="2706"/>
    <tableColumn id="14084" xr3:uid="{76E36D87-0E78-486D-81EC-B93276BE726F}" name="Column14080" dataDxfId="2705"/>
    <tableColumn id="14085" xr3:uid="{D04E4AF6-0D7A-48A5-BA86-BCABB53B8562}" name="Column14081" dataDxfId="2704"/>
    <tableColumn id="14086" xr3:uid="{246F9F2E-2979-4909-84E2-4A37450DD582}" name="Column14082" dataDxfId="2703"/>
    <tableColumn id="14087" xr3:uid="{FDDB5DA6-89B3-4C83-B967-114FF75F0823}" name="Column14083" dataDxfId="2702"/>
    <tableColumn id="14088" xr3:uid="{C2FC9962-A32E-4DD7-B387-BB580768CF86}" name="Column14084" dataDxfId="2701"/>
    <tableColumn id="14089" xr3:uid="{D21D25C9-F8E0-4D89-94DC-197312683EF3}" name="Column14085" dataDxfId="2700"/>
    <tableColumn id="14090" xr3:uid="{88EDC84E-E101-4FB8-B310-A1442C4708C8}" name="Column14086" dataDxfId="2699"/>
    <tableColumn id="14091" xr3:uid="{53758F59-DC4B-45BC-A37D-D67643DA12F4}" name="Column14087" dataDxfId="2698"/>
    <tableColumn id="14092" xr3:uid="{D31D8E03-3DB4-47E5-8BB0-EB23E535FC99}" name="Column14088" dataDxfId="2697"/>
    <tableColumn id="14093" xr3:uid="{E6BCCAA6-485D-4C43-81C4-47A04B298A0A}" name="Column14089" dataDxfId="2696"/>
    <tableColumn id="14094" xr3:uid="{AA49F36E-8B6D-44FA-AB19-5FE3D39E219A}" name="Column14090" dataDxfId="2695"/>
    <tableColumn id="14095" xr3:uid="{BD44E95D-3220-4582-BBA7-BC96DED9CDDA}" name="Column14091" dataDxfId="2694"/>
    <tableColumn id="14096" xr3:uid="{018A5B25-D3F0-4372-B368-307817E2FF5B}" name="Column14092" dataDxfId="2693"/>
    <tableColumn id="14097" xr3:uid="{F541CDD5-AEC1-4B1E-B25C-6FC520156E55}" name="Column14093" dataDxfId="2692"/>
    <tableColumn id="14098" xr3:uid="{149DEE10-D882-475C-9D98-216904BE87B8}" name="Column14094" dataDxfId="2691"/>
    <tableColumn id="14099" xr3:uid="{042DB8A2-75EA-4A82-9627-87AC22CC531F}" name="Column14095" dataDxfId="2690"/>
    <tableColumn id="14100" xr3:uid="{022CF7FD-5A8B-42C5-8ECB-D36E0F6F3125}" name="Column14096" dataDxfId="2689"/>
    <tableColumn id="14101" xr3:uid="{045EF551-826A-480C-9BE1-BA1C3E2B2C8D}" name="Column14097" dataDxfId="2688"/>
    <tableColumn id="14102" xr3:uid="{65F8FE1B-F643-44A1-8C26-79020D2810DD}" name="Column14098" dataDxfId="2687"/>
    <tableColumn id="14103" xr3:uid="{1EEAA14D-E544-4BFB-8B8C-264AA7E9BCB0}" name="Column14099" dataDxfId="2686"/>
    <tableColumn id="14104" xr3:uid="{477C5E73-F455-4710-840E-6D27FF2D6596}" name="Column14100" dataDxfId="2685"/>
    <tableColumn id="14105" xr3:uid="{48FA57D6-73A8-45F3-BA57-73BD364AD3E2}" name="Column14101" dataDxfId="2684"/>
    <tableColumn id="14106" xr3:uid="{A35F9BA0-1918-40CA-8799-951ACBDDD41B}" name="Column14102" dataDxfId="2683"/>
    <tableColumn id="14107" xr3:uid="{980898E2-D55C-4F01-AC94-665EA263144E}" name="Column14103" dataDxfId="2682"/>
    <tableColumn id="14108" xr3:uid="{05DD78FD-42C5-49E8-929A-704E16B6D6DA}" name="Column14104" dataDxfId="2681"/>
    <tableColumn id="14109" xr3:uid="{4FBD9F1A-5D01-4550-8119-22018AA96855}" name="Column14105" dataDxfId="2680"/>
    <tableColumn id="14110" xr3:uid="{9AD47384-FD0A-439A-A8E4-8D9C4783EA01}" name="Column14106" dataDxfId="2679"/>
    <tableColumn id="14111" xr3:uid="{755517C3-B6F9-4447-BA77-007782BD51AA}" name="Column14107" dataDxfId="2678"/>
    <tableColumn id="14112" xr3:uid="{C09308DA-54DF-422B-9956-E253B3B5A8B3}" name="Column14108" dataDxfId="2677"/>
    <tableColumn id="14113" xr3:uid="{C681BAB6-53CB-4161-95DA-80DEB1D0DDFD}" name="Column14109" dataDxfId="2676"/>
    <tableColumn id="14114" xr3:uid="{C26DDEB7-1F56-4BD9-9AB1-EAE8D4128F07}" name="Column14110" dataDxfId="2675"/>
    <tableColumn id="14115" xr3:uid="{F077FEB0-6806-4BC5-A32D-21D49F828D24}" name="Column14111" dataDxfId="2674"/>
    <tableColumn id="14116" xr3:uid="{AB7A76ED-F38D-46FF-A0BD-94DF8883FB16}" name="Column14112" dataDxfId="2673"/>
    <tableColumn id="14117" xr3:uid="{22DDB484-13E4-4C79-B736-2321B6126017}" name="Column14113" dataDxfId="2672"/>
    <tableColumn id="14118" xr3:uid="{8652F1D8-4D1D-45CC-8166-A04F610650FE}" name="Column14114" dataDxfId="2671"/>
    <tableColumn id="14119" xr3:uid="{1E6DFF27-0572-49C4-B4A9-7ECF19E3D232}" name="Column14115" dataDxfId="2670"/>
    <tableColumn id="14120" xr3:uid="{546F558C-0824-4FC5-B9FB-A3A1BDAB4EA8}" name="Column14116" dataDxfId="2669"/>
    <tableColumn id="14121" xr3:uid="{F083F2C4-20A3-40D7-ADF8-BDCF49A7253E}" name="Column14117" dataDxfId="2668"/>
    <tableColumn id="14122" xr3:uid="{E60DB32B-7217-45D0-850B-66EBEBFA6F1D}" name="Column14118" dataDxfId="2667"/>
    <tableColumn id="14123" xr3:uid="{AB45734F-2366-4BEC-9D87-97F90947BE32}" name="Column14119" dataDxfId="2666"/>
    <tableColumn id="14124" xr3:uid="{48DAAE35-C2AE-4B08-A73E-DA9E414FDF3B}" name="Column14120" dataDxfId="2665"/>
    <tableColumn id="14125" xr3:uid="{A6BB90B8-E71F-452D-B3AC-277884A111ED}" name="Column14121" dataDxfId="2664"/>
    <tableColumn id="14126" xr3:uid="{BB608406-4CD3-4624-BCF4-60FE65B213DE}" name="Column14122" dataDxfId="2663"/>
    <tableColumn id="14127" xr3:uid="{1C2AB6FB-E91F-47B9-B359-1A88EA1D8CF9}" name="Column14123" dataDxfId="2662"/>
    <tableColumn id="14128" xr3:uid="{36FF8ED5-6E09-41AE-B90F-5091B0EDAE2D}" name="Column14124" dataDxfId="2661"/>
    <tableColumn id="14129" xr3:uid="{3CEB80EC-AB9C-4846-B545-B061D0631A3B}" name="Column14125" dataDxfId="2660"/>
    <tableColumn id="14130" xr3:uid="{83DBC536-1103-4D69-8B07-49061880D503}" name="Column14126" dataDxfId="2659"/>
    <tableColumn id="14131" xr3:uid="{04D6F627-0247-4115-BE7C-38FDDB3B2019}" name="Column14127" dataDxfId="2658"/>
    <tableColumn id="14132" xr3:uid="{DB86516A-6977-47C7-AB3A-A1F0F05F91B0}" name="Column14128" dataDxfId="2657"/>
    <tableColumn id="14133" xr3:uid="{7C2C4A7B-8334-4ED1-A7F1-FC59DD15C665}" name="Column14129" dataDxfId="2656"/>
    <tableColumn id="14134" xr3:uid="{129B7853-D4D1-4EE6-8390-EDE89BE3F2BA}" name="Column14130" dataDxfId="2655"/>
    <tableColumn id="14135" xr3:uid="{3AF7D641-3945-48B6-BCE7-F745F0E51338}" name="Column14131" dataDxfId="2654"/>
    <tableColumn id="14136" xr3:uid="{CC0282FC-604D-474E-B667-E0BCC1F4CC15}" name="Column14132" dataDxfId="2653"/>
    <tableColumn id="14137" xr3:uid="{4BDD9006-FC6C-422E-92A1-D9944B3421ED}" name="Column14133" dataDxfId="2652"/>
    <tableColumn id="14138" xr3:uid="{2B679A4E-C894-46CF-B79C-0A2D87798B5A}" name="Column14134" dataDxfId="2651"/>
    <tableColumn id="14139" xr3:uid="{AA188C68-BB3F-43D1-A1B5-E66693018479}" name="Column14135" dataDxfId="2650"/>
    <tableColumn id="14140" xr3:uid="{8ABAED37-56A3-4FC9-BFD5-3959D46DD7AB}" name="Column14136" dataDxfId="2649"/>
    <tableColumn id="14141" xr3:uid="{0E093007-08D0-4C3A-8FD6-BB471BC68651}" name="Column14137" dataDxfId="2648"/>
    <tableColumn id="14142" xr3:uid="{E2B90E52-1A44-4059-A227-88AEE9A63895}" name="Column14138" dataDxfId="2647"/>
    <tableColumn id="14143" xr3:uid="{6B75EE5E-704A-484B-8CB1-2E489D772ECD}" name="Column14139" dataDxfId="2646"/>
    <tableColumn id="14144" xr3:uid="{D693F4A3-3852-437E-98FF-7EB4113EE710}" name="Column14140" dataDxfId="2645"/>
    <tableColumn id="14145" xr3:uid="{68EB10DE-1992-4AFD-B3D0-3B9A167F4BBA}" name="Column14141" dataDxfId="2644"/>
    <tableColumn id="14146" xr3:uid="{5AC85A37-35BF-4FA2-86B8-4CB4C7F6CC21}" name="Column14142" dataDxfId="2643"/>
    <tableColumn id="14147" xr3:uid="{23ABF3DC-5548-49ED-ADA7-BC4739E4434F}" name="Column14143" dataDxfId="2642"/>
    <tableColumn id="14148" xr3:uid="{D6761B1C-96AD-4C70-9A01-AAE6F07C15CE}" name="Column14144" dataDxfId="2641"/>
    <tableColumn id="14149" xr3:uid="{A1AB12B2-5199-4C05-8715-C592EB0FD5EF}" name="Column14145" dataDxfId="2640"/>
    <tableColumn id="14150" xr3:uid="{4592CC11-1AB8-49B1-B4F7-9EE99093165A}" name="Column14146" dataDxfId="2639"/>
    <tableColumn id="14151" xr3:uid="{C016EC06-1DAC-48C5-AB02-17C0C3C7DEC0}" name="Column14147" dataDxfId="2638"/>
    <tableColumn id="14152" xr3:uid="{A48CF892-92AA-4826-BFE2-84F1567E06E8}" name="Column14148" dataDxfId="2637"/>
    <tableColumn id="14153" xr3:uid="{CADA7F6B-C56A-4623-87F7-C52A9840866C}" name="Column14149" dataDxfId="2636"/>
    <tableColumn id="14154" xr3:uid="{8FFED5D0-7B1F-4025-8AD3-24E8D0B2EBAE}" name="Column14150" dataDxfId="2635"/>
    <tableColumn id="14155" xr3:uid="{07EB43FE-46F2-4BA5-848F-9A91BBA4E67E}" name="Column14151" dataDxfId="2634"/>
    <tableColumn id="14156" xr3:uid="{9282D284-DAA4-45EF-ABC5-7B41E434D67B}" name="Column14152" dataDxfId="2633"/>
    <tableColumn id="14157" xr3:uid="{40120D7A-36C8-44FF-8054-4BFFDCE8DDFD}" name="Column14153" dataDxfId="2632"/>
    <tableColumn id="14158" xr3:uid="{FA033AD3-E987-4915-9ECD-1088EAFA1F59}" name="Column14154" dataDxfId="2631"/>
    <tableColumn id="14159" xr3:uid="{D204754C-5B74-4AC7-88CF-D93C0AF9B388}" name="Column14155" dataDxfId="2630"/>
    <tableColumn id="14160" xr3:uid="{AB14F121-0810-4DCC-855E-4157265FD999}" name="Column14156" dataDxfId="2629"/>
    <tableColumn id="14161" xr3:uid="{9C37EFA9-D39F-400B-B86D-56D0EFB786C7}" name="Column14157" dataDxfId="2628"/>
    <tableColumn id="14162" xr3:uid="{0A24D707-113A-4CD7-B31B-8384B027A829}" name="Column14158" dataDxfId="2627"/>
    <tableColumn id="14163" xr3:uid="{A4A654F9-0E58-4BB1-8920-90F04D533891}" name="Column14159" dataDxfId="2626"/>
    <tableColumn id="14164" xr3:uid="{F5102194-6BAD-4E6E-833D-43BDD8C52D5E}" name="Column14160" dataDxfId="2625"/>
    <tableColumn id="14165" xr3:uid="{FF55E951-E091-4576-B60C-78D15EF7F34A}" name="Column14161" dataDxfId="2624"/>
    <tableColumn id="14166" xr3:uid="{C4BCD508-62B9-45EF-8F1A-20E037301AC7}" name="Column14162" dataDxfId="2623"/>
    <tableColumn id="14167" xr3:uid="{3578F226-3BA6-47A2-9276-140180385041}" name="Column14163" dataDxfId="2622"/>
    <tableColumn id="14168" xr3:uid="{060CA7DC-A95F-47B7-8EDB-ABFC214A7162}" name="Column14164" dataDxfId="2621"/>
    <tableColumn id="14169" xr3:uid="{796333FA-A2EA-4569-89A0-D797C9DB964B}" name="Column14165" dataDxfId="2620"/>
    <tableColumn id="14170" xr3:uid="{15A1BDC4-C58B-4C6E-8307-9EAE94EDF6BF}" name="Column14166" dataDxfId="2619"/>
    <tableColumn id="14171" xr3:uid="{8C5FE3DF-8A0D-40B9-A39E-E3BDD452D218}" name="Column14167" dataDxfId="2618"/>
    <tableColumn id="14172" xr3:uid="{16395A0D-402A-42DD-8855-80A95DAB5BD0}" name="Column14168" dataDxfId="2617"/>
    <tableColumn id="14173" xr3:uid="{E04881AA-2ADC-4194-A8DC-02ED45977D6D}" name="Column14169" dataDxfId="2616"/>
    <tableColumn id="14174" xr3:uid="{A34335BA-1E9C-4514-841C-0EDA33D5E632}" name="Column14170" dataDxfId="2615"/>
    <tableColumn id="14175" xr3:uid="{923EFF31-ADC6-4F18-849F-82A86407AC89}" name="Column14171" dataDxfId="2614"/>
    <tableColumn id="14176" xr3:uid="{5B4573B1-9220-4184-9D4A-D60B21339FB9}" name="Column14172" dataDxfId="2613"/>
    <tableColumn id="14177" xr3:uid="{BB2CA4E3-D870-4B89-88D2-8247E556D896}" name="Column14173" dataDxfId="2612"/>
    <tableColumn id="14178" xr3:uid="{BF073C61-A699-4EB8-B0F0-D5BC8565D00A}" name="Column14174" dataDxfId="2611"/>
    <tableColumn id="14179" xr3:uid="{E9E064C4-5A77-4445-B669-CA41E868E530}" name="Column14175" dataDxfId="2610"/>
    <tableColumn id="14180" xr3:uid="{6BDAB147-EA1F-42A2-8B02-4CA94FFDBC76}" name="Column14176" dataDxfId="2609"/>
    <tableColumn id="14181" xr3:uid="{683993D6-392A-4002-818D-C3E22B6FD08D}" name="Column14177" dataDxfId="2608"/>
    <tableColumn id="14182" xr3:uid="{A55DE08C-2EE3-4556-81DA-7B16CE0BCD35}" name="Column14178" dataDxfId="2607"/>
    <tableColumn id="14183" xr3:uid="{12474E0C-E6B8-406B-B867-F6618B1A22A5}" name="Column14179" dataDxfId="2606"/>
    <tableColumn id="14184" xr3:uid="{E8D06EC2-3A91-4612-99BA-C849C844E147}" name="Column14180" dataDxfId="2605"/>
    <tableColumn id="14185" xr3:uid="{692BD8A4-E5D8-48BC-8C4D-E6987EC9BCD9}" name="Column14181" dataDxfId="2604"/>
    <tableColumn id="14186" xr3:uid="{FBF4E106-A4A0-4547-BD09-9DA39EE968DE}" name="Column14182" dataDxfId="2603"/>
    <tableColumn id="14187" xr3:uid="{275646D8-8375-4FA6-92E4-ECCE4B3B9905}" name="Column14183" dataDxfId="2602"/>
    <tableColumn id="14188" xr3:uid="{73B1A21C-A684-4B0E-A598-54C53DEB61FE}" name="Column14184" dataDxfId="2601"/>
    <tableColumn id="14189" xr3:uid="{AEDBC284-31D8-4603-922D-0C1A8E6FFC7D}" name="Column14185" dataDxfId="2600"/>
    <tableColumn id="14190" xr3:uid="{6531C30F-EF61-48D5-BC89-11D4CFFDB53A}" name="Column14186" dataDxfId="2599"/>
    <tableColumn id="14191" xr3:uid="{9CE8EBA9-5319-4CFB-811F-80BC34F1EF2E}" name="Column14187" dataDxfId="2598"/>
    <tableColumn id="14192" xr3:uid="{0D1DDCA2-19B3-42C5-AE38-05A83334A00D}" name="Column14188" dataDxfId="2597"/>
    <tableColumn id="14193" xr3:uid="{2322D859-B3CB-408A-9E2F-D6531AEC2C6F}" name="Column14189" dataDxfId="2596"/>
    <tableColumn id="14194" xr3:uid="{23A6F28E-6A45-45D6-8194-79103B0A0727}" name="Column14190" dataDxfId="2595"/>
    <tableColumn id="14195" xr3:uid="{DAED5863-0C5E-47EC-96FE-2607EC95BAE5}" name="Column14191" dataDxfId="2594"/>
    <tableColumn id="14196" xr3:uid="{695D2FAF-50E4-4E28-BB50-BFF4D30465A2}" name="Column14192" dataDxfId="2593"/>
    <tableColumn id="14197" xr3:uid="{03DA43BD-4884-44F8-A31C-8D3BB5DBDA1D}" name="Column14193" dataDxfId="2592"/>
    <tableColumn id="14198" xr3:uid="{8CC115E1-8D10-49E2-BA7B-97E66881B13F}" name="Column14194" dataDxfId="2591"/>
    <tableColumn id="14199" xr3:uid="{DA7DDED2-02BA-4CFE-B054-15B2112F519D}" name="Column14195" dataDxfId="2590"/>
    <tableColumn id="14200" xr3:uid="{290B39F1-6831-4054-ABB2-9187A20BEF06}" name="Column14196" dataDxfId="2589"/>
    <tableColumn id="14201" xr3:uid="{B1972E82-3BCB-4F6F-933D-0BA28B1AE431}" name="Column14197" dataDxfId="2588"/>
    <tableColumn id="14202" xr3:uid="{189FA590-A9A5-4810-A83A-AB0E8C400809}" name="Column14198" dataDxfId="2587"/>
    <tableColumn id="14203" xr3:uid="{70474990-11DD-4D01-B5D7-9858B5179B77}" name="Column14199" dataDxfId="2586"/>
    <tableColumn id="14204" xr3:uid="{98C6F88B-8880-4823-A0B8-019500B042A6}" name="Column14200" dataDxfId="2585"/>
    <tableColumn id="14205" xr3:uid="{73759FCD-45E7-4EE3-846C-D9187D83AB33}" name="Column14201" dataDxfId="2584"/>
    <tableColumn id="14206" xr3:uid="{44CF06AC-AF29-48E9-A18D-8B37BC89D08C}" name="Column14202" dataDxfId="2583"/>
    <tableColumn id="14207" xr3:uid="{0CE4DB61-9B13-4C24-9CDC-85B63394FD8C}" name="Column14203" dataDxfId="2582"/>
    <tableColumn id="14208" xr3:uid="{5067F34B-CFE0-4BEB-BEF1-C851C3415C8D}" name="Column14204" dataDxfId="2581"/>
    <tableColumn id="14209" xr3:uid="{1FE20B47-765A-47EF-81E3-A42D225C78A3}" name="Column14205" dataDxfId="2580"/>
    <tableColumn id="14210" xr3:uid="{689E4EFC-2B04-4823-994B-2A93357AF404}" name="Column14206" dataDxfId="2579"/>
    <tableColumn id="14211" xr3:uid="{ECE6AEA9-4B6A-4FC0-843F-E28889ACCC51}" name="Column14207" dataDxfId="2578"/>
    <tableColumn id="14212" xr3:uid="{580E6A42-A4B4-459E-BA59-EAB10E06BB33}" name="Column14208" dataDxfId="2577"/>
    <tableColumn id="14213" xr3:uid="{C0CC0B70-3E6D-4ED3-A334-ABDE4C0CA81D}" name="Column14209" dataDxfId="2576"/>
    <tableColumn id="14214" xr3:uid="{CFB1D6B9-B4C0-4FB8-837A-F5A09247B06B}" name="Column14210" dataDxfId="2575"/>
    <tableColumn id="14215" xr3:uid="{0F6EB339-0054-465D-BE60-A50B18EB3170}" name="Column14211" dataDxfId="2574"/>
    <tableColumn id="14216" xr3:uid="{1214F2D8-6A60-4FAE-9C7C-4EC9628C9ECF}" name="Column14212" dataDxfId="2573"/>
    <tableColumn id="14217" xr3:uid="{DEBBB21F-2AA9-444A-A350-877A596010E9}" name="Column14213" dataDxfId="2572"/>
    <tableColumn id="14218" xr3:uid="{A6E6ACF2-EC41-4D8E-BE19-EB688B79C94F}" name="Column14214" dataDxfId="2571"/>
    <tableColumn id="14219" xr3:uid="{BF909A59-AD5B-4C63-9073-6034A3A6739A}" name="Column14215" dataDxfId="2570"/>
    <tableColumn id="14220" xr3:uid="{E7D6EE87-7CD2-4C6F-8D71-A4B16FDF6DA9}" name="Column14216" dataDxfId="2569"/>
    <tableColumn id="14221" xr3:uid="{BA8E65E1-087D-4143-ABFC-6667B0CD7A8E}" name="Column14217" dataDxfId="2568"/>
    <tableColumn id="14222" xr3:uid="{16EDE386-92A8-491C-87F4-8E4FEC2112A8}" name="Column14218" dataDxfId="2567"/>
    <tableColumn id="14223" xr3:uid="{0065E573-073C-40FC-A7BE-DD52D3A85799}" name="Column14219" dataDxfId="2566"/>
    <tableColumn id="14224" xr3:uid="{8734CC22-54F7-4E18-92C3-75D1B5758D0F}" name="Column14220" dataDxfId="2565"/>
    <tableColumn id="14225" xr3:uid="{78B7ACA8-BEED-406D-BA00-6DA4E70FEBFB}" name="Column14221" dataDxfId="2564"/>
    <tableColumn id="14226" xr3:uid="{34235D46-668F-43CA-B763-7B089C71031D}" name="Column14222" dataDxfId="2563"/>
    <tableColumn id="14227" xr3:uid="{C9F6B781-12BE-4339-BACA-E810C9516435}" name="Column14223" dataDxfId="2562"/>
    <tableColumn id="14228" xr3:uid="{7D2686A4-0C7C-4658-865F-1D178210E3B2}" name="Column14224" dataDxfId="2561"/>
    <tableColumn id="14229" xr3:uid="{D968FCFA-B5F4-4A37-A032-BE7D46F643DF}" name="Column14225" dataDxfId="2560"/>
    <tableColumn id="14230" xr3:uid="{6CBEB9C5-1D4B-40EF-B2A5-0D5DEAA8FB64}" name="Column14226" dataDxfId="2559"/>
    <tableColumn id="14231" xr3:uid="{1F8A3D61-5628-42F9-9A9B-02537BEEC34D}" name="Column14227" dataDxfId="2558"/>
    <tableColumn id="14232" xr3:uid="{5EC8498B-C674-4500-8C4C-30F956920E57}" name="Column14228" dataDxfId="2557"/>
    <tableColumn id="14233" xr3:uid="{5883828F-6AFD-4BD0-BB58-AA36E492E266}" name="Column14229" dataDxfId="2556"/>
    <tableColumn id="14234" xr3:uid="{B7A304E1-403C-4603-B28F-FA6FD37389D3}" name="Column14230" dataDxfId="2555"/>
    <tableColumn id="14235" xr3:uid="{50AC387A-A071-4765-957D-D18B0DC493FE}" name="Column14231" dataDxfId="2554"/>
    <tableColumn id="14236" xr3:uid="{2AF7FE52-8D8F-409B-8783-48404BB3B9E5}" name="Column14232" dataDxfId="2553"/>
    <tableColumn id="14237" xr3:uid="{9551CAAD-5330-4051-9F2F-52054CD12A4D}" name="Column14233" dataDxfId="2552"/>
    <tableColumn id="14238" xr3:uid="{2AD2E19C-BEC8-42C9-B031-9657BAC5C177}" name="Column14234" dataDxfId="2551"/>
    <tableColumn id="14239" xr3:uid="{FA97B799-9E5B-4D1A-92FC-D8EBD65CF836}" name="Column14235" dataDxfId="2550"/>
    <tableColumn id="14240" xr3:uid="{9F378D54-BB6C-43AD-BD9A-D19E43B94833}" name="Column14236" dataDxfId="2549"/>
    <tableColumn id="14241" xr3:uid="{75EBD947-AFC1-4DE1-9CE4-ED8101CEA660}" name="Column14237" dataDxfId="2548"/>
    <tableColumn id="14242" xr3:uid="{79660CA8-155B-46B3-9B67-9B7F1D3C0575}" name="Column14238" dataDxfId="2547"/>
    <tableColumn id="14243" xr3:uid="{EB9C89BA-C598-437C-8AFB-EA1CF8A35B21}" name="Column14239" dataDxfId="2546"/>
    <tableColumn id="14244" xr3:uid="{54CB4F16-3939-46EC-9946-091FE62A3576}" name="Column14240" dataDxfId="2545"/>
    <tableColumn id="14245" xr3:uid="{9A439302-2717-41DA-9E37-AEE859C639D9}" name="Column14241" dataDxfId="2544"/>
    <tableColumn id="14246" xr3:uid="{E8B9A6C9-38F5-4164-8236-E5523ED99C6E}" name="Column14242" dataDxfId="2543"/>
    <tableColumn id="14247" xr3:uid="{B73F7360-7E5F-408D-8006-C5F101DBD54C}" name="Column14243" dataDxfId="2542"/>
    <tableColumn id="14248" xr3:uid="{C0E0476F-43E1-45EA-ACA7-7703983A2D58}" name="Column14244" dataDxfId="2541"/>
    <tableColumn id="14249" xr3:uid="{90E7BA93-72C0-48F7-9798-73F1F2055BCE}" name="Column14245" dataDxfId="2540"/>
    <tableColumn id="14250" xr3:uid="{2BEBC849-85A9-499E-B9F6-59EAE745945F}" name="Column14246" dataDxfId="2539"/>
    <tableColumn id="14251" xr3:uid="{231BC5AA-26F2-4531-B013-F54E96E57869}" name="Column14247" dataDxfId="2538"/>
    <tableColumn id="14252" xr3:uid="{03F1BBD0-A349-4F43-A046-8E150B0094B2}" name="Column14248" dataDxfId="2537"/>
    <tableColumn id="14253" xr3:uid="{3A7A8534-5720-449C-A297-D2C7F010DEE5}" name="Column14249" dataDxfId="2536"/>
    <tableColumn id="14254" xr3:uid="{1D0AD31D-8918-4B97-9005-A93C6D52B492}" name="Column14250" dataDxfId="2535"/>
    <tableColumn id="14255" xr3:uid="{D1859B01-937E-4505-AD49-59BDC74426B7}" name="Column14251" dataDxfId="2534"/>
    <tableColumn id="14256" xr3:uid="{AB73056B-5947-41DE-ABEF-2FAE7041160C}" name="Column14252" dataDxfId="2533"/>
    <tableColumn id="14257" xr3:uid="{C869C7D9-0EE8-4CA1-8EE4-4FE4F5D31B37}" name="Column14253" dataDxfId="2532"/>
    <tableColumn id="14258" xr3:uid="{DFE60675-CB79-45B9-B231-8F23268EE5D9}" name="Column14254" dataDxfId="2531"/>
    <tableColumn id="14259" xr3:uid="{02E58AC2-098A-4F6B-884B-D30F5E714CB8}" name="Column14255" dataDxfId="2530"/>
    <tableColumn id="14260" xr3:uid="{70E3538F-14EC-4097-9A9E-FDBBB6AC74DB}" name="Column14256" dataDxfId="2529"/>
    <tableColumn id="14261" xr3:uid="{F0421899-C3F9-4AD0-A414-AD561104D576}" name="Column14257" dataDxfId="2528"/>
    <tableColumn id="14262" xr3:uid="{8BB4E8BA-2404-4EDB-92E6-69EA15DE4616}" name="Column14258" dataDxfId="2527"/>
    <tableColumn id="14263" xr3:uid="{7FAE5789-743E-4828-BD05-A929E02EBA00}" name="Column14259" dataDxfId="2526"/>
    <tableColumn id="14264" xr3:uid="{57CFB7A4-0EC1-49C4-9301-D9B6689B7701}" name="Column14260" dataDxfId="2525"/>
    <tableColumn id="14265" xr3:uid="{B66997D7-E8F7-4CE2-ACCB-031C3112553B}" name="Column14261" dataDxfId="2524"/>
    <tableColumn id="14266" xr3:uid="{4221ADA9-2BB7-4E55-8458-A22255EB5C68}" name="Column14262" dataDxfId="2523"/>
    <tableColumn id="14267" xr3:uid="{0852325A-3A52-40ED-A280-98874A6DD5DC}" name="Column14263" dataDxfId="2522"/>
    <tableColumn id="14268" xr3:uid="{81AA85CE-9752-44AA-A67A-BD7FE87FDEA2}" name="Column14264" dataDxfId="2521"/>
    <tableColumn id="14269" xr3:uid="{D86D48F0-1786-48D5-BD51-1E05A193A976}" name="Column14265" dataDxfId="2520"/>
    <tableColumn id="14270" xr3:uid="{995F5712-C52B-44FD-9BE7-5BC08B4B5A42}" name="Column14266" dataDxfId="2519"/>
    <tableColumn id="14271" xr3:uid="{5A04431F-77C0-47B5-9A49-42A922ABBE37}" name="Column14267" dataDxfId="2518"/>
    <tableColumn id="14272" xr3:uid="{3E45BCC2-9415-412F-B944-24816DF05521}" name="Column14268" dataDxfId="2517"/>
    <tableColumn id="14273" xr3:uid="{DF22E478-25CE-412E-AF6E-D726D49A20A0}" name="Column14269" dataDxfId="2516"/>
    <tableColumn id="14274" xr3:uid="{7B0DA79B-E42D-4585-9D1A-414B6427D105}" name="Column14270" dataDxfId="2515"/>
    <tableColumn id="14275" xr3:uid="{B5501C26-2B8F-4463-AAB5-1F0FDC94B1E7}" name="Column14271" dataDxfId="2514"/>
    <tableColumn id="14276" xr3:uid="{3C9FFFC9-70D1-42D6-9FBA-EF19017B7234}" name="Column14272" dataDxfId="2513"/>
    <tableColumn id="14277" xr3:uid="{BAA7CC43-6012-4DA8-9361-42D1651A97ED}" name="Column14273" dataDxfId="2512"/>
    <tableColumn id="14278" xr3:uid="{62C0ADED-0063-4A29-9975-1A16FD35A08F}" name="Column14274" dataDxfId="2511"/>
    <tableColumn id="14279" xr3:uid="{CA182F37-FCB9-4EB2-ADB4-2B41999396D4}" name="Column14275" dataDxfId="2510"/>
    <tableColumn id="14280" xr3:uid="{4A7F4365-05FA-445F-A25A-13B1E41D382E}" name="Column14276" dataDxfId="2509"/>
    <tableColumn id="14281" xr3:uid="{9B16713E-9DAD-4BA2-989A-C44D4E31DA99}" name="Column14277" dataDxfId="2508"/>
    <tableColumn id="14282" xr3:uid="{C2176338-EA66-4D8D-852F-3ABF8E9C60F9}" name="Column14278" dataDxfId="2507"/>
    <tableColumn id="14283" xr3:uid="{BDBB6E9C-5A07-4BAB-90D7-5DEA069D07F2}" name="Column14279" dataDxfId="2506"/>
    <tableColumn id="14284" xr3:uid="{A7A7513C-1B8B-4E47-A6BE-734EE1A62871}" name="Column14280" dataDxfId="2505"/>
    <tableColumn id="14285" xr3:uid="{40A73D62-5DAD-4124-8C7E-086D3E0083F8}" name="Column14281" dataDxfId="2504"/>
    <tableColumn id="14286" xr3:uid="{BB5DE2EE-9613-400F-86F0-4739134D5A95}" name="Column14282" dataDxfId="2503"/>
    <tableColumn id="14287" xr3:uid="{F5475A58-C195-4CEB-B82A-B54862EF2140}" name="Column14283" dataDxfId="2502"/>
    <tableColumn id="14288" xr3:uid="{BE691417-8A9A-4E73-84FF-8AF3BC42BB52}" name="Column14284" dataDxfId="2501"/>
    <tableColumn id="14289" xr3:uid="{D783FC50-4C58-4D62-8921-28D9B474D521}" name="Column14285" dataDxfId="2500"/>
    <tableColumn id="14290" xr3:uid="{B23623A9-E2DB-421A-BE6F-AC02877D7E49}" name="Column14286" dataDxfId="2499"/>
    <tableColumn id="14291" xr3:uid="{25AF48FF-0915-4D53-B32A-494CB75E3ECA}" name="Column14287" dataDxfId="2498"/>
    <tableColumn id="14292" xr3:uid="{A8FD3DCE-E115-4EB0-97D9-3DBEFA5097B2}" name="Column14288" dataDxfId="2497"/>
    <tableColumn id="14293" xr3:uid="{E7ABA43B-0A9E-4B6F-96B2-E6991DEDFB09}" name="Column14289" dataDxfId="2496"/>
    <tableColumn id="14294" xr3:uid="{1BA8023E-72F9-486F-B271-B58A2AA759A0}" name="Column14290" dataDxfId="2495"/>
    <tableColumn id="14295" xr3:uid="{23179825-EB07-4849-AE30-8386A45C0EFD}" name="Column14291" dataDxfId="2494"/>
    <tableColumn id="14296" xr3:uid="{3711059F-24E5-4F06-90D2-83B2C35626F8}" name="Column14292" dataDxfId="2493"/>
    <tableColumn id="14297" xr3:uid="{014E467C-1B21-460A-A973-DF948E849B4B}" name="Column14293" dataDxfId="2492"/>
    <tableColumn id="14298" xr3:uid="{76D77E6D-2A4C-49B1-BD2F-535F852A60CE}" name="Column14294" dataDxfId="2491"/>
    <tableColumn id="14299" xr3:uid="{1F39F396-1402-4594-89DB-348F5DD6CC97}" name="Column14295" dataDxfId="2490"/>
    <tableColumn id="14300" xr3:uid="{6360072B-E50A-4393-AD68-D6E2F66C3D4E}" name="Column14296" dataDxfId="2489"/>
    <tableColumn id="14301" xr3:uid="{12837D58-C919-458C-9229-8156FB72379D}" name="Column14297" dataDxfId="2488"/>
    <tableColumn id="14302" xr3:uid="{CD7C790E-DD14-41C1-A571-5273DFD3C75F}" name="Column14298" dataDxfId="2487"/>
    <tableColumn id="14303" xr3:uid="{4BABC42C-AC0B-40DF-8C6E-68986633BC4A}" name="Column14299" dataDxfId="2486"/>
    <tableColumn id="14304" xr3:uid="{B245C676-BED2-417F-BF17-68D69B97E567}" name="Column14300" dataDxfId="2485"/>
    <tableColumn id="14305" xr3:uid="{CBC7A7A7-80AF-44E9-B400-EC6FE448701C}" name="Column14301" dataDxfId="2484"/>
    <tableColumn id="14306" xr3:uid="{D8AAC016-5639-4BA5-AD74-4F639645AF2A}" name="Column14302" dataDxfId="2483"/>
    <tableColumn id="14307" xr3:uid="{6E7353A2-6111-41BB-862F-676871A8B94A}" name="Column14303" dataDxfId="2482"/>
    <tableColumn id="14308" xr3:uid="{0A96D0E4-C656-49CC-A879-1CD408AEEF90}" name="Column14304" dataDxfId="2481"/>
    <tableColumn id="14309" xr3:uid="{2EDCDD35-A779-469F-BD85-A47D3806697B}" name="Column14305" dataDxfId="2480"/>
    <tableColumn id="14310" xr3:uid="{D2F2D8B8-CD1A-4233-A707-D9F983552893}" name="Column14306" dataDxfId="2479"/>
    <tableColumn id="14311" xr3:uid="{58B31BCC-011C-4904-AA9B-65096BA958A8}" name="Column14307" dataDxfId="2478"/>
    <tableColumn id="14312" xr3:uid="{95CC598F-5CE7-48DC-BA68-9704D97663E7}" name="Column14308" dataDxfId="2477"/>
    <tableColumn id="14313" xr3:uid="{43F01CBF-3C97-438D-B638-6F9AC6CCF19B}" name="Column14309" dataDxfId="2476"/>
    <tableColumn id="14314" xr3:uid="{965325DF-A8C7-464E-AEE8-B6074146B322}" name="Column14310" dataDxfId="2475"/>
    <tableColumn id="14315" xr3:uid="{ED395E0E-9835-4303-A090-C91B0CAF4373}" name="Column14311" dataDxfId="2474"/>
    <tableColumn id="14316" xr3:uid="{109AA97A-524A-453C-BC72-7EC0EA269727}" name="Column14312" dataDxfId="2473"/>
    <tableColumn id="14317" xr3:uid="{CF1028FA-3023-4001-A564-FBECDE4BCA32}" name="Column14313" dataDxfId="2472"/>
    <tableColumn id="14318" xr3:uid="{D30E8959-D3B7-4F02-AE75-D60A0C63641D}" name="Column14314" dataDxfId="2471"/>
    <tableColumn id="14319" xr3:uid="{52A48BFC-B763-4BB1-9291-A60D9BD647BC}" name="Column14315" dataDxfId="2470"/>
    <tableColumn id="14320" xr3:uid="{77B10B56-9C1E-4144-86E1-0391EE38C481}" name="Column14316" dataDxfId="2469"/>
    <tableColumn id="14321" xr3:uid="{B7873080-24C1-489B-BD39-A09B35E9FBFC}" name="Column14317" dataDxfId="2468"/>
    <tableColumn id="14322" xr3:uid="{BBCE0F41-D584-4B66-B5B7-E5AA8170F0F9}" name="Column14318" dataDxfId="2467"/>
    <tableColumn id="14323" xr3:uid="{B40F0E1C-AB29-44A2-AE6B-9A9941325A52}" name="Column14319" dataDxfId="2466"/>
    <tableColumn id="14324" xr3:uid="{2CB04C1F-2A28-4542-B2D0-214D32405A04}" name="Column14320" dataDxfId="2465"/>
    <tableColumn id="14325" xr3:uid="{EF91D9F1-B4D6-42A3-A424-76A5119932D9}" name="Column14321" dataDxfId="2464"/>
    <tableColumn id="14326" xr3:uid="{89ACDFCE-24BC-49EE-A081-49F8247C884D}" name="Column14322" dataDxfId="2463"/>
    <tableColumn id="14327" xr3:uid="{58A861E2-5F82-4E76-9C1E-B397A897CD0D}" name="Column14323" dataDxfId="2462"/>
    <tableColumn id="14328" xr3:uid="{610F7802-DF75-4AC3-9DF3-59310572564E}" name="Column14324" dataDxfId="2461"/>
    <tableColumn id="14329" xr3:uid="{40076701-6F40-4494-8280-DBD4BD0E9B34}" name="Column14325" dataDxfId="2460"/>
    <tableColumn id="14330" xr3:uid="{2DA330B0-09A0-4727-847B-132ADE83E172}" name="Column14326" dataDxfId="2459"/>
    <tableColumn id="14331" xr3:uid="{32568794-FBDA-464A-BC77-7159CA4B016B}" name="Column14327" dataDxfId="2458"/>
    <tableColumn id="14332" xr3:uid="{A15714F6-D9BB-42C7-ADFE-1A0DA5098BB8}" name="Column14328" dataDxfId="2457"/>
    <tableColumn id="14333" xr3:uid="{7BBA1345-0C25-4878-84B7-56C0CA0AB82A}" name="Column14329" dataDxfId="2456"/>
    <tableColumn id="14334" xr3:uid="{20FC5A77-2167-4057-9AE1-4DE9BF3ED7B4}" name="Column14330" dataDxfId="2455"/>
    <tableColumn id="14335" xr3:uid="{FA5580FB-632E-4277-86F4-DDA9B370B7AC}" name="Column14331" dataDxfId="2454"/>
    <tableColumn id="14336" xr3:uid="{E95AA417-9B75-4036-9C82-525CFF77171A}" name="Column14332" dataDxfId="2453"/>
    <tableColumn id="14337" xr3:uid="{B904B0CA-9FC8-4B42-A73F-5C5F3A190314}" name="Column14333" dataDxfId="2452"/>
    <tableColumn id="14338" xr3:uid="{61315C3A-BA01-41F1-8D72-ECD3C0E72DB7}" name="Column14334" dataDxfId="2451"/>
    <tableColumn id="14339" xr3:uid="{2EC04CAF-39C1-4B3A-967C-B81DFC91C88B}" name="Column14335" dataDxfId="2450"/>
    <tableColumn id="14340" xr3:uid="{6C2AE001-CADE-4B59-927A-8513AC5732A3}" name="Column14336" dataDxfId="2449"/>
    <tableColumn id="14341" xr3:uid="{2D4FE290-D8AD-462B-96C0-850F29C776C4}" name="Column14337" dataDxfId="2448"/>
    <tableColumn id="14342" xr3:uid="{65F5E5D2-0885-48B2-B1C8-41BC842834EA}" name="Column14338" dataDxfId="2447"/>
    <tableColumn id="14343" xr3:uid="{223C519B-8C51-4AE6-8B2A-CD8E46CFF9A5}" name="Column14339" dataDxfId="2446"/>
    <tableColumn id="14344" xr3:uid="{ECBC6716-D0C1-4669-972E-16447982CBE3}" name="Column14340" dataDxfId="2445"/>
    <tableColumn id="14345" xr3:uid="{1880D77C-CA9B-4B17-8E34-77ED3B123F48}" name="Column14341" dataDxfId="2444"/>
    <tableColumn id="14346" xr3:uid="{422569D6-5720-49FB-B7DC-4C84134F75CA}" name="Column14342" dataDxfId="2443"/>
    <tableColumn id="14347" xr3:uid="{E853F03A-FE0D-42AE-B44D-748BD388401C}" name="Column14343" dataDxfId="2442"/>
    <tableColumn id="14348" xr3:uid="{303008AE-1DB9-4C23-A1FF-B1322157CA3E}" name="Column14344" dataDxfId="2441"/>
    <tableColumn id="14349" xr3:uid="{D69745B5-FF90-47AC-B303-89C2CA3FD725}" name="Column14345" dataDxfId="2440"/>
    <tableColumn id="14350" xr3:uid="{2EB2C143-846F-495B-8CFA-9F06CD1D5914}" name="Column14346" dataDxfId="2439"/>
    <tableColumn id="14351" xr3:uid="{4978A155-5BE6-413A-84E1-F24D83032745}" name="Column14347" dataDxfId="2438"/>
    <tableColumn id="14352" xr3:uid="{4B3FA82C-6473-4502-9840-A6E321DE5D25}" name="Column14348" dataDxfId="2437"/>
    <tableColumn id="14353" xr3:uid="{7C049DEB-4C7A-4644-80C1-98A2379E43CE}" name="Column14349" dataDxfId="2436"/>
    <tableColumn id="14354" xr3:uid="{DC359804-A2DA-417E-8C4B-32C606051831}" name="Column14350" dataDxfId="2435"/>
    <tableColumn id="14355" xr3:uid="{4406CBFF-731F-4EAA-BC2C-6BA55A48CC23}" name="Column14351" dataDxfId="2434"/>
    <tableColumn id="14356" xr3:uid="{D7B10CE2-24AA-4884-86EC-32F7C9DFC091}" name="Column14352" dataDxfId="2433"/>
    <tableColumn id="14357" xr3:uid="{24EE7079-B9DB-4ED0-94F0-4805F88D36B2}" name="Column14353" dataDxfId="2432"/>
    <tableColumn id="14358" xr3:uid="{0ABB4E62-A37E-4D81-B730-87130E69C14B}" name="Column14354" dataDxfId="2431"/>
    <tableColumn id="14359" xr3:uid="{91D35349-FF9D-4657-A8BD-8203A2BE8C0D}" name="Column14355" dataDxfId="2430"/>
    <tableColumn id="14360" xr3:uid="{50506A1B-3ECE-44DE-8D46-8570CD51CDCD}" name="Column14356" dataDxfId="2429"/>
    <tableColumn id="14361" xr3:uid="{F0C95C54-7188-45F5-A49D-BC32E039DCAA}" name="Column14357" dataDxfId="2428"/>
    <tableColumn id="14362" xr3:uid="{1EEDCE9D-A395-4F76-A4AE-69182FF0B09C}" name="Column14358" dataDxfId="2427"/>
    <tableColumn id="14363" xr3:uid="{00C0CC44-9BAA-46FE-85AD-018A2E5EC7D0}" name="Column14359" dataDxfId="2426"/>
    <tableColumn id="14364" xr3:uid="{FE46DAE7-D1FC-4BAA-BEF5-0DD658D25213}" name="Column14360" dataDxfId="2425"/>
    <tableColumn id="14365" xr3:uid="{35ED60E1-9542-43B1-9F6D-315D699C0A84}" name="Column14361" dataDxfId="2424"/>
    <tableColumn id="14366" xr3:uid="{3785EB3A-F3C0-49B7-A7D4-CD2DFD87FC2E}" name="Column14362" dataDxfId="2423"/>
    <tableColumn id="14367" xr3:uid="{8C069745-CDBD-4502-B20F-784826583FD2}" name="Column14363" dataDxfId="2422"/>
    <tableColumn id="14368" xr3:uid="{9410EACF-221B-47E4-8760-6F7496A5F733}" name="Column14364" dataDxfId="2421"/>
    <tableColumn id="14369" xr3:uid="{5DE707A8-860A-4B9A-9821-F1A6C4D0B4B6}" name="Column14365" dataDxfId="2420"/>
    <tableColumn id="14370" xr3:uid="{5DF35362-5D47-4D31-AD94-31CFB9ACD034}" name="Column14366" dataDxfId="2419"/>
    <tableColumn id="14371" xr3:uid="{9C1162E0-2411-436A-B780-46E1144DE4C7}" name="Column14367" dataDxfId="2418"/>
    <tableColumn id="14372" xr3:uid="{BFA2ECD1-9433-4681-AC56-256674722D9E}" name="Column14368" dataDxfId="2417"/>
    <tableColumn id="14373" xr3:uid="{087CDC75-FC58-48F4-A047-C235E6789FEB}" name="Column14369" dataDxfId="2416"/>
    <tableColumn id="14374" xr3:uid="{E6916B72-11DD-4FF1-90F5-C72DF6D0CF0D}" name="Column14370" dataDxfId="2415"/>
    <tableColumn id="14375" xr3:uid="{0893C01D-9759-4652-A2A3-339C64AF265B}" name="Column14371" dataDxfId="2414"/>
    <tableColumn id="14376" xr3:uid="{6FE07FC0-03D3-4187-B4B7-286E24957811}" name="Column14372" dataDxfId="2413"/>
    <tableColumn id="14377" xr3:uid="{6C4734EE-3DA3-47ED-B592-FDB3B4DED096}" name="Column14373" dataDxfId="2412"/>
    <tableColumn id="14378" xr3:uid="{BE1DCAC3-BB8D-4DE7-AE17-0C08CD20F4FA}" name="Column14374" dataDxfId="2411"/>
    <tableColumn id="14379" xr3:uid="{FB916026-52FD-470C-8FC1-7376A02842F7}" name="Column14375" dataDxfId="2410"/>
    <tableColumn id="14380" xr3:uid="{DE2F15EA-6557-4BAF-BD01-49E399780286}" name="Column14376" dataDxfId="2409"/>
    <tableColumn id="14381" xr3:uid="{235D9187-B9CC-4BA0-BC6B-478D6C9BDA11}" name="Column14377" dataDxfId="2408"/>
    <tableColumn id="14382" xr3:uid="{8AA0C4CA-2FC2-48BE-BE1F-7C24C1926B70}" name="Column14378" dataDxfId="2407"/>
    <tableColumn id="14383" xr3:uid="{6577C1B1-F9D3-47DC-8F97-19FF64B619D1}" name="Column14379" dataDxfId="2406"/>
    <tableColumn id="14384" xr3:uid="{76193B24-C2AF-4709-94FA-12FF00B5472A}" name="Column14380" dataDxfId="2405"/>
    <tableColumn id="14385" xr3:uid="{C19B5298-A685-4F87-9795-8315607F04FC}" name="Column14381" dataDxfId="2404"/>
    <tableColumn id="14386" xr3:uid="{1DC25C1B-7219-4879-8672-F2D0AB8BC13D}" name="Column14382" dataDxfId="2403"/>
    <tableColumn id="14387" xr3:uid="{7895EC7A-9D4F-4324-83B6-12476E7BC4D1}" name="Column14383" dataDxfId="2402"/>
    <tableColumn id="14388" xr3:uid="{599C228A-C952-445D-9386-DB04F6A4DF56}" name="Column14384" dataDxfId="2401"/>
    <tableColumn id="14389" xr3:uid="{455EF13C-B71D-4BBC-B4A1-9D294DC604B7}" name="Column14385" dataDxfId="2400"/>
    <tableColumn id="14390" xr3:uid="{7F3FFABF-7C3D-4337-B5CD-1C9AF58D1850}" name="Column14386" dataDxfId="2399"/>
    <tableColumn id="14391" xr3:uid="{0FA1AE68-460F-44E4-B3E9-8946B7ECF612}" name="Column14387" dataDxfId="2398"/>
    <tableColumn id="14392" xr3:uid="{08F078A8-826E-48A5-84F5-7095E5F0C57A}" name="Column14388" dataDxfId="2397"/>
    <tableColumn id="14393" xr3:uid="{A52F87C9-75A9-49C7-9E80-B5236B1D487C}" name="Column14389" dataDxfId="2396"/>
    <tableColumn id="14394" xr3:uid="{7A557D98-0725-40B1-9A00-CCD4A342D44B}" name="Column14390" dataDxfId="2395"/>
    <tableColumn id="14395" xr3:uid="{293D3E61-61FE-40AE-A4F4-A6D418E477B1}" name="Column14391" dataDxfId="2394"/>
    <tableColumn id="14396" xr3:uid="{2A15CD2C-5F8E-43FB-B62D-FBC07A3A8C2B}" name="Column14392" dataDxfId="2393"/>
    <tableColumn id="14397" xr3:uid="{F4B9FD72-E2BF-41AB-9BB0-DE2030F325E6}" name="Column14393" dataDxfId="2392"/>
    <tableColumn id="14398" xr3:uid="{F891D373-9B6A-44DE-8BCE-609F9C2BE2B0}" name="Column14394" dataDxfId="2391"/>
    <tableColumn id="14399" xr3:uid="{E84BA89A-B7E8-4F5F-8E34-B0080EF1705D}" name="Column14395" dataDxfId="2390"/>
    <tableColumn id="14400" xr3:uid="{84487A63-4BA0-4BEA-8B76-1438584247F5}" name="Column14396" dataDxfId="2389"/>
    <tableColumn id="14401" xr3:uid="{953388E1-A3C3-42A8-A82D-DA745BD30680}" name="Column14397" dataDxfId="2388"/>
    <tableColumn id="14402" xr3:uid="{A827530F-FD8C-4167-A8BC-BD6B284F9EC5}" name="Column14398" dataDxfId="2387"/>
    <tableColumn id="14403" xr3:uid="{D57748BC-0140-45D9-A9EC-BC9A6E8E94FA}" name="Column14399" dataDxfId="2386"/>
    <tableColumn id="14404" xr3:uid="{C2959C07-F4C5-466B-BC1F-1464D3B6428A}" name="Column14400" dataDxfId="2385"/>
    <tableColumn id="14405" xr3:uid="{534DF922-26FE-4318-B8BA-791358A146B3}" name="Column14401" dataDxfId="2384"/>
    <tableColumn id="14406" xr3:uid="{6A393764-6851-4875-B7DD-952D925BE2EC}" name="Column14402" dataDxfId="2383"/>
    <tableColumn id="14407" xr3:uid="{54E16718-E692-4D3C-BBD8-3E3BF098697A}" name="Column14403" dataDxfId="2382"/>
    <tableColumn id="14408" xr3:uid="{7F9D43BC-C56E-457E-8D4D-25D61FF2E68B}" name="Column14404" dataDxfId="2381"/>
    <tableColumn id="14409" xr3:uid="{3DFE804A-F5F4-4EBF-9E7E-CF28CE0D96A6}" name="Column14405" dataDxfId="2380"/>
    <tableColumn id="14410" xr3:uid="{CD5AB30E-A0A1-4327-94E9-248BC93EA08E}" name="Column14406" dataDxfId="2379"/>
    <tableColumn id="14411" xr3:uid="{FAA36166-3D0A-4289-B3A5-9F2BDE17E888}" name="Column14407" dataDxfId="2378"/>
    <tableColumn id="14412" xr3:uid="{58020D04-B405-4293-A253-BB9A0C8E03D7}" name="Column14408" dataDxfId="2377"/>
    <tableColumn id="14413" xr3:uid="{5DE2CDD9-89F2-4F25-9063-29B76ED25DF0}" name="Column14409" dataDxfId="2376"/>
    <tableColumn id="14414" xr3:uid="{BA4EE6F4-BA69-49A3-B933-77AFA6866CAF}" name="Column14410" dataDxfId="2375"/>
    <tableColumn id="14415" xr3:uid="{9AA60E04-A721-4228-8443-DD62B257C1E0}" name="Column14411" dataDxfId="2374"/>
    <tableColumn id="14416" xr3:uid="{5D2F1F92-09B0-4037-A4ED-2957C994BF2B}" name="Column14412" dataDxfId="2373"/>
    <tableColumn id="14417" xr3:uid="{ED1DD18A-0037-4EC3-9464-6753FD7340BC}" name="Column14413" dataDxfId="2372"/>
    <tableColumn id="14418" xr3:uid="{6F8C4BDF-FF3C-431D-A508-50E9F55788A8}" name="Column14414" dataDxfId="2371"/>
    <tableColumn id="14419" xr3:uid="{2014C101-3903-418F-864A-CC1BE1ABFB16}" name="Column14415" dataDxfId="2370"/>
    <tableColumn id="14420" xr3:uid="{F9C661BA-6970-45A7-AE73-0AFACE8A1E24}" name="Column14416" dataDxfId="2369"/>
    <tableColumn id="14421" xr3:uid="{3C8CB73C-07A9-4B0A-9737-568AED0977A6}" name="Column14417" dataDxfId="2368"/>
    <tableColumn id="14422" xr3:uid="{F89C16E3-5F3A-4FC5-8499-86A7F305ECEE}" name="Column14418" dataDxfId="2367"/>
    <tableColumn id="14423" xr3:uid="{E3211D1C-B3DA-4EF1-B0FB-EEE02E497114}" name="Column14419" dataDxfId="2366"/>
    <tableColumn id="14424" xr3:uid="{2BD19B3F-23BB-4449-914F-7001AE265A96}" name="Column14420" dataDxfId="2365"/>
    <tableColumn id="14425" xr3:uid="{E26F820A-0F8D-4711-AC1B-F05CD3CC74C1}" name="Column14421" dataDxfId="2364"/>
    <tableColumn id="14426" xr3:uid="{991C7B22-C9D8-41E2-8D0C-7364321EA97A}" name="Column14422" dataDxfId="2363"/>
    <tableColumn id="14427" xr3:uid="{0AF047BF-FB9B-4334-87EF-21D84C420399}" name="Column14423" dataDxfId="2362"/>
    <tableColumn id="14428" xr3:uid="{CBC8F5D5-B455-408F-AC49-EC41DB0A4710}" name="Column14424" dataDxfId="2361"/>
    <tableColumn id="14429" xr3:uid="{C180BFBE-E5F4-4237-BDFD-7DC16BE6A4FA}" name="Column14425" dataDxfId="2360"/>
    <tableColumn id="14430" xr3:uid="{0B53B290-48FA-466C-BFF1-88DD0DDBF341}" name="Column14426" dataDxfId="2359"/>
    <tableColumn id="14431" xr3:uid="{4CDACD13-9796-40AF-A614-824596005099}" name="Column14427" dataDxfId="2358"/>
    <tableColumn id="14432" xr3:uid="{05781D05-9E64-4B1A-A5E7-84EB6A497BB0}" name="Column14428" dataDxfId="2357"/>
    <tableColumn id="14433" xr3:uid="{7DE949E4-AD81-4485-A1FE-659D375C430E}" name="Column14429" dataDxfId="2356"/>
    <tableColumn id="14434" xr3:uid="{5B013361-CAF4-4D18-B3CE-19F6B222CC02}" name="Column14430" dataDxfId="2355"/>
    <tableColumn id="14435" xr3:uid="{2FE9EFDC-DBF5-4524-A157-50E658CA7ADD}" name="Column14431" dataDxfId="2354"/>
    <tableColumn id="14436" xr3:uid="{BE9229ED-EA39-492E-9603-6820E7E15F49}" name="Column14432" dataDxfId="2353"/>
    <tableColumn id="14437" xr3:uid="{3EDC2075-40A8-4630-B67B-142F54C0A9F0}" name="Column14433" dataDxfId="2352"/>
    <tableColumn id="14438" xr3:uid="{1C47014B-DC19-4E4C-B75B-3E297BC6E226}" name="Column14434" dataDxfId="2351"/>
    <tableColumn id="14439" xr3:uid="{212C2BE0-683E-42D6-93AB-44CF16249216}" name="Column14435" dataDxfId="2350"/>
    <tableColumn id="14440" xr3:uid="{7BDF22C6-1A40-492C-A9C2-09D95B200C69}" name="Column14436" dataDxfId="2349"/>
    <tableColumn id="14441" xr3:uid="{C9D21D2F-FF37-49B4-8CF8-89CA5D3394A7}" name="Column14437" dataDxfId="2348"/>
    <tableColumn id="14442" xr3:uid="{CB713214-C279-484C-A95D-E2C62D48E684}" name="Column14438" dataDxfId="2347"/>
    <tableColumn id="14443" xr3:uid="{E10ACD9F-4657-48AF-ADCD-72D501AA0A97}" name="Column14439" dataDxfId="2346"/>
    <tableColumn id="14444" xr3:uid="{7E2DDDD8-D6A9-4455-A931-B96BB8DAFBC4}" name="Column14440" dataDxfId="2345"/>
    <tableColumn id="14445" xr3:uid="{60641AE8-04B4-4521-A351-740570770446}" name="Column14441" dataDxfId="2344"/>
    <tableColumn id="14446" xr3:uid="{37424346-038D-4D05-B265-A7361BDEE60F}" name="Column14442" dataDxfId="2343"/>
    <tableColumn id="14447" xr3:uid="{D9C3AA5D-1F59-4A74-AB4D-41E2B6FED843}" name="Column14443" dataDxfId="2342"/>
    <tableColumn id="14448" xr3:uid="{CDF987AC-D942-4DF7-B452-A33C8C78852A}" name="Column14444" dataDxfId="2341"/>
    <tableColumn id="14449" xr3:uid="{498E0B3A-99F6-4A82-80AA-EEBD6FD05AA3}" name="Column14445" dataDxfId="2340"/>
    <tableColumn id="14450" xr3:uid="{722C4484-AA54-4B0D-B297-CCD93C79B78C}" name="Column14446" dataDxfId="2339"/>
    <tableColumn id="14451" xr3:uid="{D3D486EF-533C-44D1-AA61-477257053D01}" name="Column14447" dataDxfId="2338"/>
    <tableColumn id="14452" xr3:uid="{5951104C-AD9B-418C-A4B4-FAA565BE6E05}" name="Column14448" dataDxfId="2337"/>
    <tableColumn id="14453" xr3:uid="{D97B384A-1E2E-4D16-A43F-8DF10B8F8C40}" name="Column14449" dataDxfId="2336"/>
    <tableColumn id="14454" xr3:uid="{D5B187C5-8759-411F-ADD8-56414EBDC2D5}" name="Column14450" dataDxfId="2335"/>
    <tableColumn id="14455" xr3:uid="{8C5B7849-2A8E-44E7-9DC5-ECBA070A1D1E}" name="Column14451" dataDxfId="2334"/>
    <tableColumn id="14456" xr3:uid="{A48C1330-8B5C-4DA0-AC01-027668B94862}" name="Column14452" dataDxfId="2333"/>
    <tableColumn id="14457" xr3:uid="{A97DFEF2-D229-44D2-BDE0-E6AEE89C345A}" name="Column14453" dataDxfId="2332"/>
    <tableColumn id="14458" xr3:uid="{A959F774-129F-40BE-B869-DF042C540A42}" name="Column14454" dataDxfId="2331"/>
    <tableColumn id="14459" xr3:uid="{4BBD85BB-BB20-43E1-BC3E-E4648C72E6D2}" name="Column14455" dataDxfId="2330"/>
    <tableColumn id="14460" xr3:uid="{210D8CDF-089A-493D-A2FD-2A6D1A2E5102}" name="Column14456" dataDxfId="2329"/>
    <tableColumn id="14461" xr3:uid="{7AAEBFBF-4D69-43E5-B4F4-A0FE11FCFB61}" name="Column14457" dataDxfId="2328"/>
    <tableColumn id="14462" xr3:uid="{D6504839-6C81-4ECB-919D-3F6A59D01EE3}" name="Column14458" dataDxfId="2327"/>
    <tableColumn id="14463" xr3:uid="{44943669-DFD4-457B-9680-04B2EEB5E96C}" name="Column14459" dataDxfId="2326"/>
    <tableColumn id="14464" xr3:uid="{A8C7AAD5-2310-4629-BF71-17409BA38F8F}" name="Column14460" dataDxfId="2325"/>
    <tableColumn id="14465" xr3:uid="{83E34B71-F777-4085-8F23-F4D442BDA514}" name="Column14461" dataDxfId="2324"/>
    <tableColumn id="14466" xr3:uid="{044BC57F-8118-4701-B4EC-0DD5C627DEDA}" name="Column14462" dataDxfId="2323"/>
    <tableColumn id="14467" xr3:uid="{090EB0CC-89F7-4D0C-AF68-DBD1BC280DE3}" name="Column14463" dataDxfId="2322"/>
    <tableColumn id="14468" xr3:uid="{7692C881-5334-48EA-B79A-41F00A554CFE}" name="Column14464" dataDxfId="2321"/>
    <tableColumn id="14469" xr3:uid="{F70B7DF9-A264-4BBC-A54A-F8A0665E4274}" name="Column14465" dataDxfId="2320"/>
    <tableColumn id="14470" xr3:uid="{75F5D3CF-4683-40E7-850B-6691F5E440D4}" name="Column14466" dataDxfId="2319"/>
    <tableColumn id="14471" xr3:uid="{66AC595F-6781-4DA1-BF3A-EB4973A24DE4}" name="Column14467" dataDxfId="2318"/>
    <tableColumn id="14472" xr3:uid="{01076E2E-5ACD-452E-ADC0-4EE35D2F4AF7}" name="Column14468" dataDxfId="2317"/>
    <tableColumn id="14473" xr3:uid="{E5C58FD4-A4A1-406A-9DCE-620BF6A1DF7F}" name="Column14469" dataDxfId="2316"/>
    <tableColumn id="14474" xr3:uid="{ACE3E89C-7178-4204-A1EC-B26666E9860B}" name="Column14470" dataDxfId="2315"/>
    <tableColumn id="14475" xr3:uid="{24D9303D-28D0-435C-86C7-4643A91A84E3}" name="Column14471" dataDxfId="2314"/>
    <tableColumn id="14476" xr3:uid="{D0CFB866-F95E-4ACC-A8E7-D22219960EFE}" name="Column14472" dataDxfId="2313"/>
    <tableColumn id="14477" xr3:uid="{9509B655-8456-455D-96B4-935292D39742}" name="Column14473" dataDxfId="2312"/>
    <tableColumn id="14478" xr3:uid="{C1F3C7C7-1AA2-4E10-A4E2-FCD9F00D07C3}" name="Column14474" dataDxfId="2311"/>
    <tableColumn id="14479" xr3:uid="{14C0FA18-88E1-4D8F-941C-85971C25214A}" name="Column14475" dataDxfId="2310"/>
    <tableColumn id="14480" xr3:uid="{C73400C2-85AA-440D-A51D-B2644B6FED4B}" name="Column14476" dataDxfId="2309"/>
    <tableColumn id="14481" xr3:uid="{DC561ED2-1984-40A6-8FD7-69B4C1A9CA17}" name="Column14477" dataDxfId="2308"/>
    <tableColumn id="14482" xr3:uid="{45ACA386-EE5E-405B-9F7E-BC4718549ABD}" name="Column14478" dataDxfId="2307"/>
    <tableColumn id="14483" xr3:uid="{40BDB09C-521C-4982-A43C-35B67E94A641}" name="Column14479" dataDxfId="2306"/>
    <tableColumn id="14484" xr3:uid="{8B0A5F08-C3DD-44AC-A31E-7014CF739110}" name="Column14480" dataDxfId="2305"/>
    <tableColumn id="14485" xr3:uid="{E0BDF41E-8838-4836-8C2F-203107045FBE}" name="Column14481" dataDxfId="2304"/>
    <tableColumn id="14486" xr3:uid="{077C2884-E291-461D-9445-15BD621E508A}" name="Column14482" dataDxfId="2303"/>
    <tableColumn id="14487" xr3:uid="{1B1AC574-5223-4F05-8CE3-5C14F55923B3}" name="Column14483" dataDxfId="2302"/>
    <tableColumn id="14488" xr3:uid="{9C8E9D9B-06FB-4C0F-BD91-E11A8ABF7F68}" name="Column14484" dataDxfId="2301"/>
    <tableColumn id="14489" xr3:uid="{27A1C13F-4610-4936-89A6-65194A7C74B2}" name="Column14485" dataDxfId="2300"/>
    <tableColumn id="14490" xr3:uid="{627DD45B-A5E3-4B03-9404-A3A9B8085940}" name="Column14486" dataDxfId="2299"/>
    <tableColumn id="14491" xr3:uid="{CEC45F3B-D930-4E77-B0C0-F60B675844A6}" name="Column14487" dataDxfId="2298"/>
    <tableColumn id="14492" xr3:uid="{D0AFDFE1-0A18-4C03-8A6C-A55130293445}" name="Column14488" dataDxfId="2297"/>
    <tableColumn id="14493" xr3:uid="{33581E53-AED4-47EB-BA8B-0E77C0B5D4C6}" name="Column14489" dataDxfId="2296"/>
    <tableColumn id="14494" xr3:uid="{820B2FC0-EA26-4E71-A9DE-3B249223A003}" name="Column14490" dataDxfId="2295"/>
    <tableColumn id="14495" xr3:uid="{3FAAE4F8-4188-46FE-A2B1-3DAE1B4A2F8D}" name="Column14491" dataDxfId="2294"/>
    <tableColumn id="14496" xr3:uid="{CF81F50C-60AA-497B-8D06-27B4EE35819D}" name="Column14492" dataDxfId="2293"/>
    <tableColumn id="14497" xr3:uid="{F3FA8540-8287-4A40-A07D-F51275EECE6B}" name="Column14493" dataDxfId="2292"/>
    <tableColumn id="14498" xr3:uid="{7D42975E-4FC7-4F96-AFD8-E723C6A21A1C}" name="Column14494" dataDxfId="2291"/>
    <tableColumn id="14499" xr3:uid="{A073CA37-5648-4938-AAD6-5FB5E0E9A219}" name="Column14495" dataDxfId="2290"/>
    <tableColumn id="14500" xr3:uid="{4B3599B6-6F82-4EEF-89DA-8C06F876495B}" name="Column14496" dataDxfId="2289"/>
    <tableColumn id="14501" xr3:uid="{91C278F1-6F31-481B-918F-D1F45148B47B}" name="Column14497" dataDxfId="2288"/>
    <tableColumn id="14502" xr3:uid="{3733A93E-CF70-4163-A426-99D684A31A33}" name="Column14498" dataDxfId="2287"/>
    <tableColumn id="14503" xr3:uid="{E6C913A7-10D0-4771-BF80-15C54BFE41E5}" name="Column14499" dataDxfId="2286"/>
    <tableColumn id="14504" xr3:uid="{40C3A125-CC28-4468-A271-94F6B09824A9}" name="Column14500" dataDxfId="2285"/>
    <tableColumn id="14505" xr3:uid="{7D1B6F76-4262-4660-B85A-20A5D89B2471}" name="Column14501" dataDxfId="2284"/>
    <tableColumn id="14506" xr3:uid="{EB60CBCC-8DBC-40C6-82CF-600793E93B40}" name="Column14502" dataDxfId="2283"/>
    <tableColumn id="14507" xr3:uid="{CD9698F6-0A16-4C2A-A808-2F9FAC7BE9E6}" name="Column14503" dataDxfId="2282"/>
    <tableColumn id="14508" xr3:uid="{125799BD-FBF6-4228-A9E2-7EB1F5BEBE38}" name="Column14504" dataDxfId="2281"/>
    <tableColumn id="14509" xr3:uid="{BFBED42D-5E03-40E7-A1FE-3F7FD1AA6524}" name="Column14505" dataDxfId="2280"/>
    <tableColumn id="14510" xr3:uid="{5F8ED644-9D59-4446-ADD3-C9FF6ED1D09F}" name="Column14506" dataDxfId="2279"/>
    <tableColumn id="14511" xr3:uid="{3A07BDB4-86D9-47E9-AA0B-8A3DEE5ED2E9}" name="Column14507" dataDxfId="2278"/>
    <tableColumn id="14512" xr3:uid="{E3363494-A418-4869-BF6D-8B3609E45B55}" name="Column14508" dataDxfId="2277"/>
    <tableColumn id="14513" xr3:uid="{2CF87605-BAA1-41F9-93DA-0B15F4A63016}" name="Column14509" dataDxfId="2276"/>
    <tableColumn id="14514" xr3:uid="{2132EA25-C81F-4FB1-B8CB-B70DDEFCA316}" name="Column14510" dataDxfId="2275"/>
    <tableColumn id="14515" xr3:uid="{4C96F526-0612-4AFF-AA69-694DDBF4A40C}" name="Column14511" dataDxfId="2274"/>
    <tableColumn id="14516" xr3:uid="{912866FE-B3AE-4222-BEFC-693D05626533}" name="Column14512" dataDxfId="2273"/>
    <tableColumn id="14517" xr3:uid="{D15415E3-BE12-4F84-A548-F5BA94C95504}" name="Column14513" dataDxfId="2272"/>
    <tableColumn id="14518" xr3:uid="{2083B384-3108-4C87-A10A-5ADAEF6645DE}" name="Column14514" dataDxfId="2271"/>
    <tableColumn id="14519" xr3:uid="{F1ACC7B4-DEAC-4DCE-BC7F-3304B8BCAD71}" name="Column14515" dataDxfId="2270"/>
    <tableColumn id="14520" xr3:uid="{5135CD61-BAE0-4540-AAEC-E8D22A023557}" name="Column14516" dataDxfId="2269"/>
    <tableColumn id="14521" xr3:uid="{36FFB0AA-423A-461C-BCA5-CEBF50AC9A6C}" name="Column14517" dataDxfId="2268"/>
    <tableColumn id="14522" xr3:uid="{1FAA074A-0571-45C7-830B-D7DC9E659DDA}" name="Column14518" dataDxfId="2267"/>
    <tableColumn id="14523" xr3:uid="{7C72BC05-79B8-4B4D-9C23-7EC2DA4F5806}" name="Column14519" dataDxfId="2266"/>
    <tableColumn id="14524" xr3:uid="{34209318-AC44-4CA5-8C78-F078F4CF6D9B}" name="Column14520" dataDxfId="2265"/>
    <tableColumn id="14525" xr3:uid="{3BC6212E-AC6B-4AEE-B6AF-C3665CAE2DEE}" name="Column14521" dataDxfId="2264"/>
    <tableColumn id="14526" xr3:uid="{F91CAE85-C104-47FD-ACB2-0FEA3C991119}" name="Column14522" dataDxfId="2263"/>
    <tableColumn id="14527" xr3:uid="{245FA083-C806-43CA-AF5A-4C65987D8190}" name="Column14523" dataDxfId="2262"/>
    <tableColumn id="14528" xr3:uid="{D7FE6743-EA89-43C4-B7EF-243E3C806284}" name="Column14524" dataDxfId="2261"/>
    <tableColumn id="14529" xr3:uid="{9A5D4654-AEAA-472F-B28C-A3F919F601DB}" name="Column14525" dataDxfId="2260"/>
    <tableColumn id="14530" xr3:uid="{B55FC74A-DD07-4755-B1A4-8A8238033BC4}" name="Column14526" dataDxfId="2259"/>
    <tableColumn id="14531" xr3:uid="{62C8E14E-7DA7-4CC2-9919-61A07D035B4D}" name="Column14527" dataDxfId="2258"/>
    <tableColumn id="14532" xr3:uid="{CA15F4B4-1632-4317-B4DA-B08BB63A4C97}" name="Column14528" dataDxfId="2257"/>
    <tableColumn id="14533" xr3:uid="{FB8C4DB6-5A92-4719-A330-784D8F353C35}" name="Column14529" dataDxfId="2256"/>
    <tableColumn id="14534" xr3:uid="{6D54EEAB-43A0-4F97-BBFE-B3E72B25619A}" name="Column14530" dataDxfId="2255"/>
    <tableColumn id="14535" xr3:uid="{D931ACD9-AA77-4FCF-B22F-A03D669A2C12}" name="Column14531" dataDxfId="2254"/>
    <tableColumn id="14536" xr3:uid="{04430FFC-23E7-4525-8A89-753050FA3E0B}" name="Column14532" dataDxfId="2253"/>
    <tableColumn id="14537" xr3:uid="{5FC72C17-84B9-4A34-A6FC-5A01857D9355}" name="Column14533" dataDxfId="2252"/>
    <tableColumn id="14538" xr3:uid="{5D89E834-1C0B-41B8-ACBB-867247321736}" name="Column14534" dataDxfId="2251"/>
    <tableColumn id="14539" xr3:uid="{F8891885-D909-4407-ADC3-B5AE8103CAB1}" name="Column14535" dataDxfId="2250"/>
    <tableColumn id="14540" xr3:uid="{0DE1F294-CD60-4FFD-A42A-28267CDC7AE3}" name="Column14536" dataDxfId="2249"/>
    <tableColumn id="14541" xr3:uid="{4737B83B-D94A-49C8-AD3B-467D9013F46D}" name="Column14537" dataDxfId="2248"/>
    <tableColumn id="14542" xr3:uid="{EDB47F0E-1FD2-4860-A931-1ADED09D24AC}" name="Column14538" dataDxfId="2247"/>
    <tableColumn id="14543" xr3:uid="{8044E04D-1345-45BB-9E52-F3113C5A44DD}" name="Column14539" dataDxfId="2246"/>
    <tableColumn id="14544" xr3:uid="{214E0390-9C58-4C84-B079-80693CCA1948}" name="Column14540" dataDxfId="2245"/>
    <tableColumn id="14545" xr3:uid="{D475B55C-1088-4AF2-B905-5950BB16D752}" name="Column14541" dataDxfId="2244"/>
    <tableColumn id="14546" xr3:uid="{3FD2F0BD-78E0-465E-A8B6-E9C9294958F2}" name="Column14542" dataDxfId="2243"/>
    <tableColumn id="14547" xr3:uid="{0EE7999D-CE4B-4425-A762-BE52B4FEDA8D}" name="Column14543" dataDxfId="2242"/>
    <tableColumn id="14548" xr3:uid="{FEE4083D-C4F1-4CAB-9B2B-8CDEE71E395B}" name="Column14544" dataDxfId="2241"/>
    <tableColumn id="14549" xr3:uid="{EBEA5283-399A-488D-9C16-DCCF0E96A480}" name="Column14545" dataDxfId="2240"/>
    <tableColumn id="14550" xr3:uid="{05EE4FCC-E98E-4A84-A090-19E70CD95E5C}" name="Column14546" dataDxfId="2239"/>
    <tableColumn id="14551" xr3:uid="{6EE98324-B37B-49EF-92F6-432A946C54E0}" name="Column14547" dataDxfId="2238"/>
    <tableColumn id="14552" xr3:uid="{9E29E72C-34AE-409A-974D-6A24F5575003}" name="Column14548" dataDxfId="2237"/>
    <tableColumn id="14553" xr3:uid="{E4CC6FB1-005D-4FBF-9BE9-C2CF27E21A30}" name="Column14549" dataDxfId="2236"/>
    <tableColumn id="14554" xr3:uid="{BC2818FF-AD16-4C37-999A-3C4AB9041EFC}" name="Column14550" dataDxfId="2235"/>
    <tableColumn id="14555" xr3:uid="{7D1F579C-63CF-43B6-9B3A-8F445A99284F}" name="Column14551" dataDxfId="2234"/>
    <tableColumn id="14556" xr3:uid="{090BA544-395C-4873-B935-24BB5B32AE9C}" name="Column14552" dataDxfId="2233"/>
    <tableColumn id="14557" xr3:uid="{6E9F77EE-31DA-4DBB-ABBA-BAA30C5E45CA}" name="Column14553" dataDxfId="2232"/>
    <tableColumn id="14558" xr3:uid="{C3D9A0D0-697E-4A9A-9CD4-008CA6BD2382}" name="Column14554" dataDxfId="2231"/>
    <tableColumn id="14559" xr3:uid="{4AEAACF9-01AA-4996-93F1-CDBB060F3B76}" name="Column14555" dataDxfId="2230"/>
    <tableColumn id="14560" xr3:uid="{4D20719E-258E-4735-94DD-22590E6ECB65}" name="Column14556" dataDxfId="2229"/>
    <tableColumn id="14561" xr3:uid="{374B90B1-B9AC-4BF2-A2E1-8F0B1CB4E794}" name="Column14557" dataDxfId="2228"/>
    <tableColumn id="14562" xr3:uid="{B7812976-B76B-4F6B-A995-6FF73B1DC585}" name="Column14558" dataDxfId="2227"/>
    <tableColumn id="14563" xr3:uid="{C1DD3722-19A7-478D-9473-90EEC5EF1376}" name="Column14559" dataDxfId="2226"/>
    <tableColumn id="14564" xr3:uid="{D151354C-0CBB-4040-A130-78F43C3DDA50}" name="Column14560" dataDxfId="2225"/>
    <tableColumn id="14565" xr3:uid="{34BE0F45-1656-4370-B001-CA4DCED4D85D}" name="Column14561" dataDxfId="2224"/>
    <tableColumn id="14566" xr3:uid="{8504A21F-F12D-4EC5-83F7-7942645E7408}" name="Column14562" dataDxfId="2223"/>
    <tableColumn id="14567" xr3:uid="{DE244603-E1E9-4107-A861-BD71BACE2BA3}" name="Column14563" dataDxfId="2222"/>
    <tableColumn id="14568" xr3:uid="{FFB74961-6F61-4DC0-9A07-151584E3150F}" name="Column14564" dataDxfId="2221"/>
    <tableColumn id="14569" xr3:uid="{CC70E7D0-925F-45F3-B08B-00E583E6D4B4}" name="Column14565" dataDxfId="2220"/>
    <tableColumn id="14570" xr3:uid="{E021A6FC-0D57-45B0-983C-696A89B27B55}" name="Column14566" dataDxfId="2219"/>
    <tableColumn id="14571" xr3:uid="{CA586549-AA17-4F51-95EF-1C8A82A658E7}" name="Column14567" dataDxfId="2218"/>
    <tableColumn id="14572" xr3:uid="{9379A33F-7F8C-4FAD-9196-AE585AC9473E}" name="Column14568" dataDxfId="2217"/>
    <tableColumn id="14573" xr3:uid="{7EBE6B2D-18AF-4B3C-A142-39FFBF7D6076}" name="Column14569" dataDxfId="2216"/>
    <tableColumn id="14574" xr3:uid="{8462E0D4-7876-4E5E-8EE0-576CE5076733}" name="Column14570" dataDxfId="2215"/>
    <tableColumn id="14575" xr3:uid="{07276061-72FE-4137-B358-12556E97B650}" name="Column14571" dataDxfId="2214"/>
    <tableColumn id="14576" xr3:uid="{09FFC802-2167-4998-8CE6-1646F02306E7}" name="Column14572" dataDxfId="2213"/>
    <tableColumn id="14577" xr3:uid="{EB1A4A45-27F3-4D50-A0E7-A804F13E35D3}" name="Column14573" dataDxfId="2212"/>
    <tableColumn id="14578" xr3:uid="{BADF327F-0914-47AB-867C-C06115F11C40}" name="Column14574" dataDxfId="2211"/>
    <tableColumn id="14579" xr3:uid="{52172FFB-05D6-4456-82F5-59792B2007CC}" name="Column14575" dataDxfId="2210"/>
    <tableColumn id="14580" xr3:uid="{D15C0B7E-5DD3-4B6B-8331-11C2972D53EB}" name="Column14576" dataDxfId="2209"/>
    <tableColumn id="14581" xr3:uid="{E3DE875A-61D2-40A8-94C5-36D3FE5C195E}" name="Column14577" dataDxfId="2208"/>
    <tableColumn id="14582" xr3:uid="{38CEA76B-0E12-4BC7-84AC-C256DB34DE43}" name="Column14578" dataDxfId="2207"/>
    <tableColumn id="14583" xr3:uid="{49FA4DA5-829A-4C23-B40A-B6CCD315EBE5}" name="Column14579" dataDxfId="2206"/>
    <tableColumn id="14584" xr3:uid="{4D346E60-9DF3-4419-A70B-50F66074DAD2}" name="Column14580" dataDxfId="2205"/>
    <tableColumn id="14585" xr3:uid="{15C72D04-40BD-4853-AEE7-1B2C7DBD61FB}" name="Column14581" dataDxfId="2204"/>
    <tableColumn id="14586" xr3:uid="{F3CAA300-2412-455F-9205-8ADBEC18FB94}" name="Column14582" dataDxfId="2203"/>
    <tableColumn id="14587" xr3:uid="{A7F38498-8A5F-4F11-95B9-0BFCBD3035F0}" name="Column14583" dataDxfId="2202"/>
    <tableColumn id="14588" xr3:uid="{B759F224-9E8E-4D06-9ECE-47CF62ADF519}" name="Column14584" dataDxfId="2201"/>
    <tableColumn id="14589" xr3:uid="{152B465F-63B1-49E9-85C7-E69A7B48C8DF}" name="Column14585" dataDxfId="2200"/>
    <tableColumn id="14590" xr3:uid="{0813B8F7-108F-4318-895A-4E90E83C09BA}" name="Column14586" dataDxfId="2199"/>
    <tableColumn id="14591" xr3:uid="{32596060-6D1C-45A4-91CF-1C757CCF1694}" name="Column14587" dataDxfId="2198"/>
    <tableColumn id="14592" xr3:uid="{E36B1730-0A93-4032-805D-D02939DA2641}" name="Column14588" dataDxfId="2197"/>
    <tableColumn id="14593" xr3:uid="{D3BE6308-F7FE-4BCC-9582-8858A8BB9CFC}" name="Column14589" dataDxfId="2196"/>
    <tableColumn id="14594" xr3:uid="{13002461-66A1-4C98-B9A3-68CE4170A4BF}" name="Column14590" dataDxfId="2195"/>
    <tableColumn id="14595" xr3:uid="{5A8E0D1D-4F23-4637-8B8B-95B981BFFF2D}" name="Column14591" dataDxfId="2194"/>
    <tableColumn id="14596" xr3:uid="{0BB90D2C-FD55-4050-884E-93663252F853}" name="Column14592" dataDxfId="2193"/>
    <tableColumn id="14597" xr3:uid="{4AF583F2-130D-49A7-BC3B-4D5BF5A40100}" name="Column14593" dataDxfId="2192"/>
    <tableColumn id="14598" xr3:uid="{83D7E3C8-7CF5-4999-B952-BCE1CCB5230C}" name="Column14594" dataDxfId="2191"/>
    <tableColumn id="14599" xr3:uid="{EC3C4925-A285-43C7-932D-F320A7F8B124}" name="Column14595" dataDxfId="2190"/>
    <tableColumn id="14600" xr3:uid="{0F9CBC8D-61B1-4335-973C-E1052940B960}" name="Column14596" dataDxfId="2189"/>
    <tableColumn id="14601" xr3:uid="{E8E1264A-914D-4A99-8706-C8C4C276FD60}" name="Column14597" dataDxfId="2188"/>
    <tableColumn id="14602" xr3:uid="{D828A67F-7D20-45DB-AD50-D57F8F0F362B}" name="Column14598" dataDxfId="2187"/>
    <tableColumn id="14603" xr3:uid="{137E3864-2003-434A-B35C-683688083924}" name="Column14599" dataDxfId="2186"/>
    <tableColumn id="14604" xr3:uid="{F1490109-031C-4DA4-9387-6F0E07ABF124}" name="Column14600" dataDxfId="2185"/>
    <tableColumn id="14605" xr3:uid="{FA7F43A1-BFFF-48D2-8BEA-BD1BB880D760}" name="Column14601" dataDxfId="2184"/>
    <tableColumn id="14606" xr3:uid="{DBB71720-3796-4568-BE27-5255594AC492}" name="Column14602" dataDxfId="2183"/>
    <tableColumn id="14607" xr3:uid="{FE85CFF2-0813-4A0C-A193-F941AB3AA49C}" name="Column14603" dataDxfId="2182"/>
    <tableColumn id="14608" xr3:uid="{9739ED08-D684-45DA-A4F1-D103BFF0887F}" name="Column14604" dataDxfId="2181"/>
    <tableColumn id="14609" xr3:uid="{5370120A-BAAF-435C-8576-91D6AF2C8963}" name="Column14605" dataDxfId="2180"/>
    <tableColumn id="14610" xr3:uid="{5A49F840-DF48-47EE-A71A-599B302663D1}" name="Column14606" dataDxfId="2179"/>
    <tableColumn id="14611" xr3:uid="{35C9073E-B312-4F88-A661-427F03802605}" name="Column14607" dataDxfId="2178"/>
    <tableColumn id="14612" xr3:uid="{AEE6E960-CF55-4EFF-A720-41EF875F8B50}" name="Column14608" dataDxfId="2177"/>
    <tableColumn id="14613" xr3:uid="{A81541C0-780C-49C9-BE04-87C144455132}" name="Column14609" dataDxfId="2176"/>
    <tableColumn id="14614" xr3:uid="{F5CDA7CF-2162-4CD3-BF1B-568990183D52}" name="Column14610" dataDxfId="2175"/>
    <tableColumn id="14615" xr3:uid="{88E1C371-8E73-438E-9984-EA6D8C24A60C}" name="Column14611" dataDxfId="2174"/>
    <tableColumn id="14616" xr3:uid="{AD8023E2-4CF1-4144-8ED8-099A49823FCD}" name="Column14612" dataDxfId="2173"/>
    <tableColumn id="14617" xr3:uid="{568148F4-FFEF-4CCA-A01F-8D668DF8867E}" name="Column14613" dataDxfId="2172"/>
    <tableColumn id="14618" xr3:uid="{22F5673F-32FA-46EC-A9C3-9AFE51A115D2}" name="Column14614" dataDxfId="2171"/>
    <tableColumn id="14619" xr3:uid="{50D2D321-9A67-47E2-83F1-F715FC787C85}" name="Column14615" dataDxfId="2170"/>
    <tableColumn id="14620" xr3:uid="{AB6F0022-EBD1-4CCE-8B58-1B2CE5457896}" name="Column14616" dataDxfId="2169"/>
    <tableColumn id="14621" xr3:uid="{8C13E88D-8BF9-4B3A-BE87-7C78B99B52E1}" name="Column14617" dataDxfId="2168"/>
    <tableColumn id="14622" xr3:uid="{D2AE5B68-A81C-41AD-861C-B755AD3CFF7C}" name="Column14618" dataDxfId="2167"/>
    <tableColumn id="14623" xr3:uid="{C1417EA1-7BB1-46D3-8A2C-124AC88B81FB}" name="Column14619" dataDxfId="2166"/>
    <tableColumn id="14624" xr3:uid="{1EA27432-4F7B-4C30-890F-31986BDC4D1A}" name="Column14620" dataDxfId="2165"/>
    <tableColumn id="14625" xr3:uid="{601A87B9-2012-4067-B6AC-D9FD91E5B46D}" name="Column14621" dataDxfId="2164"/>
    <tableColumn id="14626" xr3:uid="{053E4EE5-C9AF-4C1B-A03F-66C725F924EF}" name="Column14622" dataDxfId="2163"/>
    <tableColumn id="14627" xr3:uid="{CEAEEC92-B479-42F8-9D0B-D8DC2061F3A1}" name="Column14623" dataDxfId="2162"/>
    <tableColumn id="14628" xr3:uid="{87AE4BF0-D842-4989-9DFA-BE22AF5D0FCF}" name="Column14624" dataDxfId="2161"/>
    <tableColumn id="14629" xr3:uid="{7994849D-64A1-40FA-813B-E03780DDC77B}" name="Column14625" dataDxfId="2160"/>
    <tableColumn id="14630" xr3:uid="{6CC17CA7-A9C1-47D0-83D7-3C6D22D4150A}" name="Column14626" dataDxfId="2159"/>
    <tableColumn id="14631" xr3:uid="{61259253-ACCB-47CA-BA2F-7853D5D242E4}" name="Column14627" dataDxfId="2158"/>
    <tableColumn id="14632" xr3:uid="{D154D3B5-BECE-447D-8C8E-D85AF176E62B}" name="Column14628" dataDxfId="2157"/>
    <tableColumn id="14633" xr3:uid="{D3F52118-6AEF-4048-ACA2-E2436C838266}" name="Column14629" dataDxfId="2156"/>
    <tableColumn id="14634" xr3:uid="{B18679A0-2DFF-424E-81C9-C0923CB5A824}" name="Column14630" dataDxfId="2155"/>
    <tableColumn id="14635" xr3:uid="{E6B99BA4-1E75-4900-AADE-7C09F9D7351C}" name="Column14631" dataDxfId="2154"/>
    <tableColumn id="14636" xr3:uid="{6A8114F0-1186-4805-80FA-0245FCDB59B2}" name="Column14632" dataDxfId="2153"/>
    <tableColumn id="14637" xr3:uid="{6BB79095-062B-4C2C-A55C-40962402804E}" name="Column14633" dataDxfId="2152"/>
    <tableColumn id="14638" xr3:uid="{D98B8DC8-F702-4F98-87A3-922EEDB603C3}" name="Column14634" dataDxfId="2151"/>
    <tableColumn id="14639" xr3:uid="{A6AF4549-0B3C-4C05-99DD-429B21E1592A}" name="Column14635" dataDxfId="2150"/>
    <tableColumn id="14640" xr3:uid="{5B160BDB-7BB5-4D0C-9D23-24ACB4FFF371}" name="Column14636" dataDxfId="2149"/>
    <tableColumn id="14641" xr3:uid="{7155E974-7660-4796-BDAD-D32CD893FFD9}" name="Column14637" dataDxfId="2148"/>
    <tableColumn id="14642" xr3:uid="{A1F8E64E-3227-4C4C-A7FC-26009A629430}" name="Column14638" dataDxfId="2147"/>
    <tableColumn id="14643" xr3:uid="{2DDC956F-761A-4EBB-8844-0D6CE5AA3CBF}" name="Column14639" dataDxfId="2146"/>
    <tableColumn id="14644" xr3:uid="{09B86D16-E930-4E5E-86DE-9A5848909C98}" name="Column14640" dataDxfId="2145"/>
    <tableColumn id="14645" xr3:uid="{05D221BF-2F37-48CA-9C2F-2DBC77047BDE}" name="Column14641" dataDxfId="2144"/>
    <tableColumn id="14646" xr3:uid="{32CD6C79-E8EA-429E-A92D-2A1F2A45ADE3}" name="Column14642" dataDxfId="2143"/>
    <tableColumn id="14647" xr3:uid="{288D2DA0-83F4-4D6F-8711-37622B0BE4E8}" name="Column14643" dataDxfId="2142"/>
    <tableColumn id="14648" xr3:uid="{51E50817-3E39-49D4-A437-E3CF85A7C32C}" name="Column14644" dataDxfId="2141"/>
    <tableColumn id="14649" xr3:uid="{4982910B-90A0-4C96-BB4C-0ADB66DE5804}" name="Column14645" dataDxfId="2140"/>
    <tableColumn id="14650" xr3:uid="{5CBC7379-D453-453E-97A3-1E9CBD9C7941}" name="Column14646" dataDxfId="2139"/>
    <tableColumn id="14651" xr3:uid="{DB830523-6300-47F6-9AEC-6AC663338055}" name="Column14647" dataDxfId="2138"/>
    <tableColumn id="14652" xr3:uid="{55A5D738-0CF6-42B3-A01A-9CC7A91427DD}" name="Column14648" dataDxfId="2137"/>
    <tableColumn id="14653" xr3:uid="{D43D730A-5401-4176-A513-36202ADA8563}" name="Column14649" dataDxfId="2136"/>
    <tableColumn id="14654" xr3:uid="{7EFFDF68-11BA-485C-A264-336F0DF4E5BB}" name="Column14650" dataDxfId="2135"/>
    <tableColumn id="14655" xr3:uid="{DB2BD7EE-6231-4FF3-9875-34868ED2358F}" name="Column14651" dataDxfId="2134"/>
    <tableColumn id="14656" xr3:uid="{5A17E505-7208-4B01-8018-8552B2E9CA2D}" name="Column14652" dataDxfId="2133"/>
    <tableColumn id="14657" xr3:uid="{5AB78AA9-BE0F-4679-9219-C686E2E47ACA}" name="Column14653" dataDxfId="2132"/>
    <tableColumn id="14658" xr3:uid="{C3F95FF8-A393-4E52-86FF-44B205EAB7D6}" name="Column14654" dataDxfId="2131"/>
    <tableColumn id="14659" xr3:uid="{3885C884-DDD5-47D7-8856-D1F15EECF374}" name="Column14655" dataDxfId="2130"/>
    <tableColumn id="14660" xr3:uid="{30428F84-0384-4B0C-A7EF-AB93340EA11D}" name="Column14656" dataDxfId="2129"/>
    <tableColumn id="14661" xr3:uid="{D3F7F79E-0A2B-4BF6-A23A-BF40572C9526}" name="Column14657" dataDxfId="2128"/>
    <tableColumn id="14662" xr3:uid="{5FDE6104-E3BD-48F1-97EE-9832377A466D}" name="Column14658" dataDxfId="2127"/>
    <tableColumn id="14663" xr3:uid="{EC31E8CA-FB72-489E-8C87-9167F60102F9}" name="Column14659" dataDxfId="2126"/>
    <tableColumn id="14664" xr3:uid="{030E30CC-B31F-4CDF-A9D5-A90A5E09F089}" name="Column14660" dataDxfId="2125"/>
    <tableColumn id="14665" xr3:uid="{C2D57143-A6A3-4E0F-907C-4CFF901622F1}" name="Column14661" dataDxfId="2124"/>
    <tableColumn id="14666" xr3:uid="{D3272FAC-14E7-411D-A28A-1653E911855C}" name="Column14662" dataDxfId="2123"/>
    <tableColumn id="14667" xr3:uid="{7E1F184E-8079-4512-92AC-51258CF34D09}" name="Column14663" dataDxfId="2122"/>
    <tableColumn id="14668" xr3:uid="{0A02BCFA-0A29-42D2-9BE0-444CAAB4653B}" name="Column14664" dataDxfId="2121"/>
    <tableColumn id="14669" xr3:uid="{C5366EC8-CA0B-444A-9D36-B45E8920266C}" name="Column14665" dataDxfId="2120"/>
    <tableColumn id="14670" xr3:uid="{76763C59-850A-4CA6-84D0-B6B724EAFB22}" name="Column14666" dataDxfId="2119"/>
    <tableColumn id="14671" xr3:uid="{2AE58E4F-CB6F-4B2D-A070-4A27830C15B1}" name="Column14667" dataDxfId="2118"/>
    <tableColumn id="14672" xr3:uid="{FF80390D-6ED8-435D-9627-26465584E3B5}" name="Column14668" dataDxfId="2117"/>
    <tableColumn id="14673" xr3:uid="{92CAB563-34B4-496F-A753-3F2C11BD7EE6}" name="Column14669" dataDxfId="2116"/>
    <tableColumn id="14674" xr3:uid="{06515D68-5A9B-4EDA-B512-E82D6A2B95AE}" name="Column14670" dataDxfId="2115"/>
    <tableColumn id="14675" xr3:uid="{216CA69B-3453-4F53-BB95-C2EB90F144F9}" name="Column14671" dataDxfId="2114"/>
    <tableColumn id="14676" xr3:uid="{47E67D1A-8A16-46E4-95D4-4E79115AB3A1}" name="Column14672" dataDxfId="2113"/>
    <tableColumn id="14677" xr3:uid="{A46C99B4-6C12-4C13-AAE6-243FBCC81E1C}" name="Column14673" dataDxfId="2112"/>
    <tableColumn id="14678" xr3:uid="{3174AFEC-613E-4E5F-8B8C-7315D629EE3B}" name="Column14674" dataDxfId="2111"/>
    <tableColumn id="14679" xr3:uid="{C4F5FF30-2C0C-45C3-B2D1-CCD0D127D477}" name="Column14675" dataDxfId="2110"/>
    <tableColumn id="14680" xr3:uid="{35D71A3F-016C-4939-A18B-D63E02CBA2AF}" name="Column14676" dataDxfId="2109"/>
    <tableColumn id="14681" xr3:uid="{FCDBC18F-7CD5-409E-A059-5DED289F4BD2}" name="Column14677" dataDxfId="2108"/>
    <tableColumn id="14682" xr3:uid="{E561F775-7648-4BDF-ABAD-0ED7DDD7A945}" name="Column14678" dataDxfId="2107"/>
    <tableColumn id="14683" xr3:uid="{347AF8CB-C254-4D9C-B19F-A2EE87636142}" name="Column14679" dataDxfId="2106"/>
    <tableColumn id="14684" xr3:uid="{CDA0E729-0EAE-4FEB-8760-73F3CDEC5D3C}" name="Column14680" dataDxfId="2105"/>
    <tableColumn id="14685" xr3:uid="{9AEA5B58-8FFB-45DE-8143-60AF189E60C3}" name="Column14681" dataDxfId="2104"/>
    <tableColumn id="14686" xr3:uid="{F020547F-2A4A-4E48-BCCE-3AA5CC8A91F2}" name="Column14682" dataDxfId="2103"/>
    <tableColumn id="14687" xr3:uid="{3B7C8BCC-7D17-4BF8-B137-9DCB2059F594}" name="Column14683" dataDxfId="2102"/>
    <tableColumn id="14688" xr3:uid="{32E24BEE-F70D-4D49-A999-81DF51E8932D}" name="Column14684" dataDxfId="2101"/>
    <tableColumn id="14689" xr3:uid="{BE24ACB0-BA44-436C-88F3-1EB8B2E8CA13}" name="Column14685" dataDxfId="2100"/>
    <tableColumn id="14690" xr3:uid="{B22B6498-7C52-4ABE-8A57-9E78982EB062}" name="Column14686" dataDxfId="2099"/>
    <tableColumn id="14691" xr3:uid="{967B293E-1226-4EC9-8E73-7CA4D383495F}" name="Column14687" dataDxfId="2098"/>
    <tableColumn id="14692" xr3:uid="{76069DF9-DD02-443C-810F-2297AA561DC9}" name="Column14688" dataDxfId="2097"/>
    <tableColumn id="14693" xr3:uid="{C635EE99-B488-4213-AAB4-D0DB41C39495}" name="Column14689" dataDxfId="2096"/>
    <tableColumn id="14694" xr3:uid="{9F74829E-A963-409D-B2E6-3A7EF6CD8603}" name="Column14690" dataDxfId="2095"/>
    <tableColumn id="14695" xr3:uid="{9D9A8FB5-85B8-41ED-9F16-7BFFA8881F5B}" name="Column14691" dataDxfId="2094"/>
    <tableColumn id="14696" xr3:uid="{E9CBB9A8-1279-4080-B88A-0D6E755A1C45}" name="Column14692" dataDxfId="2093"/>
    <tableColumn id="14697" xr3:uid="{69EE59DC-E757-4FDE-B187-5B893B2A18B5}" name="Column14693" dataDxfId="2092"/>
    <tableColumn id="14698" xr3:uid="{FDD32DCC-ABCF-4E74-9041-5DEC377EE2B0}" name="Column14694" dataDxfId="2091"/>
    <tableColumn id="14699" xr3:uid="{6DEFEF6F-8A3F-4F3E-BE6C-9981F3D9F8E5}" name="Column14695" dataDxfId="2090"/>
    <tableColumn id="14700" xr3:uid="{70A7FFC3-7E58-48EE-A8AD-33A50B9D3BD4}" name="Column14696" dataDxfId="2089"/>
    <tableColumn id="14701" xr3:uid="{6946CDD1-8EEA-42F6-A2BB-866D0780D5B0}" name="Column14697" dataDxfId="2088"/>
    <tableColumn id="14702" xr3:uid="{E533EFF9-F799-4BD4-A9E8-F1A46C90BDB9}" name="Column14698" dataDxfId="2087"/>
    <tableColumn id="14703" xr3:uid="{3D040629-D682-4191-A2A2-38FA5D4A382A}" name="Column14699" dataDxfId="2086"/>
    <tableColumn id="14704" xr3:uid="{2D2866AD-D6DC-48B6-ABA7-130CB0C4788F}" name="Column14700" dataDxfId="2085"/>
    <tableColumn id="14705" xr3:uid="{726EEAE4-AAC4-4494-9EEC-9CAA7076BDB9}" name="Column14701" dataDxfId="2084"/>
    <tableColumn id="14706" xr3:uid="{EE8F022F-27E8-491F-A86E-C33303C5EB26}" name="Column14702" dataDxfId="2083"/>
    <tableColumn id="14707" xr3:uid="{7016F2D7-8703-43E8-93BE-856145928343}" name="Column14703" dataDxfId="2082"/>
    <tableColumn id="14708" xr3:uid="{93F1564B-0DC0-4750-A2F3-0BD117A9343A}" name="Column14704" dataDxfId="2081"/>
    <tableColumn id="14709" xr3:uid="{8E000011-8DCF-44A2-941B-4C7AC9A213E9}" name="Column14705" dataDxfId="2080"/>
    <tableColumn id="14710" xr3:uid="{9CCD619A-ECD6-4273-917A-A57E15E273A0}" name="Column14706" dataDxfId="2079"/>
    <tableColumn id="14711" xr3:uid="{E527F461-4EB9-4D9E-86B6-9DEA5D5F37C6}" name="Column14707" dataDxfId="2078"/>
    <tableColumn id="14712" xr3:uid="{4454929A-D862-48A4-B797-E5D0803F990F}" name="Column14708" dataDxfId="2077"/>
    <tableColumn id="14713" xr3:uid="{D387080D-B2C3-49BD-B1E6-B6342035192F}" name="Column14709" dataDxfId="2076"/>
    <tableColumn id="14714" xr3:uid="{79C54E95-5C69-45EF-AB82-8F506D4BA951}" name="Column14710" dataDxfId="2075"/>
    <tableColumn id="14715" xr3:uid="{A0C39BCF-05C6-421F-BC56-DA13E01B19F6}" name="Column14711" dataDxfId="2074"/>
    <tableColumn id="14716" xr3:uid="{4FD5C79D-72B1-4DE7-B348-29E52053802A}" name="Column14712" dataDxfId="2073"/>
    <tableColumn id="14717" xr3:uid="{E4FBAA11-9E27-4784-8616-C388E9447AD1}" name="Column14713" dataDxfId="2072"/>
    <tableColumn id="14718" xr3:uid="{05D8E36C-5ACE-4485-8E9E-939C0BA48F5C}" name="Column14714" dataDxfId="2071"/>
    <tableColumn id="14719" xr3:uid="{DF4C1F78-8C5A-4E9C-B3A2-9D11E0B74705}" name="Column14715" dataDxfId="2070"/>
    <tableColumn id="14720" xr3:uid="{79BA2C36-2B30-4D7A-A761-55CCF8FC9660}" name="Column14716" dataDxfId="2069"/>
    <tableColumn id="14721" xr3:uid="{592175F7-4DE9-4718-B84F-6A33E0DC189A}" name="Column14717" dataDxfId="2068"/>
    <tableColumn id="14722" xr3:uid="{2315F5D2-D53B-4649-BC23-8F5B001B7297}" name="Column14718" dataDxfId="2067"/>
    <tableColumn id="14723" xr3:uid="{F83E98FE-B711-4436-9DDC-124E0C540827}" name="Column14719" dataDxfId="2066"/>
    <tableColumn id="14724" xr3:uid="{C6E1D19B-6001-4106-A972-C44088A90E53}" name="Column14720" dataDxfId="2065"/>
    <tableColumn id="14725" xr3:uid="{9AEC2065-7F2C-4110-BAFF-7FC0367E1004}" name="Column14721" dataDxfId="2064"/>
    <tableColumn id="14726" xr3:uid="{1ED77314-12B2-4155-B397-999085246061}" name="Column14722" dataDxfId="2063"/>
    <tableColumn id="14727" xr3:uid="{DA18C308-AD75-4111-89F2-61DF2E898E94}" name="Column14723" dataDxfId="2062"/>
    <tableColumn id="14728" xr3:uid="{A0D14486-563E-443E-B94E-DBAF1430073B}" name="Column14724" dataDxfId="2061"/>
    <tableColumn id="14729" xr3:uid="{608E5493-C015-4CD8-A61D-A4D284AD9ED2}" name="Column14725" dataDxfId="2060"/>
    <tableColumn id="14730" xr3:uid="{1ADFB594-523A-47CB-80C6-6718170514A2}" name="Column14726" dataDxfId="2059"/>
    <tableColumn id="14731" xr3:uid="{45B56BBF-B31D-4285-B8BA-C3286B952674}" name="Column14727" dataDxfId="2058"/>
    <tableColumn id="14732" xr3:uid="{F0B6D7BF-DC85-43FF-B00C-7C60AFF14ED5}" name="Column14728" dataDxfId="2057"/>
    <tableColumn id="14733" xr3:uid="{BBD523DD-F9E4-4805-A239-322A30B13FA4}" name="Column14729" dataDxfId="2056"/>
    <tableColumn id="14734" xr3:uid="{89B843F0-C5C8-4C17-8C0D-94342E30F3F6}" name="Column14730" dataDxfId="2055"/>
    <tableColumn id="14735" xr3:uid="{43798077-664B-4980-BD85-2570D4DF4763}" name="Column14731" dataDxfId="2054"/>
    <tableColumn id="14736" xr3:uid="{A651FAF5-74B0-47BB-9574-4753A8BA28E8}" name="Column14732" dataDxfId="2053"/>
    <tableColumn id="14737" xr3:uid="{9E373967-CD39-4775-AF93-356ED1B5D58D}" name="Column14733" dataDxfId="2052"/>
    <tableColumn id="14738" xr3:uid="{BD818114-CDC5-4F10-8F3A-0B1EA6AC3570}" name="Column14734" dataDxfId="2051"/>
    <tableColumn id="14739" xr3:uid="{1A8A1DB2-61B8-4604-A64A-4FA91FC3AA6E}" name="Column14735" dataDxfId="2050"/>
    <tableColumn id="14740" xr3:uid="{156BE436-E24A-4A0B-9B5A-486ACB4B6FE1}" name="Column14736" dataDxfId="2049"/>
    <tableColumn id="14741" xr3:uid="{3D501EA1-B45C-454D-95A9-19A4017310AC}" name="Column14737" dataDxfId="2048"/>
    <tableColumn id="14742" xr3:uid="{3564823B-B2F2-460A-B58F-27D30055197F}" name="Column14738" dataDxfId="2047"/>
    <tableColumn id="14743" xr3:uid="{8212A664-26EE-4755-9D24-8BB9248F9202}" name="Column14739" dataDxfId="2046"/>
    <tableColumn id="14744" xr3:uid="{940F03D2-8000-414D-A94B-C3E7707A75FC}" name="Column14740" dataDxfId="2045"/>
    <tableColumn id="14745" xr3:uid="{5516DF2A-EE9A-4E4B-B3A7-17367FF1A3AE}" name="Column14741" dataDxfId="2044"/>
    <tableColumn id="14746" xr3:uid="{83B952EC-FFD3-4FDC-BE80-53A7714F5FFC}" name="Column14742" dataDxfId="2043"/>
    <tableColumn id="14747" xr3:uid="{294EE725-0D82-4DD8-B89D-59A47FA81A34}" name="Column14743" dataDxfId="2042"/>
    <tableColumn id="14748" xr3:uid="{8561B0BD-A8F9-4784-A504-82DA111914E8}" name="Column14744" dataDxfId="2041"/>
    <tableColumn id="14749" xr3:uid="{D284BA65-5ADD-4162-924C-01F93DB3E137}" name="Column14745" dataDxfId="2040"/>
    <tableColumn id="14750" xr3:uid="{2EAF0BD6-0425-47B7-9A23-ABD9433585FD}" name="Column14746" dataDxfId="2039"/>
    <tableColumn id="14751" xr3:uid="{BED24203-D308-462F-9802-F8E98787E1AE}" name="Column14747" dataDxfId="2038"/>
    <tableColumn id="14752" xr3:uid="{F5D092C4-64EA-4330-B97E-3A0A8F14BD44}" name="Column14748" dataDxfId="2037"/>
    <tableColumn id="14753" xr3:uid="{53B25B6C-F4F0-4E67-BFFB-D30C4C6CD858}" name="Column14749" dataDxfId="2036"/>
    <tableColumn id="14754" xr3:uid="{906B2319-6F92-4D39-9168-AC661D462AAC}" name="Column14750" dataDxfId="2035"/>
    <tableColumn id="14755" xr3:uid="{207865D8-DD69-4678-ACAC-84F1A3E00BD4}" name="Column14751" dataDxfId="2034"/>
    <tableColumn id="14756" xr3:uid="{60FACDB0-DA94-45CD-BAE4-4FC1356C905A}" name="Column14752" dataDxfId="2033"/>
    <tableColumn id="14757" xr3:uid="{355E820E-D72E-46A0-9F56-3FF31AF5AF24}" name="Column14753" dataDxfId="2032"/>
    <tableColumn id="14758" xr3:uid="{C22C8419-79FC-4F76-8868-5534CDAF32AD}" name="Column14754" dataDxfId="2031"/>
    <tableColumn id="14759" xr3:uid="{2174E7A0-67EE-44FC-9161-ABD3184D7C3E}" name="Column14755" dataDxfId="2030"/>
    <tableColumn id="14760" xr3:uid="{84B1C442-53D1-4620-B241-8B4DA71970D1}" name="Column14756" dataDxfId="2029"/>
    <tableColumn id="14761" xr3:uid="{6621CE73-9556-4073-ADA5-BE5305065DFF}" name="Column14757" dataDxfId="2028"/>
    <tableColumn id="14762" xr3:uid="{4D5B74AA-BEFD-418E-8D49-92A977C02B21}" name="Column14758" dataDxfId="2027"/>
    <tableColumn id="14763" xr3:uid="{4FBA79DD-4DEB-4898-AF52-3E089D8800EC}" name="Column14759" dataDxfId="2026"/>
    <tableColumn id="14764" xr3:uid="{3151F38B-6459-446E-AFF9-77227C76D858}" name="Column14760" dataDxfId="2025"/>
    <tableColumn id="14765" xr3:uid="{61348F89-B8F8-4B7C-B804-7F0490BF90F6}" name="Column14761" dataDxfId="2024"/>
    <tableColumn id="14766" xr3:uid="{1590199B-8933-419A-B9C4-7EE4E199D0F9}" name="Column14762" dataDxfId="2023"/>
    <tableColumn id="14767" xr3:uid="{EC1C392B-4BFE-4382-AC66-AA49137E1C75}" name="Column14763" dataDxfId="2022"/>
    <tableColumn id="14768" xr3:uid="{50D4B5E0-7B7E-437D-B784-D0C9F8F9F9D9}" name="Column14764" dataDxfId="2021"/>
    <tableColumn id="14769" xr3:uid="{07931757-7A34-42E0-B034-16F8E163CE7C}" name="Column14765" dataDxfId="2020"/>
    <tableColumn id="14770" xr3:uid="{EF6063D7-3792-4E9D-A0C7-E037D11FC961}" name="Column14766" dataDxfId="2019"/>
    <tableColumn id="14771" xr3:uid="{74EB914A-22FB-4262-8D12-E99EB7BDCE07}" name="Column14767" dataDxfId="2018"/>
    <tableColumn id="14772" xr3:uid="{67811B13-A8A2-48E6-9E97-8279239F6A8C}" name="Column14768" dataDxfId="2017"/>
    <tableColumn id="14773" xr3:uid="{F86C0F90-4AF7-4C19-9C33-5F2B63756A81}" name="Column14769" dataDxfId="2016"/>
    <tableColumn id="14774" xr3:uid="{DD6323D0-8998-4E8A-9692-559AFAD9FC31}" name="Column14770" dataDxfId="2015"/>
    <tableColumn id="14775" xr3:uid="{222C7677-2338-4A5A-8003-57EE8B1C2064}" name="Column14771" dataDxfId="2014"/>
    <tableColumn id="14776" xr3:uid="{D4BB4943-C60B-44B7-97EE-B04CE4C1AF19}" name="Column14772" dataDxfId="2013"/>
    <tableColumn id="14777" xr3:uid="{BC533778-381C-4BD1-AC0E-42935DE83F5F}" name="Column14773" dataDxfId="2012"/>
    <tableColumn id="14778" xr3:uid="{D1F10AFA-6114-46B8-BB2D-EC77155A3A89}" name="Column14774" dataDxfId="2011"/>
    <tableColumn id="14779" xr3:uid="{09F88654-3D73-48D5-985E-453BB2C7A43A}" name="Column14775" dataDxfId="2010"/>
    <tableColumn id="14780" xr3:uid="{729FD612-770C-4DB5-BA48-77EE66C53EB1}" name="Column14776" dataDxfId="2009"/>
    <tableColumn id="14781" xr3:uid="{19273791-489B-4328-82C3-B3396029F396}" name="Column14777" dataDxfId="2008"/>
    <tableColumn id="14782" xr3:uid="{58B54F6F-8A23-47D9-A352-25E46E2358F5}" name="Column14778" dataDxfId="2007"/>
    <tableColumn id="14783" xr3:uid="{9D1FD9B4-D7A5-44C0-8367-1EF57AF0387C}" name="Column14779" dataDxfId="2006"/>
    <tableColumn id="14784" xr3:uid="{41053CBB-837A-424F-83D1-D3C4EDBA7CAE}" name="Column14780" dataDxfId="2005"/>
    <tableColumn id="14785" xr3:uid="{7439FC37-D2E5-4A4B-B495-47C1FE8FAB21}" name="Column14781" dataDxfId="2004"/>
    <tableColumn id="14786" xr3:uid="{6B85B4E6-42B8-4403-9A35-90BC1A70156A}" name="Column14782" dataDxfId="2003"/>
    <tableColumn id="14787" xr3:uid="{2D6A6D64-73B3-4DF1-BFAD-FD43254E62BC}" name="Column14783" dataDxfId="2002"/>
    <tableColumn id="14788" xr3:uid="{5E27BBE3-257A-4A12-B1AE-6D873527630A}" name="Column14784" dataDxfId="2001"/>
    <tableColumn id="14789" xr3:uid="{0D4720C2-87AF-4C24-ADDE-A1C23D6CD58B}" name="Column14785" dataDxfId="2000"/>
    <tableColumn id="14790" xr3:uid="{7558B55C-42B8-40E6-9CB2-432AF4C737E4}" name="Column14786" dataDxfId="1999"/>
    <tableColumn id="14791" xr3:uid="{440AFEF1-C824-40E0-BC67-13BEFC463148}" name="Column14787" dataDxfId="1998"/>
    <tableColumn id="14792" xr3:uid="{84340718-9B45-4313-AC75-D4F41236D058}" name="Column14788" dataDxfId="1997"/>
    <tableColumn id="14793" xr3:uid="{7E69C0E6-CE35-47AD-948A-39B73251B2C2}" name="Column14789" dataDxfId="1996"/>
    <tableColumn id="14794" xr3:uid="{36595922-090F-4DE1-9A1A-0031B74A7017}" name="Column14790" dataDxfId="1995"/>
    <tableColumn id="14795" xr3:uid="{C8343078-4395-4E66-A06D-1B70B34749E4}" name="Column14791" dataDxfId="1994"/>
    <tableColumn id="14796" xr3:uid="{B3077720-D3C0-46E4-B6A1-077EF73C2B5C}" name="Column14792" dataDxfId="1993"/>
    <tableColumn id="14797" xr3:uid="{6B255203-6615-4F07-BD2C-B03C122FDCA0}" name="Column14793" dataDxfId="1992"/>
    <tableColumn id="14798" xr3:uid="{B42BDDCD-75BC-4C9E-95B0-91F2E7F3CBD7}" name="Column14794" dataDxfId="1991"/>
    <tableColumn id="14799" xr3:uid="{E6812144-74EE-4641-99CB-21C00AF693BC}" name="Column14795" dataDxfId="1990"/>
    <tableColumn id="14800" xr3:uid="{C057C448-213A-42FA-8E50-3FCEDC0479F0}" name="Column14796" dataDxfId="1989"/>
    <tableColumn id="14801" xr3:uid="{0A875B9A-7FD1-4605-952C-7DAE159FBEE6}" name="Column14797" dataDxfId="1988"/>
    <tableColumn id="14802" xr3:uid="{EAEC6E20-B239-4F97-AD39-2D315DD2DBB9}" name="Column14798" dataDxfId="1987"/>
    <tableColumn id="14803" xr3:uid="{66A8991D-9200-4FC3-B6FE-D32EC431E3AD}" name="Column14799" dataDxfId="1986"/>
    <tableColumn id="14804" xr3:uid="{FAF2AF04-1C70-4F29-943F-9A15031912B1}" name="Column14800" dataDxfId="1985"/>
    <tableColumn id="14805" xr3:uid="{E9B1EB00-D1A2-4C9E-9F98-2C1CB3234AD2}" name="Column14801" dataDxfId="1984"/>
    <tableColumn id="14806" xr3:uid="{FCB74E2B-002C-48B7-9B81-5DF9BB64E653}" name="Column14802" dataDxfId="1983"/>
    <tableColumn id="14807" xr3:uid="{BE05E359-B6B7-40E7-86A2-87A1D875CE5C}" name="Column14803" dataDxfId="1982"/>
    <tableColumn id="14808" xr3:uid="{CAD9A918-76FF-4699-B421-C1ECAD86EE84}" name="Column14804" dataDxfId="1981"/>
    <tableColumn id="14809" xr3:uid="{1E153080-CD36-4EFA-8BBD-033BFD78D66E}" name="Column14805" dataDxfId="1980"/>
    <tableColumn id="14810" xr3:uid="{348A91CF-8A12-488C-84B5-26E947459224}" name="Column14806" dataDxfId="1979"/>
    <tableColumn id="14811" xr3:uid="{38DEA615-3911-4F3A-BBFC-4DE97FC8C82A}" name="Column14807" dataDxfId="1978"/>
    <tableColumn id="14812" xr3:uid="{A7EBFE9A-B603-43EC-95BD-F39A45D7F728}" name="Column14808" dataDxfId="1977"/>
    <tableColumn id="14813" xr3:uid="{A54A5E98-89A5-414F-B1A8-06216F1A1675}" name="Column14809" dataDxfId="1976"/>
    <tableColumn id="14814" xr3:uid="{CCA5154A-B83F-4131-9F8C-A4CD690E5E4A}" name="Column14810" dataDxfId="1975"/>
    <tableColumn id="14815" xr3:uid="{6AF0F171-1ABF-49B8-A5D6-287A9F9DC61E}" name="Column14811" dataDxfId="1974"/>
    <tableColumn id="14816" xr3:uid="{98F5A19A-2A88-4ECF-9291-D4C0BB96AE82}" name="Column14812" dataDxfId="1973"/>
    <tableColumn id="14817" xr3:uid="{CCE6BA37-3916-46AF-B94F-9054EB087430}" name="Column14813" dataDxfId="1972"/>
    <tableColumn id="14818" xr3:uid="{D1F7492D-DD73-4958-8C47-535B8A254A3C}" name="Column14814" dataDxfId="1971"/>
    <tableColumn id="14819" xr3:uid="{C23052B7-1ACC-4D6E-8305-5AB8D252C660}" name="Column14815" dataDxfId="1970"/>
    <tableColumn id="14820" xr3:uid="{ADC254E2-F8E1-4FF9-B817-218CDC1E97A4}" name="Column14816" dataDxfId="1969"/>
    <tableColumn id="14821" xr3:uid="{855C2249-0E6A-426A-AB38-216FD3FF5008}" name="Column14817" dataDxfId="1968"/>
    <tableColumn id="14822" xr3:uid="{88D569E4-E3F0-4050-B67B-DE6A9D8311DB}" name="Column14818" dataDxfId="1967"/>
    <tableColumn id="14823" xr3:uid="{D6A46697-06B9-40D6-B402-B827FC18BD7E}" name="Column14819" dataDxfId="1966"/>
    <tableColumn id="14824" xr3:uid="{D7875CB4-BA77-4F11-8F7B-5D251974A1D4}" name="Column14820" dataDxfId="1965"/>
    <tableColumn id="14825" xr3:uid="{FFF76693-CF4D-458C-BBF3-48B9CA65532A}" name="Column14821" dataDxfId="1964"/>
    <tableColumn id="14826" xr3:uid="{995E5AEF-A0AA-4DB4-ACF7-ACC26A33E769}" name="Column14822" dataDxfId="1963"/>
    <tableColumn id="14827" xr3:uid="{8A72000B-876B-4CD8-9464-5DA0766019B9}" name="Column14823" dataDxfId="1962"/>
    <tableColumn id="14828" xr3:uid="{B176EAB6-AFAD-428D-ADD6-81679FD79CB1}" name="Column14824" dataDxfId="1961"/>
    <tableColumn id="14829" xr3:uid="{CB1F87D7-FD56-4DC8-9CC2-392B1FBFF218}" name="Column14825" dataDxfId="1960"/>
    <tableColumn id="14830" xr3:uid="{8DBC5034-C7AD-4249-B030-26B4259F614D}" name="Column14826" dataDxfId="1959"/>
    <tableColumn id="14831" xr3:uid="{C0214F05-1C7D-4F0A-B6E1-A6CFA1C3724B}" name="Column14827" dataDxfId="1958"/>
    <tableColumn id="14832" xr3:uid="{03E957AE-B348-4130-B50B-D3300D51D05F}" name="Column14828" dataDxfId="1957"/>
    <tableColumn id="14833" xr3:uid="{532E6EF0-9E10-4019-BD41-056689B56F14}" name="Column14829" dataDxfId="1956"/>
    <tableColumn id="14834" xr3:uid="{23F09121-C606-4684-92CE-95A74891C05D}" name="Column14830" dataDxfId="1955"/>
    <tableColumn id="14835" xr3:uid="{89F1D6DF-F314-444B-AC8D-F06F6276AF3C}" name="Column14831" dataDxfId="1954"/>
    <tableColumn id="14836" xr3:uid="{F8938FDB-15B4-46C2-9244-D859F883945B}" name="Column14832" dataDxfId="1953"/>
    <tableColumn id="14837" xr3:uid="{229ED9E1-9B4F-4CB8-B2C6-C3F09A4B30D8}" name="Column14833" dataDxfId="1952"/>
    <tableColumn id="14838" xr3:uid="{CB96E5BF-29C9-4874-B8AF-FC109CB5CCE6}" name="Column14834" dataDxfId="1951"/>
    <tableColumn id="14839" xr3:uid="{AECEB9C8-4867-4629-AAFB-D1E221719609}" name="Column14835" dataDxfId="1950"/>
    <tableColumn id="14840" xr3:uid="{C958A205-85E9-4FAA-929E-C66E72BE8FC4}" name="Column14836" dataDxfId="1949"/>
    <tableColumn id="14841" xr3:uid="{424EFDA8-13E4-47CF-8FF4-B255B569B566}" name="Column14837" dataDxfId="1948"/>
    <tableColumn id="14842" xr3:uid="{B9AADDDE-B2FA-4ECC-A5F6-481FB6507FF4}" name="Column14838" dataDxfId="1947"/>
    <tableColumn id="14843" xr3:uid="{C8D0656D-1700-4927-8C60-E09B34F4230E}" name="Column14839" dataDxfId="1946"/>
    <tableColumn id="14844" xr3:uid="{F19D6B1F-167C-49B7-884C-249FB4448C46}" name="Column14840" dataDxfId="1945"/>
    <tableColumn id="14845" xr3:uid="{1FCB7F87-82A3-46E9-BA40-614FC941360C}" name="Column14841" dataDxfId="1944"/>
    <tableColumn id="14846" xr3:uid="{BEEE6082-4BAD-47AB-A365-E42FAB9FD734}" name="Column14842" dataDxfId="1943"/>
    <tableColumn id="14847" xr3:uid="{B400BF8C-A4EC-4BD2-B7D8-ADA0DCF92111}" name="Column14843" dataDxfId="1942"/>
    <tableColumn id="14848" xr3:uid="{21116CD7-99CE-419C-BD90-FC40EC06EC37}" name="Column14844" dataDxfId="1941"/>
    <tableColumn id="14849" xr3:uid="{0F33AAB5-4209-45E3-AB54-59F3291B10DB}" name="Column14845" dataDxfId="1940"/>
    <tableColumn id="14850" xr3:uid="{B5FCCB3F-9D21-4336-B69C-1187897C9FD2}" name="Column14846" dataDxfId="1939"/>
    <tableColumn id="14851" xr3:uid="{6B94C318-B6BD-423D-BD54-D9305049BFCB}" name="Column14847" dataDxfId="1938"/>
    <tableColumn id="14852" xr3:uid="{700AFC77-64D7-49AF-AFBD-33047CFAF343}" name="Column14848" dataDxfId="1937"/>
    <tableColumn id="14853" xr3:uid="{62A94785-2C30-466F-9360-57A215507A38}" name="Column14849" dataDxfId="1936"/>
    <tableColumn id="14854" xr3:uid="{5CBF0A30-876F-40D5-BFC5-76D60EC70CD0}" name="Column14850" dataDxfId="1935"/>
    <tableColumn id="14855" xr3:uid="{D55E6D42-AE91-4594-A53E-721160162969}" name="Column14851" dataDxfId="1934"/>
    <tableColumn id="14856" xr3:uid="{791C4779-F7CB-48A9-BF76-2A553A664BDA}" name="Column14852" dataDxfId="1933"/>
    <tableColumn id="14857" xr3:uid="{5482C9D1-9077-4757-AF55-08A7D376C684}" name="Column14853" dataDxfId="1932"/>
    <tableColumn id="14858" xr3:uid="{93371573-A478-47FA-AB5D-E9126493505F}" name="Column14854" dataDxfId="1931"/>
    <tableColumn id="14859" xr3:uid="{68F50BCD-DADB-4789-BCFD-029006F7661E}" name="Column14855" dataDxfId="1930"/>
    <tableColumn id="14860" xr3:uid="{6C63D3F0-B708-4393-B817-E1BA67C04BA6}" name="Column14856" dataDxfId="1929"/>
    <tableColumn id="14861" xr3:uid="{38E1C568-4DD1-4D62-B472-822898D9DC10}" name="Column14857" dataDxfId="1928"/>
    <tableColumn id="14862" xr3:uid="{1B1DABD2-9127-4FBF-B6A1-197089C718F9}" name="Column14858" dataDxfId="1927"/>
    <tableColumn id="14863" xr3:uid="{66436E7D-5663-466F-BFCC-A5DCE3A64AFC}" name="Column14859" dataDxfId="1926"/>
    <tableColumn id="14864" xr3:uid="{4441CF29-657A-40E9-9C7E-13FC0B3CD341}" name="Column14860" dataDxfId="1925"/>
    <tableColumn id="14865" xr3:uid="{02DE65D8-A652-4560-9596-6DEB597AB7A1}" name="Column14861" dataDxfId="1924"/>
    <tableColumn id="14866" xr3:uid="{6E2EC202-0DDF-42D5-8B85-DED88FD77D14}" name="Column14862" dataDxfId="1923"/>
    <tableColumn id="14867" xr3:uid="{92A7A54F-6B8F-47BB-9B11-DBDD32433452}" name="Column14863" dataDxfId="1922"/>
    <tableColumn id="14868" xr3:uid="{3316BC95-F4CA-46EE-BE6A-12E24D9117F8}" name="Column14864" dataDxfId="1921"/>
    <tableColumn id="14869" xr3:uid="{E69BD0F4-343A-422E-8784-8642339C5731}" name="Column14865" dataDxfId="1920"/>
    <tableColumn id="14870" xr3:uid="{1D008FD5-997E-4B33-A194-EF9AD0DACE7B}" name="Column14866" dataDxfId="1919"/>
    <tableColumn id="14871" xr3:uid="{B5162B85-3F69-4488-A680-0FEDD39542C4}" name="Column14867" dataDxfId="1918"/>
    <tableColumn id="14872" xr3:uid="{C69E8BFC-8CC3-495B-AEFB-F946D12685CC}" name="Column14868" dataDxfId="1917"/>
    <tableColumn id="14873" xr3:uid="{05E4940F-2591-473E-B295-813211247479}" name="Column14869" dataDxfId="1916"/>
    <tableColumn id="14874" xr3:uid="{F0958010-8C8E-428A-BA0A-85A969BA46FE}" name="Column14870" dataDxfId="1915"/>
    <tableColumn id="14875" xr3:uid="{08972B3A-AFAA-42C9-8130-97C6DAF551F5}" name="Column14871" dataDxfId="1914"/>
    <tableColumn id="14876" xr3:uid="{F12D7C61-84B5-4553-9A51-8928535543AF}" name="Column14872" dataDxfId="1913"/>
    <tableColumn id="14877" xr3:uid="{30DC85F1-CDA5-4FD1-B69A-341B273260C0}" name="Column14873" dataDxfId="1912"/>
    <tableColumn id="14878" xr3:uid="{6A37079E-AC4A-4DA7-8F2A-BF258DF31233}" name="Column14874" dataDxfId="1911"/>
    <tableColumn id="14879" xr3:uid="{BABD8104-EBED-4F93-B5AA-C3E293B61C14}" name="Column14875" dataDxfId="1910"/>
    <tableColumn id="14880" xr3:uid="{22AC8207-A719-405A-A270-BE9898BA81D2}" name="Column14876" dataDxfId="1909"/>
    <tableColumn id="14881" xr3:uid="{2FF8AA4F-8C42-4722-A351-01EFCDBDB1E5}" name="Column14877" dataDxfId="1908"/>
    <tableColumn id="14882" xr3:uid="{9AF58BF0-F918-47CB-A900-91885DE23B6C}" name="Column14878" dataDxfId="1907"/>
    <tableColumn id="14883" xr3:uid="{43B933DC-897D-45F7-8ADF-FF095DA9BA60}" name="Column14879" dataDxfId="1906"/>
    <tableColumn id="14884" xr3:uid="{82D5802F-2459-4651-A00E-12B436ED44FC}" name="Column14880" dataDxfId="1905"/>
    <tableColumn id="14885" xr3:uid="{84EF33CF-7516-4609-841F-CA2727276A53}" name="Column14881" dataDxfId="1904"/>
    <tableColumn id="14886" xr3:uid="{13DC1A02-0943-429E-B6EB-EE658DD8EA80}" name="Column14882" dataDxfId="1903"/>
    <tableColumn id="14887" xr3:uid="{DCFE1EEA-5FC5-4231-BABA-A528635D7880}" name="Column14883" dataDxfId="1902"/>
    <tableColumn id="14888" xr3:uid="{FA85C314-BCEA-4B97-B36F-9EA3FEEFF9BE}" name="Column14884" dataDxfId="1901"/>
    <tableColumn id="14889" xr3:uid="{40B96C07-5CC7-4D00-A2F5-DF1EBAD55775}" name="Column14885" dataDxfId="1900"/>
    <tableColumn id="14890" xr3:uid="{8B2ECFF5-73F4-4C1A-94C2-7D4E7358974B}" name="Column14886" dataDxfId="1899"/>
    <tableColumn id="14891" xr3:uid="{9E6B3873-8035-40C7-BB75-54405C9A345F}" name="Column14887" dataDxfId="1898"/>
    <tableColumn id="14892" xr3:uid="{170E68E2-CB78-4EF8-BB2D-D305DBBE4AD8}" name="Column14888" dataDxfId="1897"/>
    <tableColumn id="14893" xr3:uid="{E2136EDA-FC80-445B-9620-FCB7ED073C49}" name="Column14889" dataDxfId="1896"/>
    <tableColumn id="14894" xr3:uid="{75110D5F-F4EE-4EEB-B07D-6DB742155923}" name="Column14890" dataDxfId="1895"/>
    <tableColumn id="14895" xr3:uid="{0BB88785-12BE-42B0-8B59-8CA61FDA45E9}" name="Column14891" dataDxfId="1894"/>
    <tableColumn id="14896" xr3:uid="{3300EED9-42A3-46BB-AE0A-9767B59CC362}" name="Column14892" dataDxfId="1893"/>
    <tableColumn id="14897" xr3:uid="{8ACB28AB-EB0C-430D-AE8C-FB2BD6E4927A}" name="Column14893" dataDxfId="1892"/>
    <tableColumn id="14898" xr3:uid="{14D243E5-59D5-4372-A996-019B13FAB54B}" name="Column14894" dataDxfId="1891"/>
    <tableColumn id="14899" xr3:uid="{F372BE79-7712-4519-AD1F-FD3112674AEB}" name="Column14895" dataDxfId="1890"/>
    <tableColumn id="14900" xr3:uid="{0F9274F3-9231-4E38-866B-463EB102B99E}" name="Column14896" dataDxfId="1889"/>
    <tableColumn id="14901" xr3:uid="{76A8EA6C-94F3-467C-93AE-0AD725B80FE4}" name="Column14897" dataDxfId="1888"/>
    <tableColumn id="14902" xr3:uid="{31F905B9-565C-41CB-88BF-D5B0CCCEE1B3}" name="Column14898" dataDxfId="1887"/>
    <tableColumn id="14903" xr3:uid="{15C2C468-BF6B-4D88-981F-602B2F03C472}" name="Column14899" dataDxfId="1886"/>
    <tableColumn id="14904" xr3:uid="{BF003B25-80F7-42EE-8D6C-D899A00777B1}" name="Column14900" dataDxfId="1885"/>
    <tableColumn id="14905" xr3:uid="{9221A173-315B-4E8C-91BB-F0EC25B02CD7}" name="Column14901" dataDxfId="1884"/>
    <tableColumn id="14906" xr3:uid="{9F3E5464-402E-4166-A9FA-7609E2C0BEED}" name="Column14902" dataDxfId="1883"/>
    <tableColumn id="14907" xr3:uid="{6BF47D70-C461-44BC-B7A7-42FEC1BE739C}" name="Column14903" dataDxfId="1882"/>
    <tableColumn id="14908" xr3:uid="{2B954D20-1F2B-41ED-850F-5A3C3625689F}" name="Column14904" dataDxfId="1881"/>
    <tableColumn id="14909" xr3:uid="{360D6649-9B2E-42D7-882E-ECD78683243C}" name="Column14905" dataDxfId="1880"/>
    <tableColumn id="14910" xr3:uid="{A45F51EF-8A8A-4322-992F-5D6863BC75AF}" name="Column14906" dataDxfId="1879"/>
    <tableColumn id="14911" xr3:uid="{25BEBA3A-956D-446A-9042-597DD1E21887}" name="Column14907" dataDxfId="1878"/>
    <tableColumn id="14912" xr3:uid="{08CCAD0E-3A97-4725-83E3-A5F7595CC342}" name="Column14908" dataDxfId="1877"/>
    <tableColumn id="14913" xr3:uid="{C2CF3087-2B1D-4D25-AE93-0CEF3FAA06BA}" name="Column14909" dataDxfId="1876"/>
    <tableColumn id="14914" xr3:uid="{CD52020D-2591-4130-BAFB-5A55A0ABE14D}" name="Column14910" dataDxfId="1875"/>
    <tableColumn id="14915" xr3:uid="{6F2125C1-62B5-4B6B-B410-8D7A034D7ACB}" name="Column14911" dataDxfId="1874"/>
    <tableColumn id="14916" xr3:uid="{2A5FF597-6525-4A49-8DD8-EB4E3D81E030}" name="Column14912" dataDxfId="1873"/>
    <tableColumn id="14917" xr3:uid="{7B06226E-A3A4-49FC-BB6C-9E5E3E28D96B}" name="Column14913" dataDxfId="1872"/>
    <tableColumn id="14918" xr3:uid="{DEFA7F74-70FB-48F1-ADF3-188498D09E6F}" name="Column14914" dataDxfId="1871"/>
    <tableColumn id="14919" xr3:uid="{02AB6BAC-C86B-44B9-B1C3-5A4E84FD713B}" name="Column14915" dataDxfId="1870"/>
    <tableColumn id="14920" xr3:uid="{333EC2EC-F44C-4AD3-9397-89E0BDE6CE26}" name="Column14916" dataDxfId="1869"/>
    <tableColumn id="14921" xr3:uid="{602DC830-8FC6-4087-8BEE-47D06D7A7E61}" name="Column14917" dataDxfId="1868"/>
    <tableColumn id="14922" xr3:uid="{80AA3D4E-D7B9-478D-941F-9F572A256C7D}" name="Column14918" dataDxfId="1867"/>
    <tableColumn id="14923" xr3:uid="{017368B3-159B-42CD-8A4B-0AFAD5203C5F}" name="Column14919" dataDxfId="1866"/>
    <tableColumn id="14924" xr3:uid="{16B0488E-C11F-4748-B15E-C5BAD335A773}" name="Column14920" dataDxfId="1865"/>
    <tableColumn id="14925" xr3:uid="{19BBBF63-74E1-40C1-84BF-27CFDC86CA87}" name="Column14921" dataDxfId="1864"/>
    <tableColumn id="14926" xr3:uid="{9CAFBA69-A44A-4EDC-A1F3-2959B0B21E78}" name="Column14922" dataDxfId="1863"/>
    <tableColumn id="14927" xr3:uid="{F7B0C08A-44F5-4ECD-849C-3D55D2A92915}" name="Column14923" dataDxfId="1862"/>
    <tableColumn id="14928" xr3:uid="{16B92BCB-B698-4A85-A865-2A303345D33C}" name="Column14924" dataDxfId="1861"/>
    <tableColumn id="14929" xr3:uid="{3102B4E4-EE8C-4CD0-8B4C-C59596DA7F35}" name="Column14925" dataDxfId="1860"/>
    <tableColumn id="14930" xr3:uid="{DF57E6B0-964A-4FB3-84C4-4B39DF8CA01F}" name="Column14926" dataDxfId="1859"/>
    <tableColumn id="14931" xr3:uid="{B576384C-C588-4F9D-B7ED-CF86EE731214}" name="Column14927" dataDxfId="1858"/>
    <tableColumn id="14932" xr3:uid="{EC1F663C-D3C4-4BF6-8CFD-DEB7DC99670D}" name="Column14928" dataDxfId="1857"/>
    <tableColumn id="14933" xr3:uid="{3EF0587D-A692-4541-A607-F1DDA51AF300}" name="Column14929" dataDxfId="1856"/>
    <tableColumn id="14934" xr3:uid="{D42ED9B1-29F7-4ADC-B073-5BC07A8ED39A}" name="Column14930" dataDxfId="1855"/>
    <tableColumn id="14935" xr3:uid="{463E1DC5-6C6B-4B34-BF4A-15257D07685E}" name="Column14931" dataDxfId="1854"/>
    <tableColumn id="14936" xr3:uid="{A53842BB-EC4E-413D-B895-D5D9FCEB4A9B}" name="Column14932" dataDxfId="1853"/>
    <tableColumn id="14937" xr3:uid="{6E6CD9F9-F8BE-47B5-AA8C-7A4ED0881938}" name="Column14933" dataDxfId="1852"/>
    <tableColumn id="14938" xr3:uid="{BC54D839-1832-4C56-8CB8-7BAC09399C2F}" name="Column14934" dataDxfId="1851"/>
    <tableColumn id="14939" xr3:uid="{097554B6-13B5-46CC-8CD2-B9E05DE84178}" name="Column14935" dataDxfId="1850"/>
    <tableColumn id="14940" xr3:uid="{EC86E25C-21F6-4C60-9F93-5A4CFDDA1589}" name="Column14936" dataDxfId="1849"/>
    <tableColumn id="14941" xr3:uid="{C9D591D5-B9A7-4C64-9BEB-73D3FF464CA4}" name="Column14937" dataDxfId="1848"/>
    <tableColumn id="14942" xr3:uid="{EBD684E0-7748-4377-A150-4944849E1519}" name="Column14938" dataDxfId="1847"/>
    <tableColumn id="14943" xr3:uid="{BEBE53EC-0584-4F51-83DE-EA34BF79E558}" name="Column14939" dataDxfId="1846"/>
    <tableColumn id="14944" xr3:uid="{DF21E6C7-E2F9-455E-B01E-5573E6009EB8}" name="Column14940" dataDxfId="1845"/>
    <tableColumn id="14945" xr3:uid="{4C6B4ED1-E948-46EA-B3EC-AF3BCFC7D53B}" name="Column14941" dataDxfId="1844"/>
    <tableColumn id="14946" xr3:uid="{32E3E7EA-63F2-499E-B312-A822B3D1EFB3}" name="Column14942" dataDxfId="1843"/>
    <tableColumn id="14947" xr3:uid="{5BD3C21A-0851-49DE-9CD7-F3DEDD847AF2}" name="Column14943" dataDxfId="1842"/>
    <tableColumn id="14948" xr3:uid="{1DB52A30-A431-4F61-BA44-7ACFF0B87FB8}" name="Column14944" dataDxfId="1841"/>
    <tableColumn id="14949" xr3:uid="{F49D75F4-CDB2-429E-BDB0-BF38520E369F}" name="Column14945" dataDxfId="1840"/>
    <tableColumn id="14950" xr3:uid="{70C6F7B6-7CBE-4D00-A4B9-03B18CE27CB9}" name="Column14946" dataDxfId="1839"/>
    <tableColumn id="14951" xr3:uid="{9F3D8D5C-28F5-4D61-B91B-F3E4B55BA595}" name="Column14947" dataDxfId="1838"/>
    <tableColumn id="14952" xr3:uid="{91672561-3CFD-4D7F-903B-7A7208F7EF32}" name="Column14948" dataDxfId="1837"/>
    <tableColumn id="14953" xr3:uid="{B4F70BD8-A921-4FFD-986F-3EB0DFB0A1DC}" name="Column14949" dataDxfId="1836"/>
    <tableColumn id="14954" xr3:uid="{89F010E2-C81D-4FA8-85DA-9B328F57B00E}" name="Column14950" dataDxfId="1835"/>
    <tableColumn id="14955" xr3:uid="{39BCD105-5F93-409F-8F2A-F798CB6C1FD3}" name="Column14951" dataDxfId="1834"/>
    <tableColumn id="14956" xr3:uid="{0AFE7991-BD01-463C-8E97-91BDB6AB907D}" name="Column14952" dataDxfId="1833"/>
    <tableColumn id="14957" xr3:uid="{A6E30C88-048D-42CC-8327-ABE471A9E2A9}" name="Column14953" dataDxfId="1832"/>
    <tableColumn id="14958" xr3:uid="{AC4352A8-A9E1-463A-A326-303168A62382}" name="Column14954" dataDxfId="1831"/>
    <tableColumn id="14959" xr3:uid="{718B68F0-6910-4909-893B-E588E0F4E1C2}" name="Column14955" dataDxfId="1830"/>
    <tableColumn id="14960" xr3:uid="{D4AEE983-3943-469F-A781-4D2F5D7DA6FD}" name="Column14956" dataDxfId="1829"/>
    <tableColumn id="14961" xr3:uid="{9BB9DF2C-7249-475A-B429-84869B4191C7}" name="Column14957" dataDxfId="1828"/>
    <tableColumn id="14962" xr3:uid="{16D7668E-E286-496B-BE35-BB6217F09ECE}" name="Column14958" dataDxfId="1827"/>
    <tableColumn id="14963" xr3:uid="{5B3DE794-3A1A-44C8-AECA-846320EA4685}" name="Column14959" dataDxfId="1826"/>
    <tableColumn id="14964" xr3:uid="{221CE795-B923-4DC2-8C45-086BAAFB6610}" name="Column14960" dataDxfId="1825"/>
    <tableColumn id="14965" xr3:uid="{B6B12602-5734-4D6D-AA2A-7261FCC82940}" name="Column14961" dataDxfId="1824"/>
    <tableColumn id="14966" xr3:uid="{E8EADCAE-02A1-4A38-9599-8D992A0C9EB3}" name="Column14962" dataDxfId="1823"/>
    <tableColumn id="14967" xr3:uid="{43E69F3F-599E-42F0-8556-EE37D4D0DA5E}" name="Column14963" dataDxfId="1822"/>
    <tableColumn id="14968" xr3:uid="{4003B3B4-FE66-4F2C-AE80-E4B4B98E8C84}" name="Column14964" dataDxfId="1821"/>
    <tableColumn id="14969" xr3:uid="{D5E51F14-9757-4777-AB05-273D127C3A6B}" name="Column14965" dataDxfId="1820"/>
    <tableColumn id="14970" xr3:uid="{6D352CA1-22E5-4BBA-960E-A3E2E12303B7}" name="Column14966" dataDxfId="1819"/>
    <tableColumn id="14971" xr3:uid="{5E05AF87-163D-4056-AE33-E6F73A6DC519}" name="Column14967" dataDxfId="1818"/>
    <tableColumn id="14972" xr3:uid="{586D3C2A-24CD-4AC4-B8E8-1142595B76BE}" name="Column14968" dataDxfId="1817"/>
    <tableColumn id="14973" xr3:uid="{E281ACF6-123A-4E7B-9955-8EC4AA266C5C}" name="Column14969" dataDxfId="1816"/>
    <tableColumn id="14974" xr3:uid="{85A08F43-93D2-40BB-A4C2-AD26B5EAFC93}" name="Column14970" dataDxfId="1815"/>
    <tableColumn id="14975" xr3:uid="{B2E1C012-CA2F-4773-BE16-B61B4BB0B78D}" name="Column14971" dataDxfId="1814"/>
    <tableColumn id="14976" xr3:uid="{0535C25B-E122-4C8F-B029-04A5762EE47E}" name="Column14972" dataDxfId="1813"/>
    <tableColumn id="14977" xr3:uid="{C7644127-2851-4F40-88E8-3FB41C5FB29A}" name="Column14973" dataDxfId="1812"/>
    <tableColumn id="14978" xr3:uid="{9462716A-FBA0-4ACC-8AB5-4BC5C99A511B}" name="Column14974" dataDxfId="1811"/>
    <tableColumn id="14979" xr3:uid="{BA87E65B-037C-4017-8F1E-7645C8EC6948}" name="Column14975" dataDxfId="1810"/>
    <tableColumn id="14980" xr3:uid="{610F8647-00C1-4492-9BC2-85322B279030}" name="Column14976" dataDxfId="1809"/>
    <tableColumn id="14981" xr3:uid="{239B1940-925B-42B9-9FE7-391AAD8DCCCB}" name="Column14977" dataDxfId="1808"/>
    <tableColumn id="14982" xr3:uid="{5EC1A925-D62A-442F-87E4-AF3AB026AA9B}" name="Column14978" dataDxfId="1807"/>
    <tableColumn id="14983" xr3:uid="{067F4230-12CF-4A82-BC27-23B29D928FEE}" name="Column14979" dataDxfId="1806"/>
    <tableColumn id="14984" xr3:uid="{044FA65A-F38B-4CE7-89C4-7DB7CB86A8C6}" name="Column14980" dataDxfId="1805"/>
    <tableColumn id="14985" xr3:uid="{4D2B96F3-9716-48FD-8D2D-999C0AFF9EEA}" name="Column14981" dataDxfId="1804"/>
    <tableColumn id="14986" xr3:uid="{8551A626-2CC6-4EAA-A799-BC1DAF45B68D}" name="Column14982" dataDxfId="1803"/>
    <tableColumn id="14987" xr3:uid="{2F90BB8B-1572-4868-B1E1-220C05E1CB7C}" name="Column14983" dataDxfId="1802"/>
    <tableColumn id="14988" xr3:uid="{557BCEFD-A9AD-487C-9021-CDF9E552A8F3}" name="Column14984" dataDxfId="1801"/>
    <tableColumn id="14989" xr3:uid="{DF287DC9-B323-4E6F-8ED5-21510E1FE431}" name="Column14985" dataDxfId="1800"/>
    <tableColumn id="14990" xr3:uid="{CCA0E387-3B4F-4C4E-9E12-098FC6A05721}" name="Column14986" dataDxfId="1799"/>
    <tableColumn id="14991" xr3:uid="{C157E896-42CE-4D7A-B323-9E506FA0BD13}" name="Column14987" dataDxfId="1798"/>
    <tableColumn id="14992" xr3:uid="{9D28DB0B-676D-4891-A7F3-AEB7CE22ED85}" name="Column14988" dataDxfId="1797"/>
    <tableColumn id="14993" xr3:uid="{AFE5754F-B446-4852-B0AC-D9549396A197}" name="Column14989" dataDxfId="1796"/>
    <tableColumn id="14994" xr3:uid="{DC05D4F9-9869-4C9D-B16C-025BEE80148D}" name="Column14990" dataDxfId="1795"/>
    <tableColumn id="14995" xr3:uid="{CD21784A-64DD-446D-AA2B-3DB4CAFD0B00}" name="Column14991" dataDxfId="1794"/>
    <tableColumn id="14996" xr3:uid="{A7EDBD1F-C6A0-499E-87AC-684C806722DA}" name="Column14992" dataDxfId="1793"/>
    <tableColumn id="14997" xr3:uid="{CC49134A-ECE2-4B99-BB42-AB33C3496F32}" name="Column14993" dataDxfId="1792"/>
    <tableColumn id="14998" xr3:uid="{C9496982-960A-41AA-B479-ABFC140608D1}" name="Column14994" dataDxfId="1791"/>
    <tableColumn id="14999" xr3:uid="{59EA8F0C-DC8F-47FD-9CB6-A6CE0B9F7D14}" name="Column14995" dataDxfId="1790"/>
    <tableColumn id="15000" xr3:uid="{0E77F709-DE23-45D7-A905-51E84A0DF7D6}" name="Column14996" dataDxfId="1789"/>
    <tableColumn id="15001" xr3:uid="{3539B408-14C9-4412-A273-D126D7629EFF}" name="Column14997" dataDxfId="1788"/>
    <tableColumn id="15002" xr3:uid="{B39CCCCB-2E98-4CEF-AB25-822F82121314}" name="Column14998" dataDxfId="1787"/>
    <tableColumn id="15003" xr3:uid="{D85275A1-8776-42FF-8263-07D610FD9198}" name="Column14999" dataDxfId="1786"/>
    <tableColumn id="15004" xr3:uid="{7871D356-BF5E-4B06-A8BE-AC86995D466A}" name="Column15000" dataDxfId="1785"/>
    <tableColumn id="15005" xr3:uid="{212B7DC5-483A-4740-AD55-DAD194133DC9}" name="Column15001" dataDxfId="1784"/>
    <tableColumn id="15006" xr3:uid="{2D734760-547F-48CE-9B1E-33702FC8206D}" name="Column15002" dataDxfId="1783"/>
    <tableColumn id="15007" xr3:uid="{DB2F4582-9526-472F-A90E-3E9F8CEFDEB5}" name="Column15003" dataDxfId="1782"/>
    <tableColumn id="15008" xr3:uid="{929489BA-AD7A-4360-9CC0-827D35D93D60}" name="Column15004" dataDxfId="1781"/>
    <tableColumn id="15009" xr3:uid="{29E56A69-0C4B-4F97-AA86-188B7B286FF0}" name="Column15005" dataDxfId="1780"/>
    <tableColumn id="15010" xr3:uid="{210DC9F2-32E5-4D4D-AE02-FE6499063C92}" name="Column15006" dataDxfId="1779"/>
    <tableColumn id="15011" xr3:uid="{24110E49-BF7F-4C14-B8BA-BD6ECB3DE079}" name="Column15007" dataDxfId="1778"/>
    <tableColumn id="15012" xr3:uid="{FB3CF6F0-E55B-4453-9BAA-63EED862DF82}" name="Column15008" dataDxfId="1777"/>
    <tableColumn id="15013" xr3:uid="{346CC5EF-E048-4011-8999-2156205C09DE}" name="Column15009" dataDxfId="1776"/>
    <tableColumn id="15014" xr3:uid="{6D3E15FB-E66B-4026-AE57-97572B7D59B5}" name="Column15010" dataDxfId="1775"/>
    <tableColumn id="15015" xr3:uid="{E034E538-96FE-41B0-A368-1EAB423F24FF}" name="Column15011" dataDxfId="1774"/>
    <tableColumn id="15016" xr3:uid="{16A6BC28-077A-4473-AC05-0F4769DAEE8F}" name="Column15012" dataDxfId="1773"/>
    <tableColumn id="15017" xr3:uid="{48CC38BA-0FE7-4B3A-9C11-51B2AE9DE7B7}" name="Column15013" dataDxfId="1772"/>
    <tableColumn id="15018" xr3:uid="{F3270936-0A4A-4D97-AF2D-BE055A8BF7CD}" name="Column15014" dataDxfId="1771"/>
    <tableColumn id="15019" xr3:uid="{B26DC68E-F973-42AC-8982-D360BF53294F}" name="Column15015" dataDxfId="1770"/>
    <tableColumn id="15020" xr3:uid="{8B6DF44A-EF64-4EE0-B229-02A62661B52A}" name="Column15016" dataDxfId="1769"/>
    <tableColumn id="15021" xr3:uid="{890C9668-4360-42DB-949C-7570716A6008}" name="Column15017" dataDxfId="1768"/>
    <tableColumn id="15022" xr3:uid="{D6764208-0B49-41E8-9994-75DAD1566C3D}" name="Column15018" dataDxfId="1767"/>
    <tableColumn id="15023" xr3:uid="{9C9F0F27-D5FB-43BE-AF57-662690F410A9}" name="Column15019" dataDxfId="1766"/>
    <tableColumn id="15024" xr3:uid="{FE81E1D9-4BF6-45B5-ADFA-03E210D60850}" name="Column15020" dataDxfId="1765"/>
    <tableColumn id="15025" xr3:uid="{EF584447-4344-4605-8342-99C5A6978975}" name="Column15021" dataDxfId="1764"/>
    <tableColumn id="15026" xr3:uid="{4E59CBE2-9456-43B3-8B69-CB56D0B9D35F}" name="Column15022" dataDxfId="1763"/>
    <tableColumn id="15027" xr3:uid="{171D4109-6A66-4127-87D0-40FAE684463B}" name="Column15023" dataDxfId="1762"/>
    <tableColumn id="15028" xr3:uid="{A7D09B43-A949-4C9A-BAC5-EC1A3EF20872}" name="Column15024" dataDxfId="1761"/>
    <tableColumn id="15029" xr3:uid="{E01DCE97-2A43-4379-9204-ED046DF8A9BF}" name="Column15025" dataDxfId="1760"/>
    <tableColumn id="15030" xr3:uid="{2D557041-CDE1-4895-AC11-59311745DE49}" name="Column15026" dataDxfId="1759"/>
    <tableColumn id="15031" xr3:uid="{CCFB1446-96FC-421A-B15F-904715761F3C}" name="Column15027" dataDxfId="1758"/>
    <tableColumn id="15032" xr3:uid="{51021A89-ECC1-4ED2-98F7-9D8428CF90AE}" name="Column15028" dataDxfId="1757"/>
    <tableColumn id="15033" xr3:uid="{DEECC336-A714-4BEA-B4ED-BA67E2263157}" name="Column15029" dataDxfId="1756"/>
    <tableColumn id="15034" xr3:uid="{7C6EFE1A-930B-45FC-A6B3-E59C087E0233}" name="Column15030" dataDxfId="1755"/>
    <tableColumn id="15035" xr3:uid="{4A2B64F0-508E-4899-BB2F-FA6D6FFE4887}" name="Column15031" dataDxfId="1754"/>
    <tableColumn id="15036" xr3:uid="{F41F4685-A17C-431A-B528-120D5156D8FE}" name="Column15032" dataDxfId="1753"/>
    <tableColumn id="15037" xr3:uid="{2DE3A45A-9D35-44F2-AE75-4FA2E4E31E42}" name="Column15033" dataDxfId="1752"/>
    <tableColumn id="15038" xr3:uid="{4CE2B7E2-19C3-41F2-B2D4-FB62AC459C50}" name="Column15034" dataDxfId="1751"/>
    <tableColumn id="15039" xr3:uid="{5901BE12-8D20-4A44-93D9-1BADB00F1D2F}" name="Column15035" dataDxfId="1750"/>
    <tableColumn id="15040" xr3:uid="{B25A1D9D-8612-4960-80AA-C48AD1FB5A22}" name="Column15036" dataDxfId="1749"/>
    <tableColumn id="15041" xr3:uid="{250AD87F-F975-43E1-8ED0-3C539785FFA5}" name="Column15037" dataDxfId="1748"/>
    <tableColumn id="15042" xr3:uid="{EB6EFBC8-BEB4-44AF-8E2F-4B75398C5566}" name="Column15038" dataDxfId="1747"/>
    <tableColumn id="15043" xr3:uid="{2C3506EC-2DB8-4F9E-BD5F-7FD13524F18D}" name="Column15039" dataDxfId="1746"/>
    <tableColumn id="15044" xr3:uid="{EF4871B9-A949-4273-8B5C-29A0CEE752E9}" name="Column15040" dataDxfId="1745"/>
    <tableColumn id="15045" xr3:uid="{C68AF26A-C531-4D1D-9490-EDBB84EF1535}" name="Column15041" dataDxfId="1744"/>
    <tableColumn id="15046" xr3:uid="{79DB1D6F-7E93-4A1A-846A-EAEEBC09B3BA}" name="Column15042" dataDxfId="1743"/>
    <tableColumn id="15047" xr3:uid="{F525D36E-1FC6-4C3A-992E-43E745C08761}" name="Column15043" dataDxfId="1742"/>
    <tableColumn id="15048" xr3:uid="{95720AFE-1E83-4175-93C6-66FE36F11250}" name="Column15044" dataDxfId="1741"/>
    <tableColumn id="15049" xr3:uid="{2187B279-414F-49AB-A4D2-789374ADADAC}" name="Column15045" dataDxfId="1740"/>
    <tableColumn id="15050" xr3:uid="{17D5D141-0C89-478F-A4DB-324E70F20962}" name="Column15046" dataDxfId="1739"/>
    <tableColumn id="15051" xr3:uid="{C81BD16B-99B6-4308-894E-18296CFB6AEC}" name="Column15047" dataDxfId="1738"/>
    <tableColumn id="15052" xr3:uid="{51150296-6068-4A8B-BF6B-0F187F3BC347}" name="Column15048" dataDxfId="1737"/>
    <tableColumn id="15053" xr3:uid="{4E67256F-00C1-42A2-AB06-A60904FEF5C8}" name="Column15049" dataDxfId="1736"/>
    <tableColumn id="15054" xr3:uid="{5711B835-4EE4-4FC2-83E8-AB2F178C134A}" name="Column15050" dataDxfId="1735"/>
    <tableColumn id="15055" xr3:uid="{6DD5ACA3-4703-4386-92D9-64C2600A5A97}" name="Column15051" dataDxfId="1734"/>
    <tableColumn id="15056" xr3:uid="{FDE28C4B-DD63-49E7-B226-AF79299F83B0}" name="Column15052" dataDxfId="1733"/>
    <tableColumn id="15057" xr3:uid="{F9D634F1-C6FD-402F-9842-F71FE7B847FB}" name="Column15053" dataDxfId="1732"/>
    <tableColumn id="15058" xr3:uid="{40A3576D-8080-4289-B689-38E7FE8556E7}" name="Column15054" dataDxfId="1731"/>
    <tableColumn id="15059" xr3:uid="{BB25A976-C3D8-44F0-881B-ED7E4CEB2D07}" name="Column15055" dataDxfId="1730"/>
    <tableColumn id="15060" xr3:uid="{CB724F9A-333E-4F9D-8C17-7888420DC280}" name="Column15056" dataDxfId="1729"/>
    <tableColumn id="15061" xr3:uid="{407DD5AE-E8CC-4C8F-92F3-A18315059118}" name="Column15057" dataDxfId="1728"/>
    <tableColumn id="15062" xr3:uid="{F5F9E20B-11A7-4607-BDBD-C4743E5F477F}" name="Column15058" dataDxfId="1727"/>
    <tableColumn id="15063" xr3:uid="{272AE511-AB44-42F9-8C36-E7C6BA1BFE01}" name="Column15059" dataDxfId="1726"/>
    <tableColumn id="15064" xr3:uid="{069DA1C1-817E-4815-8F8E-4FB2F4B747AE}" name="Column15060" dataDxfId="1725"/>
    <tableColumn id="15065" xr3:uid="{7EB52050-AFFC-447E-A513-B3061AA30A0A}" name="Column15061" dataDxfId="1724"/>
    <tableColumn id="15066" xr3:uid="{E05F28F4-1BD1-438A-8709-A631B22B3376}" name="Column15062" dataDxfId="1723"/>
    <tableColumn id="15067" xr3:uid="{951C331F-485B-4A02-99EE-095EC7C64CBD}" name="Column15063" dataDxfId="1722"/>
    <tableColumn id="15068" xr3:uid="{A435ADF8-42F2-4331-9329-E14E9B8B36F3}" name="Column15064" dataDxfId="1721"/>
    <tableColumn id="15069" xr3:uid="{39CE3530-34CC-4B34-A376-603FE799AE07}" name="Column15065" dataDxfId="1720"/>
    <tableColumn id="15070" xr3:uid="{2FA60AFD-BCA4-427A-8969-40B22ADE50BB}" name="Column15066" dataDxfId="1719"/>
    <tableColumn id="15071" xr3:uid="{1008F669-56C6-4E1A-B4C6-BD689C5ABCBD}" name="Column15067" dataDxfId="1718"/>
    <tableColumn id="15072" xr3:uid="{7AF22824-A88E-4674-9A8E-ACA00C42A37C}" name="Column15068" dataDxfId="1717"/>
    <tableColumn id="15073" xr3:uid="{60F52887-23B1-4B45-BCF6-8ABA85DBA418}" name="Column15069" dataDxfId="1716"/>
    <tableColumn id="15074" xr3:uid="{7B8625B0-23F2-4397-BA08-5B02C36C4AD7}" name="Column15070" dataDxfId="1715"/>
    <tableColumn id="15075" xr3:uid="{0DBB3A29-8166-409F-8B78-5791C5A7743B}" name="Column15071" dataDxfId="1714"/>
    <tableColumn id="15076" xr3:uid="{20EE4916-5C6E-4723-9F38-160D995E2A29}" name="Column15072" dataDxfId="1713"/>
    <tableColumn id="15077" xr3:uid="{8E2EBCEE-48A2-4CE9-8DE2-B4A28D52C667}" name="Column15073" dataDxfId="1712"/>
    <tableColumn id="15078" xr3:uid="{28D1F3D8-9B08-4C3F-9D7B-51F8C065E19F}" name="Column15074" dataDxfId="1711"/>
    <tableColumn id="15079" xr3:uid="{D320008F-E48B-4533-A789-A1CFD7BC47C2}" name="Column15075" dataDxfId="1710"/>
    <tableColumn id="15080" xr3:uid="{37BEDC3B-26CE-4C3F-98EA-5CFDF4AF45EE}" name="Column15076" dataDxfId="1709"/>
    <tableColumn id="15081" xr3:uid="{51C46D24-B699-4CBB-8113-6150CC046003}" name="Column15077" dataDxfId="1708"/>
    <tableColumn id="15082" xr3:uid="{F064EA7A-BF78-410E-946D-509E1B3D735F}" name="Column15078" dataDxfId="1707"/>
    <tableColumn id="15083" xr3:uid="{986D29AA-72D9-4535-8F25-C2F1773B81AB}" name="Column15079" dataDxfId="1706"/>
    <tableColumn id="15084" xr3:uid="{353918E8-AEC4-4FF2-A0D4-000E74C543D8}" name="Column15080" dataDxfId="1705"/>
    <tableColumn id="15085" xr3:uid="{C2C988EE-33D8-4E00-BDFB-347DE491E2C4}" name="Column15081" dataDxfId="1704"/>
    <tableColumn id="15086" xr3:uid="{E6BE85B0-06D7-4D49-8DFA-37426AAC5443}" name="Column15082" dataDxfId="1703"/>
    <tableColumn id="15087" xr3:uid="{02776B91-618C-4E48-977C-6C371172BEBB}" name="Column15083" dataDxfId="1702"/>
    <tableColumn id="15088" xr3:uid="{F1DC978F-07E1-4E77-8CD3-8B4BC3C86402}" name="Column15084" dataDxfId="1701"/>
    <tableColumn id="15089" xr3:uid="{E4272BE4-02F9-49C9-AE08-22D4715383BF}" name="Column15085" dataDxfId="1700"/>
    <tableColumn id="15090" xr3:uid="{2AAAA4CB-55E0-4E2F-AE3D-2A16DDC2F968}" name="Column15086" dataDxfId="1699"/>
    <tableColumn id="15091" xr3:uid="{1CE0EECB-6763-45BB-913F-7130ADAFD716}" name="Column15087" dataDxfId="1698"/>
    <tableColumn id="15092" xr3:uid="{98B533DB-56C8-4CEC-9453-259D4EA03A4D}" name="Column15088" dataDxfId="1697"/>
    <tableColumn id="15093" xr3:uid="{6728B17F-165D-458C-A5F1-D4E81B85EBEE}" name="Column15089" dataDxfId="1696"/>
    <tableColumn id="15094" xr3:uid="{EC3CFE80-225B-4E08-BCF3-D366847BE06C}" name="Column15090" dataDxfId="1695"/>
    <tableColumn id="15095" xr3:uid="{6A3FC81D-B399-4B87-A797-5EC8F4E115D6}" name="Column15091" dataDxfId="1694"/>
    <tableColumn id="15096" xr3:uid="{796C4429-FE2B-4DEF-ADEB-1D2619EE242F}" name="Column15092" dataDxfId="1693"/>
    <tableColumn id="15097" xr3:uid="{62B8E8DF-BD11-4AAC-851E-46DD93CE3C87}" name="Column15093" dataDxfId="1692"/>
    <tableColumn id="15098" xr3:uid="{DFFF49EA-4896-49D4-A275-B43074833FFC}" name="Column15094" dataDxfId="1691"/>
    <tableColumn id="15099" xr3:uid="{A528E4AA-AA38-4AE8-9754-65F14725F410}" name="Column15095" dataDxfId="1690"/>
    <tableColumn id="15100" xr3:uid="{C4271318-B225-4B43-9176-44366B776F56}" name="Column15096" dataDxfId="1689"/>
    <tableColumn id="15101" xr3:uid="{96A19C6A-D199-4345-B96B-C5B035EC5CE8}" name="Column15097" dataDxfId="1688"/>
    <tableColumn id="15102" xr3:uid="{E93F5B33-2E44-48CC-9D66-995D816D4DBE}" name="Column15098" dataDxfId="1687"/>
    <tableColumn id="15103" xr3:uid="{0805DA42-4B9D-4777-B07A-AA296330AEE7}" name="Column15099" dataDxfId="1686"/>
    <tableColumn id="15104" xr3:uid="{3F63A669-BF6D-4130-A5B9-C9062BBFE571}" name="Column15100" dataDxfId="1685"/>
    <tableColumn id="15105" xr3:uid="{619A6BEC-5514-4EB4-9D96-D7408F918047}" name="Column15101" dataDxfId="1684"/>
    <tableColumn id="15106" xr3:uid="{6E9E8539-0A0F-4A22-BA1A-5CF594160723}" name="Column15102" dataDxfId="1683"/>
    <tableColumn id="15107" xr3:uid="{A9DE5E96-6371-455F-8F91-86358FF543D1}" name="Column15103" dataDxfId="1682"/>
    <tableColumn id="15108" xr3:uid="{B2F8078A-E0DB-48A5-B7C4-843352E61C1E}" name="Column15104" dataDxfId="1681"/>
    <tableColumn id="15109" xr3:uid="{B48C1EEA-580D-4464-886A-14988F9CA922}" name="Column15105" dataDxfId="1680"/>
    <tableColumn id="15110" xr3:uid="{7BAADEE5-CC88-4AB4-A1FD-0A99E4987DFB}" name="Column15106" dataDxfId="1679"/>
    <tableColumn id="15111" xr3:uid="{8DF41817-83DA-48F1-887F-43AE8B9BD132}" name="Column15107" dataDxfId="1678"/>
    <tableColumn id="15112" xr3:uid="{69FE358D-C0B0-4BBE-8C59-D6482FB2C882}" name="Column15108" dataDxfId="1677"/>
    <tableColumn id="15113" xr3:uid="{A473FCEB-DBE6-4F7D-8EE7-9718E388A5DA}" name="Column15109" dataDxfId="1676"/>
    <tableColumn id="15114" xr3:uid="{D06DAF65-2006-40BF-A056-6DC8D178A945}" name="Column15110" dataDxfId="1675"/>
    <tableColumn id="15115" xr3:uid="{3ABBDFE1-7AD7-409F-BCDC-222F0CB307A3}" name="Column15111" dataDxfId="1674"/>
    <tableColumn id="15116" xr3:uid="{B0604ECF-22B3-479B-BB26-34952506DA78}" name="Column15112" dataDxfId="1673"/>
    <tableColumn id="15117" xr3:uid="{FD64C0F5-50FD-4921-9000-63BCE9D30F86}" name="Column15113" dataDxfId="1672"/>
    <tableColumn id="15118" xr3:uid="{57C1D88C-B52F-4946-87CF-F31E3917DC70}" name="Column15114" dataDxfId="1671"/>
    <tableColumn id="15119" xr3:uid="{6E629C6E-A6F0-4CF2-978E-659FB6233D71}" name="Column15115" dataDxfId="1670"/>
    <tableColumn id="15120" xr3:uid="{5CC30793-91E8-4F51-B60E-9304C4F16423}" name="Column15116" dataDxfId="1669"/>
    <tableColumn id="15121" xr3:uid="{371C55DE-0B85-4D52-AB0C-0012C6F44195}" name="Column15117" dataDxfId="1668"/>
    <tableColumn id="15122" xr3:uid="{30160AEA-22C7-4BF5-8A00-3C7C869A67AA}" name="Column15118" dataDxfId="1667"/>
    <tableColumn id="15123" xr3:uid="{28CCF7D5-71CA-42F6-9BB5-A5EB71D6801D}" name="Column15119" dataDxfId="1666"/>
    <tableColumn id="15124" xr3:uid="{155930FC-B377-40AC-9F7B-0E7FEDF75A4C}" name="Column15120" dataDxfId="1665"/>
    <tableColumn id="15125" xr3:uid="{2A9FE46D-862C-4388-A27D-5129D0A7E5A6}" name="Column15121" dataDxfId="1664"/>
    <tableColumn id="15126" xr3:uid="{D94211AC-F51F-4841-AED8-F3A4CAF7424D}" name="Column15122" dataDxfId="1663"/>
    <tableColumn id="15127" xr3:uid="{A2DEF006-1A22-49A7-BC6A-DC977EA98485}" name="Column15123" dataDxfId="1662"/>
    <tableColumn id="15128" xr3:uid="{802B6E42-1CBA-4752-8168-2FB011E76240}" name="Column15124" dataDxfId="1661"/>
    <tableColumn id="15129" xr3:uid="{310CA7A5-BBBC-4FFB-99CE-A0D4ABA0E385}" name="Column15125" dataDxfId="1660"/>
    <tableColumn id="15130" xr3:uid="{8E8EC21B-771A-4687-A531-2645A0893CC6}" name="Column15126" dataDxfId="1659"/>
    <tableColumn id="15131" xr3:uid="{037CF2E2-37B3-43AE-9C62-52D09701E2A0}" name="Column15127" dataDxfId="1658"/>
    <tableColumn id="15132" xr3:uid="{FBBACAE3-6758-48F4-A4B0-312B821A190C}" name="Column15128" dataDxfId="1657"/>
    <tableColumn id="15133" xr3:uid="{427C9853-B55B-4098-B207-16845EEE3825}" name="Column15129" dataDxfId="1656"/>
    <tableColumn id="15134" xr3:uid="{FE23FAE9-4B87-4F8A-AA5A-D597A41CC939}" name="Column15130" dataDxfId="1655"/>
    <tableColumn id="15135" xr3:uid="{38B181FB-C099-40AE-8571-1743E12D4DFA}" name="Column15131" dataDxfId="1654"/>
    <tableColumn id="15136" xr3:uid="{5FEF4638-D3F9-433E-AE69-B9B8F00DDF7D}" name="Column15132" dataDxfId="1653"/>
    <tableColumn id="15137" xr3:uid="{1646B064-2D4F-473A-A0BF-6765073E3C00}" name="Column15133" dataDxfId="1652"/>
    <tableColumn id="15138" xr3:uid="{384BC4E6-3522-4A94-8F02-8291CC4B4F3E}" name="Column15134" dataDxfId="1651"/>
    <tableColumn id="15139" xr3:uid="{35B696C7-C673-4AFF-B352-ED427D596DF9}" name="Column15135" dataDxfId="1650"/>
    <tableColumn id="15140" xr3:uid="{C16FBCE3-1478-4AED-B253-A5CC2F20A8AF}" name="Column15136" dataDxfId="1649"/>
    <tableColumn id="15141" xr3:uid="{3B2D3256-BDF7-4EC5-9B9E-4EA918CD9E56}" name="Column15137" dataDxfId="1648"/>
    <tableColumn id="15142" xr3:uid="{D64DE26D-9BD3-4E7C-9F41-2C8FF7EC71FE}" name="Column15138" dataDxfId="1647"/>
    <tableColumn id="15143" xr3:uid="{1F34957A-25DD-4D64-880F-5B25AA8BD1D5}" name="Column15139" dataDxfId="1646"/>
    <tableColumn id="15144" xr3:uid="{A02F6727-E326-444D-A5D6-AE76CFF1A0E7}" name="Column15140" dataDxfId="1645"/>
    <tableColumn id="15145" xr3:uid="{2193BDF6-5EF8-4A74-9CEA-92CF97E3E91C}" name="Column15141" dataDxfId="1644"/>
    <tableColumn id="15146" xr3:uid="{8A152EDD-20BD-4C00-BCB1-8FAD2A6AA9C6}" name="Column15142" dataDxfId="1643"/>
    <tableColumn id="15147" xr3:uid="{EEB98559-7D28-4FC5-BFE1-38DAC766E7F4}" name="Column15143" dataDxfId="1642"/>
    <tableColumn id="15148" xr3:uid="{4DF5312E-4021-47E3-B5F4-4B755E34460A}" name="Column15144" dataDxfId="1641"/>
    <tableColumn id="15149" xr3:uid="{C2FD9C3E-9CE2-4D3F-9FE1-551197646229}" name="Column15145" dataDxfId="1640"/>
    <tableColumn id="15150" xr3:uid="{975FB84D-8472-426C-AF65-A37FA768C209}" name="Column15146" dataDxfId="1639"/>
    <tableColumn id="15151" xr3:uid="{E0174307-3F68-4946-B2B6-75FF771729D4}" name="Column15147" dataDxfId="1638"/>
    <tableColumn id="15152" xr3:uid="{C5100CB8-C8BC-498A-ACF7-F2ADBB8C7CD2}" name="Column15148" dataDxfId="1637"/>
    <tableColumn id="15153" xr3:uid="{E40917B6-28D3-403A-8898-5DB7D25BFD27}" name="Column15149" dataDxfId="1636"/>
    <tableColumn id="15154" xr3:uid="{BBE321EC-06AD-4E82-B8E2-692E52928F36}" name="Column15150" dataDxfId="1635"/>
    <tableColumn id="15155" xr3:uid="{0A3CE1A0-74B6-404E-963D-94849F05418E}" name="Column15151" dataDxfId="1634"/>
    <tableColumn id="15156" xr3:uid="{70C9DDDA-9C90-456A-ABAB-8BC387242746}" name="Column15152" dataDxfId="1633"/>
    <tableColumn id="15157" xr3:uid="{46DDCD26-1975-4C24-AA94-8F6B247F0CF6}" name="Column15153" dataDxfId="1632"/>
    <tableColumn id="15158" xr3:uid="{45FF1E42-CEFE-41F1-AA52-7D3EC5AAE1D4}" name="Column15154" dataDxfId="1631"/>
    <tableColumn id="15159" xr3:uid="{F66C56D7-1C4D-4012-A5AB-6DF54E8057C0}" name="Column15155" dataDxfId="1630"/>
    <tableColumn id="15160" xr3:uid="{18DD8FF3-E907-4A1E-BEE8-95ADD7EF62DC}" name="Column15156" dataDxfId="1629"/>
    <tableColumn id="15161" xr3:uid="{F1C9CA2D-C506-4006-8ECD-269E14898763}" name="Column15157" dataDxfId="1628"/>
    <tableColumn id="15162" xr3:uid="{8F540696-C6AB-4BFA-BAB5-B4EE21305FB7}" name="Column15158" dataDxfId="1627"/>
    <tableColumn id="15163" xr3:uid="{57C62975-AD73-45D4-B1C6-D0E2FA087479}" name="Column15159" dataDxfId="1626"/>
    <tableColumn id="15164" xr3:uid="{43C00095-4320-4A30-B7BD-39D68E87418B}" name="Column15160" dataDxfId="1625"/>
    <tableColumn id="15165" xr3:uid="{C7439434-7BAD-4A20-8B28-9D2BE7CFF233}" name="Column15161" dataDxfId="1624"/>
    <tableColumn id="15166" xr3:uid="{099C6728-3ECE-48C0-A535-0CB9DEAD645F}" name="Column15162" dataDxfId="1623"/>
    <tableColumn id="15167" xr3:uid="{18C9E245-6564-4900-AA0E-365A493FAB3B}" name="Column15163" dataDxfId="1622"/>
    <tableColumn id="15168" xr3:uid="{62D89F75-9BA2-4CF8-A6DD-4BA26781E79B}" name="Column15164" dataDxfId="1621"/>
    <tableColumn id="15169" xr3:uid="{AD6E571B-602E-4DDF-B105-EA9BAF7FAB8B}" name="Column15165" dataDxfId="1620"/>
    <tableColumn id="15170" xr3:uid="{E03DB6C9-DFC1-4957-BE9F-3F7D25CF3B3A}" name="Column15166" dataDxfId="1619"/>
    <tableColumn id="15171" xr3:uid="{4CECE4CA-7088-41C3-AFFC-9DBDABB26252}" name="Column15167" dataDxfId="1618"/>
    <tableColumn id="15172" xr3:uid="{BC7842EA-9686-4CD8-B328-3D1BB52A3FE0}" name="Column15168" dataDxfId="1617"/>
    <tableColumn id="15173" xr3:uid="{26840A0B-C7AD-4A9D-A585-965AE55DE85C}" name="Column15169" dataDxfId="1616"/>
    <tableColumn id="15174" xr3:uid="{6AB46E92-3DE8-4B20-964C-AA9A66C71797}" name="Column15170" dataDxfId="1615"/>
    <tableColumn id="15175" xr3:uid="{F3EA0379-C1CB-4E31-B38D-55D1AF719749}" name="Column15171" dataDxfId="1614"/>
    <tableColumn id="15176" xr3:uid="{BFB31022-AD26-4C26-9132-B25E11C92D65}" name="Column15172" dataDxfId="1613"/>
    <tableColumn id="15177" xr3:uid="{D7E97B21-06AD-4CCA-A497-AD7FC0D218E2}" name="Column15173" dataDxfId="1612"/>
    <tableColumn id="15178" xr3:uid="{5CEF5733-0502-47DB-A26F-31925260FD4D}" name="Column15174" dataDxfId="1611"/>
    <tableColumn id="15179" xr3:uid="{D253A5CE-EC6E-41D2-B43F-1CC887849AB7}" name="Column15175" dataDxfId="1610"/>
    <tableColumn id="15180" xr3:uid="{FC455D62-8918-4C4B-A5E6-A6500B1B7FCE}" name="Column15176" dataDxfId="1609"/>
    <tableColumn id="15181" xr3:uid="{4E2F3DDC-D916-48A2-990D-EB4A93E7A956}" name="Column15177" dataDxfId="1608"/>
    <tableColumn id="15182" xr3:uid="{FD3C5944-9B7A-4110-BE2A-F54F963B2FE5}" name="Column15178" dataDxfId="1607"/>
    <tableColumn id="15183" xr3:uid="{E771ABD1-FBCA-4F25-8317-936DCE75B4FC}" name="Column15179" dataDxfId="1606"/>
    <tableColumn id="15184" xr3:uid="{A6841AD5-D86D-4ABA-8E00-3946AA3EA240}" name="Column15180" dataDxfId="1605"/>
    <tableColumn id="15185" xr3:uid="{AD4179E8-8DA1-4EED-A022-86633531E6BF}" name="Column15181" dataDxfId="1604"/>
    <tableColumn id="15186" xr3:uid="{7458D421-041C-4707-9149-C5F3A1471DA3}" name="Column15182" dataDxfId="1603"/>
    <tableColumn id="15187" xr3:uid="{C020F556-7B3C-4720-B781-CA044606590A}" name="Column15183" dataDxfId="1602"/>
    <tableColumn id="15188" xr3:uid="{FB1E7568-8674-43D3-BC79-DE473CDCF2CF}" name="Column15184" dataDxfId="1601"/>
    <tableColumn id="15189" xr3:uid="{F9BB2693-0565-4B80-8292-97B7CDCD21DB}" name="Column15185" dataDxfId="1600"/>
    <tableColumn id="15190" xr3:uid="{626EB3FA-8EFB-441F-AD02-B0C4A9DEB73F}" name="Column15186" dataDxfId="1599"/>
    <tableColumn id="15191" xr3:uid="{75DAB2E6-9CA6-4FC1-80F4-DE54184E981E}" name="Column15187" dataDxfId="1598"/>
    <tableColumn id="15192" xr3:uid="{7E8555C5-C3C9-4944-91A5-7648D420C776}" name="Column15188" dataDxfId="1597"/>
    <tableColumn id="15193" xr3:uid="{C5F7DFDA-A8E1-4D28-AA97-B9DA92C9FC44}" name="Column15189" dataDxfId="1596"/>
    <tableColumn id="15194" xr3:uid="{011D6C4F-FA6E-4F53-A456-02B8EFF94AF0}" name="Column15190" dataDxfId="1595"/>
    <tableColumn id="15195" xr3:uid="{F03FC3E1-23A4-42CD-B518-86378185E5A0}" name="Column15191" dataDxfId="1594"/>
    <tableColumn id="15196" xr3:uid="{4B141356-DFAD-4A26-8A0E-7948E8EA5ACE}" name="Column15192" dataDxfId="1593"/>
    <tableColumn id="15197" xr3:uid="{C88AFF2E-FEFE-4DD7-BDC3-E2C972466F0B}" name="Column15193" dataDxfId="1592"/>
    <tableColumn id="15198" xr3:uid="{BD572E14-8F2A-4A43-9362-C858841C63C6}" name="Column15194" dataDxfId="1591"/>
    <tableColumn id="15199" xr3:uid="{C0B30137-0711-49E8-926E-8B78518F96AC}" name="Column15195" dataDxfId="1590"/>
    <tableColumn id="15200" xr3:uid="{40EAC8E3-9C95-462E-AE56-BCCFBA72FA34}" name="Column15196" dataDxfId="1589"/>
    <tableColumn id="15201" xr3:uid="{74BFE5AA-5B58-40BB-ADFB-EE891214B49B}" name="Column15197" dataDxfId="1588"/>
    <tableColumn id="15202" xr3:uid="{782346BE-D9E2-411E-96AE-9719384647F3}" name="Column15198" dataDxfId="1587"/>
    <tableColumn id="15203" xr3:uid="{F089359F-2146-459C-B105-4E8B26D6B366}" name="Column15199" dataDxfId="1586"/>
    <tableColumn id="15204" xr3:uid="{8B7A8009-0DAE-4F55-80C7-C41CD5BA8BB1}" name="Column15200" dataDxfId="1585"/>
    <tableColumn id="15205" xr3:uid="{36C19857-C617-4442-B030-A7F9308250EE}" name="Column15201" dataDxfId="1584"/>
    <tableColumn id="15206" xr3:uid="{AB26A794-D162-4201-A86F-537B225F9167}" name="Column15202" dataDxfId="1583"/>
    <tableColumn id="15207" xr3:uid="{B395C144-8234-4B5E-8F67-97B9B2DCC071}" name="Column15203" dataDxfId="1582"/>
    <tableColumn id="15208" xr3:uid="{33BC32AB-C1B0-49D4-80AD-2487C66A39AA}" name="Column15204" dataDxfId="1581"/>
    <tableColumn id="15209" xr3:uid="{BCE1722C-092A-4570-9A82-9B274827BAB0}" name="Column15205" dataDxfId="1580"/>
    <tableColumn id="15210" xr3:uid="{317CF464-1702-4C7E-A8B6-1CD4296680FD}" name="Column15206" dataDxfId="1579"/>
    <tableColumn id="15211" xr3:uid="{14AC0072-D2C2-4B5E-82E8-FFF319FE3F24}" name="Column15207" dataDxfId="1578"/>
    <tableColumn id="15212" xr3:uid="{32AA639B-B242-405A-A09D-CC470E54078E}" name="Column15208" dataDxfId="1577"/>
    <tableColumn id="15213" xr3:uid="{43EA30FA-09B3-4252-8D95-A77F3F3A17DB}" name="Column15209" dataDxfId="1576"/>
    <tableColumn id="15214" xr3:uid="{D663CB31-2BF2-4456-A720-B117E3419252}" name="Column15210" dataDxfId="1575"/>
    <tableColumn id="15215" xr3:uid="{55F8CB7F-B3CE-4398-B24D-9C137FB5FBC6}" name="Column15211" dataDxfId="1574"/>
    <tableColumn id="15216" xr3:uid="{14CC9F52-E654-42C5-9537-6123334AFB0B}" name="Column15212" dataDxfId="1573"/>
    <tableColumn id="15217" xr3:uid="{A5F561F7-2D42-4245-9597-3689DBCE9795}" name="Column15213" dataDxfId="1572"/>
    <tableColumn id="15218" xr3:uid="{032C5E3A-DEF9-4B18-8F45-30EB99AB9596}" name="Column15214" dataDxfId="1571"/>
    <tableColumn id="15219" xr3:uid="{A69183FC-61F2-4B30-A0EF-40FB1F75703C}" name="Column15215" dataDxfId="1570"/>
    <tableColumn id="15220" xr3:uid="{E1347DD7-F179-4A14-B813-58789335BCDB}" name="Column15216" dataDxfId="1569"/>
    <tableColumn id="15221" xr3:uid="{F6891AF9-4E18-4A37-B441-87F785F6D7E0}" name="Column15217" dataDxfId="1568"/>
    <tableColumn id="15222" xr3:uid="{3490811F-F5B6-4CC5-9D0C-C809E487A672}" name="Column15218" dataDxfId="1567"/>
    <tableColumn id="15223" xr3:uid="{800D68BF-E3F9-4652-A260-1C9EF6091D57}" name="Column15219" dataDxfId="1566"/>
    <tableColumn id="15224" xr3:uid="{5330D20E-E139-4CB9-BDC1-730C7B687EB8}" name="Column15220" dataDxfId="1565"/>
    <tableColumn id="15225" xr3:uid="{EF059C83-8C4B-4582-91DA-769CADE0B87D}" name="Column15221" dataDxfId="1564"/>
    <tableColumn id="15226" xr3:uid="{16150D2F-AD51-4449-B2C1-87E6810EDC60}" name="Column15222" dataDxfId="1563"/>
    <tableColumn id="15227" xr3:uid="{6C43B0DE-7CEA-4D47-A575-9303CE2C80D1}" name="Column15223" dataDxfId="1562"/>
    <tableColumn id="15228" xr3:uid="{24F47527-721C-4B41-91A6-91AE27C2F8FB}" name="Column15224" dataDxfId="1561"/>
    <tableColumn id="15229" xr3:uid="{2696CE10-8309-4749-BC39-7D40304E5CF9}" name="Column15225" dataDxfId="1560"/>
    <tableColumn id="15230" xr3:uid="{CCD8E92F-D4F7-489F-8F65-A6C1E3DEE9AB}" name="Column15226" dataDxfId="1559"/>
    <tableColumn id="15231" xr3:uid="{97441CF4-22ED-457A-BBC2-2CE03B6C53DF}" name="Column15227" dataDxfId="1558"/>
    <tableColumn id="15232" xr3:uid="{F619431F-E135-42C8-82EF-C5E712B49695}" name="Column15228" dataDxfId="1557"/>
    <tableColumn id="15233" xr3:uid="{90AC99D7-CC2E-4E01-A1A8-EC2BE2EBD1A8}" name="Column15229" dataDxfId="1556"/>
    <tableColumn id="15234" xr3:uid="{A98E1B1E-FDF7-4E41-8410-FE8C6DB2CD8E}" name="Column15230" dataDxfId="1555"/>
    <tableColumn id="15235" xr3:uid="{AD96783B-2FAD-4011-BACB-4DE011DA3D90}" name="Column15231" dataDxfId="1554"/>
    <tableColumn id="15236" xr3:uid="{93D5E91A-CF3B-44FD-A8E6-057F451D487A}" name="Column15232" dataDxfId="1553"/>
    <tableColumn id="15237" xr3:uid="{3185329B-2B20-4C75-B19F-6DBCD3F26CDC}" name="Column15233" dataDxfId="1552"/>
    <tableColumn id="15238" xr3:uid="{C715CC38-3AEF-47E8-984C-C84C7B93D37C}" name="Column15234" dataDxfId="1551"/>
    <tableColumn id="15239" xr3:uid="{6B6EF434-96BE-441E-88A1-1C794CD57664}" name="Column15235" dataDxfId="1550"/>
    <tableColumn id="15240" xr3:uid="{7B11E07D-7F81-4509-B7B2-D4030BA6DE38}" name="Column15236" dataDxfId="1549"/>
    <tableColumn id="15241" xr3:uid="{507EB928-E519-4329-A917-271E10308A09}" name="Column15237" dataDxfId="1548"/>
    <tableColumn id="15242" xr3:uid="{C9BFF60F-9F5F-452A-8875-F7F5CA7FB231}" name="Column15238" dataDxfId="1547"/>
    <tableColumn id="15243" xr3:uid="{BDC0BCB9-45A6-4203-BFBA-51857228CDF9}" name="Column15239" dataDxfId="1546"/>
    <tableColumn id="15244" xr3:uid="{EC68240D-D74C-47C2-97F3-B29EDDD65953}" name="Column15240" dataDxfId="1545"/>
    <tableColumn id="15245" xr3:uid="{3A2F714D-683D-4C53-BD2B-A58BBF85B6EF}" name="Column15241" dataDxfId="1544"/>
    <tableColumn id="15246" xr3:uid="{6304F0EF-25D7-47FB-A68F-E61D38C10AC1}" name="Column15242" dataDxfId="1543"/>
    <tableColumn id="15247" xr3:uid="{74106256-D4D0-476F-B1EA-F86A124D5F48}" name="Column15243" dataDxfId="1542"/>
    <tableColumn id="15248" xr3:uid="{C01CE7DB-4C09-4D76-A788-ECD6589AF8A4}" name="Column15244" dataDxfId="1541"/>
    <tableColumn id="15249" xr3:uid="{C33BB842-885E-4C65-908E-97FE56F84CAA}" name="Column15245" dataDxfId="1540"/>
    <tableColumn id="15250" xr3:uid="{B10ECF69-14D3-424E-B15F-4AE2936B55A0}" name="Column15246" dataDxfId="1539"/>
    <tableColumn id="15251" xr3:uid="{99E51205-B3CD-45F1-9066-1F2D49A07FD9}" name="Column15247" dataDxfId="1538"/>
    <tableColumn id="15252" xr3:uid="{86E4617D-642C-4252-B923-452D239C9814}" name="Column15248" dataDxfId="1537"/>
    <tableColumn id="15253" xr3:uid="{D0D6FBEB-DD90-4D00-88FB-14A032045ACD}" name="Column15249" dataDxfId="1536"/>
    <tableColumn id="15254" xr3:uid="{15A23623-42A7-41DF-898D-4D32181EC661}" name="Column15250" dataDxfId="1535"/>
    <tableColumn id="15255" xr3:uid="{98202ADB-20DA-4F44-BE06-2CF62FD9C34B}" name="Column15251" dataDxfId="1534"/>
    <tableColumn id="15256" xr3:uid="{034C3850-4836-4489-91E4-74C8C4BDCD9C}" name="Column15252" dataDxfId="1533"/>
    <tableColumn id="15257" xr3:uid="{FF32328D-1BF6-49E5-9C08-0402BB6EAF63}" name="Column15253" dataDxfId="1532"/>
    <tableColumn id="15258" xr3:uid="{A4C54F08-AC05-4107-A8AF-7961D64C3883}" name="Column15254" dataDxfId="1531"/>
    <tableColumn id="15259" xr3:uid="{3B3C639E-0FBA-480F-848E-489AE90C1E4C}" name="Column15255" dataDxfId="1530"/>
    <tableColumn id="15260" xr3:uid="{ADBF55CB-C0E6-40F8-8CD4-563C7EE91662}" name="Column15256" dataDxfId="1529"/>
    <tableColumn id="15261" xr3:uid="{4041C5D5-7BE1-4202-91DA-AE03D0504241}" name="Column15257" dataDxfId="1528"/>
    <tableColumn id="15262" xr3:uid="{CDD4E20C-22FE-4DE5-8F6D-9E24F67CE8A6}" name="Column15258" dataDxfId="1527"/>
    <tableColumn id="15263" xr3:uid="{EA66198D-4423-4D3E-8928-A0EA9E47481E}" name="Column15259" dataDxfId="1526"/>
    <tableColumn id="15264" xr3:uid="{8181025F-A460-4D73-A81C-F7C165B79E87}" name="Column15260" dataDxfId="1525"/>
    <tableColumn id="15265" xr3:uid="{FFE42E8B-F4E4-42AC-B115-FD80CA16DC94}" name="Column15261" dataDxfId="1524"/>
    <tableColumn id="15266" xr3:uid="{1EFD8890-71A7-490C-8C84-2F702DC5E646}" name="Column15262" dataDxfId="1523"/>
    <tableColumn id="15267" xr3:uid="{F06E4A40-B916-4A95-879F-E8F14620C413}" name="Column15263" dataDxfId="1522"/>
    <tableColumn id="15268" xr3:uid="{54F0E970-746E-4E8E-8F89-4BC08E6B402E}" name="Column15264" dataDxfId="1521"/>
    <tableColumn id="15269" xr3:uid="{5C386D34-68E8-4FBE-A0DA-3177070ACA28}" name="Column15265" dataDxfId="1520"/>
    <tableColumn id="15270" xr3:uid="{C93831DC-B711-40C1-A450-DB8AB6CFD64F}" name="Column15266" dataDxfId="1519"/>
    <tableColumn id="15271" xr3:uid="{BC8A911D-79ED-406B-8A53-8FC162D3447F}" name="Column15267" dataDxfId="1518"/>
    <tableColumn id="15272" xr3:uid="{9CDCD850-59DD-4C10-A2A6-4BAC988CF5DF}" name="Column15268" dataDxfId="1517"/>
    <tableColumn id="15273" xr3:uid="{A153BF3E-1726-4D65-95AA-FB1FA0229C90}" name="Column15269" dataDxfId="1516"/>
    <tableColumn id="15274" xr3:uid="{38CCB73D-9E8B-4AB1-BDF1-B6E9C8314E01}" name="Column15270" dataDxfId="1515"/>
    <tableColumn id="15275" xr3:uid="{C177781D-3B47-4BAB-95C9-2CDCCFA9A0A9}" name="Column15271" dataDxfId="1514"/>
    <tableColumn id="15276" xr3:uid="{893476DB-6623-4FEB-B6CB-7F06F3E1A802}" name="Column15272" dataDxfId="1513"/>
    <tableColumn id="15277" xr3:uid="{B8507CE2-773A-4E9E-964D-6F5CB7E4682E}" name="Column15273" dataDxfId="1512"/>
    <tableColumn id="15278" xr3:uid="{8745D877-28C8-431D-92F9-6E793354153A}" name="Column15274" dataDxfId="1511"/>
    <tableColumn id="15279" xr3:uid="{F8C91BAF-5720-42F3-AA1E-F27BAED72966}" name="Column15275" dataDxfId="1510"/>
    <tableColumn id="15280" xr3:uid="{7BBD06CD-CF03-4CB0-A707-62FF66D257F5}" name="Column15276" dataDxfId="1509"/>
    <tableColumn id="15281" xr3:uid="{47DFD3F9-2DED-47D0-9537-B852AAE185EF}" name="Column15277" dataDxfId="1508"/>
    <tableColumn id="15282" xr3:uid="{3FBA1888-7CDE-49F2-87FC-FD59E355F8E0}" name="Column15278" dataDxfId="1507"/>
    <tableColumn id="15283" xr3:uid="{87985FEF-D71E-4323-B5FD-AFF2CD85ECA8}" name="Column15279" dataDxfId="1506"/>
    <tableColumn id="15284" xr3:uid="{BEE03A57-0D55-4D06-AA05-A8170FA0AE53}" name="Column15280" dataDxfId="1505"/>
    <tableColumn id="15285" xr3:uid="{BDCD112B-D4BA-4AA8-B780-3A696949276C}" name="Column15281" dataDxfId="1504"/>
    <tableColumn id="15286" xr3:uid="{8ECFA287-A592-46FE-8E18-DADC9C84B8B5}" name="Column15282" dataDxfId="1503"/>
    <tableColumn id="15287" xr3:uid="{950A3888-304D-4AB1-AE49-4745770DB037}" name="Column15283" dataDxfId="1502"/>
    <tableColumn id="15288" xr3:uid="{C043C923-9AF7-46EC-83B1-155B3C99D715}" name="Column15284" dataDxfId="1501"/>
    <tableColumn id="15289" xr3:uid="{4D5D6562-59EA-4849-B118-DCFD4F880A7D}" name="Column15285" dataDxfId="1500"/>
    <tableColumn id="15290" xr3:uid="{56423A2B-BD7B-4D19-A087-381DB2CC121F}" name="Column15286" dataDxfId="1499"/>
    <tableColumn id="15291" xr3:uid="{1E49E3DA-9591-4C0D-9FAA-2396C9CFC5E1}" name="Column15287" dataDxfId="1498"/>
    <tableColumn id="15292" xr3:uid="{F08EF2D6-1A62-4EA0-BB5C-C3AF2362CA6D}" name="Column15288" dataDxfId="1497"/>
    <tableColumn id="15293" xr3:uid="{63680651-9E91-436A-8D40-1B3E60F47D35}" name="Column15289" dataDxfId="1496"/>
    <tableColumn id="15294" xr3:uid="{314F1643-6E31-490A-84AF-57CD4C6A3DDA}" name="Column15290" dataDxfId="1495"/>
    <tableColumn id="15295" xr3:uid="{BC38CA73-8547-4964-BA07-99E930C81940}" name="Column15291" dataDxfId="1494"/>
    <tableColumn id="15296" xr3:uid="{4EF08B9A-231F-4B5C-8A31-9DFF3E89AC76}" name="Column15292" dataDxfId="1493"/>
    <tableColumn id="15297" xr3:uid="{8FE491CD-B2C2-47F8-9FB0-90A4D24C4BA8}" name="Column15293" dataDxfId="1492"/>
    <tableColumn id="15298" xr3:uid="{572A031B-8C62-4547-B942-E1C840969DC6}" name="Column15294" dataDxfId="1491"/>
    <tableColumn id="15299" xr3:uid="{AD3E300C-7612-4678-AC70-FCDA2EFFFE4E}" name="Column15295" dataDxfId="1490"/>
    <tableColumn id="15300" xr3:uid="{5EC386C3-BF24-40C2-9AD5-00A93B21B6FB}" name="Column15296" dataDxfId="1489"/>
    <tableColumn id="15301" xr3:uid="{107D8573-6C5B-416A-958D-CB31F085033C}" name="Column15297" dataDxfId="1488"/>
    <tableColumn id="15302" xr3:uid="{F0E4B23C-6602-4901-BDD0-5A755DB1318D}" name="Column15298" dataDxfId="1487"/>
    <tableColumn id="15303" xr3:uid="{AC0F4527-03AD-473A-A388-7F99C8974246}" name="Column15299" dataDxfId="1486"/>
    <tableColumn id="15304" xr3:uid="{4CA205D7-6875-4729-8BDF-C3FED758DFE7}" name="Column15300" dataDxfId="1485"/>
    <tableColumn id="15305" xr3:uid="{0E092840-4C4A-4D97-AC34-68D4760BC05A}" name="Column15301" dataDxfId="1484"/>
    <tableColumn id="15306" xr3:uid="{279107C7-5DE6-45F7-80AE-D6D8851F55BE}" name="Column15302" dataDxfId="1483"/>
    <tableColumn id="15307" xr3:uid="{65CC3B75-6487-4B6E-B568-2D4EEDA16DA8}" name="Column15303" dataDxfId="1482"/>
    <tableColumn id="15308" xr3:uid="{56F64744-C72A-455A-BBB0-CD4501B79571}" name="Column15304" dataDxfId="1481"/>
    <tableColumn id="15309" xr3:uid="{2C79B9C0-4643-4085-BF74-E9219E103388}" name="Column15305" dataDxfId="1480"/>
    <tableColumn id="15310" xr3:uid="{953ABF93-71EA-4D69-B407-DA9B10E851F3}" name="Column15306" dataDxfId="1479"/>
    <tableColumn id="15311" xr3:uid="{3A72133C-1A5F-45B4-82CC-CF2A39A4BE67}" name="Column15307" dataDxfId="1478"/>
    <tableColumn id="15312" xr3:uid="{1BBE3B12-4CA3-42D3-90B0-4AA5AFDFF718}" name="Column15308" dataDxfId="1477"/>
    <tableColumn id="15313" xr3:uid="{EFA61CA6-B907-40DD-A7BD-9C85F9D295B2}" name="Column15309" dataDxfId="1476"/>
    <tableColumn id="15314" xr3:uid="{92B9BA59-EFD6-401B-9D12-EFF8EB3B70DC}" name="Column15310" dataDxfId="1475"/>
    <tableColumn id="15315" xr3:uid="{09F63579-5FF7-4C26-B7F4-3137A4419B40}" name="Column15311" dataDxfId="1474"/>
    <tableColumn id="15316" xr3:uid="{C516E667-F651-4196-9A98-9BAB46EB5EF3}" name="Column15312" dataDxfId="1473"/>
    <tableColumn id="15317" xr3:uid="{B5513E51-32C6-4E1A-928A-D5444E0CB48F}" name="Column15313" dataDxfId="1472"/>
    <tableColumn id="15318" xr3:uid="{E300EC71-6554-4D83-954F-BEE4926CDDF5}" name="Column15314" dataDxfId="1471"/>
    <tableColumn id="15319" xr3:uid="{0E85D18A-FAAD-441B-81AD-4D44F5D23558}" name="Column15315" dataDxfId="1470"/>
    <tableColumn id="15320" xr3:uid="{289CA8B5-FC9B-47D6-A9B7-18FC16A3DB29}" name="Column15316" dataDxfId="1469"/>
    <tableColumn id="15321" xr3:uid="{AFA6608E-40A3-4245-AEC0-720ED03A18B7}" name="Column15317" dataDxfId="1468"/>
    <tableColumn id="15322" xr3:uid="{BC68A734-9AE1-41C1-BCED-EFB9D9016766}" name="Column15318" dataDxfId="1467"/>
    <tableColumn id="15323" xr3:uid="{6667380C-57EC-4938-A140-1F5C89CB4F62}" name="Column15319" dataDxfId="1466"/>
    <tableColumn id="15324" xr3:uid="{5A981F21-02EC-4108-963C-94353629FF86}" name="Column15320" dataDxfId="1465"/>
    <tableColumn id="15325" xr3:uid="{FE2596D4-2126-419D-A748-008F569CB8FB}" name="Column15321" dataDxfId="1464"/>
    <tableColumn id="15326" xr3:uid="{C9EFCAB7-8A17-4A28-B9F2-8F9DE44C9C58}" name="Column15322" dataDxfId="1463"/>
    <tableColumn id="15327" xr3:uid="{E9960D0B-4197-49A2-BC01-DEB61EB08620}" name="Column15323" dataDxfId="1462"/>
    <tableColumn id="15328" xr3:uid="{BFB90577-58F6-4696-A72A-F916A2987C19}" name="Column15324" dataDxfId="1461"/>
    <tableColumn id="15329" xr3:uid="{E2FC0E9C-3331-4C7F-9DE3-2D1EDB127579}" name="Column15325" dataDxfId="1460"/>
    <tableColumn id="15330" xr3:uid="{8FA12B66-34E5-46B4-8E33-5278CD07A07F}" name="Column15326" dataDxfId="1459"/>
    <tableColumn id="15331" xr3:uid="{C8E7856A-686D-463C-B686-871A51FE732F}" name="Column15327" dataDxfId="1458"/>
    <tableColumn id="15332" xr3:uid="{A742878C-91A9-4FC3-B4C6-71024DCE6215}" name="Column15328" dataDxfId="1457"/>
    <tableColumn id="15333" xr3:uid="{5AFABCF2-A7E5-4327-B626-9F9BA7A71BFB}" name="Column15329" dataDxfId="1456"/>
    <tableColumn id="15334" xr3:uid="{AE4951A2-9306-4F81-B11E-FA38971A2A48}" name="Column15330" dataDxfId="1455"/>
    <tableColumn id="15335" xr3:uid="{3044D0AA-E963-4B7A-93B7-9FBC0A971340}" name="Column15331" dataDxfId="1454"/>
    <tableColumn id="15336" xr3:uid="{F4D3855D-741D-467D-A783-D0DA9AA13A2B}" name="Column15332" dataDxfId="1453"/>
    <tableColumn id="15337" xr3:uid="{0CC814A2-CAA1-4533-AAC9-0E58D7CF3010}" name="Column15333" dataDxfId="1452"/>
    <tableColumn id="15338" xr3:uid="{33BFD284-A790-4BCA-BF86-A5898089B77C}" name="Column15334" dataDxfId="1451"/>
    <tableColumn id="15339" xr3:uid="{BCD10B6D-1247-4C7A-9ADF-BF7CEC8A8E76}" name="Column15335" dataDxfId="1450"/>
    <tableColumn id="15340" xr3:uid="{2721029C-504C-4611-8A32-C65275D41ECE}" name="Column15336" dataDxfId="1449"/>
    <tableColumn id="15341" xr3:uid="{7B5E4D02-A7D4-431E-B05C-1DF9D501AF5C}" name="Column15337" dataDxfId="1448"/>
    <tableColumn id="15342" xr3:uid="{3D4E4F12-4818-46E1-82DA-E4A22DB0DAE5}" name="Column15338" dataDxfId="1447"/>
    <tableColumn id="15343" xr3:uid="{1C1C9CBF-26FC-4B94-A8E6-3A866BB21E7A}" name="Column15339" dataDxfId="1446"/>
    <tableColumn id="15344" xr3:uid="{97A540EF-088E-4CE3-AC33-8A296E48ACA4}" name="Column15340" dataDxfId="1445"/>
    <tableColumn id="15345" xr3:uid="{CA0508CC-97DF-40F1-A515-47B2B8A70EF7}" name="Column15341" dataDxfId="1444"/>
    <tableColumn id="15346" xr3:uid="{AA2865C1-8DD3-4C1E-951A-7F3873B2B25E}" name="Column15342" dataDxfId="1443"/>
    <tableColumn id="15347" xr3:uid="{08C48AF8-5841-4F1F-8BEF-CFD7E56FBA92}" name="Column15343" dataDxfId="1442"/>
    <tableColumn id="15348" xr3:uid="{81D85C86-BD43-487E-993A-06DC21FD4C7C}" name="Column15344" dataDxfId="1441"/>
    <tableColumn id="15349" xr3:uid="{40CDEF75-2DF6-463F-9B1D-6B15BD5C1CBC}" name="Column15345" dataDxfId="1440"/>
    <tableColumn id="15350" xr3:uid="{FB5FECCE-7E8A-4A12-95B1-E562F2BAC1BD}" name="Column15346" dataDxfId="1439"/>
    <tableColumn id="15351" xr3:uid="{9AB74D6E-3B84-4A4B-84C6-4865016A8912}" name="Column15347" dataDxfId="1438"/>
    <tableColumn id="15352" xr3:uid="{CBD9F19C-7C42-4401-9731-1ED13E5A634B}" name="Column15348" dataDxfId="1437"/>
    <tableColumn id="15353" xr3:uid="{E312CE6D-F857-4CDB-98AB-3E8AF52C10B1}" name="Column15349" dataDxfId="1436"/>
    <tableColumn id="15354" xr3:uid="{52EABB55-3319-48A8-B88E-231058794E58}" name="Column15350" dataDxfId="1435"/>
    <tableColumn id="15355" xr3:uid="{137F2963-D2CF-4461-8F0B-25C6FF6B90E6}" name="Column15351" dataDxfId="1434"/>
    <tableColumn id="15356" xr3:uid="{6A59410A-ECB4-4446-BFD8-2365F3E4A833}" name="Column15352" dataDxfId="1433"/>
    <tableColumn id="15357" xr3:uid="{76D9A1D7-588C-48D8-B91E-48EDE0B2EE01}" name="Column15353" dataDxfId="1432"/>
    <tableColumn id="15358" xr3:uid="{3C02B4AF-9069-4B46-BFCE-D4B89D1DC09B}" name="Column15354" dataDxfId="1431"/>
    <tableColumn id="15359" xr3:uid="{0D5A0CA7-5CB4-4BCF-B3BD-48CF0F4E7006}" name="Column15355" dataDxfId="1430"/>
    <tableColumn id="15360" xr3:uid="{5FFD65FF-1CAB-43BB-A74F-6E32180A1F05}" name="Column15356" dataDxfId="1429"/>
    <tableColumn id="15361" xr3:uid="{2B767519-94B7-4538-8001-67011347EA84}" name="Column15357" dataDxfId="1428"/>
    <tableColumn id="15362" xr3:uid="{D1BAA75F-52CA-4DAF-9F83-63A9FC4FBE69}" name="Column15358" dataDxfId="1427"/>
    <tableColumn id="15363" xr3:uid="{5943C288-461C-4B68-ABD1-45D5D647D264}" name="Column15359" dataDxfId="1426"/>
    <tableColumn id="15364" xr3:uid="{3AB332B5-4024-4796-ABB3-1247995DDEB8}" name="Column15360" dataDxfId="1425"/>
    <tableColumn id="15365" xr3:uid="{8295AB9F-EF41-4928-B9BB-81353A5CBB1F}" name="Column15361" dataDxfId="1424"/>
    <tableColumn id="15366" xr3:uid="{528A7DB2-4F9F-4B61-99AF-8CD566147A0D}" name="Column15362" dataDxfId="1423"/>
    <tableColumn id="15367" xr3:uid="{CE54B292-264A-40D4-B7F8-75EB5C0A89F9}" name="Column15363" dataDxfId="1422"/>
    <tableColumn id="15368" xr3:uid="{2BA4799E-F7A9-443D-BE3C-19E6667B24F5}" name="Column15364" dataDxfId="1421"/>
    <tableColumn id="15369" xr3:uid="{0A9BB09B-B1FD-4640-A3B0-62F04CF10353}" name="Column15365" dataDxfId="1420"/>
    <tableColumn id="15370" xr3:uid="{1D4F6BE5-F95B-418D-AFDD-F42B073506E9}" name="Column15366" dataDxfId="1419"/>
    <tableColumn id="15371" xr3:uid="{CFC7417F-A9DA-4685-8196-6487D1E4E81C}" name="Column15367" dataDxfId="1418"/>
    <tableColumn id="15372" xr3:uid="{BEE78225-F825-4899-B6CC-838C312DE3F0}" name="Column15368" dataDxfId="1417"/>
    <tableColumn id="15373" xr3:uid="{D4AB16D0-17BB-4778-A9BE-B4B52ADC1BB2}" name="Column15369" dataDxfId="1416"/>
    <tableColumn id="15374" xr3:uid="{370C81E5-8E89-449F-A9B8-B95D36A62B0C}" name="Column15370" dataDxfId="1415"/>
    <tableColumn id="15375" xr3:uid="{01810973-F056-4BDD-AF0F-32B9CA1D7D51}" name="Column15371" dataDxfId="1414"/>
    <tableColumn id="15376" xr3:uid="{4842DFE5-8AB9-4D0B-A06F-E5501AA1DA19}" name="Column15372" dataDxfId="1413"/>
    <tableColumn id="15377" xr3:uid="{3F984A4C-D146-4779-B9B3-AF03DDE0050F}" name="Column15373" dataDxfId="1412"/>
    <tableColumn id="15378" xr3:uid="{82FCDCA0-CA01-4433-9439-C036AC916817}" name="Column15374" dataDxfId="1411"/>
    <tableColumn id="15379" xr3:uid="{0EA72689-39AC-496C-BCAF-C86B084407BC}" name="Column15375" dataDxfId="1410"/>
    <tableColumn id="15380" xr3:uid="{0DAF707A-8715-47EC-A956-758B5CEAFD40}" name="Column15376" dataDxfId="1409"/>
    <tableColumn id="15381" xr3:uid="{CBD40355-FDF3-43B6-A671-038A6F49987B}" name="Column15377" dataDxfId="1408"/>
    <tableColumn id="15382" xr3:uid="{AB335095-CA65-4D91-8C0D-C532CCC82BA5}" name="Column15378" dataDxfId="1407"/>
    <tableColumn id="15383" xr3:uid="{9EFA9D27-3192-4435-85BE-DBE196C2E9AD}" name="Column15379" dataDxfId="1406"/>
    <tableColumn id="15384" xr3:uid="{2ABC3ED8-64B0-46F0-8C23-119C9CD01790}" name="Column15380" dataDxfId="1405"/>
    <tableColumn id="15385" xr3:uid="{C1C735A2-477B-4A98-86D9-E9131F731B7C}" name="Column15381" dataDxfId="1404"/>
    <tableColumn id="15386" xr3:uid="{3A322355-A2C5-4035-B43D-20850E7EE30D}" name="Column15382" dataDxfId="1403"/>
    <tableColumn id="15387" xr3:uid="{5001CA64-F906-4F0C-B3B8-B0A9CE890F0F}" name="Column15383" dataDxfId="1402"/>
    <tableColumn id="15388" xr3:uid="{F2D3ED1F-3A73-4E64-A7FF-1BA7932E1989}" name="Column15384" dataDxfId="1401"/>
    <tableColumn id="15389" xr3:uid="{E2D78F6C-C722-46E6-8D93-D30137E067D1}" name="Column15385" dataDxfId="1400"/>
    <tableColumn id="15390" xr3:uid="{C4423D40-94D3-49F1-8029-D8DAADD56BBF}" name="Column15386" dataDxfId="1399"/>
    <tableColumn id="15391" xr3:uid="{79C0078F-A2C7-490F-9E31-4DBA22E36B20}" name="Column15387" dataDxfId="1398"/>
    <tableColumn id="15392" xr3:uid="{D5142707-7816-4498-A044-CC6F0BF3C928}" name="Column15388" dataDxfId="1397"/>
    <tableColumn id="15393" xr3:uid="{84C2AD88-706A-4509-8D0D-1E2C93101D6D}" name="Column15389" dataDxfId="1396"/>
    <tableColumn id="15394" xr3:uid="{9D70BC4D-75F1-44EC-8F96-468265BD3A95}" name="Column15390" dataDxfId="1395"/>
    <tableColumn id="15395" xr3:uid="{D2BA1666-5CF5-4237-8D38-14DF34AFCBF2}" name="Column15391" dataDxfId="1394"/>
    <tableColumn id="15396" xr3:uid="{9A877B5F-7E98-42B5-9E92-F9403B4E438F}" name="Column15392" dataDxfId="1393"/>
    <tableColumn id="15397" xr3:uid="{CA027CF2-8CF3-468B-BB08-148B4D303410}" name="Column15393" dataDxfId="1392"/>
    <tableColumn id="15398" xr3:uid="{3C29D074-182F-4A4C-97DD-E505289704E8}" name="Column15394" dataDxfId="1391"/>
    <tableColumn id="15399" xr3:uid="{89725DD3-7F3E-4334-B137-676808155ED1}" name="Column15395" dataDxfId="1390"/>
    <tableColumn id="15400" xr3:uid="{E13B9539-2422-4009-82D7-606A9D3D59D7}" name="Column15396" dataDxfId="1389"/>
    <tableColumn id="15401" xr3:uid="{3A14AB17-F68C-4224-9B4E-060ED3A903F5}" name="Column15397" dataDxfId="1388"/>
    <tableColumn id="15402" xr3:uid="{9A91C2C8-99C2-4FD0-B257-FFDE9138C46A}" name="Column15398" dataDxfId="1387"/>
    <tableColumn id="15403" xr3:uid="{FAB5643D-B893-40B7-9930-E54AA80BE787}" name="Column15399" dataDxfId="1386"/>
    <tableColumn id="15404" xr3:uid="{E66A2BFB-5747-40E4-8DE9-F7514136F575}" name="Column15400" dataDxfId="1385"/>
    <tableColumn id="15405" xr3:uid="{F6CA695F-E5CD-49A8-A41E-48D0CF57E476}" name="Column15401" dataDxfId="1384"/>
    <tableColumn id="15406" xr3:uid="{85D69C4A-5CCF-4140-826D-3C934B9C1F73}" name="Column15402" dataDxfId="1383"/>
    <tableColumn id="15407" xr3:uid="{2745B0E1-1922-4CA5-9093-76568A407850}" name="Column15403" dataDxfId="1382"/>
    <tableColumn id="15408" xr3:uid="{3F95E8B5-FA67-4196-9583-82168D679B77}" name="Column15404" dataDxfId="1381"/>
    <tableColumn id="15409" xr3:uid="{BF1EA272-3B9C-414F-8B08-67F1A9CE0445}" name="Column15405" dataDxfId="1380"/>
    <tableColumn id="15410" xr3:uid="{128DFC40-A128-4093-8CB8-83A3F8618073}" name="Column15406" dataDxfId="1379"/>
    <tableColumn id="15411" xr3:uid="{A81FE7CC-9F07-4687-97E2-19DD322ACE83}" name="Column15407" dataDxfId="1378"/>
    <tableColumn id="15412" xr3:uid="{2E626AC1-4EF5-4C53-AD81-61562294B925}" name="Column15408" dataDxfId="1377"/>
    <tableColumn id="15413" xr3:uid="{127430E0-542E-49C1-8977-BAFDC87BC124}" name="Column15409" dataDxfId="1376"/>
    <tableColumn id="15414" xr3:uid="{E8C8AF33-9DF1-4B4A-AF68-A439AFE82B0C}" name="Column15410" dataDxfId="1375"/>
    <tableColumn id="15415" xr3:uid="{56EB0443-DF7C-4077-8942-E7737CA2A324}" name="Column15411" dataDxfId="1374"/>
    <tableColumn id="15416" xr3:uid="{8DE43D20-F6C3-480C-AE24-582433DF5206}" name="Column15412" dataDxfId="1373"/>
    <tableColumn id="15417" xr3:uid="{E1422170-0FEF-41CD-97E2-0882D8BD8221}" name="Column15413" dataDxfId="1372"/>
    <tableColumn id="15418" xr3:uid="{2AA97A47-31A5-4ED2-B045-78A98D4F157C}" name="Column15414" dataDxfId="1371"/>
    <tableColumn id="15419" xr3:uid="{F3E450C6-3BA0-496E-ABF0-A095312C2B3F}" name="Column15415" dataDxfId="1370"/>
    <tableColumn id="15420" xr3:uid="{69A9CF39-94A3-4DB6-AFAE-C21E8157FCE6}" name="Column15416" dataDxfId="1369"/>
    <tableColumn id="15421" xr3:uid="{BCE3B2AD-B68A-4C10-B75A-756BE66C5C3D}" name="Column15417" dataDxfId="1368"/>
    <tableColumn id="15422" xr3:uid="{DB38F014-8DC5-4E2D-A77F-B217DCF8C328}" name="Column15418" dataDxfId="1367"/>
    <tableColumn id="15423" xr3:uid="{7A60BABC-3C4A-4863-807E-DF5498C8D8F3}" name="Column15419" dataDxfId="1366"/>
    <tableColumn id="15424" xr3:uid="{CAE95A17-7FD9-4119-AEEF-BB0144EE2033}" name="Column15420" dataDxfId="1365"/>
    <tableColumn id="15425" xr3:uid="{86DE5BE4-50DF-418D-B31F-ED0948114CB5}" name="Column15421" dataDxfId="1364"/>
    <tableColumn id="15426" xr3:uid="{DABC8440-61A9-4AF5-BD88-C7C7433A1A27}" name="Column15422" dataDxfId="1363"/>
    <tableColumn id="15427" xr3:uid="{4613C7B1-D147-4BD7-A6F5-3A4DF15802A2}" name="Column15423" dataDxfId="1362"/>
    <tableColumn id="15428" xr3:uid="{6A211868-995F-4633-9A21-328C785A6386}" name="Column15424" dataDxfId="1361"/>
    <tableColumn id="15429" xr3:uid="{C7C9A4DC-365B-4AFE-B957-8527A5C43BE2}" name="Column15425" dataDxfId="1360"/>
    <tableColumn id="15430" xr3:uid="{08B44282-B82B-43D0-A09A-C90B47B84B18}" name="Column15426" dataDxfId="1359"/>
    <tableColumn id="15431" xr3:uid="{A149508E-8346-4EA4-A883-9E79D2F20E3F}" name="Column15427" dataDxfId="1358"/>
    <tableColumn id="15432" xr3:uid="{5149D8E2-5C57-4E8B-A9CA-60A7A3430235}" name="Column15428" dataDxfId="1357"/>
    <tableColumn id="15433" xr3:uid="{F356BCED-4183-4733-BFBF-950C2817A683}" name="Column15429" dataDxfId="1356"/>
    <tableColumn id="15434" xr3:uid="{F91BD86D-1EBB-4F66-BB17-56644088621C}" name="Column15430" dataDxfId="1355"/>
    <tableColumn id="15435" xr3:uid="{352908A3-4F06-43BA-BF14-0920AC1F9B76}" name="Column15431" dataDxfId="1354"/>
    <tableColumn id="15436" xr3:uid="{D3A2E9B7-3AB5-4EDA-9BF6-970DE5F80181}" name="Column15432" dataDxfId="1353"/>
    <tableColumn id="15437" xr3:uid="{5C421310-F284-4B8E-9949-98FAC49755CF}" name="Column15433" dataDxfId="1352"/>
    <tableColumn id="15438" xr3:uid="{1BFAA327-31D7-4029-8633-7675C4A4482B}" name="Column15434" dataDxfId="1351"/>
    <tableColumn id="15439" xr3:uid="{3F8FC31E-7407-4DF2-B233-679B3CEF3AB3}" name="Column15435" dataDxfId="1350"/>
    <tableColumn id="15440" xr3:uid="{D2798D50-C959-45CD-8E0A-6BC219F11840}" name="Column15436" dataDxfId="1349"/>
    <tableColumn id="15441" xr3:uid="{19ABC676-6204-47C1-AEC5-87B52057C3CD}" name="Column15437" dataDxfId="1348"/>
    <tableColumn id="15442" xr3:uid="{9B7C6C1A-9FDC-4BEE-8C1C-501E96AF11D6}" name="Column15438" dataDxfId="1347"/>
    <tableColumn id="15443" xr3:uid="{C1E13A4F-E2AC-41E6-BDE9-E4E9446F60C8}" name="Column15439" dataDxfId="1346"/>
    <tableColumn id="15444" xr3:uid="{87AB042E-FD27-4AF7-ABDD-5D403A36B755}" name="Column15440" dataDxfId="1345"/>
    <tableColumn id="15445" xr3:uid="{D892FE8E-2BC5-4B3D-B75D-44B4DAD3FA6F}" name="Column15441" dataDxfId="1344"/>
    <tableColumn id="15446" xr3:uid="{B0E9367F-7CC8-4E05-ACAB-D16A7AA4DF50}" name="Column15442" dataDxfId="1343"/>
    <tableColumn id="15447" xr3:uid="{D7F89F45-FCE4-4D95-B912-CE407CE9C9E4}" name="Column15443" dataDxfId="1342"/>
    <tableColumn id="15448" xr3:uid="{48B99B04-D50B-4611-AD4D-CB565CBD980C}" name="Column15444" dataDxfId="1341"/>
    <tableColumn id="15449" xr3:uid="{79F63A50-413E-4E5F-86E2-58D28F6C39E4}" name="Column15445" dataDxfId="1340"/>
    <tableColumn id="15450" xr3:uid="{9D09AE0A-11CE-47A0-B1D6-15AA2D7DCC4E}" name="Column15446" dataDxfId="1339"/>
    <tableColumn id="15451" xr3:uid="{2810DC65-FBFE-4F01-870A-B73F8EB04E22}" name="Column15447" dataDxfId="1338"/>
    <tableColumn id="15452" xr3:uid="{2875D444-9A15-4B4F-AE27-CDD8B02680E4}" name="Column15448" dataDxfId="1337"/>
    <tableColumn id="15453" xr3:uid="{8C70DC33-53C0-4D6C-B295-2BECC6F625B3}" name="Column15449" dataDxfId="1336"/>
    <tableColumn id="15454" xr3:uid="{39CC467D-E727-4387-ABBE-4993733BF48C}" name="Column15450" dataDxfId="1335"/>
    <tableColumn id="15455" xr3:uid="{A562E170-A3FF-42B5-93D0-A91185C69CB4}" name="Column15451" dataDxfId="1334"/>
    <tableColumn id="15456" xr3:uid="{2944E2F1-2E34-4250-A992-4FA9BFB060E5}" name="Column15452" dataDxfId="1333"/>
    <tableColumn id="15457" xr3:uid="{30F65F0C-3A68-444C-9C7C-6E5E827CD365}" name="Column15453" dataDxfId="1332"/>
    <tableColumn id="15458" xr3:uid="{008C6F03-EA6D-4604-B94E-D7048BE362EF}" name="Column15454" dataDxfId="1331"/>
    <tableColumn id="15459" xr3:uid="{76F4E3AD-BDB7-4E03-9394-C711CD62997E}" name="Column15455" dataDxfId="1330"/>
    <tableColumn id="15460" xr3:uid="{BB39E73C-ECA7-4D00-8220-188CCA47F635}" name="Column15456" dataDxfId="1329"/>
    <tableColumn id="15461" xr3:uid="{DBA4FCFB-1443-4D8A-A0FF-2F0C896DE4E8}" name="Column15457" dataDxfId="1328"/>
    <tableColumn id="15462" xr3:uid="{9B992012-B217-47FE-98FD-40AB6924BF91}" name="Column15458" dataDxfId="1327"/>
    <tableColumn id="15463" xr3:uid="{AF0150B1-C2AE-46DE-A1B2-DDF8473BB546}" name="Column15459" dataDxfId="1326"/>
    <tableColumn id="15464" xr3:uid="{CB705295-9584-40B3-AA2A-5FE42CF99566}" name="Column15460" dataDxfId="1325"/>
    <tableColumn id="15465" xr3:uid="{962CD2E6-C605-4B9D-936F-1539E06EFC47}" name="Column15461" dataDxfId="1324"/>
    <tableColumn id="15466" xr3:uid="{A7A5DCAE-E32E-4A58-9D51-202DD2A724E2}" name="Column15462" dataDxfId="1323"/>
    <tableColumn id="15467" xr3:uid="{472CE29E-51CE-4EAD-82B7-CD426F0C3F36}" name="Column15463" dataDxfId="1322"/>
    <tableColumn id="15468" xr3:uid="{41CB2127-14DF-40BC-ACA2-B4831EE0A35D}" name="Column15464" dataDxfId="1321"/>
    <tableColumn id="15469" xr3:uid="{7D503F21-C545-4E11-985D-6E0BCC055C91}" name="Column15465" dataDxfId="1320"/>
    <tableColumn id="15470" xr3:uid="{99046F39-341F-4CEB-909D-EB081D43EFE2}" name="Column15466" dataDxfId="1319"/>
    <tableColumn id="15471" xr3:uid="{C4320E99-1D28-4A43-BF38-D81EA355C815}" name="Column15467" dataDxfId="1318"/>
    <tableColumn id="15472" xr3:uid="{76EE4E52-0370-4913-9CBA-C23E87A4691A}" name="Column15468" dataDxfId="1317"/>
    <tableColumn id="15473" xr3:uid="{ED13F897-AA42-4E59-96BE-151811B37F64}" name="Column15469" dataDxfId="1316"/>
    <tableColumn id="15474" xr3:uid="{FAD99CA8-0F03-459A-9841-215DFC823AB8}" name="Column15470" dataDxfId="1315"/>
    <tableColumn id="15475" xr3:uid="{ADF7A620-4C6E-4F33-A25A-42973F4BF34A}" name="Column15471" dataDxfId="1314"/>
    <tableColumn id="15476" xr3:uid="{9A2D349A-05CD-40E3-BF2A-ACA8631AAF20}" name="Column15472" dataDxfId="1313"/>
    <tableColumn id="15477" xr3:uid="{63C40F23-2C54-4881-82AD-615CCD649E95}" name="Column15473" dataDxfId="1312"/>
    <tableColumn id="15478" xr3:uid="{E9111CA5-FF52-4368-9C11-C01CA177DF15}" name="Column15474" dataDxfId="1311"/>
    <tableColumn id="15479" xr3:uid="{F9CD6715-18C7-432D-BE76-C3F083B79D43}" name="Column15475" dataDxfId="1310"/>
    <tableColumn id="15480" xr3:uid="{36327515-BAEC-4A8A-946F-5AA88AB0A21F}" name="Column15476" dataDxfId="1309"/>
    <tableColumn id="15481" xr3:uid="{79D1D2A3-9502-4BD0-9785-F5219DE053CD}" name="Column15477" dataDxfId="1308"/>
    <tableColumn id="15482" xr3:uid="{9DFBB353-EE65-4B23-9CA8-6127771CD61F}" name="Column15478" dataDxfId="1307"/>
    <tableColumn id="15483" xr3:uid="{745D67E6-B6D8-4353-B21F-7B57183D57FF}" name="Column15479" dataDxfId="1306"/>
    <tableColumn id="15484" xr3:uid="{FAAEB0DB-AF67-4AE8-8A32-7D855B9E9D4B}" name="Column15480" dataDxfId="1305"/>
    <tableColumn id="15485" xr3:uid="{71EF7C12-0B6D-4AC9-92A5-F5180306F967}" name="Column15481" dataDxfId="1304"/>
    <tableColumn id="15486" xr3:uid="{02670614-84CF-4F90-8EA3-C02079135095}" name="Column15482" dataDxfId="1303"/>
    <tableColumn id="15487" xr3:uid="{C8D8F77E-ADE8-45DA-820A-BB6C91D1779C}" name="Column15483" dataDxfId="1302"/>
    <tableColumn id="15488" xr3:uid="{F40B1933-1A29-4E32-BE23-1E98A717DEBD}" name="Column15484" dataDxfId="1301"/>
    <tableColumn id="15489" xr3:uid="{EE2D0258-40C1-4540-8EC9-1E2AA3BA8902}" name="Column15485" dataDxfId="1300"/>
    <tableColumn id="15490" xr3:uid="{6E93DFF7-FAE6-4746-971C-4D8705044E58}" name="Column15486" dataDxfId="1299"/>
    <tableColumn id="15491" xr3:uid="{10350D6F-8E07-4F19-88BD-8CB9FE64BC94}" name="Column15487" dataDxfId="1298"/>
    <tableColumn id="15492" xr3:uid="{F9427D85-580F-4483-87BE-74F063E90D3A}" name="Column15488" dataDxfId="1297"/>
    <tableColumn id="15493" xr3:uid="{F2B73FAA-EE29-444B-8DF4-39DEC202C1DF}" name="Column15489" dataDxfId="1296"/>
    <tableColumn id="15494" xr3:uid="{FEA0C188-F07C-46C1-A9DA-A23508A4A0DF}" name="Column15490" dataDxfId="1295"/>
    <tableColumn id="15495" xr3:uid="{3CFF2672-2E46-441E-BA12-158EB2E2062F}" name="Column15491" dataDxfId="1294"/>
    <tableColumn id="15496" xr3:uid="{42562E48-3FBC-4E4E-9918-AD317515F206}" name="Column15492" dataDxfId="1293"/>
    <tableColumn id="15497" xr3:uid="{739FBA11-EEE2-476D-BCBD-7232091F1D10}" name="Column15493" dataDxfId="1292"/>
    <tableColumn id="15498" xr3:uid="{A69E4655-8544-4D2A-A559-05607D5CA7FB}" name="Column15494" dataDxfId="1291"/>
    <tableColumn id="15499" xr3:uid="{96A84920-5515-4A01-B734-7D8ED670F18E}" name="Column15495" dataDxfId="1290"/>
    <tableColumn id="15500" xr3:uid="{52256A79-438F-4154-A30D-008A2E1377A6}" name="Column15496" dataDxfId="1289"/>
    <tableColumn id="15501" xr3:uid="{A58407A4-164C-48F2-831F-1A3C53427AF8}" name="Column15497" dataDxfId="1288"/>
    <tableColumn id="15502" xr3:uid="{3841B4D9-7BA9-4884-8E78-27F802AE07D7}" name="Column15498" dataDxfId="1287"/>
    <tableColumn id="15503" xr3:uid="{2907F98E-E826-406D-BDDE-F24C93318D8D}" name="Column15499" dataDxfId="1286"/>
    <tableColumn id="15504" xr3:uid="{65BD72BF-851D-4B57-A6B2-F3319F291666}" name="Column15500" dataDxfId="1285"/>
    <tableColumn id="15505" xr3:uid="{120A5E33-D825-4A16-A117-24FFC6D58FF1}" name="Column15501" dataDxfId="1284"/>
    <tableColumn id="15506" xr3:uid="{8FDDBA56-B670-48F9-A4E0-EF5FE9255615}" name="Column15502" dataDxfId="1283"/>
    <tableColumn id="15507" xr3:uid="{2815403B-1C3C-455A-9AFC-AB177DE3AB55}" name="Column15503" dataDxfId="1282"/>
    <tableColumn id="15508" xr3:uid="{3DE27779-20BF-46E2-ABC7-453623D3531B}" name="Column15504" dataDxfId="1281"/>
    <tableColumn id="15509" xr3:uid="{E21B7366-EE08-418C-A43E-FA058DC46B12}" name="Column15505" dataDxfId="1280"/>
    <tableColumn id="15510" xr3:uid="{8FD94F0D-929D-4354-B66E-0D601656ADED}" name="Column15506" dataDxfId="1279"/>
    <tableColumn id="15511" xr3:uid="{430E1F66-C700-49C7-9A94-B9AA3218775E}" name="Column15507" dataDxfId="1278"/>
    <tableColumn id="15512" xr3:uid="{F5101056-622D-490C-98C1-EA2B2CDFA9FA}" name="Column15508" dataDxfId="1277"/>
    <tableColumn id="15513" xr3:uid="{14EDCC42-C279-4660-A4BE-ED9E41F354B3}" name="Column15509" dataDxfId="1276"/>
    <tableColumn id="15514" xr3:uid="{91F2D781-8B68-4D01-8DC4-C585C12F3ACE}" name="Column15510" dataDxfId="1275"/>
    <tableColumn id="15515" xr3:uid="{EFF7DD60-AD9C-4545-A75E-C18BB7D1EFA8}" name="Column15511" dataDxfId="1274"/>
    <tableColumn id="15516" xr3:uid="{A03ACF6F-7E4D-4640-A952-3E82A40C7815}" name="Column15512" dataDxfId="1273"/>
    <tableColumn id="15517" xr3:uid="{3FD91D86-91E2-4D0A-8C6C-71A7B5B714B2}" name="Column15513" dataDxfId="1272"/>
    <tableColumn id="15518" xr3:uid="{D3BF763C-674B-403B-88FE-6AD5A835868C}" name="Column15514" dataDxfId="1271"/>
    <tableColumn id="15519" xr3:uid="{9DCFC967-6C79-4190-9B7C-571B54B659A5}" name="Column15515" dataDxfId="1270"/>
    <tableColumn id="15520" xr3:uid="{868E9EF6-C18B-47F7-AA3C-C202B8CB4A71}" name="Column15516" dataDxfId="1269"/>
    <tableColumn id="15521" xr3:uid="{AA64E892-509F-4AF9-A344-14B6C930ED45}" name="Column15517" dataDxfId="1268"/>
    <tableColumn id="15522" xr3:uid="{DA95AE40-61F4-400A-B44B-9586F2BC185F}" name="Column15518" dataDxfId="1267"/>
    <tableColumn id="15523" xr3:uid="{E946E9CF-28BC-4A0F-938F-A3F0B8A773EC}" name="Column15519" dataDxfId="1266"/>
    <tableColumn id="15524" xr3:uid="{59135154-6236-4B27-BAEF-0E75B07A5EDD}" name="Column15520" dataDxfId="1265"/>
    <tableColumn id="15525" xr3:uid="{E762AEC2-23ED-4CB4-B5BC-B25A67E10ADC}" name="Column15521" dataDxfId="1264"/>
    <tableColumn id="15526" xr3:uid="{B05E2D0A-0420-4895-8C2B-A52B1AF0A176}" name="Column15522" dataDxfId="1263"/>
    <tableColumn id="15527" xr3:uid="{A6716C55-F648-4706-81E0-4865117EEE92}" name="Column15523" dataDxfId="1262"/>
    <tableColumn id="15528" xr3:uid="{5261653C-B51D-400D-A637-3FE7DDC41984}" name="Column15524" dataDxfId="1261"/>
    <tableColumn id="15529" xr3:uid="{C635F186-F699-4B01-8AD9-28F4D896C0EF}" name="Column15525" dataDxfId="1260"/>
    <tableColumn id="15530" xr3:uid="{E4753001-FDC9-4E4C-8707-5E02CC4C207D}" name="Column15526" dataDxfId="1259"/>
    <tableColumn id="15531" xr3:uid="{959975BF-D0C6-4AFF-A34A-5545B6F86486}" name="Column15527" dataDxfId="1258"/>
    <tableColumn id="15532" xr3:uid="{241D9439-39F9-463C-8BCE-3EC81577C3D2}" name="Column15528" dataDxfId="1257"/>
    <tableColumn id="15533" xr3:uid="{347E52BE-6DF6-4FA9-B3BC-3473E746E629}" name="Column15529" dataDxfId="1256"/>
    <tableColumn id="15534" xr3:uid="{43C0709E-9DED-49AF-A265-E97687E98357}" name="Column15530" dataDxfId="1255"/>
    <tableColumn id="15535" xr3:uid="{7C17B922-9E87-4791-935C-FFCFFD71A25A}" name="Column15531" dataDxfId="1254"/>
    <tableColumn id="15536" xr3:uid="{FF048D0C-45D6-4A5A-910D-EA18EB74C809}" name="Column15532" dataDxfId="1253"/>
    <tableColumn id="15537" xr3:uid="{BE03407C-79AA-41D1-B5B4-648505B60700}" name="Column15533" dataDxfId="1252"/>
    <tableColumn id="15538" xr3:uid="{67F198C5-E652-40B0-8ED3-6485E17BF149}" name="Column15534" dataDxfId="1251"/>
    <tableColumn id="15539" xr3:uid="{DFCA7AF1-BB2C-422D-B595-C5DF402BD662}" name="Column15535" dataDxfId="1250"/>
    <tableColumn id="15540" xr3:uid="{F9CED6A0-ED55-45D3-BED8-29CE5FA0169E}" name="Column15536" dataDxfId="1249"/>
    <tableColumn id="15541" xr3:uid="{A301A65E-E2CD-42E4-9307-59C0DAD69538}" name="Column15537" dataDxfId="1248"/>
    <tableColumn id="15542" xr3:uid="{63DEFDED-E4F8-4C19-90AD-1744D5906477}" name="Column15538" dataDxfId="1247"/>
    <tableColumn id="15543" xr3:uid="{48747DCA-2D76-4304-A8C3-C6E75C450886}" name="Column15539" dataDxfId="1246"/>
    <tableColumn id="15544" xr3:uid="{EA85B416-7460-4015-A6C1-467CABA3FCA1}" name="Column15540" dataDxfId="1245"/>
    <tableColumn id="15545" xr3:uid="{88537009-D28E-4AAE-978F-303C6DDC6EE1}" name="Column15541" dataDxfId="1244"/>
    <tableColumn id="15546" xr3:uid="{AEF68109-DB16-49C5-BFDD-9380B0BCFBEE}" name="Column15542" dataDxfId="1243"/>
    <tableColumn id="15547" xr3:uid="{BADB77B3-DA29-4368-A345-DA0238745DDE}" name="Column15543" dataDxfId="1242"/>
    <tableColumn id="15548" xr3:uid="{C2D92E1B-1A34-45A8-861A-C72F32CE54B5}" name="Column15544" dataDxfId="1241"/>
    <tableColumn id="15549" xr3:uid="{0EEA14FC-976B-48E7-9400-A7CE62D0830C}" name="Column15545" dataDxfId="1240"/>
    <tableColumn id="15550" xr3:uid="{61209F68-DAF5-4EAA-AB43-53F875EADF43}" name="Column15546" dataDxfId="1239"/>
    <tableColumn id="15551" xr3:uid="{BF994A72-72A2-4CCE-A5AF-94CE9185192A}" name="Column15547" dataDxfId="1238"/>
    <tableColumn id="15552" xr3:uid="{B0A87FB6-17D5-4FB7-BBB2-5B1AABB26F42}" name="Column15548" dataDxfId="1237"/>
    <tableColumn id="15553" xr3:uid="{8ECA562F-5B01-4A01-9811-3D1164D8460C}" name="Column15549" dataDxfId="1236"/>
    <tableColumn id="15554" xr3:uid="{D153C722-EF1D-410E-87E5-7D095259C751}" name="Column15550" dataDxfId="1235"/>
    <tableColumn id="15555" xr3:uid="{5661E701-3C22-4547-9C9B-C31E445E7610}" name="Column15551" dataDxfId="1234"/>
    <tableColumn id="15556" xr3:uid="{45090F7A-8A03-404C-BFA3-67788D92E34C}" name="Column15552" dataDxfId="1233"/>
    <tableColumn id="15557" xr3:uid="{DD8E0F96-6E2A-41F0-BD67-8ADB1141D259}" name="Column15553" dataDxfId="1232"/>
    <tableColumn id="15558" xr3:uid="{A64C1816-4D91-46FA-A551-F5724FAA75CE}" name="Column15554" dataDxfId="1231"/>
    <tableColumn id="15559" xr3:uid="{A4DD82BE-06FF-4A2A-9913-CCD0E34D553F}" name="Column15555" dataDxfId="1230"/>
    <tableColumn id="15560" xr3:uid="{4B340278-3ECA-42DB-BABD-D201AEA7BAF9}" name="Column15556" dataDxfId="1229"/>
    <tableColumn id="15561" xr3:uid="{8726E280-B056-4B36-B6B9-B1CDC7745022}" name="Column15557" dataDxfId="1228"/>
    <tableColumn id="15562" xr3:uid="{CE960300-ED49-4033-A5BC-08431BF2EB93}" name="Column15558" dataDxfId="1227"/>
    <tableColumn id="15563" xr3:uid="{3BAD2E2E-22AE-4D80-9785-24C65E95CBAE}" name="Column15559" dataDxfId="1226"/>
    <tableColumn id="15564" xr3:uid="{610D2480-EA99-4B69-A01D-2CBF60959DCE}" name="Column15560" dataDxfId="1225"/>
    <tableColumn id="15565" xr3:uid="{F180CED0-F715-461E-BE55-14D2C18C0516}" name="Column15561" dataDxfId="1224"/>
    <tableColumn id="15566" xr3:uid="{6600FD2D-ED42-4D2B-9CB1-5A29C0D5E646}" name="Column15562" dataDxfId="1223"/>
    <tableColumn id="15567" xr3:uid="{2CE08507-4495-4277-87FE-2881FB0ED96F}" name="Column15563" dataDxfId="1222"/>
    <tableColumn id="15568" xr3:uid="{810D32FA-578C-4176-9606-2314367F60E8}" name="Column15564" dataDxfId="1221"/>
    <tableColumn id="15569" xr3:uid="{17245ECB-6DF6-429E-BE49-9ED274C32E50}" name="Column15565" dataDxfId="1220"/>
    <tableColumn id="15570" xr3:uid="{6E7C37AE-9EE5-4B15-BCAC-3230E3E43DC1}" name="Column15566" dataDxfId="1219"/>
    <tableColumn id="15571" xr3:uid="{BD7F1094-5EA0-4F5A-A369-9497D9FB5BE0}" name="Column15567" dataDxfId="1218"/>
    <tableColumn id="15572" xr3:uid="{5BDA7D9F-7ACB-4C1A-B149-ED37C9BFBFD0}" name="Column15568" dataDxfId="1217"/>
    <tableColumn id="15573" xr3:uid="{6AA4AB3C-101E-49FF-89F0-C8C12D747598}" name="Column15569" dataDxfId="1216"/>
    <tableColumn id="15574" xr3:uid="{46D054F9-FF87-4D4D-ADEA-49C16BE9BAB5}" name="Column15570" dataDxfId="1215"/>
    <tableColumn id="15575" xr3:uid="{B359A189-6434-4FA5-89D0-B0BE4CF897B8}" name="Column15571" dataDxfId="1214"/>
    <tableColumn id="15576" xr3:uid="{1215B255-7FF2-4F36-B94B-D96B41407F66}" name="Column15572" dataDxfId="1213"/>
    <tableColumn id="15577" xr3:uid="{AAC7D6F3-8E92-48A7-A622-8A86EF289020}" name="Column15573" dataDxfId="1212"/>
    <tableColumn id="15578" xr3:uid="{12D001E8-2621-41A5-8449-CF5DE3A6DFC7}" name="Column15574" dataDxfId="1211"/>
    <tableColumn id="15579" xr3:uid="{AA656E0C-E98F-48AF-80F4-5EFCC2614122}" name="Column15575" dataDxfId="1210"/>
    <tableColumn id="15580" xr3:uid="{34595014-CE2D-49AC-A47E-FBDAD68DD1EB}" name="Column15576" dataDxfId="1209"/>
    <tableColumn id="15581" xr3:uid="{5E7C8DDF-7549-464D-939B-37A832DCC745}" name="Column15577" dataDxfId="1208"/>
    <tableColumn id="15582" xr3:uid="{028BB42C-57E5-4C7B-B69F-1AB3E8BA028F}" name="Column15578" dataDxfId="1207"/>
    <tableColumn id="15583" xr3:uid="{B74A237B-1D67-4299-9AF3-4476473F134C}" name="Column15579" dataDxfId="1206"/>
    <tableColumn id="15584" xr3:uid="{92E2B19C-5382-495C-8690-5D5E623D871B}" name="Column15580" dataDxfId="1205"/>
    <tableColumn id="15585" xr3:uid="{B1E8C4BF-08DF-4126-B1A2-BDE81E0E806E}" name="Column15581" dataDxfId="1204"/>
    <tableColumn id="15586" xr3:uid="{68803469-4144-4429-A89A-B2A689EAB902}" name="Column15582" dataDxfId="1203"/>
    <tableColumn id="15587" xr3:uid="{0E9AA049-2731-439B-BD7B-5EC3E42A5B7D}" name="Column15583" dataDxfId="1202"/>
    <tableColumn id="15588" xr3:uid="{BC79B9D7-5213-4877-8513-E4152780E673}" name="Column15584" dataDxfId="1201"/>
    <tableColumn id="15589" xr3:uid="{0F1BBA83-FB58-4E1D-BB0B-AAB49598065A}" name="Column15585" dataDxfId="1200"/>
    <tableColumn id="15590" xr3:uid="{F0A739D6-E9D2-46A8-8B29-95B2921AAB11}" name="Column15586" dataDxfId="1199"/>
    <tableColumn id="15591" xr3:uid="{D67606A4-EED0-4D3A-896D-EEB21BFFBD7A}" name="Column15587" dataDxfId="1198"/>
    <tableColumn id="15592" xr3:uid="{631839B4-88B3-49F0-9339-212A3A309895}" name="Column15588" dataDxfId="1197"/>
    <tableColumn id="15593" xr3:uid="{108EFC0C-DFB4-403B-AE05-A4EF56CE4E0B}" name="Column15589" dataDxfId="1196"/>
    <tableColumn id="15594" xr3:uid="{1AF39717-E9B9-4323-BCBB-C2E744980A4E}" name="Column15590" dataDxfId="1195"/>
    <tableColumn id="15595" xr3:uid="{940DCF3C-1522-4758-8D3D-285BBD450079}" name="Column15591" dataDxfId="1194"/>
    <tableColumn id="15596" xr3:uid="{978224A4-959C-44C5-848A-3A60B3AECAE9}" name="Column15592" dataDxfId="1193"/>
    <tableColumn id="15597" xr3:uid="{84C3F212-2A15-4458-9B93-44706867F29E}" name="Column15593" dataDxfId="1192"/>
    <tableColumn id="15598" xr3:uid="{2248EF6A-78BB-4B39-B73D-306D3BBEB292}" name="Column15594" dataDxfId="1191"/>
    <tableColumn id="15599" xr3:uid="{A27E1347-1283-4F08-A138-1AF0571A7FE7}" name="Column15595" dataDxfId="1190"/>
    <tableColumn id="15600" xr3:uid="{BB7E429C-14D1-4AB4-B3DD-50F2002CAA32}" name="Column15596" dataDxfId="1189"/>
    <tableColumn id="15601" xr3:uid="{98A1003A-D187-4A86-A5BD-F05AD8740016}" name="Column15597" dataDxfId="1188"/>
    <tableColumn id="15602" xr3:uid="{749EE727-E645-4269-8E86-E3C74B50E86A}" name="Column15598" dataDxfId="1187"/>
    <tableColumn id="15603" xr3:uid="{5121C39E-55DB-4A99-9087-C7246BC3E294}" name="Column15599" dataDxfId="1186"/>
    <tableColumn id="15604" xr3:uid="{686DB527-2B68-43E5-A18E-B4EEDB25F63A}" name="Column15600" dataDxfId="1185"/>
    <tableColumn id="15605" xr3:uid="{B3994A7C-34A8-4169-82D3-D6BA222AA868}" name="Column15601" dataDxfId="1184"/>
    <tableColumn id="15606" xr3:uid="{B667F34A-8897-4550-9AE8-EC44296597E7}" name="Column15602" dataDxfId="1183"/>
    <tableColumn id="15607" xr3:uid="{2C8119B2-0E33-4C2F-89A6-8F35AB898325}" name="Column15603" dataDxfId="1182"/>
    <tableColumn id="15608" xr3:uid="{58F393C2-EBEA-46C9-88F0-0BB679492B94}" name="Column15604" dataDxfId="1181"/>
    <tableColumn id="15609" xr3:uid="{04FB0A0E-AF47-4A36-AF98-51E1E2B5D6F0}" name="Column15605" dataDxfId="1180"/>
    <tableColumn id="15610" xr3:uid="{EAD84F19-A25A-41F1-8B33-DB782619F9A8}" name="Column15606" dataDxfId="1179"/>
    <tableColumn id="15611" xr3:uid="{8C8949E2-8B6A-4479-9287-DD01D77AA3B9}" name="Column15607" dataDxfId="1178"/>
    <tableColumn id="15612" xr3:uid="{D76D506B-BEEC-4FA3-AB62-E304B9D4AD25}" name="Column15608" dataDxfId="1177"/>
    <tableColumn id="15613" xr3:uid="{49DCD345-20E6-4EA2-85DA-C089E0965680}" name="Column15609" dataDxfId="1176"/>
    <tableColumn id="15614" xr3:uid="{35E80C44-32C7-44A3-8D9E-4206118E66BE}" name="Column15610" dataDxfId="1175"/>
    <tableColumn id="15615" xr3:uid="{BD97CCB8-6A86-4AA8-BB1C-965ADE495F55}" name="Column15611" dataDxfId="1174"/>
    <tableColumn id="15616" xr3:uid="{04864194-D00C-43C3-A5B7-A2728CA75D4C}" name="Column15612" dataDxfId="1173"/>
    <tableColumn id="15617" xr3:uid="{04B10815-B242-497D-88BF-E550428B7E44}" name="Column15613" dataDxfId="1172"/>
    <tableColumn id="15618" xr3:uid="{905D461B-C628-48F9-A66F-54E187781847}" name="Column15614" dataDxfId="1171"/>
    <tableColumn id="15619" xr3:uid="{3D325538-B7D4-44D1-94C7-4D85CACC2576}" name="Column15615" dataDxfId="1170"/>
    <tableColumn id="15620" xr3:uid="{EA38B392-4CAE-4C97-B2DE-FA5A9A33694B}" name="Column15616" dataDxfId="1169"/>
    <tableColumn id="15621" xr3:uid="{DF6A3087-B2A1-4B80-97CD-24AA36B6ADC2}" name="Column15617" dataDxfId="1168"/>
    <tableColumn id="15622" xr3:uid="{3756EFCC-5E84-4A85-B413-0B2EC3284C10}" name="Column15618" dataDxfId="1167"/>
    <tableColumn id="15623" xr3:uid="{9E962669-09E2-422C-B0A8-A3D7ABE3F098}" name="Column15619" dataDxfId="1166"/>
    <tableColumn id="15624" xr3:uid="{CDD38E01-B5E7-4AAC-A832-3E1BEE4C9CD1}" name="Column15620" dataDxfId="1165"/>
    <tableColumn id="15625" xr3:uid="{38920425-711F-4E52-8BA1-9FACA1C8A6B4}" name="Column15621" dataDxfId="1164"/>
    <tableColumn id="15626" xr3:uid="{C26E2B87-CAD7-43AA-AD81-D25394EFB10A}" name="Column15622" dataDxfId="1163"/>
    <tableColumn id="15627" xr3:uid="{8C489741-DA4D-4044-BD16-C9FB1DC55D26}" name="Column15623" dataDxfId="1162"/>
    <tableColumn id="15628" xr3:uid="{B1F766F7-96B3-4A33-A3C7-AD5C2E3FB381}" name="Column15624" dataDxfId="1161"/>
    <tableColumn id="15629" xr3:uid="{7BD14DB7-7EBD-48C7-886E-4581A1A0EC9D}" name="Column15625" dataDxfId="1160"/>
    <tableColumn id="15630" xr3:uid="{CDD5DC3D-473D-49F8-B44D-0E4EDBA8F4E1}" name="Column15626" dataDxfId="1159"/>
    <tableColumn id="15631" xr3:uid="{C701B2C8-7611-4BFA-9ADB-4B330401B240}" name="Column15627" dataDxfId="1158"/>
    <tableColumn id="15632" xr3:uid="{387D653F-7808-4A63-8ACD-EED03138DB2F}" name="Column15628" dataDxfId="1157"/>
    <tableColumn id="15633" xr3:uid="{A2A24B4C-EAFF-4DDB-AE50-C4D2311F674B}" name="Column15629" dataDxfId="1156"/>
    <tableColumn id="15634" xr3:uid="{B4212310-916E-47F1-B6A9-DD914BABD2FF}" name="Column15630" dataDxfId="1155"/>
    <tableColumn id="15635" xr3:uid="{CBECB943-D0F4-4BD0-8A1B-1BAAD9C18223}" name="Column15631" dataDxfId="1154"/>
    <tableColumn id="15636" xr3:uid="{52F2051D-55FB-4FC9-9F41-44BE2356E379}" name="Column15632" dataDxfId="1153"/>
    <tableColumn id="15637" xr3:uid="{26F79DB6-5D60-4866-8FDF-E9D78E8F508D}" name="Column15633" dataDxfId="1152"/>
    <tableColumn id="15638" xr3:uid="{1CF1C786-AE92-4891-9A78-3D1CF1AE6014}" name="Column15634" dataDxfId="1151"/>
    <tableColumn id="15639" xr3:uid="{762E321F-8F75-4F99-9493-91C9893F214F}" name="Column15635" dataDxfId="1150"/>
    <tableColumn id="15640" xr3:uid="{90981E60-89D1-4B1C-B81A-E4092DFB12ED}" name="Column15636" dataDxfId="1149"/>
    <tableColumn id="15641" xr3:uid="{71209348-1534-4F38-8F5C-F39CDD0BCAB1}" name="Column15637" dataDxfId="1148"/>
    <tableColumn id="15642" xr3:uid="{9080EAB3-BB2C-488C-A6C2-2C52C55192E8}" name="Column15638" dataDxfId="1147"/>
    <tableColumn id="15643" xr3:uid="{6AF5ABFE-59B1-4A27-9178-904B232F26ED}" name="Column15639" dataDxfId="1146"/>
    <tableColumn id="15644" xr3:uid="{33426A92-C6BC-4F7E-A307-4A525EF255DA}" name="Column15640" dataDxfId="1145"/>
    <tableColumn id="15645" xr3:uid="{1B4DE16B-66D7-4C80-B134-8531F57A7EB4}" name="Column15641" dataDxfId="1144"/>
    <tableColumn id="15646" xr3:uid="{43280934-E73E-4C2F-B911-998EACA3C6A0}" name="Column15642" dataDxfId="1143"/>
    <tableColumn id="15647" xr3:uid="{27E5F344-DF42-4A2C-B13F-B3E2558300E1}" name="Column15643" dataDxfId="1142"/>
    <tableColumn id="15648" xr3:uid="{74717CA3-F8B8-484D-B050-44DE72EC76C1}" name="Column15644" dataDxfId="1141"/>
    <tableColumn id="15649" xr3:uid="{D2751308-18A9-480D-BF5E-5231CAA1A76F}" name="Column15645" dataDxfId="1140"/>
    <tableColumn id="15650" xr3:uid="{B3AAFC4C-5513-49FC-AAF2-7995FDC8F03C}" name="Column15646" dataDxfId="1139"/>
    <tableColumn id="15651" xr3:uid="{8939102B-5C5B-4F49-ABB8-39DDBE0F2419}" name="Column15647" dataDxfId="1138"/>
    <tableColumn id="15652" xr3:uid="{71E25224-D3D6-4819-A3F9-C0698EB76966}" name="Column15648" dataDxfId="1137"/>
    <tableColumn id="15653" xr3:uid="{03745F26-E617-4A08-8A9F-E1D293319AF2}" name="Column15649" dataDxfId="1136"/>
    <tableColumn id="15654" xr3:uid="{8D33BD2A-53BC-4913-9AAB-E0203809F6D5}" name="Column15650" dataDxfId="1135"/>
    <tableColumn id="15655" xr3:uid="{E9F73451-0C91-4FF0-A622-43FE41DFD008}" name="Column15651" dataDxfId="1134"/>
    <tableColumn id="15656" xr3:uid="{65EDE7E0-C66C-45DE-ACC8-B07FFD3DC74E}" name="Column15652" dataDxfId="1133"/>
    <tableColumn id="15657" xr3:uid="{0B053DA3-6035-4D71-B5DA-F1222BC2DB9A}" name="Column15653" dataDxfId="1132"/>
    <tableColumn id="15658" xr3:uid="{5098451D-6760-46DF-A664-1AC8C7564731}" name="Column15654" dataDxfId="1131"/>
    <tableColumn id="15659" xr3:uid="{DC964C28-78C5-49B3-B32B-280548E07D0B}" name="Column15655" dataDxfId="1130"/>
    <tableColumn id="15660" xr3:uid="{2EFBD5BA-5CB3-49EF-827D-6086D0A26BE5}" name="Column15656" dataDxfId="1129"/>
    <tableColumn id="15661" xr3:uid="{4E20BB94-AA0D-4499-B228-6F9EC03A1DFE}" name="Column15657" dataDxfId="1128"/>
    <tableColumn id="15662" xr3:uid="{E3E32572-C500-4805-89EA-A20835B5A5CE}" name="Column15658" dataDxfId="1127"/>
    <tableColumn id="15663" xr3:uid="{E460EEA9-0960-4F82-A9DB-DD7E194755BB}" name="Column15659" dataDxfId="1126"/>
    <tableColumn id="15664" xr3:uid="{15730D15-F9EF-488A-8DDB-D6B0BE10ADF2}" name="Column15660" dataDxfId="1125"/>
    <tableColumn id="15665" xr3:uid="{A5610634-746F-41B7-88C1-A766723AF2FF}" name="Column15661" dataDxfId="1124"/>
    <tableColumn id="15666" xr3:uid="{22695697-EAA3-46EE-B337-81516A139D61}" name="Column15662" dataDxfId="1123"/>
    <tableColumn id="15667" xr3:uid="{0B891F1E-4FA7-45D0-BD92-E8F2A4739F5E}" name="Column15663" dataDxfId="1122"/>
    <tableColumn id="15668" xr3:uid="{01A9E202-6D0C-46CB-84A1-AE1D2022EDEF}" name="Column15664" dataDxfId="1121"/>
    <tableColumn id="15669" xr3:uid="{EC9B79A9-A4B1-4DBC-AD41-E8860D986C3B}" name="Column15665" dataDxfId="1120"/>
    <tableColumn id="15670" xr3:uid="{37332124-51CB-42F2-ADF7-75743CA500AB}" name="Column15666" dataDxfId="1119"/>
    <tableColumn id="15671" xr3:uid="{8BCB0BEB-03CE-4209-AC00-059C64E14E18}" name="Column15667" dataDxfId="1118"/>
    <tableColumn id="15672" xr3:uid="{BCBA6602-EA62-42E5-AF8C-93926D9F6105}" name="Column15668" dataDxfId="1117"/>
    <tableColumn id="15673" xr3:uid="{ECB1CC6F-0095-4BC0-A0F7-4C50BF2248C9}" name="Column15669" dataDxfId="1116"/>
    <tableColumn id="15674" xr3:uid="{03323E5B-303A-4F54-AE75-87D90213C412}" name="Column15670" dataDxfId="1115"/>
    <tableColumn id="15675" xr3:uid="{E593A9D4-304A-49CC-B511-8E10D11A1A9D}" name="Column15671" dataDxfId="1114"/>
    <tableColumn id="15676" xr3:uid="{8DAA8CD0-2053-42B4-8310-96EC3F79B1B7}" name="Column15672" dataDxfId="1113"/>
    <tableColumn id="15677" xr3:uid="{67F06677-7FE9-4A82-B9ED-2027C8BB4AEA}" name="Column15673" dataDxfId="1112"/>
    <tableColumn id="15678" xr3:uid="{04CA6D26-28FC-4213-836E-BDBE94CCA270}" name="Column15674" dataDxfId="1111"/>
    <tableColumn id="15679" xr3:uid="{73C11725-5913-45D1-B14E-E70719187707}" name="Column15675" dataDxfId="1110"/>
    <tableColumn id="15680" xr3:uid="{0F7DC6B7-8C6D-44F1-A6DE-40BA84D18CF5}" name="Column15676" dataDxfId="1109"/>
    <tableColumn id="15681" xr3:uid="{6858C1C9-0079-4903-8347-31A7B91CD11B}" name="Column15677" dataDxfId="1108"/>
    <tableColumn id="15682" xr3:uid="{957CE6A3-D9B1-483E-8A6C-B6DE768BE0CC}" name="Column15678" dataDxfId="1107"/>
    <tableColumn id="15683" xr3:uid="{20851DAF-E0BE-41A3-ABE3-BA1BDD039043}" name="Column15679" dataDxfId="1106"/>
    <tableColumn id="15684" xr3:uid="{6577FCC4-4E32-49CB-AFF7-BE7763B23E82}" name="Column15680" dataDxfId="1105"/>
    <tableColumn id="15685" xr3:uid="{1A230FF4-12B3-4940-9DA1-B0299CB534B9}" name="Column15681" dataDxfId="1104"/>
    <tableColumn id="15686" xr3:uid="{EF0B6893-B96E-4285-83EB-F4D1C46E7A4E}" name="Column15682" dataDxfId="1103"/>
    <tableColumn id="15687" xr3:uid="{5F2289E6-AF44-433E-916D-27B11BE4D4FA}" name="Column15683" dataDxfId="1102"/>
    <tableColumn id="15688" xr3:uid="{1C10AB1A-F645-457D-825C-38C092B7A5E7}" name="Column15684" dataDxfId="1101"/>
    <tableColumn id="15689" xr3:uid="{5656CF52-5CCE-485D-8B53-450FA2F041FB}" name="Column15685" dataDxfId="1100"/>
    <tableColumn id="15690" xr3:uid="{AB1298AA-17C8-4CAD-AB67-4A8C839AA2A1}" name="Column15686" dataDxfId="1099"/>
    <tableColumn id="15691" xr3:uid="{B36CF02B-C56D-4B53-83DC-AB0B98D0B2C0}" name="Column15687" dataDxfId="1098"/>
    <tableColumn id="15692" xr3:uid="{229F2E59-C962-478A-92D1-1B9C721555A0}" name="Column15688" dataDxfId="1097"/>
    <tableColumn id="15693" xr3:uid="{2C9F2D0B-F00A-49AD-BE75-EC86965926DE}" name="Column15689" dataDxfId="1096"/>
    <tableColumn id="15694" xr3:uid="{511BFC88-1F98-4E28-8B91-05402579A822}" name="Column15690" dataDxfId="1095"/>
    <tableColumn id="15695" xr3:uid="{292EB1FE-690D-4548-910B-3C0B684B141E}" name="Column15691" dataDxfId="1094"/>
    <tableColumn id="15696" xr3:uid="{AF9B045A-F775-4C38-84DA-4613002A07E6}" name="Column15692" dataDxfId="1093"/>
    <tableColumn id="15697" xr3:uid="{65E9721E-92B1-4A49-A37D-657CAB1C494F}" name="Column15693" dataDxfId="1092"/>
    <tableColumn id="15698" xr3:uid="{3478B826-BF21-43B8-B5B6-A8445AFF4B3E}" name="Column15694" dataDxfId="1091"/>
    <tableColumn id="15699" xr3:uid="{C5AFB5B6-DE01-4BB4-A19D-1F3BEB0AC7AD}" name="Column15695" dataDxfId="1090"/>
    <tableColumn id="15700" xr3:uid="{D2C8463D-AC49-427C-92D5-F5A12550C091}" name="Column15696" dataDxfId="1089"/>
    <tableColumn id="15701" xr3:uid="{189BE5EC-1F16-4C12-B7FA-069CCEB5F949}" name="Column15697" dataDxfId="1088"/>
    <tableColumn id="15702" xr3:uid="{5550EEE9-C8AA-41CA-91FE-3B603BB7CC3B}" name="Column15698" dataDxfId="1087"/>
    <tableColumn id="15703" xr3:uid="{8F6630C4-DF04-4808-9F77-2367EA34EE4C}" name="Column15699" dataDxfId="1086"/>
    <tableColumn id="15704" xr3:uid="{AB88AF98-ED6B-4685-A63F-CCFDC8B8A84C}" name="Column15700" dataDxfId="1085"/>
    <tableColumn id="15705" xr3:uid="{7D25C3DE-2169-4623-B5F8-B47F4D1949BF}" name="Column15701" dataDxfId="1084"/>
    <tableColumn id="15706" xr3:uid="{F1C33378-2619-41AF-982D-63DC157366AB}" name="Column15702" dataDxfId="1083"/>
    <tableColumn id="15707" xr3:uid="{B59FBEC1-13BC-43F8-92A0-1E5DC3E626FC}" name="Column15703" dataDxfId="1082"/>
    <tableColumn id="15708" xr3:uid="{AB668669-86D5-4F7F-ABBD-D7710019AB8B}" name="Column15704" dataDxfId="1081"/>
    <tableColumn id="15709" xr3:uid="{713942C8-7799-4026-BFCB-7B64480EC680}" name="Column15705" dataDxfId="1080"/>
    <tableColumn id="15710" xr3:uid="{67C2389B-9BBF-42EE-A428-3E27C27637F6}" name="Column15706" dataDxfId="1079"/>
    <tableColumn id="15711" xr3:uid="{B30BD7BB-3FDD-4AF8-B476-8F03FF6CB4F0}" name="Column15707" dataDxfId="1078"/>
    <tableColumn id="15712" xr3:uid="{A4924797-B5B6-404A-852C-5CF300CA10DD}" name="Column15708" dataDxfId="1077"/>
    <tableColumn id="15713" xr3:uid="{05FE4852-BB1B-4267-BDC5-E0CBA10C35E6}" name="Column15709" dataDxfId="1076"/>
    <tableColumn id="15714" xr3:uid="{EEAA8C02-7611-4736-BFD1-226A661E6A32}" name="Column15710" dataDxfId="1075"/>
    <tableColumn id="15715" xr3:uid="{93ED8848-5FAF-4C0D-AC52-D9471C5BF086}" name="Column15711" dataDxfId="1074"/>
    <tableColumn id="15716" xr3:uid="{C8E72B94-774E-4699-AC0A-A1876B845CFD}" name="Column15712" dataDxfId="1073"/>
    <tableColumn id="15717" xr3:uid="{3F7935B4-4C7E-45D3-9B40-45708EBE1E19}" name="Column15713" dataDxfId="1072"/>
    <tableColumn id="15718" xr3:uid="{02227440-8051-4213-961C-9E68AD206375}" name="Column15714" dataDxfId="1071"/>
    <tableColumn id="15719" xr3:uid="{376B2AB0-7FC8-486E-9C13-EC1059263F11}" name="Column15715" dataDxfId="1070"/>
    <tableColumn id="15720" xr3:uid="{172E7F15-E4DB-4821-AF04-D932F35467EE}" name="Column15716" dataDxfId="1069"/>
    <tableColumn id="15721" xr3:uid="{9FB3FC80-0DE5-4932-9C6B-D8C63F59228B}" name="Column15717" dataDxfId="1068"/>
    <tableColumn id="15722" xr3:uid="{74BD9896-736A-4754-827C-8EF6DD4A3BE7}" name="Column15718" dataDxfId="1067"/>
    <tableColumn id="15723" xr3:uid="{7E3913E7-35FE-4C86-AAFA-4B44F3CB0B3D}" name="Column15719" dataDxfId="1066"/>
    <tableColumn id="15724" xr3:uid="{9B7A9592-33BD-4CE7-A19E-C56EC9C653DE}" name="Column15720" dataDxfId="1065"/>
    <tableColumn id="15725" xr3:uid="{608F3F62-EDE3-4A52-97E0-DC0CC28CBAD5}" name="Column15721" dataDxfId="1064"/>
    <tableColumn id="15726" xr3:uid="{5BFC02C3-4EAB-4ED2-A5E4-1B658C9F5FD4}" name="Column15722" dataDxfId="1063"/>
    <tableColumn id="15727" xr3:uid="{12212878-2664-4DD0-B279-88577939283B}" name="Column15723" dataDxfId="1062"/>
    <tableColumn id="15728" xr3:uid="{B1CC884A-4E15-4402-B5D2-26967428E653}" name="Column15724" dataDxfId="1061"/>
    <tableColumn id="15729" xr3:uid="{104C4EDD-04AB-42F7-9663-76A3E3977EC7}" name="Column15725" dataDxfId="1060"/>
    <tableColumn id="15730" xr3:uid="{EB1C77BA-7392-41CA-A37E-496BD564BDDA}" name="Column15726" dataDxfId="1059"/>
    <tableColumn id="15731" xr3:uid="{35C96A55-3287-4407-8D6D-10782E4782B6}" name="Column15727" dataDxfId="1058"/>
    <tableColumn id="15732" xr3:uid="{FB8DE43F-028B-45FB-B3CF-9D13CA2BD82F}" name="Column15728" dataDxfId="1057"/>
    <tableColumn id="15733" xr3:uid="{82AFF79C-0FE3-427A-8A24-BEADAF71B4B5}" name="Column15729" dataDxfId="1056"/>
    <tableColumn id="15734" xr3:uid="{636C98D0-3568-4D50-96DC-2F2B09459E07}" name="Column15730" dataDxfId="1055"/>
    <tableColumn id="15735" xr3:uid="{222AD615-12A6-482F-B9F5-41A25D8E1CDB}" name="Column15731" dataDxfId="1054"/>
    <tableColumn id="15736" xr3:uid="{805B9006-B7D2-493E-9261-94B891825A05}" name="Column15732" dataDxfId="1053"/>
    <tableColumn id="15737" xr3:uid="{F395F57C-D0CC-4F29-AD06-7771D42C0AE7}" name="Column15733" dataDxfId="1052"/>
    <tableColumn id="15738" xr3:uid="{94389EB2-1A64-4210-B572-4AA424818315}" name="Column15734" dataDxfId="1051"/>
    <tableColumn id="15739" xr3:uid="{E833F0B5-59FF-471E-8B7D-2BF363403562}" name="Column15735" dataDxfId="1050"/>
    <tableColumn id="15740" xr3:uid="{F593168C-1955-4E4B-BF17-E4DCF169777B}" name="Column15736" dataDxfId="1049"/>
    <tableColumn id="15741" xr3:uid="{B01A1F38-FE15-4C27-B159-9FC5688EFE85}" name="Column15737" dataDxfId="1048"/>
    <tableColumn id="15742" xr3:uid="{32F3A785-3701-457F-BF0C-6BB0E85FA962}" name="Column15738" dataDxfId="1047"/>
    <tableColumn id="15743" xr3:uid="{152565AB-6F73-4B70-9FB6-2753E31BB6D4}" name="Column15739" dataDxfId="1046"/>
    <tableColumn id="15744" xr3:uid="{6DA93274-73A7-4017-8374-56D4EB3DAA29}" name="Column15740" dataDxfId="1045"/>
    <tableColumn id="15745" xr3:uid="{088E02E8-E566-403B-9B2A-AE3EFE5A4E4E}" name="Column15741" dataDxfId="1044"/>
    <tableColumn id="15746" xr3:uid="{32461A0E-D092-4D7E-B110-160A29D1F4BF}" name="Column15742" dataDxfId="1043"/>
    <tableColumn id="15747" xr3:uid="{CE5904E1-BAE4-444F-8E8D-E8FF122F3284}" name="Column15743" dataDxfId="1042"/>
    <tableColumn id="15748" xr3:uid="{3C2C378C-7644-4BEE-B44A-526B85EA6C52}" name="Column15744" dataDxfId="1041"/>
    <tableColumn id="15749" xr3:uid="{25E882CD-D590-4697-B3AF-07D7A86CBBB9}" name="Column15745" dataDxfId="1040"/>
    <tableColumn id="15750" xr3:uid="{5F8E6D0E-4CE1-4A13-B839-8F720E69F888}" name="Column15746" dataDxfId="1039"/>
    <tableColumn id="15751" xr3:uid="{083B7CAC-E54F-4545-9CCE-B20083E66E63}" name="Column15747" dataDxfId="1038"/>
    <tableColumn id="15752" xr3:uid="{BB746D92-8D53-487C-888A-47A85C465BB6}" name="Column15748" dataDxfId="1037"/>
    <tableColumn id="15753" xr3:uid="{C64BA3F0-B023-4F3F-A1B0-1B683F0FA574}" name="Column15749" dataDxfId="1036"/>
    <tableColumn id="15754" xr3:uid="{03125910-5E44-4D45-A009-04365D5052BF}" name="Column15750" dataDxfId="1035"/>
    <tableColumn id="15755" xr3:uid="{53CECEEB-904C-4591-8CCB-C8D024B60088}" name="Column15751" dataDxfId="1034"/>
    <tableColumn id="15756" xr3:uid="{135E0BE6-3460-4205-8A4B-2D4C2DFCE8CD}" name="Column15752" dataDxfId="1033"/>
    <tableColumn id="15757" xr3:uid="{90AF9934-C662-471B-84B8-03E514B0F619}" name="Column15753" dataDxfId="1032"/>
    <tableColumn id="15758" xr3:uid="{A899C0A1-2930-4AB6-A1B0-0A17FE9D2763}" name="Column15754" dataDxfId="1031"/>
    <tableColumn id="15759" xr3:uid="{BF85C5B7-DE6B-4B62-AFA8-06478DE3EF84}" name="Column15755" dataDxfId="1030"/>
    <tableColumn id="15760" xr3:uid="{64AE9A9A-2B69-4ABD-8C04-BF090918DD5E}" name="Column15756" dataDxfId="1029"/>
    <tableColumn id="15761" xr3:uid="{484D2722-3E7B-48CF-B754-D515C5D1E0DC}" name="Column15757" dataDxfId="1028"/>
    <tableColumn id="15762" xr3:uid="{4CE5ECFB-F9A5-4D59-BF30-CA0E3BCEE5CD}" name="Column15758" dataDxfId="1027"/>
    <tableColumn id="15763" xr3:uid="{DDEAEC77-09B6-4C2C-A215-86541F2282BC}" name="Column15759" dataDxfId="1026"/>
    <tableColumn id="15764" xr3:uid="{EA476F9C-0096-4D0A-9D16-4C1C45DCADA5}" name="Column15760" dataDxfId="1025"/>
    <tableColumn id="15765" xr3:uid="{19444504-9428-4C2E-8E39-C61A09A0562F}" name="Column15761" dataDxfId="1024"/>
    <tableColumn id="15766" xr3:uid="{0DEC412E-BB50-46DA-B68D-0DEB7D5DCDD0}" name="Column15762" dataDxfId="1023"/>
    <tableColumn id="15767" xr3:uid="{6EDFE138-8C6F-4C29-90EF-96B1DF2EB089}" name="Column15763" dataDxfId="1022"/>
    <tableColumn id="15768" xr3:uid="{D129435D-FF61-464A-A6D2-27F166446D03}" name="Column15764" dataDxfId="1021"/>
    <tableColumn id="15769" xr3:uid="{0395D85B-CB67-4B9A-B2DF-7E4FFF0E4819}" name="Column15765" dataDxfId="1020"/>
    <tableColumn id="15770" xr3:uid="{A552A53F-1E1C-4A10-BD09-0F378416E6E5}" name="Column15766" dataDxfId="1019"/>
    <tableColumn id="15771" xr3:uid="{FEB06DC9-F7BA-402B-8F87-C02B3EE5135C}" name="Column15767" dataDxfId="1018"/>
    <tableColumn id="15772" xr3:uid="{7D84CE44-49D0-4586-A1FF-F3BEF32D0E6B}" name="Column15768" dataDxfId="1017"/>
    <tableColumn id="15773" xr3:uid="{77DD6E15-251F-49C6-887F-F834D9CB0AD2}" name="Column15769" dataDxfId="1016"/>
    <tableColumn id="15774" xr3:uid="{AC8E2E97-C208-480D-ABA4-4FA1E30B6396}" name="Column15770" dataDxfId="1015"/>
    <tableColumn id="15775" xr3:uid="{5DE886EF-35E4-407B-B859-00AE944AB08F}" name="Column15771" dataDxfId="1014"/>
    <tableColumn id="15776" xr3:uid="{BFC4837A-05EA-4E61-A435-5E22110D3E98}" name="Column15772" dataDxfId="1013"/>
    <tableColumn id="15777" xr3:uid="{AA24A558-12D2-45E3-9787-3F96F819AA63}" name="Column15773" dataDxfId="1012"/>
    <tableColumn id="15778" xr3:uid="{34E29802-FBAF-447B-92DA-A71195B03B81}" name="Column15774" dataDxfId="1011"/>
    <tableColumn id="15779" xr3:uid="{7E3ADE5D-BCFD-4ECA-9A78-9BEA103E2E5E}" name="Column15775" dataDxfId="1010"/>
    <tableColumn id="15780" xr3:uid="{349BEC9A-8EFE-469F-819B-B66AA3F0CD79}" name="Column15776" dataDxfId="1009"/>
    <tableColumn id="15781" xr3:uid="{12DD6809-9734-4571-A777-C0AA8DFB4004}" name="Column15777" dataDxfId="1008"/>
    <tableColumn id="15782" xr3:uid="{ED6FA4D4-1A2B-417B-95BB-66B64D338DA0}" name="Column15778" dataDxfId="1007"/>
    <tableColumn id="15783" xr3:uid="{1A576E5F-FE42-4A70-B28A-3A33F08551F3}" name="Column15779" dataDxfId="1006"/>
    <tableColumn id="15784" xr3:uid="{934646AB-A34A-465A-9340-A9BCEEC321F3}" name="Column15780" dataDxfId="1005"/>
    <tableColumn id="15785" xr3:uid="{0B2995CF-540A-408B-B5D2-A214D5DF25BD}" name="Column15781" dataDxfId="1004"/>
    <tableColumn id="15786" xr3:uid="{23036EEE-8507-4B97-9585-A1240FEBC7E8}" name="Column15782" dataDxfId="1003"/>
    <tableColumn id="15787" xr3:uid="{50A79FB6-3526-4388-A703-2E12C19BBBD1}" name="Column15783" dataDxfId="1002"/>
    <tableColumn id="15788" xr3:uid="{D31F07DF-4387-4FF2-91ED-35BD3E981EFA}" name="Column15784" dataDxfId="1001"/>
    <tableColumn id="15789" xr3:uid="{C593807F-E8DD-4159-AB03-B186E35270D4}" name="Column15785" dataDxfId="1000"/>
    <tableColumn id="15790" xr3:uid="{10602359-9643-4C9F-89EF-9B497556D019}" name="Column15786" dataDxfId="999"/>
    <tableColumn id="15791" xr3:uid="{EAACB796-37FE-4E7F-B8CF-E3B53E353703}" name="Column15787" dataDxfId="998"/>
    <tableColumn id="15792" xr3:uid="{3BF945B4-5A3E-47A7-A1BD-FBED6AADD511}" name="Column15788" dataDxfId="997"/>
    <tableColumn id="15793" xr3:uid="{0D43A791-C713-44E7-B571-BEB037EC44A1}" name="Column15789" dataDxfId="996"/>
    <tableColumn id="15794" xr3:uid="{8D9ED000-8283-45A2-801A-694BBCFF227E}" name="Column15790" dataDxfId="995"/>
    <tableColumn id="15795" xr3:uid="{38CEBE26-28F0-4E2C-A03D-47B06248CDD0}" name="Column15791" dataDxfId="994"/>
    <tableColumn id="15796" xr3:uid="{2F3C4861-A98C-48D0-A007-BB2ABAFDA996}" name="Column15792" dataDxfId="993"/>
    <tableColumn id="15797" xr3:uid="{3BAA2C25-0069-4000-B189-637E5A54BA3C}" name="Column15793" dataDxfId="992"/>
    <tableColumn id="15798" xr3:uid="{FBB8529E-D251-45D3-935C-8CFD7C1FF69B}" name="Column15794" dataDxfId="991"/>
    <tableColumn id="15799" xr3:uid="{613DD093-72E1-47ED-8ECC-C0D18CE8DCAE}" name="Column15795" dataDxfId="990"/>
    <tableColumn id="15800" xr3:uid="{6678D864-FC92-4CD8-ABF3-00582598C9DF}" name="Column15796" dataDxfId="989"/>
    <tableColumn id="15801" xr3:uid="{3E44216A-0742-4CF1-A0EF-4E360C05BC73}" name="Column15797" dataDxfId="988"/>
    <tableColumn id="15802" xr3:uid="{3D98D1AE-24F9-43C5-8B6C-1F269B32056E}" name="Column15798" dataDxfId="987"/>
    <tableColumn id="15803" xr3:uid="{A044A073-60FC-4BCE-B3C7-E7F01C623C9A}" name="Column15799" dataDxfId="986"/>
    <tableColumn id="15804" xr3:uid="{8787F87E-9745-4E5D-A567-DAE662E7D64B}" name="Column15800" dataDxfId="985"/>
    <tableColumn id="15805" xr3:uid="{CD0CF24A-EEB8-4522-80B6-7F26B5619B45}" name="Column15801" dataDxfId="984"/>
    <tableColumn id="15806" xr3:uid="{53392541-F1BD-46AC-8749-57A12FFE048D}" name="Column15802" dataDxfId="983"/>
    <tableColumn id="15807" xr3:uid="{97186A46-FE82-4E3C-A277-DCEA68FAF375}" name="Column15803" dataDxfId="982"/>
    <tableColumn id="15808" xr3:uid="{4E6A3769-4B8A-4040-8CB1-C9B61CF9B45E}" name="Column15804" dataDxfId="981"/>
    <tableColumn id="15809" xr3:uid="{C557D680-3E53-4D36-8408-49082CFAEB50}" name="Column15805" dataDxfId="980"/>
    <tableColumn id="15810" xr3:uid="{D81EF7BE-82CB-4752-99F9-AFDBB2DB9F25}" name="Column15806" dataDxfId="979"/>
    <tableColumn id="15811" xr3:uid="{0266A486-3EE8-4ADD-926F-DA816BC10863}" name="Column15807" dataDxfId="978"/>
    <tableColumn id="15812" xr3:uid="{24670149-A47A-45AD-B627-3F256CC201E2}" name="Column15808" dataDxfId="977"/>
    <tableColumn id="15813" xr3:uid="{10D339CE-B695-44BE-8DA2-FC4B3B164A0A}" name="Column15809" dataDxfId="976"/>
    <tableColumn id="15814" xr3:uid="{13233BF0-ADA4-472C-922B-50453CD10ECF}" name="Column15810" dataDxfId="975"/>
    <tableColumn id="15815" xr3:uid="{02D7E6D9-5CD9-4995-9D19-398DF1D31D19}" name="Column15811" dataDxfId="974"/>
    <tableColumn id="15816" xr3:uid="{554D0C0C-4B44-4582-BA28-30F854168E22}" name="Column15812" dataDxfId="973"/>
    <tableColumn id="15817" xr3:uid="{E5DB547C-6684-498D-B390-8DB999FE7B49}" name="Column15813" dataDxfId="972"/>
    <tableColumn id="15818" xr3:uid="{A3AE7CAA-EC04-4602-96B4-40EE18AE6588}" name="Column15814" dataDxfId="971"/>
    <tableColumn id="15819" xr3:uid="{6A89E673-FBF1-40DE-A206-17A8FEB63EFA}" name="Column15815" dataDxfId="970"/>
    <tableColumn id="15820" xr3:uid="{2EBB3C2A-18D5-48FB-B780-2CBF74CDCBD4}" name="Column15816" dataDxfId="969"/>
    <tableColumn id="15821" xr3:uid="{67FB221C-0B74-4D9D-9A28-4E520088DBF9}" name="Column15817" dataDxfId="968"/>
    <tableColumn id="15822" xr3:uid="{46F6AA65-A778-4FB2-8D18-E2302A85800B}" name="Column15818" dataDxfId="967"/>
    <tableColumn id="15823" xr3:uid="{DFAA1BB5-7ABE-487F-993F-FA14D3988047}" name="Column15819" dataDxfId="966"/>
    <tableColumn id="15824" xr3:uid="{9C29B654-C3BF-4909-8484-DC1CCF118593}" name="Column15820" dataDxfId="965"/>
    <tableColumn id="15825" xr3:uid="{C2E44BEE-4875-4664-AE2A-9B89EF932333}" name="Column15821" dataDxfId="964"/>
    <tableColumn id="15826" xr3:uid="{199FF282-EB54-4938-8C48-E69C81C74CB9}" name="Column15822" dataDxfId="963"/>
    <tableColumn id="15827" xr3:uid="{217E7181-33B2-4803-88B7-E3A1980EE9ED}" name="Column15823" dataDxfId="962"/>
    <tableColumn id="15828" xr3:uid="{3EA1ECBA-9363-4EAC-AFB9-0A93CDD4600C}" name="Column15824" dataDxfId="961"/>
    <tableColumn id="15829" xr3:uid="{3633015A-6C1E-439E-B067-3E0A74EBF821}" name="Column15825" dataDxfId="960"/>
    <tableColumn id="15830" xr3:uid="{3D6975CE-1E42-4098-A81F-ED1455028D9E}" name="Column15826" dataDxfId="959"/>
    <tableColumn id="15831" xr3:uid="{999B86EC-2713-4EE4-8786-BE79B324BE4F}" name="Column15827" dataDxfId="958"/>
    <tableColumn id="15832" xr3:uid="{1F29ADBC-D7F5-4A4C-8DDF-47DBA28685B1}" name="Column15828" dataDxfId="957"/>
    <tableColumn id="15833" xr3:uid="{2807D8F3-597C-4074-AA5A-6395993ADAAA}" name="Column15829" dataDxfId="956"/>
    <tableColumn id="15834" xr3:uid="{7EEA83F6-DD60-4690-82DB-8BB7BC392632}" name="Column15830" dataDxfId="955"/>
    <tableColumn id="15835" xr3:uid="{A1B874E6-7981-4DE3-B6A0-8F9AE14EEBF9}" name="Column15831" dataDxfId="954"/>
    <tableColumn id="15836" xr3:uid="{D2603C84-29D1-469B-8FFF-40F2D3CEF1EB}" name="Column15832" dataDxfId="953"/>
    <tableColumn id="15837" xr3:uid="{6ADADB49-E3B9-4980-8AF3-8353DE88669A}" name="Column15833" dataDxfId="952"/>
    <tableColumn id="15838" xr3:uid="{7C45AC58-9D97-49F7-BFEF-A98D91A8D04F}" name="Column15834" dataDxfId="951"/>
    <tableColumn id="15839" xr3:uid="{2A303E72-ACE5-408C-A979-9B5EC19C2911}" name="Column15835" dataDxfId="950"/>
    <tableColumn id="15840" xr3:uid="{0AD0A5C5-3F48-4061-9738-255FE4D10473}" name="Column15836" dataDxfId="949"/>
    <tableColumn id="15841" xr3:uid="{DBC0EA1F-CB1F-45EF-9A49-38034CC2E281}" name="Column15837" dataDxfId="948"/>
    <tableColumn id="15842" xr3:uid="{7A81A755-1D61-4A6A-B40E-6CCCB60B685A}" name="Column15838" dataDxfId="947"/>
    <tableColumn id="15843" xr3:uid="{78EBFC8A-37D4-4188-9F36-CE8A9CB295B1}" name="Column15839" dataDxfId="946"/>
    <tableColumn id="15844" xr3:uid="{AE08891B-5CFE-4987-B920-E5E89E633D48}" name="Column15840" dataDxfId="945"/>
    <tableColumn id="15845" xr3:uid="{92BCA848-608F-4671-B41C-5089C871C48A}" name="Column15841" dataDxfId="944"/>
    <tableColumn id="15846" xr3:uid="{9D12C9B6-B35C-4FCE-B221-C926BB3CD912}" name="Column15842" dataDxfId="943"/>
    <tableColumn id="15847" xr3:uid="{139A9C94-C157-47ED-A3A1-006A9C04D29A}" name="Column15843" dataDxfId="942"/>
    <tableColumn id="15848" xr3:uid="{77371DA7-3EB1-44DF-84E5-776515DCEBCF}" name="Column15844" dataDxfId="941"/>
    <tableColumn id="15849" xr3:uid="{2CBD1035-08B9-4D6D-83DD-57738D2FC974}" name="Column15845" dataDxfId="940"/>
    <tableColumn id="15850" xr3:uid="{81663B6B-E88F-4F5A-B931-60ED42ED04FC}" name="Column15846" dataDxfId="939"/>
    <tableColumn id="15851" xr3:uid="{F7AEEE3B-AAF2-4715-ACD9-FF34F1D06E71}" name="Column15847" dataDxfId="938"/>
    <tableColumn id="15852" xr3:uid="{0A83BF8E-A811-45B6-8A7C-9ECB639C41B1}" name="Column15848" dataDxfId="937"/>
    <tableColumn id="15853" xr3:uid="{220CCA5E-CBFD-4C18-A595-423845622A45}" name="Column15849" dataDxfId="936"/>
    <tableColumn id="15854" xr3:uid="{C196D9A7-6F54-4FA8-A7E3-DEBF192A0B2F}" name="Column15850" dataDxfId="935"/>
    <tableColumn id="15855" xr3:uid="{32E3C983-CC58-491E-93C3-9547DB1A1D53}" name="Column15851" dataDxfId="934"/>
    <tableColumn id="15856" xr3:uid="{A5BE8B96-B6C6-4A27-9A12-A5EC343E7BB4}" name="Column15852" dataDxfId="933"/>
    <tableColumn id="15857" xr3:uid="{2FC0DF64-9F56-49C0-B041-40EC5284CE26}" name="Column15853" dataDxfId="932"/>
    <tableColumn id="15858" xr3:uid="{B1A48E4C-6A7C-4537-AD6C-45812C12D2CE}" name="Column15854" dataDxfId="931"/>
    <tableColumn id="15859" xr3:uid="{6172EB81-D887-4043-96FC-6E61E34D2F19}" name="Column15855" dataDxfId="930"/>
    <tableColumn id="15860" xr3:uid="{D787DE97-8092-4995-9BA1-C207C8A2EF91}" name="Column15856" dataDxfId="929"/>
    <tableColumn id="15861" xr3:uid="{5D7F6100-96D8-4D44-9E35-9D1B78925DEA}" name="Column15857" dataDxfId="928"/>
    <tableColumn id="15862" xr3:uid="{6F888DA3-05D7-469E-A120-21FE522779AD}" name="Column15858" dataDxfId="927"/>
    <tableColumn id="15863" xr3:uid="{9E76186D-7F18-4510-BB3D-A94F2D1D6963}" name="Column15859" dataDxfId="926"/>
    <tableColumn id="15864" xr3:uid="{4885D42B-EB05-40B1-9577-C404C622C382}" name="Column15860" dataDxfId="925"/>
    <tableColumn id="15865" xr3:uid="{F3BBE032-98C2-46BF-8A1C-858D491DC1E6}" name="Column15861" dataDxfId="924"/>
    <tableColumn id="15866" xr3:uid="{B511281D-1949-48B8-84F1-B4C96D81AE88}" name="Column15862" dataDxfId="923"/>
    <tableColumn id="15867" xr3:uid="{7DAFF2E9-18CF-4716-87F6-35D99F61F0EF}" name="Column15863" dataDxfId="922"/>
    <tableColumn id="15868" xr3:uid="{1D7327C4-6A97-45F7-B1F2-0874AF314BDD}" name="Column15864" dataDxfId="921"/>
    <tableColumn id="15869" xr3:uid="{89465E8D-2DEF-4A22-8D20-D43885EDEA73}" name="Column15865" dataDxfId="920"/>
    <tableColumn id="15870" xr3:uid="{0DEA1342-6A78-462C-B835-581BABC78E9E}" name="Column15866" dataDxfId="919"/>
    <tableColumn id="15871" xr3:uid="{400EC87B-321D-497F-BB98-0E99709FE28F}" name="Column15867" dataDxfId="918"/>
    <tableColumn id="15872" xr3:uid="{98076A06-BE01-4A32-874B-1FE04935FAF9}" name="Column15868" dataDxfId="917"/>
    <tableColumn id="15873" xr3:uid="{99EBD6E9-034C-4DAB-BAEA-98A7ED1752E3}" name="Column15869" dataDxfId="916"/>
    <tableColumn id="15874" xr3:uid="{91799FF1-B755-445C-8530-B9D476922D2D}" name="Column15870" dataDxfId="915"/>
    <tableColumn id="15875" xr3:uid="{898FB6EC-78E8-4CB7-AF3A-3339E5A66487}" name="Column15871" dataDxfId="914"/>
    <tableColumn id="15876" xr3:uid="{121AE748-A548-42B9-8BE4-1D5DFA781311}" name="Column15872" dataDxfId="913"/>
    <tableColumn id="15877" xr3:uid="{2767B916-3B63-40C0-94AC-83F619E9418D}" name="Column15873" dataDxfId="912"/>
    <tableColumn id="15878" xr3:uid="{38F318FA-5E03-4707-A940-529763DD82E2}" name="Column15874" dataDxfId="911"/>
    <tableColumn id="15879" xr3:uid="{B0F43AF6-0046-455F-B38D-B4FFE5AF14A2}" name="Column15875" dataDxfId="910"/>
    <tableColumn id="15880" xr3:uid="{AB56DDF6-038F-440A-91AD-6D7D51140A9C}" name="Column15876" dataDxfId="909"/>
    <tableColumn id="15881" xr3:uid="{308EC6F5-E4BC-4955-845E-E903CDD72C18}" name="Column15877" dataDxfId="908"/>
    <tableColumn id="15882" xr3:uid="{FB8E80CA-EA16-4CD5-B5B2-1BDB8CEA3AB9}" name="Column15878" dataDxfId="907"/>
    <tableColumn id="15883" xr3:uid="{D522CAF2-85F2-4A93-B66C-581C080346A3}" name="Column15879" dataDxfId="906"/>
    <tableColumn id="15884" xr3:uid="{AEB83B9C-CB0E-49B7-9694-F1A6C3F741A6}" name="Column15880" dataDxfId="905"/>
    <tableColumn id="15885" xr3:uid="{16866773-C87C-495A-9D60-381050A2D07A}" name="Column15881" dataDxfId="904"/>
    <tableColumn id="15886" xr3:uid="{9973CD06-A5FC-4E6B-B6E5-30A43DB21FE1}" name="Column15882" dataDxfId="903"/>
    <tableColumn id="15887" xr3:uid="{9857BFFA-7167-4D54-81E1-406FC14E0D34}" name="Column15883" dataDxfId="902"/>
    <tableColumn id="15888" xr3:uid="{9EC29B93-F542-43A3-8987-A5127E4C99B5}" name="Column15884" dataDxfId="901"/>
    <tableColumn id="15889" xr3:uid="{A71D3296-8513-411C-8426-6D1347DBDE5E}" name="Column15885" dataDxfId="900"/>
    <tableColumn id="15890" xr3:uid="{9F72FE27-2EE3-48B0-A787-84DFCFB12025}" name="Column15886" dataDxfId="899"/>
    <tableColumn id="15891" xr3:uid="{4B415DD2-151E-489C-A2CA-CAE3A4CE43CB}" name="Column15887" dataDxfId="898"/>
    <tableColumn id="15892" xr3:uid="{D460E3C6-54AE-44C5-BB20-E09502E23370}" name="Column15888" dataDxfId="897"/>
    <tableColumn id="15893" xr3:uid="{992CD236-761A-4628-A5C7-A7EAB200D14A}" name="Column15889" dataDxfId="896"/>
    <tableColumn id="15894" xr3:uid="{FDA54E8B-1607-4343-AD9C-02069C4EA5F2}" name="Column15890" dataDxfId="895"/>
    <tableColumn id="15895" xr3:uid="{E9301468-E2A9-4D16-92B0-2C32E921DED0}" name="Column15891" dataDxfId="894"/>
    <tableColumn id="15896" xr3:uid="{5AB83914-8D01-4DAB-8C62-30212CD9F27C}" name="Column15892" dataDxfId="893"/>
    <tableColumn id="15897" xr3:uid="{A74F2009-B7B9-4D90-8F90-22C1279E494C}" name="Column15893" dataDxfId="892"/>
    <tableColumn id="15898" xr3:uid="{C6C12656-5647-4C9A-8B3B-9AF809B4D890}" name="Column15894" dataDxfId="891"/>
    <tableColumn id="15899" xr3:uid="{0665A8E4-752A-4FD8-A916-F301340C8C06}" name="Column15895" dataDxfId="890"/>
    <tableColumn id="15900" xr3:uid="{6B20EABE-4D65-4AAC-9091-7D6C80E48558}" name="Column15896" dataDxfId="889"/>
    <tableColumn id="15901" xr3:uid="{6A5E91FC-767A-4EAA-8E56-62CA9AB761E6}" name="Column15897" dataDxfId="888"/>
    <tableColumn id="15902" xr3:uid="{0C46A5D8-8F73-48CF-815B-46F077CE9E06}" name="Column15898" dataDxfId="887"/>
    <tableColumn id="15903" xr3:uid="{D7F59B7B-3FED-40D5-8679-B06C56E66C43}" name="Column15899" dataDxfId="886"/>
    <tableColumn id="15904" xr3:uid="{638DF8D1-78E6-4529-809A-1BA0CE711E68}" name="Column15900" dataDxfId="885"/>
    <tableColumn id="15905" xr3:uid="{ECBFDFDA-27C6-4934-9CB8-6D4FCA4E8ECB}" name="Column15901" dataDxfId="884"/>
    <tableColumn id="15906" xr3:uid="{B915165B-DBE6-4A1C-B306-0319B5B1A012}" name="Column15902" dataDxfId="883"/>
    <tableColumn id="15907" xr3:uid="{0368AF84-E353-4319-A1B4-CAEE5E3338B1}" name="Column15903" dataDxfId="882"/>
    <tableColumn id="15908" xr3:uid="{B1F0F85D-3B9A-4488-A777-5FF69D33F2A0}" name="Column15904" dataDxfId="881"/>
    <tableColumn id="15909" xr3:uid="{78B2954C-2D79-42BB-9212-F156CF70293C}" name="Column15905" dataDxfId="880"/>
    <tableColumn id="15910" xr3:uid="{A34A0453-DC63-4156-B1D0-3B76F573066E}" name="Column15906" dataDxfId="879"/>
    <tableColumn id="15911" xr3:uid="{AACF838F-0BE6-4C5B-9531-0426D266A481}" name="Column15907" dataDxfId="878"/>
    <tableColumn id="15912" xr3:uid="{58AC18B8-738D-4A3C-AEB6-C9762D5BA062}" name="Column15908" dataDxfId="877"/>
    <tableColumn id="15913" xr3:uid="{0480B1E1-4BE5-4B7D-B865-44CF43E7F52D}" name="Column15909" dataDxfId="876"/>
    <tableColumn id="15914" xr3:uid="{D9DDB4D1-FBE1-49D6-A025-E206E62DA4AF}" name="Column15910" dataDxfId="875"/>
    <tableColumn id="15915" xr3:uid="{50C1F53E-432E-498D-9D6C-23C09CC39748}" name="Column15911" dataDxfId="874"/>
    <tableColumn id="15916" xr3:uid="{33FA338D-FC00-400B-A834-74881F72A6EF}" name="Column15912" dataDxfId="873"/>
    <tableColumn id="15917" xr3:uid="{76194787-6AAE-4E05-BA3E-16EE0392BC9F}" name="Column15913" dataDxfId="872"/>
    <tableColumn id="15918" xr3:uid="{BCD8BFC8-FA91-404E-8307-EBD94007D3EB}" name="Column15914" dataDxfId="871"/>
    <tableColumn id="15919" xr3:uid="{32D3DA8B-4F00-4163-BA6F-233AF7978249}" name="Column15915" dataDxfId="870"/>
    <tableColumn id="15920" xr3:uid="{5591FD95-03BE-4C4F-B4D7-E2BAA82B26D0}" name="Column15916" dataDxfId="869"/>
    <tableColumn id="15921" xr3:uid="{3342B22A-A2DB-4DBE-9C20-FAC9653B5DDD}" name="Column15917" dataDxfId="868"/>
    <tableColumn id="15922" xr3:uid="{E6DAE3CC-A116-4F3D-ADF3-A541C26B5B03}" name="Column15918" dataDxfId="867"/>
    <tableColumn id="15923" xr3:uid="{0725E9A6-FDB9-4C7B-9964-996D79760B48}" name="Column15919" dataDxfId="866"/>
    <tableColumn id="15924" xr3:uid="{74012FC0-EC85-486A-BF1E-461E7F38C47D}" name="Column15920" dataDxfId="865"/>
    <tableColumn id="15925" xr3:uid="{B9C1DCE7-9820-4F17-8E76-64490033E298}" name="Column15921" dataDxfId="864"/>
    <tableColumn id="15926" xr3:uid="{1256710B-2100-464C-9ED2-0E9C3A019948}" name="Column15922" dataDxfId="863"/>
    <tableColumn id="15927" xr3:uid="{1F9FEBED-05BC-416E-9898-697D14AF2CAE}" name="Column15923" dataDxfId="862"/>
    <tableColumn id="15928" xr3:uid="{39859D3A-C1FD-4C7C-BC63-CC3E95410CE7}" name="Column15924" dataDxfId="861"/>
    <tableColumn id="15929" xr3:uid="{93A4F439-5F62-4FB1-A346-3E1A0F3E85D8}" name="Column15925" dataDxfId="860"/>
    <tableColumn id="15930" xr3:uid="{FAFD0AF8-00CA-4B58-803B-EFB80A31D789}" name="Column15926" dataDxfId="859"/>
    <tableColumn id="15931" xr3:uid="{DD48A1AA-70EA-47C4-BE9C-6595889DF7CC}" name="Column15927" dataDxfId="858"/>
    <tableColumn id="15932" xr3:uid="{7BD1996F-E0C2-4F1E-AD99-E08078B0C678}" name="Column15928" dataDxfId="857"/>
    <tableColumn id="15933" xr3:uid="{64171A0A-94BB-46F2-A743-5CCD9EC1A6DB}" name="Column15929" dataDxfId="856"/>
    <tableColumn id="15934" xr3:uid="{F1EA25D7-D363-4D22-9D2A-2CE77A1B1A3A}" name="Column15930" dataDxfId="855"/>
    <tableColumn id="15935" xr3:uid="{EB221FA9-509D-49B4-B23B-0FC3FC2005CD}" name="Column15931" dataDxfId="854"/>
    <tableColumn id="15936" xr3:uid="{15DBF97C-DC68-4183-A00C-32403B965002}" name="Column15932" dataDxfId="853"/>
    <tableColumn id="15937" xr3:uid="{271CD8A3-8D2A-4871-B084-AED2A47E9D05}" name="Column15933" dataDxfId="852"/>
    <tableColumn id="15938" xr3:uid="{4608C72C-2850-4019-ADD9-0C29FF1E78C6}" name="Column15934" dataDxfId="851"/>
    <tableColumn id="15939" xr3:uid="{97B6E162-7E5C-43D5-AA64-7BB1ED93F2CD}" name="Column15935" dataDxfId="850"/>
    <tableColumn id="15940" xr3:uid="{2DC6945D-3D4B-40E6-9623-33114B76BD1D}" name="Column15936" dataDxfId="849"/>
    <tableColumn id="15941" xr3:uid="{3F949B36-6B75-4093-BE68-41F77C5E4163}" name="Column15937" dataDxfId="848"/>
    <tableColumn id="15942" xr3:uid="{11122605-7032-4DE7-8F57-B65E840A0FD5}" name="Column15938" dataDxfId="847"/>
    <tableColumn id="15943" xr3:uid="{2F67833C-8254-480D-9FC5-03DC97183C7F}" name="Column15939" dataDxfId="846"/>
    <tableColumn id="15944" xr3:uid="{5478BDBA-787D-43B9-ADFF-7FFD18EB4D92}" name="Column15940" dataDxfId="845"/>
    <tableColumn id="15945" xr3:uid="{7C3D9D75-542F-4AD2-9D71-3E3E93E93F08}" name="Column15941" dataDxfId="844"/>
    <tableColumn id="15946" xr3:uid="{8A8FA52F-8C6A-4FFE-850D-9AEB31A47B37}" name="Column15942" dataDxfId="843"/>
    <tableColumn id="15947" xr3:uid="{0791A6B6-FF5C-42E2-B6F0-98E75C34DE4A}" name="Column15943" dataDxfId="842"/>
    <tableColumn id="15948" xr3:uid="{4172ACE9-6455-4D66-936D-1084E2F1D154}" name="Column15944" dataDxfId="841"/>
    <tableColumn id="15949" xr3:uid="{84D84653-4BF2-41FC-8680-A9F59B3D880E}" name="Column15945" dataDxfId="840"/>
    <tableColumn id="15950" xr3:uid="{BEF36F05-741D-4B7B-B6EC-376BAE429281}" name="Column15946" dataDxfId="839"/>
    <tableColumn id="15951" xr3:uid="{CB56260C-DDC4-4B2D-A9BD-F1B2C36DBA6A}" name="Column15947" dataDxfId="838"/>
    <tableColumn id="15952" xr3:uid="{6E602A72-54AB-40CE-A179-6F433C9C4308}" name="Column15948" dataDxfId="837"/>
    <tableColumn id="15953" xr3:uid="{EF478618-412E-44FA-948E-A7F483245BDD}" name="Column15949" dataDxfId="836"/>
    <tableColumn id="15954" xr3:uid="{7837EE89-55F8-4B9B-A017-1F88123DF2A2}" name="Column15950" dataDxfId="835"/>
    <tableColumn id="15955" xr3:uid="{FDD53065-042B-49E1-AAA2-5B37034BF17B}" name="Column15951" dataDxfId="834"/>
    <tableColumn id="15956" xr3:uid="{53F5C388-9C4C-43F5-86D5-42C196F6C638}" name="Column15952" dataDxfId="833"/>
    <tableColumn id="15957" xr3:uid="{BBAD1214-6EE0-499C-84C3-32DCEE49DEC6}" name="Column15953" dataDxfId="832"/>
    <tableColumn id="15958" xr3:uid="{06A7F122-AC10-4E8F-A609-77373474A779}" name="Column15954" dataDxfId="831"/>
    <tableColumn id="15959" xr3:uid="{CAE93250-4423-4A26-B75C-56B03BC6FEC4}" name="Column15955" dataDxfId="830"/>
    <tableColumn id="15960" xr3:uid="{99A98C80-9107-4BA2-B114-60293285D271}" name="Column15956" dataDxfId="829"/>
    <tableColumn id="15961" xr3:uid="{FBFC9963-FAB5-4C4E-A625-BB0064404DD4}" name="Column15957" dataDxfId="828"/>
    <tableColumn id="15962" xr3:uid="{0CF845C7-053A-49CE-91B1-7C309F7FA1CF}" name="Column15958" dataDxfId="827"/>
    <tableColumn id="15963" xr3:uid="{4493A923-42E6-47BC-9F76-C08228753992}" name="Column15959" dataDxfId="826"/>
    <tableColumn id="15964" xr3:uid="{8771D624-A9CC-4CCB-84AF-270FD97B1947}" name="Column15960" dataDxfId="825"/>
    <tableColumn id="15965" xr3:uid="{21366786-1FF5-4C7C-8D05-80CD5959DD47}" name="Column15961" dataDxfId="824"/>
    <tableColumn id="15966" xr3:uid="{AD0D59D8-AA12-47C6-96E8-DD30E9B73484}" name="Column15962" dataDxfId="823"/>
    <tableColumn id="15967" xr3:uid="{E0F249CD-0C1E-462B-977A-BFAFA0025FBD}" name="Column15963" dataDxfId="822"/>
    <tableColumn id="15968" xr3:uid="{C276E6B2-D36B-4CA6-B09A-06E4E04D2834}" name="Column15964" dataDxfId="821"/>
    <tableColumn id="15969" xr3:uid="{A0A7F18D-987F-42EF-B844-312A03C8124F}" name="Column15965" dataDxfId="820"/>
    <tableColumn id="15970" xr3:uid="{F2DE1359-C24B-40A9-9DE4-93026600A1B1}" name="Column15966" dataDxfId="819"/>
    <tableColumn id="15971" xr3:uid="{26E2893B-DEDF-4EAE-9A73-1F342BC5B835}" name="Column15967" dataDxfId="818"/>
    <tableColumn id="15972" xr3:uid="{A85E1150-6C0B-4F3F-954D-06A75CD7B294}" name="Column15968" dataDxfId="817"/>
    <tableColumn id="15973" xr3:uid="{391AF467-478F-4D29-8C2B-18253766056F}" name="Column15969" dataDxfId="816"/>
    <tableColumn id="15974" xr3:uid="{5B5BDC9D-25A6-44ED-AB96-FC2AD8D3FF07}" name="Column15970" dataDxfId="815"/>
    <tableColumn id="15975" xr3:uid="{B7439E58-398D-499D-8805-A7714E1B9C39}" name="Column15971" dataDxfId="814"/>
    <tableColumn id="15976" xr3:uid="{59214010-722F-4DB2-AF52-3FF701270F2A}" name="Column15972" dataDxfId="813"/>
    <tableColumn id="15977" xr3:uid="{614B59E2-5848-459C-9F8F-89B2F79DED29}" name="Column15973" dataDxfId="812"/>
    <tableColumn id="15978" xr3:uid="{3B10F343-3F4B-42D0-A45A-D13CACDE3E0A}" name="Column15974" dataDxfId="811"/>
    <tableColumn id="15979" xr3:uid="{462D62A1-EEBD-4433-9792-9005321B2674}" name="Column15975" dataDxfId="810"/>
    <tableColumn id="15980" xr3:uid="{DFCD2095-A9D3-42C1-B8F6-340A534402B3}" name="Column15976" dataDxfId="809"/>
    <tableColumn id="15981" xr3:uid="{D64DED2D-14FC-49E9-ABC8-AF8A39DEFD0F}" name="Column15977" dataDxfId="808"/>
    <tableColumn id="15982" xr3:uid="{74658914-5828-4DE7-AA85-F40637453252}" name="Column15978" dataDxfId="807"/>
    <tableColumn id="15983" xr3:uid="{5962B573-E4EE-4A86-9282-748AE3FEAB37}" name="Column15979" dataDxfId="806"/>
    <tableColumn id="15984" xr3:uid="{7D759440-FA13-42DD-A3AD-FA7E809DECFC}" name="Column15980" dataDxfId="805"/>
    <tableColumn id="15985" xr3:uid="{5FB3C96C-EADF-4B1A-A824-57FC31BB8786}" name="Column15981" dataDxfId="804"/>
    <tableColumn id="15986" xr3:uid="{FC45BEDC-6BF0-4612-850B-85E9B962CCAF}" name="Column15982" dataDxfId="803"/>
    <tableColumn id="15987" xr3:uid="{0E504F82-C6AE-416E-8D1F-6C75053AF40E}" name="Column15983" dataDxfId="802"/>
    <tableColumn id="15988" xr3:uid="{0845A07B-0A2C-46EF-A01F-6039ED717D72}" name="Column15984" dataDxfId="801"/>
    <tableColumn id="15989" xr3:uid="{6199B958-7F9F-4AC8-9FA9-F7B8787AD9F2}" name="Column15985" dataDxfId="800"/>
    <tableColumn id="15990" xr3:uid="{1BCF65AF-1368-4EC7-98A3-B65B8C454EE4}" name="Column15986" dataDxfId="799"/>
    <tableColumn id="15991" xr3:uid="{BCAD8D8E-9EEF-4BAA-8D21-69CBF3184FD8}" name="Column15987" dataDxfId="798"/>
    <tableColumn id="15992" xr3:uid="{474CC3B0-E4DE-4559-9892-2C3076DC796E}" name="Column15988" dataDxfId="797"/>
    <tableColumn id="15993" xr3:uid="{F5B4EC33-3D8A-4B05-9013-F01BE5F64119}" name="Column15989" dataDxfId="796"/>
    <tableColumn id="15994" xr3:uid="{36BE7F11-15A8-4582-8223-9BE8DCABE3AD}" name="Column15990" dataDxfId="795"/>
    <tableColumn id="15995" xr3:uid="{05FAC7CB-9BB5-41EA-8FD5-CC30F57F3B76}" name="Column15991" dataDxfId="794"/>
    <tableColumn id="15996" xr3:uid="{06540FFC-DF8F-4632-BE7E-0E857ECD4D28}" name="Column15992" dataDxfId="793"/>
    <tableColumn id="15997" xr3:uid="{17E395ED-244C-44EB-AD20-D593EC651C60}" name="Column15993" dataDxfId="792"/>
    <tableColumn id="15998" xr3:uid="{21DA1ADE-F0EF-423A-8BEC-57143C5B9E6F}" name="Column15994" dataDxfId="791"/>
    <tableColumn id="15999" xr3:uid="{2F3B7FED-0E85-4C7E-A11D-1E14B6F30F88}" name="Column15995" dataDxfId="790"/>
    <tableColumn id="16000" xr3:uid="{9ED0A5E0-2D8A-4438-9CEE-70FDF00C5FAC}" name="Column15996" dataDxfId="789"/>
    <tableColumn id="16001" xr3:uid="{3305F7E2-A654-4A19-9F36-B6D009F51E71}" name="Column15997" dataDxfId="788"/>
    <tableColumn id="16002" xr3:uid="{266A3987-57EC-481F-93A4-6918DC3BFDF6}" name="Column15998" dataDxfId="787"/>
    <tableColumn id="16003" xr3:uid="{B7C9C4A0-F9E2-466F-8FD7-71994B1B5D49}" name="Column15999" dataDxfId="786"/>
    <tableColumn id="16004" xr3:uid="{C0B35848-C9A8-4F8D-B57E-E458C95E38A0}" name="Column16000" dataDxfId="785"/>
    <tableColumn id="16005" xr3:uid="{0D5DF9DB-F429-4290-98AD-5E2B9CDE94F9}" name="Column16001" dataDxfId="784"/>
    <tableColumn id="16006" xr3:uid="{90F428F6-88EF-4739-9ECF-12581B29E59D}" name="Column16002" dataDxfId="783"/>
    <tableColumn id="16007" xr3:uid="{8106E77E-6307-4C68-8E4E-416071E16623}" name="Column16003" dataDxfId="782"/>
    <tableColumn id="16008" xr3:uid="{B6B79A74-7DDD-48DB-BFDE-58F0A67C7E63}" name="Column16004" dataDxfId="781"/>
    <tableColumn id="16009" xr3:uid="{F6100213-4CDA-4935-9B9A-A738AF4F06F9}" name="Column16005" dataDxfId="780"/>
    <tableColumn id="16010" xr3:uid="{F4052FFC-27DF-4CAD-B280-290B03E9045C}" name="Column16006" dataDxfId="779"/>
    <tableColumn id="16011" xr3:uid="{F392FABB-0143-40FD-8DEC-5AC5B97F7301}" name="Column16007" dataDxfId="778"/>
    <tableColumn id="16012" xr3:uid="{A970269E-615C-43AE-A317-4F79F6471382}" name="Column16008" dataDxfId="777"/>
    <tableColumn id="16013" xr3:uid="{A3EB2548-6FFB-4731-A5E4-9245AE69048D}" name="Column16009" dataDxfId="776"/>
    <tableColumn id="16014" xr3:uid="{71A72C4A-C536-4599-8602-539C5A679D97}" name="Column16010" dataDxfId="775"/>
    <tableColumn id="16015" xr3:uid="{5FF3664D-3ECB-4F4E-9742-D1ADD29291B9}" name="Column16011" dataDxfId="774"/>
    <tableColumn id="16016" xr3:uid="{DD900A59-C996-40EB-A9FE-91257B6E835B}" name="Column16012" dataDxfId="773"/>
    <tableColumn id="16017" xr3:uid="{EC8688C1-E633-445F-B680-66EE119E4F2B}" name="Column16013" dataDxfId="772"/>
    <tableColumn id="16018" xr3:uid="{93C2540B-FDB8-4507-98AC-1F3A408A0BB8}" name="Column16014" dataDxfId="771"/>
    <tableColumn id="16019" xr3:uid="{E8678621-4C6D-41C2-9408-F83C1CA665A6}" name="Column16015" dataDxfId="770"/>
    <tableColumn id="16020" xr3:uid="{B250CF11-0CE9-4EAC-B221-464E779B9C36}" name="Column16016" dataDxfId="769"/>
    <tableColumn id="16021" xr3:uid="{77D5FE7E-5F3B-4FE0-8D3F-50C133197488}" name="Column16017" dataDxfId="768"/>
    <tableColumn id="16022" xr3:uid="{1FECCC88-5B97-4BCD-826E-77B7FDC2AE87}" name="Column16018" dataDxfId="767"/>
    <tableColumn id="16023" xr3:uid="{E9992A57-2465-4F08-8128-E883EA576133}" name="Column16019" dataDxfId="766"/>
    <tableColumn id="16024" xr3:uid="{5436A7F5-7872-4C04-94A0-C3A5300CE946}" name="Column16020" dataDxfId="765"/>
    <tableColumn id="16025" xr3:uid="{9ACF2286-90FF-415F-987F-7177DBE1B747}" name="Column16021" dataDxfId="764"/>
    <tableColumn id="16026" xr3:uid="{18A66012-EEB8-4791-A3FC-6803D45E86CB}" name="Column16022" dataDxfId="763"/>
    <tableColumn id="16027" xr3:uid="{B4B7BDCD-1729-4F0E-9B35-93C2E6370E79}" name="Column16023" dataDxfId="762"/>
    <tableColumn id="16028" xr3:uid="{87AFB474-25D9-47F2-AC64-ECEA25E7F6D1}" name="Column16024" dataDxfId="761"/>
    <tableColumn id="16029" xr3:uid="{695C491A-2F4B-4D69-BE83-01E3B9852529}" name="Column16025" dataDxfId="760"/>
    <tableColumn id="16030" xr3:uid="{C66B0ED9-5F7C-4E5C-90CB-F2A84034201F}" name="Column16026" dataDxfId="759"/>
    <tableColumn id="16031" xr3:uid="{0E9CFA13-6C6B-4A8A-814C-195935D68863}" name="Column16027" dataDxfId="758"/>
    <tableColumn id="16032" xr3:uid="{8B88C565-40D2-465A-B496-AEA29C74B94A}" name="Column16028" dataDxfId="757"/>
    <tableColumn id="16033" xr3:uid="{84ABA916-A974-48C6-9018-7C4898E613A7}" name="Column16029" dataDxfId="756"/>
    <tableColumn id="16034" xr3:uid="{B150C215-EAA7-45C4-A8CE-8D6831CAA6F0}" name="Column16030" dataDxfId="755"/>
    <tableColumn id="16035" xr3:uid="{A30BD3B5-756C-40E7-B3A0-94430EBD6EE3}" name="Column16031" dataDxfId="754"/>
    <tableColumn id="16036" xr3:uid="{19359A79-2F1A-4397-BC3F-00FC2CE8D24B}" name="Column16032" dataDxfId="753"/>
    <tableColumn id="16037" xr3:uid="{949D3CCB-3C64-4046-B956-6F4C46B4A85E}" name="Column16033" dataDxfId="752"/>
    <tableColumn id="16038" xr3:uid="{86136A66-E53A-44C8-AF19-C9AF224E1D0D}" name="Column16034" dataDxfId="751"/>
    <tableColumn id="16039" xr3:uid="{A9316CAB-2189-4656-B6EF-423ADD40ED09}" name="Column16035" dataDxfId="750"/>
    <tableColumn id="16040" xr3:uid="{536F3270-F412-48FB-A2F5-E281CDCBC2B3}" name="Column16036" dataDxfId="749"/>
    <tableColumn id="16041" xr3:uid="{9FD91889-DBB8-41D8-8AD9-B9F0C5BC312F}" name="Column16037" dataDxfId="748"/>
    <tableColumn id="16042" xr3:uid="{E3679340-E834-41F1-B8CC-8F094F00907D}" name="Column16038" dataDxfId="747"/>
    <tableColumn id="16043" xr3:uid="{EA094AA3-2D59-4EEF-8F54-88522E19CD27}" name="Column16039" dataDxfId="746"/>
    <tableColumn id="16044" xr3:uid="{94884A46-3A6A-478D-AC45-1B2CD69C2BC5}" name="Column16040" dataDxfId="745"/>
    <tableColumn id="16045" xr3:uid="{6367290C-14CF-419E-9C07-73A81DC58040}" name="Column16041" dataDxfId="744"/>
    <tableColumn id="16046" xr3:uid="{F937ECF8-D6F3-43AA-BE73-352DF466C90D}" name="Column16042" dataDxfId="743"/>
    <tableColumn id="16047" xr3:uid="{DF583EBD-873F-4B3E-9E7C-2BA168E049D1}" name="Column16043" dataDxfId="742"/>
    <tableColumn id="16048" xr3:uid="{196F570A-5A02-4ABB-9D46-8EB0265DD730}" name="Column16044" dataDxfId="741"/>
    <tableColumn id="16049" xr3:uid="{AEE1DB84-2992-4238-B653-C58CEC447436}" name="Column16045" dataDxfId="740"/>
    <tableColumn id="16050" xr3:uid="{F771D1A2-04A2-40E3-BFE3-DF4B4B873D6D}" name="Column16046" dataDxfId="739"/>
    <tableColumn id="16051" xr3:uid="{023D45AA-C194-4705-9601-4A826DC62DB3}" name="Column16047" dataDxfId="738"/>
    <tableColumn id="16052" xr3:uid="{FD210C8A-F757-423B-811E-33B06ADD856E}" name="Column16048" dataDxfId="737"/>
    <tableColumn id="16053" xr3:uid="{42D2E6C0-C9F8-45FE-BDB1-49803C53C728}" name="Column16049" dataDxfId="736"/>
    <tableColumn id="16054" xr3:uid="{3D47371E-0E70-4B77-93A0-08FA1397D61B}" name="Column16050" dataDxfId="735"/>
    <tableColumn id="16055" xr3:uid="{2180F0A7-41D5-4D15-BF13-E0D09431914B}" name="Column16051" dataDxfId="734"/>
    <tableColumn id="16056" xr3:uid="{6EA8C582-0F1F-4BAB-9334-DACD31DE39E0}" name="Column16052" dataDxfId="733"/>
    <tableColumn id="16057" xr3:uid="{BE76E461-6A63-4CE9-A729-A1EEEBA1A27E}" name="Column16053" dataDxfId="732"/>
    <tableColumn id="16058" xr3:uid="{0DDD073F-7EB4-4214-82AF-3CE8F345EE9B}" name="Column16054" dataDxfId="731"/>
    <tableColumn id="16059" xr3:uid="{FB0A9FF6-E1AA-4A96-9D94-BCD3518F61BE}" name="Column16055" dataDxfId="730"/>
    <tableColumn id="16060" xr3:uid="{C26FE221-9DBF-428D-BB8F-2C3DBE92EDFB}" name="Column16056" dataDxfId="729"/>
    <tableColumn id="16061" xr3:uid="{75EEECAE-6FCA-40DA-965F-CB96467AA0E3}" name="Column16057" dataDxfId="728"/>
    <tableColumn id="16062" xr3:uid="{88D14834-4488-44AE-BDE3-FE6CBF371852}" name="Column16058" dataDxfId="727"/>
    <tableColumn id="16063" xr3:uid="{59209582-0C17-4ED3-8668-DA9CE4B09690}" name="Column16059" dataDxfId="726"/>
    <tableColumn id="16064" xr3:uid="{EC7659AD-C799-4F53-A1B9-2EFAE6E49D54}" name="Column16060" dataDxfId="725"/>
    <tableColumn id="16065" xr3:uid="{18379BBD-1486-496A-8BFF-7BBAF7E3FDE4}" name="Column16061" dataDxfId="724"/>
    <tableColumn id="16066" xr3:uid="{47471492-8B60-4714-A41B-2BED8AE96E69}" name="Column16062" dataDxfId="723"/>
    <tableColumn id="16067" xr3:uid="{22FCA8A0-85F7-48E3-B0C6-BC0E56EA8761}" name="Column16063" dataDxfId="722"/>
    <tableColumn id="16068" xr3:uid="{A7F6E06F-5C22-4C74-B3F9-123FFC139F81}" name="Column16064" dataDxfId="721"/>
    <tableColumn id="16069" xr3:uid="{E9FF9C70-9CFC-4635-B718-CC1778F27D07}" name="Column16065" dataDxfId="720"/>
    <tableColumn id="16070" xr3:uid="{6957095B-DC8F-4C3D-B35E-F424D0953364}" name="Column16066" dataDxfId="719"/>
    <tableColumn id="16071" xr3:uid="{81F729F1-8959-422B-8319-FB3500DEBA22}" name="Column16067" dataDxfId="718"/>
    <tableColumn id="16072" xr3:uid="{19BA9CAE-E18C-4ECC-B696-E9EE50DC5867}" name="Column16068" dataDxfId="717"/>
    <tableColumn id="16073" xr3:uid="{47768E72-5660-4827-AE73-61910662DE67}" name="Column16069" dataDxfId="716"/>
    <tableColumn id="16074" xr3:uid="{873AB6FA-3DEB-4174-BDCF-2C51FB8C15C3}" name="Column16070" dataDxfId="715"/>
    <tableColumn id="16075" xr3:uid="{A151C811-04E3-42DC-830D-927E9159AE08}" name="Column16071" dataDxfId="714"/>
    <tableColumn id="16076" xr3:uid="{1C254A43-0E45-41BB-A163-03E64F07DD90}" name="Column16072" dataDxfId="713"/>
    <tableColumn id="16077" xr3:uid="{31B04759-D4A2-4DBE-AA6A-BA538B8F380E}" name="Column16073" dataDxfId="712"/>
    <tableColumn id="16078" xr3:uid="{C2BF42A8-1E93-466A-A79A-BDEE36C061A1}" name="Column16074" dataDxfId="711"/>
    <tableColumn id="16079" xr3:uid="{CEF748B7-25AC-4DCA-8927-BF707535CBED}" name="Column16075" dataDxfId="710"/>
    <tableColumn id="16080" xr3:uid="{EEBBB534-0D9C-4A7F-83D0-28C58FCAD3A8}" name="Column16076" dataDxfId="709"/>
    <tableColumn id="16081" xr3:uid="{0DF113A7-57EB-405B-A2A1-36961D40AACD}" name="Column16077" dataDxfId="708"/>
    <tableColumn id="16082" xr3:uid="{2D998A45-F0C7-4D1C-911D-0E19890F3844}" name="Column16078" dataDxfId="707"/>
    <tableColumn id="16083" xr3:uid="{045E3D16-5EF0-4787-A83B-0E09CA8EF6CC}" name="Column16079" dataDxfId="706"/>
    <tableColumn id="16084" xr3:uid="{5CF3A688-432B-4238-9B5A-614DB4C6B854}" name="Column16080" dataDxfId="705"/>
    <tableColumn id="16085" xr3:uid="{64A12BF5-81CD-4E5D-AEAA-01EB117B3FCC}" name="Column16081" dataDxfId="704"/>
    <tableColumn id="16086" xr3:uid="{7E40CEAA-3B8E-4D14-B53C-652F732D02CB}" name="Column16082" dataDxfId="703"/>
    <tableColumn id="16087" xr3:uid="{DD76BB76-F032-49C8-8296-74CE4844FF18}" name="Column16083" dataDxfId="702"/>
    <tableColumn id="16088" xr3:uid="{8A2249B4-2884-4B74-9570-5AEEF0FA0750}" name="Column16084" dataDxfId="701"/>
    <tableColumn id="16089" xr3:uid="{67653E8F-B7F7-4CB5-A838-18BC53B22037}" name="Column16085" dataDxfId="700"/>
    <tableColumn id="16090" xr3:uid="{C6C20ADD-55E2-4280-993E-E8EE8D44E004}" name="Column16086" dataDxfId="699"/>
    <tableColumn id="16091" xr3:uid="{A2472243-53C8-4DCE-A15F-CB93E63BFC20}" name="Column16087" dataDxfId="698"/>
    <tableColumn id="16092" xr3:uid="{5BB47DA6-91E6-4D5A-AC27-65686ECAED92}" name="Column16088" dataDxfId="697"/>
    <tableColumn id="16093" xr3:uid="{1E6C1126-C2D5-4BDA-9334-5AA63B4BD6A0}" name="Column16089" dataDxfId="696"/>
    <tableColumn id="16094" xr3:uid="{219F3A94-B0DC-42C8-8084-89ADCE58727D}" name="Column16090" dataDxfId="695"/>
    <tableColumn id="16095" xr3:uid="{D118CA69-FEE7-4FC3-9074-8F032A21D06E}" name="Column16091" dataDxfId="694"/>
    <tableColumn id="16096" xr3:uid="{4825FBC6-FBA0-416C-8658-E6B33FAF16C8}" name="Column16092" dataDxfId="693"/>
    <tableColumn id="16097" xr3:uid="{14BFF9CE-26A7-4FA6-A150-80CDED6F5BCD}" name="Column16093" dataDxfId="692"/>
    <tableColumn id="16098" xr3:uid="{3047600E-9ED6-438E-84B0-E6EF4FD75BDC}" name="Column16094" dataDxfId="691"/>
    <tableColumn id="16099" xr3:uid="{6783791D-EEF5-43B1-905F-A15E8CA80B1F}" name="Column16095" dataDxfId="690"/>
    <tableColumn id="16100" xr3:uid="{DA0D9436-AFE9-457C-9F67-3F97E4D739DE}" name="Column16096" dataDxfId="689"/>
    <tableColumn id="16101" xr3:uid="{5A908299-47A7-45C6-B1EF-F5067CB4A608}" name="Column16097" dataDxfId="688"/>
    <tableColumn id="16102" xr3:uid="{8681BE28-EEA1-4E3A-B57D-18C66354C32C}" name="Column16098" dataDxfId="687"/>
    <tableColumn id="16103" xr3:uid="{738A3861-507D-4F8E-885E-8942CF35BE6F}" name="Column16099" dataDxfId="686"/>
    <tableColumn id="16104" xr3:uid="{4E46B4B3-1D37-42F5-BA57-F25814DA1215}" name="Column16100" dataDxfId="685"/>
    <tableColumn id="16105" xr3:uid="{B94D6897-6133-4382-AB74-79F7DB001628}" name="Column16101" dataDxfId="684"/>
    <tableColumn id="16106" xr3:uid="{A8C0EC53-0C60-4C56-A42A-17AAF68BF910}" name="Column16102" dataDxfId="683"/>
    <tableColumn id="16107" xr3:uid="{AA2BA34F-4735-46DE-AA50-DC1F3DC4A913}" name="Column16103" dataDxfId="682"/>
    <tableColumn id="16108" xr3:uid="{6EC741F1-6953-4FF6-B78C-71D01D548DE8}" name="Column16104" dataDxfId="681"/>
    <tableColumn id="16109" xr3:uid="{FD417334-2809-4EFF-88B8-ED9FFAA013CC}" name="Column16105" dataDxfId="680"/>
    <tableColumn id="16110" xr3:uid="{3D5AB25C-F144-4D8C-AC3C-257666FF396D}" name="Column16106" dataDxfId="679"/>
    <tableColumn id="16111" xr3:uid="{9C2796CD-ABE1-4843-97C6-C25FEAD0F93B}" name="Column16107" dataDxfId="678"/>
    <tableColumn id="16112" xr3:uid="{D9A9E8F3-326B-499E-A726-274A917E746E}" name="Column16108" dataDxfId="677"/>
    <tableColumn id="16113" xr3:uid="{CF56EA73-681F-4421-8636-E0F20D5A1BE0}" name="Column16109" dataDxfId="676"/>
    <tableColumn id="16114" xr3:uid="{65298E93-1707-471F-A8D6-EC1AF6FEE0FB}" name="Column16110" dataDxfId="675"/>
    <tableColumn id="16115" xr3:uid="{4E112571-E9F9-484C-B605-7E1BF153307F}" name="Column16111" dataDxfId="674"/>
    <tableColumn id="16116" xr3:uid="{1A37A989-6682-4A4E-8915-8B8024109785}" name="Column16112" dataDxfId="673"/>
    <tableColumn id="16117" xr3:uid="{049500A8-BC85-4025-A1E4-F7F31DA5C541}" name="Column16113" dataDxfId="672"/>
    <tableColumn id="16118" xr3:uid="{F30D4469-E7E3-414D-974D-A019E5A29E1C}" name="Column16114" dataDxfId="671"/>
    <tableColumn id="16119" xr3:uid="{C37E894C-2AD9-48CC-8944-1508F39F3251}" name="Column16115" dataDxfId="670"/>
    <tableColumn id="16120" xr3:uid="{06CF11A5-28AC-4B36-9FCD-9DA18586946D}" name="Column16116" dataDxfId="669"/>
    <tableColumn id="16121" xr3:uid="{FCF3D227-A6A0-40A2-90DF-51945E472C3E}" name="Column16117" dataDxfId="668"/>
    <tableColumn id="16122" xr3:uid="{5B153062-4D7D-4C0E-B3FD-2881E3AAAD22}" name="Column16118" dataDxfId="667"/>
    <tableColumn id="16123" xr3:uid="{54280ED7-D490-49ED-9D38-C45E25983E6F}" name="Column16119" dataDxfId="666"/>
    <tableColumn id="16124" xr3:uid="{042BF265-219B-48CA-A7F7-803975D2E860}" name="Column16120" dataDxfId="665"/>
    <tableColumn id="16125" xr3:uid="{03AE3202-1501-4522-90C2-DF6C89355801}" name="Column16121" dataDxfId="664"/>
    <tableColumn id="16126" xr3:uid="{EE4B2408-2878-4625-AAC7-9FFDDA35AA67}" name="Column16122" dataDxfId="663"/>
    <tableColumn id="16127" xr3:uid="{DB44CC8F-A9A1-4E9D-A221-741B449431C5}" name="Column16123" dataDxfId="662"/>
    <tableColumn id="16128" xr3:uid="{09023CF6-2CAA-49EC-9A53-3B4E6C155B86}" name="Column16124" dataDxfId="661"/>
    <tableColumn id="16129" xr3:uid="{ADDD0521-2BE0-4AFA-BE49-8D788E90473A}" name="Column16125" dataDxfId="660"/>
    <tableColumn id="16130" xr3:uid="{41144A4C-ED50-487F-AD5A-0AAA9A1600BD}" name="Column16126" dataDxfId="659"/>
    <tableColumn id="16131" xr3:uid="{E7643E0D-C59B-4F46-9956-229789279594}" name="Column16127" dataDxfId="658"/>
    <tableColumn id="16132" xr3:uid="{2AEF5E62-7DAC-4174-97FE-03D3EC2ACD5B}" name="Column16128" dataDxfId="657"/>
    <tableColumn id="16133" xr3:uid="{6D7062A0-815E-494E-B386-7C0110577820}" name="Column16129" dataDxfId="656"/>
    <tableColumn id="16134" xr3:uid="{BB4F1D65-C613-4BA7-91C9-01CC6D55F4DC}" name="Column16130" dataDxfId="655"/>
    <tableColumn id="16135" xr3:uid="{C91F3301-D2AC-4ADA-969D-C9BC7C639BAD}" name="Column16131" dataDxfId="654"/>
    <tableColumn id="16136" xr3:uid="{7FB304E2-1364-4509-BB22-39F7B7F9CA42}" name="Column16132" dataDxfId="653"/>
    <tableColumn id="16137" xr3:uid="{C150C31A-985C-4867-9510-871A77C23EC5}" name="Column16133" dataDxfId="652"/>
    <tableColumn id="16138" xr3:uid="{A75EC298-9A34-4993-88E9-27A801D26E9B}" name="Column16134" dataDxfId="651"/>
    <tableColumn id="16139" xr3:uid="{40F266DA-613A-42A5-910A-F75BB427D918}" name="Column16135" dataDxfId="650"/>
    <tableColumn id="16140" xr3:uid="{4F004B95-2CC6-41E4-BF66-484F87A6AFCB}" name="Column16136" dataDxfId="649"/>
    <tableColumn id="16141" xr3:uid="{D9DAE6C7-C503-4E8F-BEE1-885DC3502B5B}" name="Column16137" dataDxfId="648"/>
    <tableColumn id="16142" xr3:uid="{A58D9A44-2220-4127-86B7-CFD4D35208DB}" name="Column16138" dataDxfId="647"/>
    <tableColumn id="16143" xr3:uid="{0BAA99F7-3DB3-4C17-9AFD-12F682F20B07}" name="Column16139" dataDxfId="646"/>
    <tableColumn id="16144" xr3:uid="{23A27C08-E229-4178-879C-CB75A22A499D}" name="Column16140" dataDxfId="645"/>
    <tableColumn id="16145" xr3:uid="{73DF3904-0D1C-40B5-9A76-540D05EAC273}" name="Column16141" dataDxfId="644"/>
    <tableColumn id="16146" xr3:uid="{54996079-2CA9-40ED-BBF5-CC3C0B9E7356}" name="Column16142" dataDxfId="643"/>
    <tableColumn id="16147" xr3:uid="{AF24934C-1D1D-4B5F-8FD2-6FF7EBFBCA07}" name="Column16143" dataDxfId="642"/>
    <tableColumn id="16148" xr3:uid="{CA9701FA-F099-4B46-8CA9-7D6DF1A3E4C5}" name="Column16144" dataDxfId="641"/>
    <tableColumn id="16149" xr3:uid="{E8C5EFAF-D0AA-47A7-A920-8CE1865D3168}" name="Column16145" dataDxfId="640"/>
    <tableColumn id="16150" xr3:uid="{6A966D72-9B3B-4FE1-9C5D-7AF317544C21}" name="Column16146" dataDxfId="639"/>
    <tableColumn id="16151" xr3:uid="{D6A097B5-5736-40A2-AB60-C42D4F48E5C7}" name="Column16147" dataDxfId="638"/>
    <tableColumn id="16152" xr3:uid="{773BA38C-7D18-408D-ACFB-1556D7F1AF96}" name="Column16148" dataDxfId="637"/>
    <tableColumn id="16153" xr3:uid="{DC9E3CC7-79D2-41C0-AFAF-2C3B631E2C90}" name="Column16149" dataDxfId="636"/>
    <tableColumn id="16154" xr3:uid="{897B94C2-9CB8-4ACF-ACDC-07B3C74721EE}" name="Column16150" dataDxfId="635"/>
    <tableColumn id="16155" xr3:uid="{A8F8C03C-2782-49FD-B557-7AD234DCDB2B}" name="Column16151" dataDxfId="634"/>
    <tableColumn id="16156" xr3:uid="{E6AE2701-4178-4B57-9CF5-2751431A30A9}" name="Column16152" dataDxfId="633"/>
    <tableColumn id="16157" xr3:uid="{A889323E-2C49-4669-944A-D07F646790B2}" name="Column16153" dataDxfId="632"/>
    <tableColumn id="16158" xr3:uid="{82B158BC-8BC2-4346-8A1E-A8B83F4A42CA}" name="Column16154" dataDxfId="631"/>
    <tableColumn id="16159" xr3:uid="{F2E09ADC-1C0F-4A3C-BB56-E6DCF9F53327}" name="Column16155" dataDxfId="630"/>
    <tableColumn id="16160" xr3:uid="{65F7C9BB-4AF7-4911-A624-4332AB03B215}" name="Column16156" dataDxfId="629"/>
    <tableColumn id="16161" xr3:uid="{C2526D31-C248-4353-923F-329E7799719F}" name="Column16157" dataDxfId="628"/>
    <tableColumn id="16162" xr3:uid="{D16F2D7B-684D-485C-9B79-23A6BD3D7139}" name="Column16158" dataDxfId="627"/>
    <tableColumn id="16163" xr3:uid="{6111DA99-0863-4D60-B66A-2406A0049AEA}" name="Column16159" dataDxfId="626"/>
    <tableColumn id="16164" xr3:uid="{B15C3684-2706-42C9-93B1-15A14BDE2705}" name="Column16160" dataDxfId="625"/>
    <tableColumn id="16165" xr3:uid="{F8548358-F491-4CCE-89A5-AEA3161E6C31}" name="Column16161" dataDxfId="624"/>
    <tableColumn id="16166" xr3:uid="{16AC35F0-96B3-4618-AD91-3DFB662137DF}" name="Column16162" dataDxfId="623"/>
    <tableColumn id="16167" xr3:uid="{C134953B-2A6B-4979-A352-B231525142D7}" name="Column16163" dataDxfId="622"/>
    <tableColumn id="16168" xr3:uid="{34144F27-7546-4314-A920-C06F38D81DE9}" name="Column16164" dataDxfId="621"/>
    <tableColumn id="16169" xr3:uid="{F622B8F3-119B-4C20-98B8-A235E8B6FC61}" name="Column16165" dataDxfId="620"/>
    <tableColumn id="16170" xr3:uid="{A68ACC17-D416-4488-8709-6A7CE58117F3}" name="Column16166" dataDxfId="619"/>
    <tableColumn id="16171" xr3:uid="{82892EB7-1E67-4AE8-B019-1D3A5352A9BB}" name="Column16167" dataDxfId="618"/>
    <tableColumn id="16172" xr3:uid="{E9E8CD17-2B34-4FC7-A5FD-A7B72C1418ED}" name="Column16168" dataDxfId="617"/>
    <tableColumn id="16173" xr3:uid="{8A45D8C4-A4E9-4035-8F0F-623E14859F58}" name="Column16169" dataDxfId="616"/>
    <tableColumn id="16174" xr3:uid="{456CD019-CFC3-4705-95F7-96FE00A72CD7}" name="Column16170" dataDxfId="615"/>
    <tableColumn id="16175" xr3:uid="{FD0A4D5E-3993-42B3-B4C7-21DA02D5BCF2}" name="Column16171" dataDxfId="614"/>
    <tableColumn id="16176" xr3:uid="{C2FEB8E1-DADB-4DFD-8712-24A9FEE00038}" name="Column16172" dataDxfId="613"/>
    <tableColumn id="16177" xr3:uid="{369CE3AC-ECC3-4A5D-9FDA-7A5B2860B9FC}" name="Column16173" dataDxfId="612"/>
    <tableColumn id="16178" xr3:uid="{94E9F3FD-DE9B-428A-84B0-55586C048DD6}" name="Column16174" dataDxfId="611"/>
    <tableColumn id="16179" xr3:uid="{23A41BA4-7987-47D8-9CA4-7618A8364B46}" name="Column16175" dataDxfId="610"/>
    <tableColumn id="16180" xr3:uid="{D9DF1328-B588-41BD-9063-B595F17B4D43}" name="Column16176" dataDxfId="609"/>
    <tableColumn id="16181" xr3:uid="{4A8802B2-42B7-4AAE-9651-C8C9C65D39BF}" name="Column16177" dataDxfId="608"/>
    <tableColumn id="16182" xr3:uid="{6B082279-F8FA-4A21-8D26-2AA82EDB427A}" name="Column16178" dataDxfId="607"/>
    <tableColumn id="16183" xr3:uid="{94787E15-E01A-4C21-81D0-9D5E146D59E8}" name="Column16179" dataDxfId="606"/>
    <tableColumn id="16184" xr3:uid="{C5B9B391-6E5A-4A20-8BC4-7EF065BA71C0}" name="Column16180" dataDxfId="605"/>
    <tableColumn id="16185" xr3:uid="{93E0FCD1-2D5A-4A96-9618-A8F69DD2936F}" name="Column16181" dataDxfId="604"/>
    <tableColumn id="16186" xr3:uid="{D061F264-0619-4C2A-BCAA-139784F8485D}" name="Column16182" dataDxfId="603"/>
    <tableColumn id="16187" xr3:uid="{F9127F1E-2257-402C-86A0-EB70615F5340}" name="Column16183" dataDxfId="602"/>
    <tableColumn id="16188" xr3:uid="{52A23685-8E38-4CD1-9AC8-44E542B26578}" name="Column16184" dataDxfId="601"/>
    <tableColumn id="16189" xr3:uid="{A41E0C0D-F85B-4F59-9C23-C621FE13AC49}" name="Column16185" dataDxfId="600"/>
    <tableColumn id="16190" xr3:uid="{62ADDDCE-8CA7-4596-B20B-C25D59A7AA51}" name="Column16186" dataDxfId="599"/>
    <tableColumn id="16191" xr3:uid="{5E09E84E-6E9D-40DC-8F7F-1B03B451B00F}" name="Column16187" dataDxfId="598"/>
    <tableColumn id="16192" xr3:uid="{7D17503F-DCEB-4D28-8E9B-5E3087B148DB}" name="Column16188" dataDxfId="597"/>
    <tableColumn id="16193" xr3:uid="{6285C085-9830-48F2-B3FF-98EF85DF43E4}" name="Column16189" dataDxfId="596"/>
    <tableColumn id="16194" xr3:uid="{0B67E067-B53D-4CE4-BA24-84F49F55D36A}" name="Column16190" dataDxfId="595"/>
    <tableColumn id="16195" xr3:uid="{925D5AE3-0BC4-4F2C-8B54-07D97792672E}" name="Column16191" dataDxfId="594"/>
    <tableColumn id="16196" xr3:uid="{083E58A2-7BC3-4824-9BFE-DD4DB28103E2}" name="Column16192" dataDxfId="593"/>
    <tableColumn id="16197" xr3:uid="{09615D33-7DE6-4CDE-8424-E44195F21EF4}" name="Column16193" dataDxfId="592"/>
    <tableColumn id="16198" xr3:uid="{A1310DB8-375D-4F07-8644-5F9BF8A1AA07}" name="Column16194" dataDxfId="591"/>
    <tableColumn id="16199" xr3:uid="{1705A098-B783-4E17-BAA2-D19C62588871}" name="Column16195" dataDxfId="590"/>
    <tableColumn id="16200" xr3:uid="{180794C4-BA4F-48ED-AAD6-94EF603FD8AD}" name="Column16196" dataDxfId="589"/>
    <tableColumn id="16201" xr3:uid="{D8082C91-7399-4595-8DB5-2FC078259A16}" name="Column16197" dataDxfId="588"/>
    <tableColumn id="16202" xr3:uid="{C6C2046F-B28C-4EC4-A9C0-43321A32E2C4}" name="Column16198" dataDxfId="587"/>
    <tableColumn id="16203" xr3:uid="{3FF2FFC4-B322-40D4-B705-359D864B2354}" name="Column16199" dataDxfId="586"/>
    <tableColumn id="16204" xr3:uid="{F1E46863-FB2E-432E-95C2-6FFD65EC928B}" name="Column16200" dataDxfId="585"/>
    <tableColumn id="16205" xr3:uid="{0741E432-66FB-41EA-9B2B-0FA092601A48}" name="Column16201" dataDxfId="584"/>
    <tableColumn id="16206" xr3:uid="{098D3C04-73E2-4579-A337-AF3BE988467B}" name="Column16202" dataDxfId="583"/>
    <tableColumn id="16207" xr3:uid="{D0FC54A1-637E-4248-B773-EBE984287EA6}" name="Column16203" dataDxfId="582"/>
    <tableColumn id="16208" xr3:uid="{361DF143-A438-4F44-9BE8-33A3444D06D0}" name="Column16204" dataDxfId="581"/>
    <tableColumn id="16209" xr3:uid="{BF1A4AEC-1F57-4255-B795-C4F858F37F2A}" name="Column16205" dataDxfId="580"/>
    <tableColumn id="16210" xr3:uid="{5B6D06C8-E9E9-4D7A-A256-68907E4F37DD}" name="Column16206" dataDxfId="579"/>
    <tableColumn id="16211" xr3:uid="{7A7813CA-FC16-48B5-A73E-379B15936383}" name="Column16207" dataDxfId="578"/>
    <tableColumn id="16212" xr3:uid="{A65298A3-816E-4E62-AEA5-0B8EBCC9F5A7}" name="Column16208" dataDxfId="577"/>
    <tableColumn id="16213" xr3:uid="{DDFD2148-111D-4E14-A628-191DD4FB1A08}" name="Column16209" dataDxfId="576"/>
    <tableColumn id="16214" xr3:uid="{7F1E1AB8-34D0-402B-AD26-BE25251676A5}" name="Column16210" dataDxfId="575"/>
    <tableColumn id="16215" xr3:uid="{1E8ABC03-A7AF-44F6-9BB6-5A07690B3895}" name="Column16211" dataDxfId="574"/>
    <tableColumn id="16216" xr3:uid="{38D5D1AC-ACED-49EE-9DCD-4907F643162C}" name="Column16212" dataDxfId="573"/>
    <tableColumn id="16217" xr3:uid="{E14D13C2-DA38-46B8-8906-43DE4867E4AE}" name="Column16213" dataDxfId="572"/>
    <tableColumn id="16218" xr3:uid="{31078534-326F-41B1-A5BA-6B2C39C4707A}" name="Column16214" dataDxfId="571"/>
    <tableColumn id="16219" xr3:uid="{0AEBCEED-308F-46AB-90AC-BDBD048F7828}" name="Column16215" dataDxfId="570"/>
    <tableColumn id="16220" xr3:uid="{C830A7F2-EF1C-4334-B94C-40CD2D92DAAE}" name="Column16216" dataDxfId="569"/>
    <tableColumn id="16221" xr3:uid="{D3080C52-F4CC-4CAE-9C2D-5D09D5ABE307}" name="Column16217" dataDxfId="568"/>
    <tableColumn id="16222" xr3:uid="{63468889-F324-441E-B668-F178B5EA7881}" name="Column16218" dataDxfId="567"/>
    <tableColumn id="16223" xr3:uid="{FD166BB0-C500-4229-B7FB-2CB566B8AC39}" name="Column16219" dataDxfId="566"/>
    <tableColumn id="16224" xr3:uid="{17C6E095-718A-4D12-85FC-CCADA0255370}" name="Column16220" dataDxfId="565"/>
    <tableColumn id="16225" xr3:uid="{A2F771AC-24BE-46E1-8231-6B2FC6D05A11}" name="Column16221" dataDxfId="564"/>
    <tableColumn id="16226" xr3:uid="{557604B7-983F-4905-8697-708813724C6C}" name="Column16222" dataDxfId="563"/>
    <tableColumn id="16227" xr3:uid="{DBBAEB4D-0530-4BED-90DC-5D8EBC7FAD64}" name="Column16223" dataDxfId="562"/>
    <tableColumn id="16228" xr3:uid="{92F7EAF5-38AE-4202-BFAE-E361AD3902CE}" name="Column16224" dataDxfId="561"/>
    <tableColumn id="16229" xr3:uid="{48298932-CD24-47B9-850C-372CAF48DF3B}" name="Column16225" dataDxfId="560"/>
    <tableColumn id="16230" xr3:uid="{C9AF988A-2296-4896-8851-500FCE441AA8}" name="Column16226" dataDxfId="559"/>
    <tableColumn id="16231" xr3:uid="{B0E1EA7E-87EA-4D83-A111-3DDD975A89E4}" name="Column16227" dataDxfId="558"/>
    <tableColumn id="16232" xr3:uid="{EF3E3458-0773-48DA-89BE-B2D049A343C0}" name="Column16228" dataDxfId="557"/>
    <tableColumn id="16233" xr3:uid="{CB5F6740-F5A2-4923-9997-D0275ABFE126}" name="Column16229" dataDxfId="556"/>
    <tableColumn id="16234" xr3:uid="{4E1BD2DC-8F27-468A-A9D8-7DF2942E223C}" name="Column16230" dataDxfId="555"/>
    <tableColumn id="16235" xr3:uid="{82901E4D-EA08-4F6F-AF8C-DFCC7A3A64B9}" name="Column16231" dataDxfId="554"/>
    <tableColumn id="16236" xr3:uid="{84372F77-BC95-4353-9E23-31E506B34B63}" name="Column16232" dataDxfId="553"/>
    <tableColumn id="16237" xr3:uid="{3DE26BC3-BA46-4CED-B3A6-CA1C8ED62D74}" name="Column16233" dataDxfId="552"/>
    <tableColumn id="16238" xr3:uid="{39F1085E-833A-4206-BFAF-FC864A2ED772}" name="Column16234" dataDxfId="551"/>
    <tableColumn id="16239" xr3:uid="{9BDB0785-9DE9-4E7F-B06E-370F03C565EB}" name="Column16235" dataDxfId="550"/>
    <tableColumn id="16240" xr3:uid="{3A07BC63-C73A-4A53-B0C4-E7A24D927F11}" name="Column16236" dataDxfId="549"/>
    <tableColumn id="16241" xr3:uid="{A54053D0-F998-4253-84C0-C035E0EADCDE}" name="Column16237" dataDxfId="548"/>
    <tableColumn id="16242" xr3:uid="{A2139075-1290-419C-AE68-85C0C4785F27}" name="Column16238" dataDxfId="547"/>
    <tableColumn id="16243" xr3:uid="{A865B862-33F5-4DDE-8C20-831183995FC5}" name="Column16239" dataDxfId="546"/>
    <tableColumn id="16244" xr3:uid="{4F7BC191-6613-44CE-AE59-3CFF408A165B}" name="Column16240" dataDxfId="545"/>
    <tableColumn id="16245" xr3:uid="{234479BC-AC7A-44D8-9CCD-223874AE003D}" name="Column16241" dataDxfId="544"/>
    <tableColumn id="16246" xr3:uid="{954B0A59-EB62-4E8A-B0F2-6176FB725E04}" name="Column16242" dataDxfId="543"/>
    <tableColumn id="16247" xr3:uid="{64CE5265-C0A7-446F-8360-16F83759B431}" name="Column16243" dataDxfId="542"/>
    <tableColumn id="16248" xr3:uid="{D3DD0B16-D865-4F92-AF36-E4B31671BB71}" name="Column16244" dataDxfId="541"/>
    <tableColumn id="16249" xr3:uid="{A76CB36E-9361-4CBF-ABA4-14EF526F2B7E}" name="Column16245" dataDxfId="540"/>
    <tableColumn id="16250" xr3:uid="{AD80112C-C9AA-4C21-8781-09CD2CD55967}" name="Column16246" dataDxfId="539"/>
    <tableColumn id="16251" xr3:uid="{C54D2015-E64B-4DA5-A22E-C54847DCA543}" name="Column16247" dataDxfId="538"/>
    <tableColumn id="16252" xr3:uid="{80104D7E-DD26-4C08-89B5-BEE0F86D9072}" name="Column16248" dataDxfId="537"/>
    <tableColumn id="16253" xr3:uid="{1BC5A910-0B0E-445F-9FFF-DD5EFB028A44}" name="Column16249" dataDxfId="536"/>
    <tableColumn id="16254" xr3:uid="{4D95155E-4FF5-4900-BCBC-C20C65ECB731}" name="Column16250" dataDxfId="535"/>
    <tableColumn id="16255" xr3:uid="{40A3992B-2B52-42C1-A7FA-6D7320A34A3F}" name="Column16251" dataDxfId="534"/>
    <tableColumn id="16256" xr3:uid="{ACD2B94C-316D-4E0E-8BAA-2BCE4537D1AC}" name="Column16252" dataDxfId="533"/>
    <tableColumn id="16257" xr3:uid="{22A6FDF2-4073-4B40-AB43-DA6CCF5810D4}" name="Column16253" dataDxfId="532"/>
    <tableColumn id="16258" xr3:uid="{7855A1CD-C270-48A7-B00C-6707434CF524}" name="Column16254" dataDxfId="531"/>
    <tableColumn id="16259" xr3:uid="{BE1AE484-65F0-4F82-B1F8-7D92E4F5B86A}" name="Column16255" dataDxfId="530"/>
    <tableColumn id="16260" xr3:uid="{3F789C12-F4A6-4EA0-8EBA-593242E35C86}" name="Column16256" dataDxfId="529"/>
    <tableColumn id="16261" xr3:uid="{AF1FB032-6C52-46B4-9CAE-80CE7B71562D}" name="Column16257" dataDxfId="528"/>
    <tableColumn id="16262" xr3:uid="{2A86E017-FDDE-490F-978B-6B2772A6A241}" name="Column16258" dataDxfId="527"/>
    <tableColumn id="16263" xr3:uid="{DCCA9F59-8A5E-4EC3-BA9F-8D9E0C9A42B8}" name="Column16259" dataDxfId="526"/>
    <tableColumn id="16264" xr3:uid="{7778F1FB-784B-43C2-902E-FFB1448F2C7A}" name="Column16260" dataDxfId="525"/>
    <tableColumn id="16265" xr3:uid="{40D76967-E636-4FD1-A674-A184ACC8FF20}" name="Column16261" dataDxfId="524"/>
    <tableColumn id="16266" xr3:uid="{4EB614AF-5BC1-4F6F-A8A4-8DEC715EA880}" name="Column16262" dataDxfId="523"/>
    <tableColumn id="16267" xr3:uid="{46EC27D4-3363-42CF-977B-9430F1FD9E53}" name="Column16263" dataDxfId="522"/>
    <tableColumn id="16268" xr3:uid="{2D29BC2B-4542-47F4-AA92-0D336020430B}" name="Column16264" dataDxfId="521"/>
    <tableColumn id="16269" xr3:uid="{52D8CA25-9604-4A0A-99E6-F773C9697AD9}" name="Column16265" dataDxfId="520"/>
    <tableColumn id="16270" xr3:uid="{F00C6D2C-45DA-4E6E-863F-9C0EE88111D7}" name="Column16266" dataDxfId="519"/>
    <tableColumn id="16271" xr3:uid="{10F74603-A9CA-416C-AA68-A3AA86BB697D}" name="Column16267" dataDxfId="518"/>
    <tableColumn id="16272" xr3:uid="{92B84B36-F26E-43B8-B8F6-CDFEA47E6CF4}" name="Column16268" dataDxfId="517"/>
    <tableColumn id="16273" xr3:uid="{EFB4CA9D-FFC6-4781-B7B4-BD0D5599A84F}" name="Column16269" dataDxfId="516"/>
    <tableColumn id="16274" xr3:uid="{162B21F6-3A1A-4251-9C7F-7D4FED906E37}" name="Column16270" dataDxfId="515"/>
    <tableColumn id="16275" xr3:uid="{EFFF39DC-3BCC-4129-9A4C-7F35638AA9EC}" name="Column16271" dataDxfId="514"/>
    <tableColumn id="16276" xr3:uid="{A19A5F3F-1FDC-41F7-A09B-FE18E5BCFA67}" name="Column16272" dataDxfId="513"/>
    <tableColumn id="16277" xr3:uid="{BA75A71E-23E1-4FB8-9004-A8FB3CCF1E31}" name="Column16273" dataDxfId="512"/>
    <tableColumn id="16278" xr3:uid="{DFF0362F-716B-413E-85EE-36CC38405E81}" name="Column16274" dataDxfId="511"/>
    <tableColumn id="16279" xr3:uid="{86C2BC25-6285-4CE4-89C4-F537D15A0526}" name="Column16275" dataDxfId="510"/>
    <tableColumn id="16280" xr3:uid="{853E7634-3653-4091-A8CB-20D1007CC1B6}" name="Column16276" dataDxfId="509"/>
    <tableColumn id="16281" xr3:uid="{ED501510-F075-43A6-842F-A7687B72F951}" name="Column16277" dataDxfId="508"/>
    <tableColumn id="16282" xr3:uid="{14000A28-1280-4EBD-B32B-384E009CA02E}" name="Column16278" dataDxfId="507"/>
    <tableColumn id="16283" xr3:uid="{AC080DA0-87F3-4CF4-B9DA-3CE1F795D231}" name="Column16279" dataDxfId="506"/>
    <tableColumn id="16284" xr3:uid="{1D40B119-F6EC-4D82-AAB2-8BE4E35BDEA1}" name="Column16280" dataDxfId="505"/>
    <tableColumn id="16285" xr3:uid="{08296DEC-20DA-433A-BDF7-6336FC0E4311}" name="Column16281" dataDxfId="504"/>
    <tableColumn id="16286" xr3:uid="{FF10C18C-368E-41EA-85EE-F6A58ABBA646}" name="Column16282" dataDxfId="503"/>
    <tableColumn id="16287" xr3:uid="{0AD98BDA-FF30-4504-955C-BE098514C85A}" name="Column16283" dataDxfId="502"/>
    <tableColumn id="16288" xr3:uid="{A3274DE8-437D-492B-83AA-68008D392B31}" name="Column16284" dataDxfId="501"/>
    <tableColumn id="16289" xr3:uid="{455C31D7-E2C7-45AE-A27D-01054C58EB70}" name="Column16285" dataDxfId="500"/>
    <tableColumn id="16290" xr3:uid="{1E9D92B2-6BFE-48CD-AFCA-9F68FDF3659C}" name="Column16286" dataDxfId="499"/>
    <tableColumn id="16291" xr3:uid="{025DFB22-5D90-4DAA-9475-6B6B2C84C24F}" name="Column16287" dataDxfId="498"/>
    <tableColumn id="16292" xr3:uid="{992D7533-FA1D-48D5-99B8-96DE4801735B}" name="Column16288" dataDxfId="497"/>
    <tableColumn id="16293" xr3:uid="{466EA1C7-0B6E-4640-BA5E-DA21F68EA074}" name="Column16289" dataDxfId="496"/>
    <tableColumn id="16294" xr3:uid="{B18D0262-BD42-43ED-A348-FF02F91B04E3}" name="Column16290" dataDxfId="495"/>
    <tableColumn id="16295" xr3:uid="{69603256-98C9-4F4F-A5AC-F3EE0BBF4AE6}" name="Column16291" dataDxfId="494"/>
    <tableColumn id="16296" xr3:uid="{48BEFCC8-E7CF-443A-9744-9C6FCEF1495C}" name="Column16292" dataDxfId="493"/>
    <tableColumn id="16297" xr3:uid="{07D4E29E-84CA-4AA9-BA63-2293C1B81D9C}" name="Column16293" dataDxfId="492"/>
    <tableColumn id="16298" xr3:uid="{B79E0E5D-9CDC-4AB9-A440-BAA6123B6509}" name="Column16294" dataDxfId="491"/>
    <tableColumn id="16299" xr3:uid="{B1B6B939-BCA9-4FF0-ABB0-922716B4CE02}" name="Column16295" dataDxfId="490"/>
    <tableColumn id="16300" xr3:uid="{1DC3396E-E7CF-46FE-B55C-0BD7DC9BC8AB}" name="Column16296" dataDxfId="489"/>
    <tableColumn id="16301" xr3:uid="{64EA8DCD-5A98-43C1-877C-780A47A7339F}" name="Column16297" dataDxfId="488"/>
    <tableColumn id="16302" xr3:uid="{76461BBE-2059-4CA9-A604-AB632B668A5B}" name="Column16298" dataDxfId="487"/>
    <tableColumn id="16303" xr3:uid="{01D28AC2-1A54-4844-8EF9-54D2622C497A}" name="Column16299" dataDxfId="486"/>
    <tableColumn id="16304" xr3:uid="{029E43B6-F1F2-4C67-838B-F13B62DFFF31}" name="Column16300" dataDxfId="485"/>
    <tableColumn id="16305" xr3:uid="{2056BF5D-586A-4D75-8111-7DBC19DF418A}" name="Column16301" dataDxfId="484"/>
    <tableColumn id="16306" xr3:uid="{2CD50B19-E74D-48E2-AC16-1FFC3C5BD460}" name="Column16302" dataDxfId="483"/>
    <tableColumn id="16307" xr3:uid="{8AEEF1BB-110F-4469-A66F-ABC41549DA74}" name="Column16303" dataDxfId="482"/>
    <tableColumn id="16308" xr3:uid="{B35977E3-1A71-4EE5-8239-5E990D996DE4}" name="Column16304" dataDxfId="481"/>
    <tableColumn id="16309" xr3:uid="{5029AA34-1893-4EEE-9914-0A899EA65631}" name="Column16305" dataDxfId="480"/>
    <tableColumn id="16310" xr3:uid="{3A9E8D98-7B52-4992-AEF8-0F0BC7C36CBB}" name="Column16306" dataDxfId="479"/>
    <tableColumn id="16311" xr3:uid="{C94F2559-1406-42C2-BE98-45A7D158CCC9}" name="Column16307" dataDxfId="478"/>
    <tableColumn id="16312" xr3:uid="{EFC37A88-9518-41F3-9EAA-50BE524E8103}" name="Column16308" dataDxfId="477"/>
    <tableColumn id="16313" xr3:uid="{1A3148A3-D017-4803-9D86-41566BABD59F}" name="Column16309" dataDxfId="476"/>
    <tableColumn id="16314" xr3:uid="{7455B964-83E7-4CCE-8B18-DDBB221DF244}" name="Column16310" dataDxfId="475"/>
    <tableColumn id="16315" xr3:uid="{146210ED-AB62-46AA-BAB1-B0971FD967F0}" name="Column16311" dataDxfId="474"/>
    <tableColumn id="16316" xr3:uid="{A6932E40-A8B2-43C6-ACB4-8EBB1F48D4D1}" name="Column16312" dataDxfId="473"/>
    <tableColumn id="16317" xr3:uid="{16FEF1FF-4D6F-498D-841C-13A2A59D1B83}" name="Column16313" dataDxfId="472"/>
    <tableColumn id="16318" xr3:uid="{48BC629D-645C-401F-85FD-7977F068E84C}" name="Column16314" dataDxfId="471"/>
    <tableColumn id="16319" xr3:uid="{FF84FFA9-09C5-40B4-B196-0345223CBAE1}" name="Column16315" dataDxfId="470"/>
    <tableColumn id="16320" xr3:uid="{9DAF3FE3-CE54-4110-B06D-8DC0D9889372}" name="Column16316" dataDxfId="469"/>
    <tableColumn id="16321" xr3:uid="{77648E6B-AB1A-4116-8B0A-BB90584D99EE}" name="Column16317" dataDxfId="468"/>
    <tableColumn id="16322" xr3:uid="{B241BD3B-81E0-42E8-8B42-FED943CBBDF9}" name="Column16318" dataDxfId="467"/>
    <tableColumn id="16323" xr3:uid="{F538D23F-6F1B-4F6E-A5E6-94CF933A9856}" name="Column16319" dataDxfId="466"/>
    <tableColumn id="16324" xr3:uid="{FF267E87-C6F1-4385-B676-5C92F19DE5CB}" name="Column16320" dataDxfId="465"/>
    <tableColumn id="16325" xr3:uid="{DAFF4C55-472C-42B5-B7D5-5BD96FF04F44}" name="Column16321" dataDxfId="464"/>
    <tableColumn id="16326" xr3:uid="{EA5B32E8-7852-4EAE-A9E3-F970A19B0186}" name="Column16322" dataDxfId="463"/>
    <tableColumn id="16327" xr3:uid="{6142C6EA-38CB-4E39-A837-30BE1A866DB3}" name="Column16323" dataDxfId="462"/>
    <tableColumn id="16328" xr3:uid="{4A8788E8-7722-43E8-AA73-32D8271747B9}" name="Column16324" dataDxfId="461"/>
    <tableColumn id="16329" xr3:uid="{04359F27-06B6-4BE1-ACB8-44B18251AE78}" name="Column16325" dataDxfId="460"/>
    <tableColumn id="16330" xr3:uid="{EE27243D-E7B7-426D-AD8D-4E37D47E20F5}" name="Column16326" dataDxfId="459"/>
    <tableColumn id="16331" xr3:uid="{5F64BD0B-4174-4D3B-AE6A-8553DC745B0E}" name="Column16327" dataDxfId="458"/>
    <tableColumn id="16332" xr3:uid="{B0F03D95-2250-4390-A816-02E45DA93E96}" name="Column16328" dataDxfId="457"/>
    <tableColumn id="16333" xr3:uid="{16784719-B277-4120-8843-19F1BFEE590A}" name="Column16329" dataDxfId="456"/>
    <tableColumn id="16334" xr3:uid="{2D580CDC-F77E-4553-A889-646B38B42775}" name="Column16330" dataDxfId="455"/>
    <tableColumn id="16335" xr3:uid="{199D538C-EFA2-4CFF-97A1-E13F8BAA8FA8}" name="Column16331" dataDxfId="454"/>
    <tableColumn id="16336" xr3:uid="{8789B38D-0B68-4FA6-8471-4F7A982F214B}" name="Column16332" dataDxfId="453"/>
    <tableColumn id="16337" xr3:uid="{B4E949F6-AD84-466C-A48F-439725E38D40}" name="Column16333" dataDxfId="452"/>
    <tableColumn id="16338" xr3:uid="{D5E09798-2EF1-4A55-B6E0-A0BFE166630E}" name="Column16334" dataDxfId="451"/>
    <tableColumn id="16339" xr3:uid="{8724010A-4D6D-4361-B560-AD856CCBD831}" name="Column16335" dataDxfId="450"/>
    <tableColumn id="16340" xr3:uid="{DEEFA903-79D1-422F-8440-EDB3375EAC1C}" name="Column16336" dataDxfId="449"/>
    <tableColumn id="16341" xr3:uid="{801B6550-1DCB-49D2-8728-671189CB9E78}" name="Column16337" dataDxfId="448"/>
    <tableColumn id="16342" xr3:uid="{40C253F2-E640-490F-9437-DD335035B74C}" name="Column16338" dataDxfId="447"/>
    <tableColumn id="16343" xr3:uid="{05D3B596-0D6D-44FD-B443-9B4E2A5FED19}" name="Column16339" dataDxfId="446"/>
    <tableColumn id="16344" xr3:uid="{A3136905-6E70-45DA-BEB9-C1342152BFB3}" name="Column16340" dataDxfId="445"/>
    <tableColumn id="16345" xr3:uid="{909D0F2C-3F89-4192-9CA3-3196C6FF8838}" name="Column16341" dataDxfId="444"/>
    <tableColumn id="16346" xr3:uid="{E7A5E69B-FC18-46E9-A55B-052606C43A48}" name="Column16342" dataDxfId="443"/>
    <tableColumn id="16347" xr3:uid="{AF82DCC9-1D0E-48AA-BA81-45776E26B62C}" name="Column16343" dataDxfId="442"/>
    <tableColumn id="16348" xr3:uid="{2E27472B-9BD4-4914-AC3E-F38F9D4170D1}" name="Column16344" dataDxfId="441"/>
    <tableColumn id="16349" xr3:uid="{A6C3F058-7719-4391-8823-B9F852953E9B}" name="Column16345" dataDxfId="440"/>
    <tableColumn id="16350" xr3:uid="{318DB187-C786-4919-8F82-E434492693B9}" name="Column16346" dataDxfId="439"/>
    <tableColumn id="16351" xr3:uid="{DE644094-A238-4726-A9C9-C70F77EF9D4A}" name="Column16347" dataDxfId="438"/>
    <tableColumn id="16352" xr3:uid="{A5F28F58-38CB-43AC-9A23-A104F2336799}" name="Column16348" dataDxfId="437"/>
    <tableColumn id="16353" xr3:uid="{59289220-33CE-4153-99D8-29FFC19EE176}" name="Column16349" dataDxfId="436"/>
    <tableColumn id="16354" xr3:uid="{CCA63458-9B13-4267-A2DB-115299F7E0B4}" name="Column16350" dataDxfId="435"/>
    <tableColumn id="16355" xr3:uid="{659DBF03-A475-454E-9AFF-BFB8D6878CBE}" name="Column16351" dataDxfId="434"/>
    <tableColumn id="16356" xr3:uid="{F2102EDF-DF71-4245-88F0-6665C212B72E}" name="Column16352" dataDxfId="433"/>
    <tableColumn id="16357" xr3:uid="{717F2AB9-D12A-46A5-94CE-5C9A74619687}" name="Column16353" dataDxfId="432"/>
    <tableColumn id="16358" xr3:uid="{1EDE15D8-3867-4AF8-ACB7-B6D7AB659F0F}" name="Column16354" dataDxfId="431"/>
    <tableColumn id="16359" xr3:uid="{BD174567-57E5-4BE8-B969-049680E82789}" name="Column16355" dataDxfId="430"/>
    <tableColumn id="16360" xr3:uid="{B3AF1507-8A9D-407A-820B-85BD11F0A381}" name="Column16356" dataDxfId="429"/>
    <tableColumn id="16361" xr3:uid="{208E0D38-18D2-40C8-95CB-B4E046488FF8}" name="Column16357" dataDxfId="428"/>
    <tableColumn id="16362" xr3:uid="{207A87F2-540B-4AFB-BA3B-30784DDE4412}" name="Column16358" dataDxfId="427"/>
    <tableColumn id="16363" xr3:uid="{6E66E038-1CAF-4ADF-BC5D-8F6400E2E2D4}" name="Column16359" dataDxfId="426"/>
    <tableColumn id="16364" xr3:uid="{2D3E9813-9847-4DB6-B60E-9D5BFA9DB08E}" name="Column16360" dataDxfId="425"/>
    <tableColumn id="16365" xr3:uid="{31DD9245-24D2-40D0-9F74-363B4DEBBC8B}" name="Column16361" dataDxfId="424"/>
    <tableColumn id="16366" xr3:uid="{C103FCDC-8972-42B8-BCA8-FC933DCE0FA6}" name="Column16362" dataDxfId="423"/>
    <tableColumn id="16367" xr3:uid="{AA5B7E68-D5EE-47AE-ACA4-449EDD596093}" name="Column16363" dataDxfId="422"/>
    <tableColumn id="16368" xr3:uid="{7344AD6C-8FBA-4AF9-B415-7F4DAB06A39D}" name="Column16364" dataDxfId="421"/>
    <tableColumn id="16369" xr3:uid="{82739C08-0DED-4B64-A585-EAB9C6ABA818}" name="Column16365" dataDxfId="420"/>
    <tableColumn id="16370" xr3:uid="{B92B8E18-6B5A-421A-9CAB-C729F1FDA873}" name="Column16366" dataDxfId="419"/>
    <tableColumn id="16371" xr3:uid="{F4EE9A23-3A33-4337-9A2D-4E2E9F20F9EA}" name="Column16367" dataDxfId="418"/>
    <tableColumn id="16372" xr3:uid="{1A04FDF6-2C82-45A4-A985-CE0EEB1FE03E}" name="Column16368" dataDxfId="417"/>
    <tableColumn id="16373" xr3:uid="{651450F0-D72A-4731-A44F-BB7D013CFD79}" name="Column16369" dataDxfId="416"/>
    <tableColumn id="16374" xr3:uid="{6E345C24-6AEC-4DB5-930D-DEB1B80DF9F7}" name="Column16370" dataDxfId="415"/>
    <tableColumn id="16375" xr3:uid="{A076D645-F3B3-4769-9370-2D536955A98D}" name="Column16371" dataDxfId="414"/>
    <tableColumn id="16376" xr3:uid="{63B2CECA-332E-47AB-882F-158CEA4D4C30}" name="Column16372" dataDxfId="413"/>
    <tableColumn id="16377" xr3:uid="{5C677C75-917D-4798-BAA3-9D116034CB5D}" name="Column16373" dataDxfId="412"/>
    <tableColumn id="16378" xr3:uid="{F0491F7F-6BAB-477C-A994-61AE919137D1}" name="Column16374" dataDxfId="411"/>
    <tableColumn id="16379" xr3:uid="{96168567-1F85-4DFC-92CC-E4D52C2E2D25}" name="Column16375" dataDxfId="410"/>
    <tableColumn id="16380" xr3:uid="{75021867-F4D3-4920-90E7-9CFC6D289139}" name="Column16376" dataDxfId="409"/>
    <tableColumn id="16381" xr3:uid="{16544399-2B5B-4CFF-8F6A-AFD6228897AB}" name="Column16377" dataDxfId="408"/>
    <tableColumn id="16382" xr3:uid="{A6AE289E-5F13-4510-81D9-BEBDDE19A1FE}" name="Column16378" dataDxfId="407"/>
    <tableColumn id="16383" xr3:uid="{FBA19B80-392D-4176-A0D8-374B76A1CEB5}" name="Column16379" dataDxfId="406"/>
    <tableColumn id="16384" xr3:uid="{53492C99-7B89-4432-9C68-863661FF8127}" name="Column16380" dataDxfId="405"/>
  </tableColumns>
  <tableStyleInfo name="TableStyleMedium15"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F7D435E2-89DC-4A75-B2B5-B9ADA7569C18}" name="Table1517212350" displayName="Table1517212350" ref="A106:E113" totalsRowShown="0" headerRowDxfId="404" dataDxfId="403">
  <autoFilter ref="A106:E113" xr:uid="{F7D435E2-89DC-4A75-B2B5-B9ADA7569C18}"/>
  <tableColumns count="5">
    <tableColumn id="3" xr3:uid="{A87F170F-41CA-4C25-BF54-E2A10E278335}" name="PD Program" dataDxfId="402"/>
    <tableColumn id="1" xr3:uid="{3598F523-3754-4925-A5A5-51242BB3A87B}" name="Scholars team meetings mentored (Scholar Name)" dataDxfId="401"/>
    <tableColumn id="2" xr3:uid="{8E81CE65-5BDD-4993-9BE1-2A35753324B1}" name="Date" dataDxfId="400"/>
    <tableColumn id="4" xr3:uid="{46560F55-814C-45BD-A387-FA839B790FC4}" name="Core/Partner" dataDxfId="399"/>
    <tableColumn id="5" xr3:uid="{1887CFF5-2CF7-4368-A7AA-A6E54681B4C6}" name="Quarter" dataDxfId="398"/>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AFAE2738-36A1-4FC8-A394-5C2E8E13D865}" name="Table3395552606151" displayName="Table3395552606151" ref="A119:F131" totalsRowShown="0" headerRowDxfId="397">
  <autoFilter ref="A119:F131" xr:uid="{AFAE2738-36A1-4FC8-A394-5C2E8E13D865}"/>
  <tableColumns count="6">
    <tableColumn id="3" xr3:uid="{032FFC96-63BE-45E0-8BC7-1F32CDABAA38}" name="PD Program" dataDxfId="396"/>
    <tableColumn id="1" xr3:uid="{012B80CE-1A9A-4355-BE1D-09B69C686089}" name="Mentor Name" dataDxfId="395"/>
    <tableColumn id="2" xr3:uid="{F63BE11D-2213-4C85-9345-008BA9830557}" name="Student Name" dataDxfId="394"/>
    <tableColumn id="5" xr3:uid="{0B4F28FF-9371-49EC-ABA5-ACD173F35D8D}" name="WVCTSI Supported Mentor" dataDxfId="393"/>
    <tableColumn id="4" xr3:uid="{3552377B-4ACE-4D91-A12B-326D4E636505}" name="Core/Partner" dataDxfId="392"/>
    <tableColumn id="6" xr3:uid="{9A337757-CB41-48A3-BA83-B87A8E594C86}" name="Quarter" dataDxfId="391"/>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CCF33D6C-DB8E-4C08-987F-4F7173CF227D}" name="Table91124" displayName="Table91124" ref="A138:D150" totalsRowShown="0" headerRowDxfId="390" headerRowBorderDxfId="389" tableBorderDxfId="388" totalsRowBorderDxfId="387">
  <autoFilter ref="A138:D150" xr:uid="{CCF33D6C-DB8E-4C08-987F-4F7173CF227D}"/>
  <tableColumns count="4">
    <tableColumn id="2" xr3:uid="{919A76BC-E1A0-44C6-929D-AD05926AAF64}" name="PD Program" dataDxfId="386"/>
    <tableColumn id="1" xr3:uid="{E9648057-1584-4B48-8738-79522D326194}" name="List of C/T research seminars offered" dataDxfId="385"/>
    <tableColumn id="3" xr3:uid="{E657E835-1E19-4FE4-82A2-CF7C98A675A5}" name="Core/Partner" dataDxfId="384"/>
    <tableColumn id="4" xr3:uid="{18E256E2-20BC-4C81-8E7A-EE93AD04BF3C}" name="Quarter" dataDxfId="383"/>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5A4B02C-78F9-4B54-A63B-DC9E877A016A}" name="Table92125" displayName="Table92125" ref="A154:D162" totalsRowShown="0" headerRowDxfId="382" dataDxfId="380" headerRowBorderDxfId="381" tableBorderDxfId="379" totalsRowBorderDxfId="378">
  <autoFilter ref="A154:D162" xr:uid="{45A4B02C-78F9-4B54-A63B-DC9E877A016A}"/>
  <tableColumns count="4">
    <tableColumn id="2" xr3:uid="{44364969-79A1-45F6-A5E7-E6A693CFC32F}" name="PD Program" dataDxfId="377"/>
    <tableColumn id="1" xr3:uid="{F6BD0103-2ACB-4867-A9D4-75E70699B357}" name="Column1" dataDxfId="376"/>
    <tableColumn id="3" xr3:uid="{91176A78-CC37-47D6-B052-A14D41CFA413}" name="Core/Partner" dataDxfId="375"/>
    <tableColumn id="4" xr3:uid="{169CE671-1CF5-4230-89B7-7944D94D7A7C}" name="Quarter" dataDxfId="374"/>
  </tableColumns>
  <tableStyleInfo name="TableStyleMedium15"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AF7634A5-43AE-4A52-8DA3-BDAFED172DF2}" name="Table93126" displayName="Table93126" ref="A114:E117" totalsRowShown="0" headerRowDxfId="373" dataDxfId="372">
  <autoFilter ref="A114:E117" xr:uid="{AF7634A5-43AE-4A52-8DA3-BDAFED172DF2}"/>
  <tableColumns count="5">
    <tableColumn id="2" xr3:uid="{320ED378-1E81-41F1-82DF-0BFFDD990878}" name="PD Program" dataDxfId="371"/>
    <tableColumn id="3" xr3:uid="{818521C6-EAA9-48D7-B9CD-3AB2F5BFE31E}" name="List of student majors/disciplines" dataDxfId="370"/>
    <tableColumn id="1" xr3:uid="{DE144059-A8E5-40AC-8919-B511D4A1855B}" name="Core/Partner" dataDxfId="369"/>
    <tableColumn id="4" xr3:uid="{99DA990C-C89B-4EC2-A75C-C250CCEA10AC}" name="Quarter" dataDxfId="368"/>
    <tableColumn id="5" xr3:uid="{C74AA8E3-EA8C-4F4C-A8DC-2B6D874B996C}" name="List All Active students across our programs with  what their respective program is" dataDxfId="367"/>
  </tableColumns>
  <tableStyleInfo name="TableStyleMedium15"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C964E06E-4440-4ECA-AD06-3633E8C800B5}" name="Table94127" displayName="Table94127" ref="A133:D136" totalsRowShown="0" headerRowDxfId="366" dataDxfId="365">
  <autoFilter ref="A133:D136" xr:uid="{C964E06E-4440-4ECA-AD06-3633E8C800B5}"/>
  <tableColumns count="4">
    <tableColumn id="2" xr3:uid="{D63C4E19-9972-4750-94A8-945AC55AE448}" name="PD Program" dataDxfId="364"/>
    <tableColumn id="3" xr3:uid="{2CECDA01-7C6A-4FBF-B74C-2C5C57808C74}" name="List of new academic courses offered" dataDxfId="363"/>
    <tableColumn id="1" xr3:uid="{0B1412BC-8CC4-44C3-97C4-F4E6FF30C0C0}" name="Core/Partner" dataDxfId="362"/>
    <tableColumn id="4" xr3:uid="{9586A6BC-5B49-42DB-8D9B-A6AEA7FFB7B9}" name="Quarter" dataDxfId="361"/>
  </tableColumns>
  <tableStyleInfo name="TableStyleMedium15"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1024B6C-0C67-4FF1-AB64-2DE00E2FDAB7}" name="Table95" displayName="Table95" ref="A164:D175" totalsRowShown="0" headerRowDxfId="360">
  <autoFilter ref="A164:D175" xr:uid="{01024B6C-0C67-4FF1-AB64-2DE00E2FDAB7}"/>
  <tableColumns count="4">
    <tableColumn id="2" xr3:uid="{3814B8DE-F9F3-4DB2-9FA2-AC9A517BCD6A}" name="PD Program" dataDxfId="359"/>
    <tableColumn id="3" xr3:uid="{C863D0D5-F8FC-42D9-A9E7-5526EE433694}" name="List of special events/programs for women in science sponsored by WVCTSI" dataDxfId="358"/>
    <tableColumn id="1" xr3:uid="{19A58684-ED82-4BD6-97C6-0A200486757C}" name="Core/Partner" dataDxfId="357"/>
    <tableColumn id="4" xr3:uid="{929B83AF-2AD9-49B9-BAD2-1A158E9C32CD}" name="Quarter" dataDxfId="356"/>
  </tableColumns>
  <tableStyleInfo name="TableStyleMedium15"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DF4EF011-64AF-4421-8208-BA0B9D8FF872}" name="Table73129" displayName="Table73129" ref="A177:D186" totalsRowShown="0" headerRowDxfId="355" dataDxfId="354">
  <autoFilter ref="A177:D186" xr:uid="{DF4EF011-64AF-4421-8208-BA0B9D8FF872}"/>
  <tableColumns count="4">
    <tableColumn id="2" xr3:uid="{DE4AA673-7946-4DF2-8E87-89CC9675F3EE}" name="Publications" dataDxfId="353"/>
    <tableColumn id="3" xr3:uid="{DD267E20-C3A1-4A17-A813-7F1654DE8836}" name="Researcher" dataDxfId="352"/>
    <tableColumn id="1" xr3:uid="{5D7B7707-7ADE-4DA5-A54A-E50834DA2DFC}" name="Core/Partner" dataDxfId="351"/>
    <tableColumn id="4" xr3:uid="{5FB020A4-B53F-427D-AB46-F6051DC2B3FC}" name="Quarter" dataDxfId="350"/>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6CF4CDD1-E31A-44D1-A169-7C940411976D}" name="Table74130" displayName="Table74130" ref="A188:G191" totalsRowShown="0" headerRowDxfId="349" dataDxfId="348">
  <autoFilter ref="A188:G191" xr:uid="{6CF4CDD1-E31A-44D1-A169-7C940411976D}"/>
  <tableColumns count="7">
    <tableColumn id="2" xr3:uid="{815F02BF-5EAD-4885-A61E-65C834A27F95}" name="Presentation Title" dataDxfId="347"/>
    <tableColumn id="3" xr3:uid="{F4C29D62-4F6B-4133-8ECE-FF461CE0C010}" name="Researcher" dataDxfId="346"/>
    <tableColumn id="4" xr3:uid="{9CEB527E-3A1C-43BF-9FC9-E06331628B67}" name="Date" dataDxfId="345"/>
    <tableColumn id="5" xr3:uid="{BA32EDA8-0049-44F3-81C0-DFB2E2B16B6F}" name="Location" dataDxfId="344"/>
    <tableColumn id="6" xr3:uid="{E97168F1-0C07-4EB8-A54E-22174F82728A}" name="Conference" dataDxfId="343"/>
    <tableColumn id="1" xr3:uid="{058D4F9A-89E2-496E-AC54-360991832D8E}" name="Core/Partner" dataDxfId="342"/>
    <tableColumn id="7" xr3:uid="{7948BF19-CBFD-441D-AE68-AD09892CF06D}" name="Quarter" dataDxfId="341"/>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53000000}" name="Table176" displayName="Table176" ref="A2:AH12" totalsRowShown="0" headerRowDxfId="340" dataDxfId="339">
  <autoFilter ref="A2:AH12" xr:uid="{00000000-0009-0000-0100-00004F000000}"/>
  <tableColumns count="34">
    <tableColumn id="1" xr3:uid="{00000000-0010-0000-5300-000001000000}" name="Biospecimen" dataDxfId="338"/>
    <tableColumn id="4" xr3:uid="{00000000-0010-0000-5300-000004000000}" name="Q1 Y6" dataDxfId="337"/>
    <tableColumn id="5" xr3:uid="{00000000-0010-0000-5300-000005000000}" name="Q2 Y6" dataDxfId="336"/>
    <tableColumn id="6" xr3:uid="{00000000-0010-0000-5300-000006000000}" name="Q3 Y6" dataDxfId="335"/>
    <tableColumn id="3" xr3:uid="{00000000-0010-0000-5300-000003000000}" name="Q4 Y6" dataDxfId="334"/>
    <tableColumn id="7" xr3:uid="{00000000-0010-0000-5300-000007000000}" name="Annual Target Y6" dataDxfId="333"/>
    <tableColumn id="2" xr3:uid="{00000000-0010-0000-5300-000002000000}" name="Total to date Y6" dataDxfId="332">
      <calculatedColumnFormula>SUM(Table176[[#This Row],[Q1 Y6]:[Q4 Y6]])</calculatedColumnFormula>
    </tableColumn>
    <tableColumn id="8" xr3:uid="{00000000-0010-0000-5300-000008000000}" name="Q1 Y7" dataDxfId="331"/>
    <tableColumn id="9" xr3:uid="{00000000-0010-0000-5300-000009000000}" name="Q2 Y7" dataDxfId="330"/>
    <tableColumn id="10" xr3:uid="{00000000-0010-0000-5300-00000A000000}" name="Q3 Y7" dataDxfId="329"/>
    <tableColumn id="11" xr3:uid="{00000000-0010-0000-5300-00000B000000}" name="Q4 Y7" dataDxfId="328"/>
    <tableColumn id="12" xr3:uid="{00000000-0010-0000-5300-00000C000000}" name="Annual Target Y7" dataDxfId="327"/>
    <tableColumn id="13" xr3:uid="{00000000-0010-0000-5300-00000D000000}" name="Total to date Y7" dataDxfId="326">
      <calculatedColumnFormula>SUM([2]!Table176[[#This Row],[Q1 Y7]:[Q4 Y7]])</calculatedColumnFormula>
    </tableColumn>
    <tableColumn id="14" xr3:uid="{00000000-0010-0000-5300-00000E000000}" name="Q1 Y8" dataDxfId="325"/>
    <tableColumn id="15" xr3:uid="{00000000-0010-0000-5300-00000F000000}" name="Q2 Y8" dataDxfId="324"/>
    <tableColumn id="16" xr3:uid="{00000000-0010-0000-5300-000010000000}" name="Q3 Y8" dataDxfId="323"/>
    <tableColumn id="17" xr3:uid="{00000000-0010-0000-5300-000011000000}" name="Q4 Y8" dataDxfId="322"/>
    <tableColumn id="18" xr3:uid="{00000000-0010-0000-5300-000012000000}" name="Annual Target Y8" dataDxfId="321"/>
    <tableColumn id="19" xr3:uid="{00000000-0010-0000-5300-000013000000}" name="Total to date Y8" dataDxfId="320"/>
    <tableColumn id="20" xr3:uid="{00000000-0010-0000-5300-000014000000}" name="Q1 Y9" dataDxfId="319"/>
    <tableColumn id="21" xr3:uid="{00000000-0010-0000-5300-000015000000}" name="Q2 Y9" dataDxfId="318"/>
    <tableColumn id="22" xr3:uid="{00000000-0010-0000-5300-000016000000}" name="Q3 Y9" dataDxfId="317"/>
    <tableColumn id="23" xr3:uid="{00000000-0010-0000-5300-000017000000}" name="Q4 Y9" dataDxfId="316"/>
    <tableColumn id="24" xr3:uid="{00000000-0010-0000-5300-000018000000}" name="Annual Target Y9" dataDxfId="315"/>
    <tableColumn id="25" xr3:uid="{00000000-0010-0000-5300-000019000000}" name="Total to date Y9" dataDxfId="314"/>
    <tableColumn id="26" xr3:uid="{00000000-0010-0000-5300-00001A000000}" name="Q1 Y10" dataDxfId="313"/>
    <tableColumn id="27" xr3:uid="{00000000-0010-0000-5300-00001B000000}" name="Q2 Y10" dataDxfId="312"/>
    <tableColumn id="28" xr3:uid="{00000000-0010-0000-5300-00001C000000}" name="Q3 Y10" dataDxfId="311"/>
    <tableColumn id="29" xr3:uid="{00000000-0010-0000-5300-00001D000000}" name="Q4 Y10" dataDxfId="310"/>
    <tableColumn id="30" xr3:uid="{00000000-0010-0000-5300-00001E000000}" name="Annual Target Y10" dataDxfId="309"/>
    <tableColumn id="31" xr3:uid="{00000000-0010-0000-5300-00001F000000}" name="Total to date Y10" dataDxfId="308">
      <calculatedColumnFormula>SUM(Table176[[#This Row],[Q1 Y10]:[Q4 Y10]])</calculatedColumnFormula>
    </tableColumn>
    <tableColumn id="32" xr3:uid="{00000000-0010-0000-5300-000020000000}" name="Column1" dataDxfId="307"/>
    <tableColumn id="33" xr3:uid="{00000000-0010-0000-5300-000021000000}" name="Notes Q3 Y9" dataDxfId="306"/>
    <tableColumn id="34" xr3:uid="{00000000-0010-0000-5300-000022000000}" name="Notes Q4 Y9" dataDxfId="305"/>
  </tableColumns>
  <tableStyleInfo name="TableStyleMedium15"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54000000}" name="Table1777" displayName="Table1777" ref="A13:AG21" totalsRowShown="0" headerRowDxfId="304" dataDxfId="303">
  <autoFilter ref="A13:AG21" xr:uid="{00000000-0009-0000-0100-000050000000}"/>
  <tableColumns count="33">
    <tableColumn id="1" xr3:uid="{00000000-0010-0000-5400-000001000000}" name="Genomics" dataDxfId="302"/>
    <tableColumn id="4" xr3:uid="{00000000-0010-0000-5400-000004000000}" name="Q1 Y6" dataDxfId="301"/>
    <tableColumn id="5" xr3:uid="{00000000-0010-0000-5400-000005000000}" name="Q2 Y6" dataDxfId="300"/>
    <tableColumn id="6" xr3:uid="{00000000-0010-0000-5400-000006000000}" name="Q3 Y6" dataDxfId="299"/>
    <tableColumn id="3" xr3:uid="{00000000-0010-0000-5400-000003000000}" name="Q4 Y6" dataDxfId="298"/>
    <tableColumn id="7" xr3:uid="{00000000-0010-0000-5400-000007000000}" name="Annual Target Y6" dataDxfId="297"/>
    <tableColumn id="2" xr3:uid="{00000000-0010-0000-5400-000002000000}" name="Total to date Y6" dataDxfId="296">
      <calculatedColumnFormula>SUM(Table1777[[#This Row],[Q1 Y6]:[Q4 Y6]])</calculatedColumnFormula>
    </tableColumn>
    <tableColumn id="8" xr3:uid="{00000000-0010-0000-5400-000008000000}" name="Q1 Y7" dataDxfId="295"/>
    <tableColumn id="9" xr3:uid="{00000000-0010-0000-5400-000009000000}" name="Q2 Y7" dataDxfId="294"/>
    <tableColumn id="10" xr3:uid="{00000000-0010-0000-5400-00000A000000}" name="Q3 Y7" dataDxfId="293"/>
    <tableColumn id="11" xr3:uid="{00000000-0010-0000-5400-00000B000000}" name="Q4 Y7" dataDxfId="292"/>
    <tableColumn id="12" xr3:uid="{00000000-0010-0000-5400-00000C000000}" name="Annual Target Y7" dataDxfId="291"/>
    <tableColumn id="13" xr3:uid="{00000000-0010-0000-5400-00000D000000}" name="Total to date Y7" dataDxfId="290">
      <calculatedColumnFormula>SUM([2]!Table1777[[#This Row],[Q1 Y7]:[Q4 Y7]])</calculatedColumnFormula>
    </tableColumn>
    <tableColumn id="14" xr3:uid="{00000000-0010-0000-5400-00000E000000}" name="Q1 Y8" dataDxfId="289"/>
    <tableColumn id="15" xr3:uid="{00000000-0010-0000-5400-00000F000000}" name="Q2 Y8" dataDxfId="288"/>
    <tableColumn id="16" xr3:uid="{00000000-0010-0000-5400-000010000000}" name="Q3 Y8" dataDxfId="287"/>
    <tableColumn id="17" xr3:uid="{00000000-0010-0000-5400-000011000000}" name="Q4 Y8" dataDxfId="286"/>
    <tableColumn id="18" xr3:uid="{00000000-0010-0000-5400-000012000000}" name="Annual Target Y8" dataDxfId="285"/>
    <tableColumn id="19" xr3:uid="{00000000-0010-0000-5400-000013000000}" name="Total to date Y8" dataDxfId="284"/>
    <tableColumn id="20" xr3:uid="{00000000-0010-0000-5400-000014000000}" name="Q1 Y9" dataDxfId="283"/>
    <tableColumn id="21" xr3:uid="{00000000-0010-0000-5400-000015000000}" name="Q2 Y9" dataDxfId="282"/>
    <tableColumn id="22" xr3:uid="{00000000-0010-0000-5400-000016000000}" name="Q3 Y9" dataDxfId="281"/>
    <tableColumn id="23" xr3:uid="{00000000-0010-0000-5400-000017000000}" name="Q4 Y9" dataDxfId="280"/>
    <tableColumn id="24" xr3:uid="{00000000-0010-0000-5400-000018000000}" name="Annual Target Y9" dataDxfId="279"/>
    <tableColumn id="25" xr3:uid="{00000000-0010-0000-5400-000019000000}" name="Total to date Y9" dataDxfId="278"/>
    <tableColumn id="26" xr3:uid="{00000000-0010-0000-5400-00001A000000}" name="Q1 Y10" dataDxfId="277"/>
    <tableColumn id="27" xr3:uid="{00000000-0010-0000-5400-00001B000000}" name="Q2 Y10" dataDxfId="276"/>
    <tableColumn id="28" xr3:uid="{00000000-0010-0000-5400-00001C000000}" name="Q3 Y10" dataDxfId="275"/>
    <tableColumn id="29" xr3:uid="{00000000-0010-0000-5400-00001D000000}" name="Q4 Y10" dataDxfId="274"/>
    <tableColumn id="30" xr3:uid="{00000000-0010-0000-5400-00001E000000}" name="Annual Target Y10" dataDxfId="273"/>
    <tableColumn id="31" xr3:uid="{00000000-0010-0000-5400-00001F000000}" name="Total to date Y10" dataDxfId="272">
      <calculatedColumnFormula>SUM(Table1777[[#This Row],[Q1 Y10]:[Q4 Y10]])</calculatedColumnFormula>
    </tableColumn>
    <tableColumn id="32" xr3:uid="{00000000-0010-0000-5400-000020000000}" name="Column1" dataDxfId="271"/>
    <tableColumn id="33" xr3:uid="{00000000-0010-0000-5400-000021000000}" name="Notes" dataDxfId="270"/>
  </tableColumns>
  <tableStyleInfo name="TableStyleMedium15"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5000000}" name="Table1878" displayName="Table1878" ref="A23:AE34" totalsRowShown="0" headerRowDxfId="269" dataDxfId="268">
  <autoFilter ref="A23:AE34" xr:uid="{00000000-0009-0000-0100-000051000000}"/>
  <tableColumns count="31">
    <tableColumn id="1" xr3:uid="{00000000-0010-0000-5500-000001000000}" name="Imaging" dataDxfId="267"/>
    <tableColumn id="4" xr3:uid="{00000000-0010-0000-5500-000004000000}" name="Q1 Y6" dataDxfId="266"/>
    <tableColumn id="5" xr3:uid="{00000000-0010-0000-5500-000005000000}" name="Q2 Y6" dataDxfId="265"/>
    <tableColumn id="6" xr3:uid="{00000000-0010-0000-5500-000006000000}" name="Q3 Y6" dataDxfId="264"/>
    <tableColumn id="3" xr3:uid="{00000000-0010-0000-5500-000003000000}" name="Q4 Y6" dataDxfId="263"/>
    <tableColumn id="7" xr3:uid="{00000000-0010-0000-5500-000007000000}" name="Annual Target Y6" dataDxfId="262"/>
    <tableColumn id="2" xr3:uid="{00000000-0010-0000-5500-000002000000}" name="Total to date Y6" dataDxfId="261">
      <calculatedColumnFormula>SUM(Table1878[[#This Row],[Q1 Y6]:[Q4 Y6]])</calculatedColumnFormula>
    </tableColumn>
    <tableColumn id="8" xr3:uid="{00000000-0010-0000-5500-000008000000}" name="Q1 Y7" dataDxfId="260"/>
    <tableColumn id="9" xr3:uid="{00000000-0010-0000-5500-000009000000}" name="Q2 Y7" dataDxfId="259"/>
    <tableColumn id="10" xr3:uid="{00000000-0010-0000-5500-00000A000000}" name="Q3 Y7" dataDxfId="258"/>
    <tableColumn id="11" xr3:uid="{00000000-0010-0000-5500-00000B000000}" name="Q4 Y7" dataDxfId="257"/>
    <tableColumn id="12" xr3:uid="{00000000-0010-0000-5500-00000C000000}" name="Annual Target Y7" dataDxfId="256"/>
    <tableColumn id="13" xr3:uid="{00000000-0010-0000-5500-00000D000000}" name="Total to date Y7" dataDxfId="255">
      <calculatedColumnFormula>SUM([2]!Table1878[[#This Row],[Q1 Y7]:[Q4 Y7]])</calculatedColumnFormula>
    </tableColumn>
    <tableColumn id="14" xr3:uid="{00000000-0010-0000-5500-00000E000000}" name="Q1 Y8" dataDxfId="254"/>
    <tableColumn id="15" xr3:uid="{00000000-0010-0000-5500-00000F000000}" name="Q2 Y8" dataDxfId="253"/>
    <tableColumn id="16" xr3:uid="{00000000-0010-0000-5500-000010000000}" name="Q3 Y8" dataDxfId="252"/>
    <tableColumn id="17" xr3:uid="{00000000-0010-0000-5500-000011000000}" name="Q4 Y8" dataDxfId="251"/>
    <tableColumn id="18" xr3:uid="{00000000-0010-0000-5500-000012000000}" name="Annual Target Y8" dataDxfId="250"/>
    <tableColumn id="19" xr3:uid="{00000000-0010-0000-5500-000013000000}" name="Total to date Y8" dataDxfId="249"/>
    <tableColumn id="20" xr3:uid="{00000000-0010-0000-5500-000014000000}" name="Q1 Y9" dataDxfId="248"/>
    <tableColumn id="21" xr3:uid="{00000000-0010-0000-5500-000015000000}" name="Q2 Y9" dataDxfId="247"/>
    <tableColumn id="22" xr3:uid="{00000000-0010-0000-5500-000016000000}" name="Q3 Y9" dataDxfId="246"/>
    <tableColumn id="23" xr3:uid="{00000000-0010-0000-5500-000017000000}" name="Q4 Y9" dataDxfId="245"/>
    <tableColumn id="24" xr3:uid="{00000000-0010-0000-5500-000018000000}" name="Annual Target Y9" dataDxfId="244"/>
    <tableColumn id="25" xr3:uid="{00000000-0010-0000-5500-000019000000}" name="Total to date Y9" dataDxfId="243"/>
    <tableColumn id="26" xr3:uid="{00000000-0010-0000-5500-00001A000000}" name="Q1 Y10" dataDxfId="242"/>
    <tableColumn id="27" xr3:uid="{00000000-0010-0000-5500-00001B000000}" name="Q2 Y10" dataDxfId="241"/>
    <tableColumn id="28" xr3:uid="{00000000-0010-0000-5500-00001C000000}" name="Q3 Y10" dataDxfId="240"/>
    <tableColumn id="29" xr3:uid="{00000000-0010-0000-5500-00001D000000}" name="Q4 Y10" dataDxfId="239"/>
    <tableColumn id="30" xr3:uid="{00000000-0010-0000-5500-00001E000000}" name="Annual Target Y10" dataDxfId="238"/>
    <tableColumn id="31" xr3:uid="{00000000-0010-0000-5500-00001F000000}" name="Total to date Y10" dataDxfId="237">
      <calculatedColumnFormula>SUM(Table1878[[#This Row],[Q1 Y10]:[Q4 Y10]])</calculatedColumnFormula>
    </tableColumn>
  </tableColumns>
  <tableStyleInfo name="TableStyleMedium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6000000}" name="Table383" displayName="Table383" ref="A36:AE40" totalsRowShown="0" headerRowDxfId="236" dataDxfId="235" tableBorderDxfId="234">
  <autoFilter ref="A36:AE40" xr:uid="{00000000-0009-0000-0100-000052000000}"/>
  <tableColumns count="31">
    <tableColumn id="1" xr3:uid="{00000000-0010-0000-5600-000001000000}" name="Policy or Practice Changes" dataDxfId="233"/>
    <tableColumn id="2" xr3:uid="{00000000-0010-0000-5600-000002000000}" name="Column2" dataDxfId="232"/>
    <tableColumn id="3" xr3:uid="{00000000-0010-0000-5600-000003000000}" name="Column3" dataDxfId="231"/>
    <tableColumn id="4" xr3:uid="{00000000-0010-0000-5600-000004000000}" name="Column4" dataDxfId="230"/>
    <tableColumn id="5" xr3:uid="{00000000-0010-0000-5600-000005000000}" name="Column5" dataDxfId="229"/>
    <tableColumn id="6" xr3:uid="{00000000-0010-0000-5600-000006000000}" name="Column6" dataDxfId="228"/>
    <tableColumn id="7" xr3:uid="{00000000-0010-0000-5600-000007000000}" name="Column7" dataDxfId="227"/>
    <tableColumn id="8" xr3:uid="{00000000-0010-0000-5600-000008000000}" name="Column8" dataDxfId="226"/>
    <tableColumn id="9" xr3:uid="{00000000-0010-0000-5600-000009000000}" name="Column9" dataDxfId="225"/>
    <tableColumn id="10" xr3:uid="{00000000-0010-0000-5600-00000A000000}" name="Column10" dataDxfId="224"/>
    <tableColumn id="11" xr3:uid="{00000000-0010-0000-5600-00000B000000}" name="Column11" dataDxfId="223"/>
    <tableColumn id="12" xr3:uid="{00000000-0010-0000-5600-00000C000000}" name="Column12" dataDxfId="222"/>
    <tableColumn id="13" xr3:uid="{00000000-0010-0000-5600-00000D000000}" name="Column13" dataDxfId="221"/>
    <tableColumn id="14" xr3:uid="{00000000-0010-0000-5600-00000E000000}" name="Q1 Y8" dataDxfId="220"/>
    <tableColumn id="15" xr3:uid="{00000000-0010-0000-5600-00000F000000}" name="Q2 Y8" dataDxfId="219"/>
    <tableColumn id="16" xr3:uid="{00000000-0010-0000-5600-000010000000}" name="Q3 Y8" dataDxfId="218"/>
    <tableColumn id="17" xr3:uid="{00000000-0010-0000-5600-000011000000}" name="Q4 Y8" dataDxfId="217"/>
    <tableColumn id="18" xr3:uid="{00000000-0010-0000-5600-000012000000}" name="Annual Target Y8" dataDxfId="216"/>
    <tableColumn id="19" xr3:uid="{00000000-0010-0000-5600-000013000000}" name="Total to date Y8" dataDxfId="215"/>
    <tableColumn id="20" xr3:uid="{00000000-0010-0000-5600-000014000000}" name="Q1 Y9" dataDxfId="214"/>
    <tableColumn id="21" xr3:uid="{00000000-0010-0000-5600-000015000000}" name="Q2 Y9" dataDxfId="213"/>
    <tableColumn id="22" xr3:uid="{00000000-0010-0000-5600-000016000000}" name="Q3 Y9" dataDxfId="212"/>
    <tableColumn id="23" xr3:uid="{00000000-0010-0000-5600-000017000000}" name="Q4 Y9" dataDxfId="211"/>
    <tableColumn id="24" xr3:uid="{00000000-0010-0000-5600-000018000000}" name="Annual Target Y9" dataDxfId="210"/>
    <tableColumn id="25" xr3:uid="{00000000-0010-0000-5600-000019000000}" name="Total to date Y9" dataDxfId="209"/>
    <tableColumn id="26" xr3:uid="{00000000-0010-0000-5600-00001A000000}" name="Q1 Y10" dataDxfId="208"/>
    <tableColumn id="27" xr3:uid="{00000000-0010-0000-5600-00001B000000}" name="Q2 Y10" dataDxfId="207"/>
    <tableColumn id="28" xr3:uid="{00000000-0010-0000-5600-00001C000000}" name="Q3 Y10" dataDxfId="206"/>
    <tableColumn id="29" xr3:uid="{00000000-0010-0000-5600-00001D000000}" name="Q4 Y10" dataDxfId="205"/>
    <tableColumn id="30" xr3:uid="{00000000-0010-0000-5600-00001E000000}" name="Annual Target Y10" dataDxfId="204"/>
    <tableColumn id="31" xr3:uid="{00000000-0010-0000-5600-00001F000000}" name="Total to date Y10" dataDxfId="203">
      <calculatedColumnFormula>SUM(Table383[[#This Row],[Q1 Y10]:[Q4 Y10]])</calculatedColumnFormula>
    </tableColumn>
  </tableColumns>
  <tableStyleInfo name="TableStyleMedium1"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7000000}" name="Table784" displayName="Table784" ref="AH13:AH21" totalsRowShown="0" headerRowDxfId="202" dataDxfId="201" tableBorderDxfId="200">
  <autoFilter ref="AH13:AH21" xr:uid="{00000000-0009-0000-0100-000053000000}"/>
  <tableColumns count="1">
    <tableColumn id="1" xr3:uid="{00000000-0010-0000-5700-000001000000}" name="Notes Q4 Y9" dataDxfId="199"/>
  </tableColumns>
  <tableStyleInfo name="TableStyleLight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8000000}" name="Table885" displayName="Table885" ref="AH36:AH40" totalsRowShown="0" headerRowDxfId="198" dataDxfId="196" headerRowBorderDxfId="197">
  <autoFilter ref="AH36:AH40" xr:uid="{00000000-0009-0000-0100-000054000000}"/>
  <tableColumns count="1">
    <tableColumn id="1" xr3:uid="{00000000-0010-0000-5800-000001000000}" name="Notes Q4 Y9" dataDxfId="195"/>
  </tableColumns>
  <tableStyleInfo name="TableStyleLight15"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59000000}" name="Table100" displayName="Table100" ref="A25:B47" totalsRowShown="0" headerRowDxfId="194" dataDxfId="192" headerRowBorderDxfId="193" tableBorderDxfId="191">
  <autoFilter ref="A25:B47" xr:uid="{00000000-0009-0000-0100-000064000000}"/>
  <tableColumns count="2">
    <tableColumn id="1" xr3:uid="{00000000-0010-0000-5900-000001000000}" name="List of Policy or Practice Changes" dataDxfId="190"/>
    <tableColumn id="2" xr3:uid="{00000000-0010-0000-5900-000002000000}" name="Description of Internal or External Policy or Practice Change" dataDxfId="189"/>
  </tableColumns>
  <tableStyleInfo name="TableStyleMedium1"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5A000000}" name="Table101" displayName="Table101" ref="A2:B22" totalsRowShown="0" headerRowDxfId="188" dataDxfId="186" headerRowBorderDxfId="187" tableBorderDxfId="185" totalsRowBorderDxfId="184">
  <autoFilter ref="A2:B22" xr:uid="{00000000-0009-0000-0100-000065000000}"/>
  <tableColumns count="2">
    <tableColumn id="1" xr3:uid="{00000000-0010-0000-5A00-000001000000}" name="CTSI Investigators" dataDxfId="183"/>
    <tableColumn id="2" xr3:uid="{00000000-0010-0000-5A00-000002000000}" name="# Hours" dataDxfId="182"/>
  </tableColumns>
  <tableStyleInfo name="TableStyleMedium1"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7DD92A06-043F-4815-98B4-264D62D0CE36}" name="Table1373" displayName="Table1373" ref="H3:Q19" totalsRowShown="0" headerRowDxfId="181" dataDxfId="180">
  <autoFilter ref="H3:Q19" xr:uid="{7DD92A06-043F-4815-98B4-264D62D0CE36}"/>
  <tableColumns count="10">
    <tableColumn id="1" xr3:uid="{3C7C8EF8-B666-4F3B-A66B-BEAE0677DAE1}" name="Investigator" dataDxfId="179"/>
    <tableColumn id="2" xr3:uid="{749A0C5C-0969-41F9-8C07-D45429C2C487}" name="Lab" dataDxfId="178"/>
    <tableColumn id="3" xr3:uid="{8F06259A-539B-4E67-B7A1-A87E20D8BC5F}" name="Institution" dataDxfId="177"/>
    <tableColumn id="4" xr3:uid="{5FF3738D-716F-4F56-B969-FDAC35A816AF}" name="School or Department " dataDxfId="176"/>
    <tableColumn id="5" xr3:uid="{EA0511C7-4763-4E84-AD35-05D8210A6BB3}" name="runs or lanes" dataDxfId="175"/>
    <tableColumn id="6" xr3:uid="{BFBC106E-DC45-4395-8243-F76F8CF2EBD4}" name="# of libraries" dataDxfId="174"/>
    <tableColumn id="7" xr3:uid="{9E2991E9-A069-402E-A3D4-8DDAE157F271}" name="run created" dataDxfId="173"/>
    <tableColumn id="8" xr3:uid="{CE20EB47-CC50-4518-9E2D-2CE0D6AEAE67}" name="cycles" dataDxfId="172"/>
    <tableColumn id="9" xr3:uid="{91B0EF37-19DE-4E10-82B2-270EE904559F}" name="chip type" dataDxfId="171"/>
    <tableColumn id="10" xr3:uid="{3D24ED4A-CB7F-4DAF-ADF2-7BBDF78BEC9C}" name="NGS analysis" dataDxfId="170"/>
  </tableColumns>
  <tableStyleInfo name="TableStyleMedium1"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AA368937-7F50-4582-876C-B44F219328E4}" name="Table1274" displayName="Table1274" ref="F2:F8" totalsRowShown="0" dataDxfId="169" tableBorderDxfId="168">
  <autoFilter ref="F2:F8" xr:uid="{AA368937-7F50-4582-876C-B44F219328E4}"/>
  <tableColumns count="1">
    <tableColumn id="1" xr3:uid="{74357402-2864-4EF6-962B-6C470A2C8642}" name="Patents" dataDxfId="167"/>
  </tableColumns>
  <tableStyleInfo name="TableStyleMedium1"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971477C4-3223-493A-AE9F-A3B0E5FDCD27}" name="Table15" displayName="Table15" ref="S3:T18" totalsRowShown="0">
  <autoFilter ref="S3:T18" xr:uid="{971477C4-3223-493A-AE9F-A3B0E5FDCD27}"/>
  <sortState xmlns:xlrd2="http://schemas.microsoft.com/office/spreadsheetml/2017/richdata2" ref="S4:T18">
    <sortCondition ref="S3:S18"/>
  </sortState>
  <tableColumns count="2">
    <tableColumn id="1" xr3:uid="{1AD7F0CF-3D86-4C4B-8D6D-CEC186101790}" name="Labs Supported"/>
    <tableColumn id="2" xr3:uid="{2F155ABA-C724-4707-B3CB-518691718D3B}" name="CTSI"/>
  </tableColumns>
  <tableStyleInfo name="TableStyleMedium2"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882C1D53-209A-4ECB-8EAA-3CEC7568FA70}" name="Table10476" displayName="Table10476" ref="A2:E6" totalsRowShown="0" headerRowDxfId="166" dataDxfId="165">
  <autoFilter ref="A2:E6" xr:uid="{882C1D53-209A-4ECB-8EAA-3CEC7568FA70}"/>
  <tableColumns count="5">
    <tableColumn id="1" xr3:uid="{68D67527-8459-449D-B8B8-019C7169F05F}" name="Citation" dataDxfId="164"/>
    <tableColumn id="2" xr3:uid="{8DF2C103-6BFE-473C-83F8-BDF78D851D11}" name="WVCTSI Cores" dataDxfId="163" dataCellStyle="Normal 4"/>
    <tableColumn id="3" xr3:uid="{54D6E231-5998-4717-8D7F-D5B5877F5E85}" name="WVCTSI Partners" dataDxfId="162" dataCellStyle="Normal 4"/>
    <tableColumn id="4" xr3:uid="{BC9170D3-285C-40B9-8ABF-C88BC4B8BA7C}" name="(Describe the scientific highlight and how WVCTSI supported this scientific advance)" dataDxfId="161"/>
    <tableColumn id="5" xr3:uid="{41CEF7D5-E35A-4307-850C-A24FA887657A}" name="Column1" dataDxfId="160"/>
  </tableColumns>
  <tableStyleInfo name="TableStyleMedium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F9820F7E-7327-4D88-A391-19F0E78F742F}" name="Table10577" displayName="Table10577" ref="A9:J19" totalsRowShown="0" headerRowDxfId="159" dataDxfId="158" headerRowCellStyle="Normal 4" dataCellStyle="Normal 4">
  <autoFilter ref="A9:J19" xr:uid="{F9820F7E-7327-4D88-A391-19F0E78F742F}"/>
  <tableColumns count="10">
    <tableColumn id="1" xr3:uid="{53A7C7ED-EF7C-4E17-B002-4455277623B1}" name="Author(s) Indicate Presenter with *" dataDxfId="157" dataCellStyle="Normal 4"/>
    <tableColumn id="2" xr3:uid="{B6CB2D77-58D8-46A6-95D4-0FA3C4D7FA25}" name="Column1" dataDxfId="156" dataCellStyle="Normal 4"/>
    <tableColumn id="3" xr3:uid="{63ADF7D2-5D32-499D-9695-492BC70FA0D2}" name="Conference" dataDxfId="155" dataCellStyle="Normal 4"/>
    <tableColumn id="4" xr3:uid="{BEE831DB-62AB-4D6D-B92C-90AA870E61A5}" name="Date" dataDxfId="154" dataCellStyle="Normal 4"/>
    <tableColumn id="5" xr3:uid="{8D29FABB-ECE5-4650-A1A2-4F8965519437}" name="Location" dataDxfId="153" dataCellStyle="Normal 4"/>
    <tableColumn id="6" xr3:uid="{3E640EDD-A271-49F4-956B-EA7E524C0372}" name="Title" dataDxfId="152" dataCellStyle="Normal 4"/>
    <tableColumn id="7" xr3:uid="{6154A069-204E-49CF-96AB-7A64F6A85AB1}" name="If oral Presentation- was it selected from abstract submission or special invitation" dataDxfId="151" dataCellStyle="Normal 4"/>
    <tableColumn id="8" xr3:uid="{3DF9AEFF-E74F-4A3A-91FA-638B346FEB35}" name="WVCTSI Cores " dataDxfId="150" dataCellStyle="Normal 4"/>
    <tableColumn id="9" xr3:uid="{AB6000AD-3347-4EF2-92AE-B8365C6649FE}" name="WVCTSI Partners" dataDxfId="149" dataCellStyle="Normal 4"/>
    <tableColumn id="10" xr3:uid="{1B7D3CFB-C8CF-4873-872D-06B146D5A0BB}" name="Scientific Highlight or Advance (Describe the scientific highlight and how WVCTSI supported this scientific advance)" dataDxfId="148" dataCellStyle="Normal 4"/>
  </tableColumns>
  <tableStyleInfo name="TableStyleMedium7"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E2ADB5C5-023B-48AB-A186-5ACCC52E283A}" name="Table10678" displayName="Table10678" ref="A22:L29" totalsRowShown="0" headerRowDxfId="147" dataDxfId="146" headerRowCellStyle="Normal 4" dataCellStyle="Normal 4">
  <autoFilter ref="A22:L29" xr:uid="{E2ADB5C5-023B-48AB-A186-5ACCC52E283A}"/>
  <tableColumns count="12">
    <tableColumn id="1" xr3:uid="{A5802352-3A0D-4C3E-BB41-FE42ABDB5E46}" name="Member Name" dataDxfId="145" dataCellStyle="Normal 4"/>
    <tableColumn id="3" xr3:uid="{9A3D840F-4177-4473-A77D-5F4805B93782}" name="PI of Grant" dataDxfId="144" dataCellStyle="Normal 4"/>
    <tableColumn id="4" xr3:uid="{51DAFAE0-1FE1-4167-B7C8-B70E416B6867}" name="Role of Member (ESI/Clinician)" dataDxfId="143" dataCellStyle="Normal 4"/>
    <tableColumn id="5" xr3:uid="{8BC75E1D-7F69-4BF7-BA23-37AC5C178699}" name="Funding Agency" dataDxfId="142" dataCellStyle="Normal 4"/>
    <tableColumn id="6" xr3:uid="{56BEC643-1284-4D66-BA58-17258755B251}" name="Type of Application (R01, K99, etc)" dataDxfId="141" dataCellStyle="Normal 4"/>
    <tableColumn id="7" xr3:uid="{138A7744-EC53-4725-851F-A9875AF48C61}" name="Project Title" dataDxfId="140" dataCellStyle="Normal 4"/>
    <tableColumn id="8" xr3:uid="{B574CBDB-0EB3-4444-91F3-B9D269DB3B38}" name="Amount " dataDxfId="139"/>
    <tableColumn id="9" xr3:uid="{EB69483B-4913-408C-A749-A8FB2C26D5CF}" name="Project Start Date" dataDxfId="138" dataCellStyle="Normal 4"/>
    <tableColumn id="10" xr3:uid="{AA6DB623-F1AE-4E9F-8B29-4D562ADB4A7E}" name="Project End Date" dataDxfId="137" dataCellStyle="Normal 4"/>
    <tableColumn id="11" xr3:uid="{A6FF1AC0-5B21-4719-B75B-F9B23523EFAB}" name="WVCTSI Utilized to generate proposal (Yes/No)" dataDxfId="136" dataCellStyle="Normal 4"/>
    <tableColumn id="12" xr3:uid="{65C640FC-AA5B-4C63-945D-968237B9EC23}" name="Core/Partner" dataDxfId="135" dataCellStyle="Normal 4"/>
    <tableColumn id="13" xr3:uid="{B887F0CB-7A07-4445-87BC-E377C4185C11}" name="Subcategory " dataDxfId="134" dataCellStyle="Normal 4"/>
  </tableColumns>
  <tableStyleInfo name="TableStyleMedium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27CB1589-987A-4A9E-B977-DBD541EB10F4}" name="Table10779" displayName="Table10779" ref="A32:M41" totalsRowShown="0" headerRowDxfId="133" dataDxfId="132" headerRowCellStyle="Normal 4" dataCellStyle="Normal 4">
  <autoFilter ref="A32:M41" xr:uid="{27CB1589-987A-4A9E-B977-DBD541EB10F4}"/>
  <tableColumns count="13">
    <tableColumn id="1" xr3:uid="{28FD1920-85A3-471C-A408-E2A4A55712DC}" name="Member Name" dataDxfId="131" dataCellStyle="Normal 4"/>
    <tableColumn id="2" xr3:uid="{4186F27C-4CC9-43FE-BB58-880A94AD9F43}" name="Column1" dataDxfId="130" dataCellStyle="Normal 4"/>
    <tableColumn id="3" xr3:uid="{AB0E7250-650E-4DC3-8144-E850EB5C1691}" name="PI of Grant" dataDxfId="129" dataCellStyle="Normal 4"/>
    <tableColumn id="4" xr3:uid="{17946D22-5874-455C-98F9-2223B92A416B}" name="Role of Member (ESI/Clinician)" dataDxfId="128" dataCellStyle="Normal 4"/>
    <tableColumn id="5" xr3:uid="{772BBB3E-754B-461A-8A93-1D7E8A994C88}" name="Funding Agency" dataDxfId="127" dataCellStyle="Normal 4"/>
    <tableColumn id="6" xr3:uid="{E56E0EA8-7254-46A1-A9F8-157E0302A430}" name="Type of Application (R01, K99, etc)" dataDxfId="126" dataCellStyle="Normal 4"/>
    <tableColumn id="7" xr3:uid="{6D480BB5-8F8D-457C-9CB4-EB24A3E61C80}" name="Project Title" dataDxfId="125" dataCellStyle="Normal 4"/>
    <tableColumn id="8" xr3:uid="{DA3ABA78-3AF9-4E16-9D19-00E3D6E0DA9B}" name="Amount Requested" dataDxfId="124" dataCellStyle="Normal 4"/>
    <tableColumn id="9" xr3:uid="{919C05F1-C996-4421-BE19-F4CA55021C88}" name="Date Submited" dataDxfId="123" dataCellStyle="Normal 4"/>
    <tableColumn id="10" xr3:uid="{1B8DAF2F-5887-4C7C-8E78-C702D597C256}" name="Targeted Start Date" dataDxfId="122" dataCellStyle="Normal 4"/>
    <tableColumn id="11" xr3:uid="{F8E3712D-DA48-4765-992C-E561D60D846D}" name="WVCTSI Utilized to generate proposal (Yes/No)" dataDxfId="121" dataCellStyle="Normal 4"/>
    <tableColumn id="12" xr3:uid="{8FED984F-74C0-4789-A1E9-755F4A710C61}" name="Core/Partner" dataDxfId="120" dataCellStyle="Normal 4"/>
    <tableColumn id="13" xr3:uid="{3AE7AECE-18BC-4DFE-8729-84609531C1E9}" name="Subcategory (Federal, State, Industry, Other)" dataDxfId="119" dataCellStyle="Normal 4"/>
  </tableColumns>
  <tableStyleInfo name="TableStyleMedium7"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D61C10B-A14E-4FBC-893E-974CD7698B20}" name="Table10886" displayName="Table10886" ref="A44:F50" totalsRowShown="0" headerRowDxfId="118" dataDxfId="117" headerRowCellStyle="Normal 4" dataCellStyle="Normal 4">
  <autoFilter ref="A44:F50" xr:uid="{DD61C10B-A14E-4FBC-893E-974CD7698B20}"/>
  <tableColumns count="6">
    <tableColumn id="1" xr3:uid="{1CD815B7-BFF7-4A2F-973E-E8C426CA9CDE}" name="Member Name" dataDxfId="116" dataCellStyle="Normal 4"/>
    <tableColumn id="3" xr3:uid="{7C70C44C-61DE-433D-BAEF-99F0FD5FACEA}" name="Patent Filed" dataDxfId="115" dataCellStyle="Normal 4"/>
    <tableColumn id="4" xr3:uid="{75754FB0-6F2A-4223-811E-78C6AA919A2D}" name="Provisional Patent Approved" dataDxfId="114" dataCellStyle="Normal 4"/>
    <tableColumn id="5" xr3:uid="{CFF30A10-03D7-443A-8C87-FAC2C55C5C96}" name="Full Patent Approved" dataDxfId="113" dataCellStyle="Normal 4"/>
    <tableColumn id="6" xr3:uid="{E4F4DFC4-545D-45A9-85A7-5D55CBC5B975}" name="Disclosures" dataDxfId="112" dataCellStyle="Normal 4"/>
    <tableColumn id="7" xr3:uid="{3BFEC148-4963-45D7-BA84-53C6CF9C08A5}" name=" Invention or Technology  Description" dataDxfId="111" dataCellStyle="Normal 4"/>
  </tableColumns>
  <tableStyleInfo name="TableStyleMedium7"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3183D598-E959-4D19-958C-6437CBF9DF02}" name="Table10987" displayName="Table10987" ref="A53:D58" totalsRowShown="0" headerRowDxfId="110" dataDxfId="109" headerRowCellStyle="Normal 4" dataCellStyle="Normal 4">
  <autoFilter ref="A53:D58" xr:uid="{3183D598-E959-4D19-958C-6437CBF9DF02}"/>
  <tableColumns count="4">
    <tableColumn id="1" xr3:uid="{3FEE20B8-0499-4B51-9388-E45A90B1319D}" name="Study Section Member Name" dataDxfId="108" dataCellStyle="Normal 4"/>
    <tableColumn id="3" xr3:uid="{2C8FA692-E608-4305-889F-EC93EDC16456}" name="Study Section Title" dataDxfId="107" dataCellStyle="Normal 4"/>
    <tableColumn id="4" xr3:uid="{BA6F1B90-D10E-4CD0-A47A-AE74D530C1C5}" name="Date" dataDxfId="106" dataCellStyle="Normal 4"/>
    <tableColumn id="5" xr3:uid="{1F6C210C-C7C7-4F3F-B7AA-CF88B4612EF3}" name="Location" dataDxfId="105" dataCellStyle="Normal 4"/>
  </tableColumns>
  <tableStyleInfo name="TableStyleMedium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1289E98D-8F1E-4596-8CCA-2B89BCB36CFE}" name="Table11088" displayName="Table11088" ref="A61:C65" totalsRowShown="0" headerRowDxfId="104" dataDxfId="103">
  <autoFilter ref="A61:C65" xr:uid="{1289E98D-8F1E-4596-8CCA-2B89BCB36CFE}"/>
  <tableColumns count="3">
    <tableColumn id="1" xr3:uid="{96B1639B-F4BF-4425-9BA5-E7287B4305AE}" name="Awardee/Honoree Name" dataDxfId="102" dataCellStyle="Normal 4"/>
    <tableColumn id="2" xr3:uid="{D60FBE9F-5E45-4B7F-B880-6B2D3B26C944}" name="Column1" dataDxfId="101" dataCellStyle="Normal 4"/>
    <tableColumn id="3" xr3:uid="{129BA635-9555-4270-A9F9-D1BC9E864E7A}" name="Brief Description " dataDxfId="100" dataCellStyle="Normal 4"/>
  </tableColumns>
  <tableStyleInfo name="TableStyleMedium7"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45263F05-AA30-4E67-B5C9-232CD23F17DC}" name="Table11189" displayName="Table11189" ref="A68:E71" totalsRowShown="0" headerRowDxfId="99" dataDxfId="98" headerRowCellStyle="Normal 4" dataCellStyle="Normal 4">
  <autoFilter ref="A68:E71" xr:uid="{45263F05-AA30-4E67-B5C9-232CD23F17DC}"/>
  <tableColumns count="5">
    <tableColumn id="1" xr3:uid="{2F3DD393-20D4-4F2D-B032-DDED370941D7}" name="Member Name" dataDxfId="97" dataCellStyle="Normal 4"/>
    <tableColumn id="2" xr3:uid="{9349AE35-377E-4FB1-BE02-1E578B2772D7}" name="Column1" dataDxfId="96" dataCellStyle="Normal 4"/>
    <tableColumn id="3" xr3:uid="{0AAC11DF-7A4A-435C-A25C-A800ECE83C3A}" name="Organization or Society" dataDxfId="95" dataCellStyle="Normal 4"/>
    <tableColumn id="4" xr3:uid="{06D1D181-0817-48AE-AA99-9DF9809CA68F}" name="Date" dataDxfId="94"/>
    <tableColumn id="5" xr3:uid="{3BE648D9-16A3-45B8-9B69-311966447E42}" name="Brief Description " dataDxfId="93" dataCellStyle="Normal 4"/>
  </tableColumns>
  <tableStyleInfo name="TableStyleMedium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1051BA8-D2D2-4A24-8E22-4B8239A3CF45}" name="Table11290" displayName="Table11290" ref="A74:F83" totalsRowShown="0" headerRowDxfId="92" dataDxfId="91" headerRowCellStyle="Normal 4" dataCellStyle="Normal 4">
  <autoFilter ref="A74:F83" xr:uid="{01051BA8-D2D2-4A24-8E22-4B8239A3CF45}"/>
  <tableColumns count="6">
    <tableColumn id="1" xr3:uid="{C85A618C-28EE-42BE-9315-A3A2861F992A}" name="Event Title" dataDxfId="90" dataCellStyle="Normal 4"/>
    <tableColumn id="2" xr3:uid="{BF834864-0CF6-458D-9004-298056E5A46D}" name="Column1" dataDxfId="89" dataCellStyle="Normal 4"/>
    <tableColumn id="3" xr3:uid="{0DE8EE70-6FE2-430C-B49E-236B47985169}" name="Presenter " dataDxfId="88" dataCellStyle="Normal 4"/>
    <tableColumn id="4" xr3:uid="{1D88E0DB-388F-4C51-AD1D-7F276993B75C}" name="Date" dataDxfId="87" dataCellStyle="Normal 4"/>
    <tableColumn id="5" xr3:uid="{E4C422C4-161F-472C-A6D3-19E4FA2C63AF}" name="Number of Participants" dataDxfId="86" dataCellStyle="Normal 4"/>
    <tableColumn id="6" xr3:uid="{899BDE2A-FC1C-44CC-9F30-AFFFCF7AD38B}" name="Cores/Partners Tied to Event " dataDxfId="85" dataCellStyle="Normal 4"/>
  </tableColumns>
  <tableStyleInfo name="TableStyleMedium7"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B42C37AF-89D9-4330-95DB-75181D0205B5}" name="Table11391" displayName="Table11391" ref="A88:C98" totalsRowShown="0" headerRowDxfId="84" dataDxfId="83">
  <autoFilter ref="A88:C98" xr:uid="{B42C37AF-89D9-4330-95DB-75181D0205B5}"/>
  <tableColumns count="3">
    <tableColumn id="1" xr3:uid="{95E38E5C-A6FB-4B44-A75E-95FAB9C97991}" name="Project Name" dataDxfId="82"/>
    <tableColumn id="2" xr3:uid="{B5088409-0103-4EE5-BCFC-23A362228E5D}" name="Name" dataDxfId="81" dataCellStyle="Normal 4"/>
    <tableColumn id="3" xr3:uid="{4CB66530-C4B5-4A54-A88F-967E56575A86}" name="Brief Description " dataDxfId="80"/>
  </tableColumns>
  <tableStyleInfo name="TableStyleMedium7"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72CB31E5-EE61-4A64-A60E-4555637C8F00}" name="Table292" displayName="Table292" ref="A3:I11" totalsRowShown="0" headerRowDxfId="79" dataDxfId="78">
  <autoFilter ref="A3:I11" xr:uid="{72CB31E5-EE61-4A64-A60E-4555637C8F00}"/>
  <tableColumns count="9">
    <tableColumn id="1" xr3:uid="{5C01A53B-6710-468B-8A73-67277F88616D}" name="Author(s) Indicate Presenter with *" dataDxfId="77"/>
    <tableColumn id="2" xr3:uid="{2491A875-8B0D-4952-BDEC-FDE5D31CAC51}" name="Conference" dataDxfId="76"/>
    <tableColumn id="3" xr3:uid="{745F4E9B-3874-4564-ADAC-86952424967E}" name="Date" dataDxfId="75"/>
    <tableColumn id="4" xr3:uid="{3CB3F32C-5C7E-4D84-8D0E-7CB59DECAF21}" name="Location" dataDxfId="74"/>
    <tableColumn id="5" xr3:uid="{17AF362F-93A5-41FE-8F67-D994D9613C51}" name="Title" dataDxfId="73"/>
    <tableColumn id="6" xr3:uid="{B90FA8AA-589C-4439-BD9A-2EB1C2880833}" name="If oral Presentation- was it selected from abstract submission or special invitation" dataDxfId="72"/>
    <tableColumn id="7" xr3:uid="{D5A7EC52-B288-4081-ADDF-1FAA7D8FC10E}" name="WVCTSI Cores " dataDxfId="71"/>
    <tableColumn id="8" xr3:uid="{CEC60B2C-0CE9-463E-896C-6052497DC6CB}" name="WVCTSI Partners" dataDxfId="70"/>
    <tableColumn id="9" xr3:uid="{0241D440-F032-46E1-B361-779BF4BDFDDA}" name="Scientific Highlight or Advance (Describe the scientific highlight and how WVCTSI supported this scientific advance)" dataDxfId="69"/>
  </tableColumns>
  <tableStyleInfo name="TableStyleMedium7"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A67F8249-1691-4720-A45B-C0369A86AE3F}" name="Table5410493" displayName="Table5410493" ref="A14:L20" totalsRowShown="0" headerRowDxfId="68" dataDxfId="67">
  <autoFilter ref="A14:L20" xr:uid="{A67F8249-1691-4720-A45B-C0369A86AE3F}"/>
  <tableColumns count="12">
    <tableColumn id="1" xr3:uid="{4A02F07F-8F52-4101-BD69-9DB7DBBC3BA5}" name="Member Name" dataDxfId="66"/>
    <tableColumn id="2" xr3:uid="{2F6FD984-F2E0-4165-BAAE-8BF5222AB079}" name="PI of Grant" dataDxfId="65"/>
    <tableColumn id="3" xr3:uid="{5117F87E-542E-45C2-B033-9A081EC1D0A3}" name="Role of Member (ESI/Clinician)" dataDxfId="64"/>
    <tableColumn id="4" xr3:uid="{BD71C638-B2B1-42CE-BDAD-E78E9AABE1CB}" name="Funding Agency" dataDxfId="63"/>
    <tableColumn id="5" xr3:uid="{93F84E77-5E85-4473-AE81-DD433A471E7D}" name="Type of Application (R01, K99, etc)" dataDxfId="62"/>
    <tableColumn id="6" xr3:uid="{CE5CB451-A0CC-4672-9BC4-57E3E1811B79}" name="Project Title" dataDxfId="61"/>
    <tableColumn id="7" xr3:uid="{462C15D6-24AC-4A04-A66D-96034A267F0C}" name="Amount " dataDxfId="60"/>
    <tableColumn id="8" xr3:uid="{05B4B8E9-9832-442F-9A5C-587814C44CBE}" name="Project Start Date" dataDxfId="59"/>
    <tableColumn id="9" xr3:uid="{AF03CA5B-5288-48FD-A518-D24BDA2C5704}" name="Project End Date" dataDxfId="58"/>
    <tableColumn id="10" xr3:uid="{04029BF0-24D0-4B77-B1E1-CDEE75C8CD85}" name="WVCTSI Utilized to generate proposal (Yes/No)" dataDxfId="57"/>
    <tableColumn id="11" xr3:uid="{DD09D6CD-4B62-4F4F-B91D-AF283282183F}" name="Core/Partner" dataDxfId="56"/>
    <tableColumn id="12" xr3:uid="{510B61B0-2F76-411F-B94F-F61B516E0E42}" name="Subcategory (Federal, State, Industry, Other)" dataDxfId="55"/>
  </tableColumns>
  <tableStyleInfo name="TableStyleMedium7"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2CC5BFA8-9DF8-43CA-99E7-2EBA6EFBC5ED}" name="Table6511794" displayName="Table6511794" ref="A23:L28" totalsRowShown="0" headerRowDxfId="54" dataDxfId="53">
  <autoFilter ref="A23:L28" xr:uid="{2CC5BFA8-9DF8-43CA-99E7-2EBA6EFBC5ED}"/>
  <tableColumns count="12">
    <tableColumn id="1" xr3:uid="{F631010E-A19A-48C7-9599-33C8F6BA3115}" name="Member Name" dataDxfId="52"/>
    <tableColumn id="2" xr3:uid="{6B8B7203-52A6-433D-8F1E-2A1D9DA993E3}" name="PI of Grant" dataDxfId="51"/>
    <tableColumn id="3" xr3:uid="{F9286908-8CA7-4CB6-8679-954DCC3C4444}" name="Role of Member (ESI/Clinician)" dataDxfId="50"/>
    <tableColumn id="4" xr3:uid="{692085B4-6F56-4CF8-98B1-682ABBAEF10D}" name="Funding Agency" dataDxfId="49"/>
    <tableColumn id="5" xr3:uid="{B1E43DD2-F3EC-4CA5-8B49-6EDA6610EDBD}" name="Type of Application (R01, K99, etc)" dataDxfId="48"/>
    <tableColumn id="6" xr3:uid="{C6011102-C736-4C8E-B0A0-363C611F1B3A}" name="Project Title" dataDxfId="47"/>
    <tableColumn id="7" xr3:uid="{8A211FF7-C7C6-4F3B-B983-730DABCEC02D}" name="Amount Requested" dataDxfId="46"/>
    <tableColumn id="8" xr3:uid="{0133EE04-2403-4C3C-AA96-99132C84FE5E}" name="Date Submited" dataDxfId="45"/>
    <tableColumn id="9" xr3:uid="{44ED5473-C9B6-4451-BBD6-832BC25A037B}" name="Targeted Start Date" dataDxfId="44"/>
    <tableColumn id="10" xr3:uid="{DA1BD342-375A-4AD1-863E-7086BB2AB992}" name="WVCTSI Utilized to generate proposal (Yes/No)" dataDxfId="43"/>
    <tableColumn id="11" xr3:uid="{D6ED2A44-03C7-4C00-B8CC-09B306B2DF53}" name="Core/Partner" dataDxfId="42"/>
    <tableColumn id="12" xr3:uid="{3A606746-DA25-47C2-8E48-535E947D690B}" name="Subcategory (Federal, State, Industry, Other)" dataDxfId="41"/>
  </tableColumns>
  <tableStyleInfo name="TableStyleMedium7"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AC297A6D-F573-4588-AB7E-2151C6AD1AAD}" name="Table1295" displayName="Table1295" ref="A31:F36" totalsRowShown="0" headerRowDxfId="40" dataDxfId="39">
  <autoFilter ref="A31:F36" xr:uid="{AC297A6D-F573-4588-AB7E-2151C6AD1AAD}"/>
  <tableColumns count="6">
    <tableColumn id="1" xr3:uid="{99D83AA5-F058-4FD6-BDAA-0D7FF1165D9C}" name="Member Name" dataDxfId="38"/>
    <tableColumn id="2" xr3:uid="{E0E19FAB-4BED-443D-A090-F18CF383D1B6}" name="Patent Filed" dataDxfId="37"/>
    <tableColumn id="3" xr3:uid="{D3AFB6D8-3939-430B-8145-B8F4AB8277F2}" name="Provisional Patent Approved" dataDxfId="36"/>
    <tableColumn id="4" xr3:uid="{A149DB2F-0E10-4826-95E3-E0EC0C3BFC98}" name="Full Patent Approved" dataDxfId="35"/>
    <tableColumn id="5" xr3:uid="{6D0EF47D-B12C-4D46-A523-03B11904FD83}" name="Disclosures" dataDxfId="34"/>
    <tableColumn id="6" xr3:uid="{CA57F43F-1AEA-4D3F-BBE7-CA0164C04A26}" name=" Invention or Technology  Description" dataDxfId="33"/>
  </tableColumns>
  <tableStyleInfo name="TableStyleMedium7"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DE68FB26-9FAC-475D-8B5A-83B46C707F95}" name="Table810797" displayName="Table810797" ref="A47:B51" totalsRowShown="0" headerRowDxfId="32" dataDxfId="31">
  <autoFilter ref="A47:B51" xr:uid="{DE68FB26-9FAC-475D-8B5A-83B46C707F95}"/>
  <tableColumns count="2">
    <tableColumn id="1" xr3:uid="{745251A1-0048-4402-9C80-FF6AAF446C2A}" name="Awardee/Honoree Name" dataDxfId="30"/>
    <tableColumn id="2" xr3:uid="{8F69AD51-50D9-46B5-BD40-3C8A19BFD8A6}" name="Brief Description " dataDxfId="29"/>
  </tableColumns>
  <tableStyleInfo name="TableStyleMedium7"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435EF560-59E0-45C2-B571-98C6967A34B3}" name="Table9103" displayName="Table9103" ref="A54:D57" totalsRowShown="0" headerRowDxfId="28" dataDxfId="27">
  <autoFilter ref="A54:D57" xr:uid="{435EF560-59E0-45C2-B571-98C6967A34B3}"/>
  <tableColumns count="4">
    <tableColumn id="1" xr3:uid="{D2D6BF39-7197-4279-80ED-BB9360DD63B7}" name="Member Name" dataDxfId="26"/>
    <tableColumn id="2" xr3:uid="{75B72E75-47B9-4441-91E2-B09743F1405B}" name="Organization or Society" dataDxfId="25"/>
    <tableColumn id="3" xr3:uid="{BC57C43A-3C1F-4939-84AE-52DE7FF927B8}" name="Date" dataDxfId="24"/>
    <tableColumn id="4" xr3:uid="{409CA2DB-9463-42D2-8DBB-254F382C0DB5}" name="Brief Description " dataDxfId="23"/>
  </tableColumns>
  <tableStyleInfo name="TableStyleMedium7"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15ED5F42-16FA-4533-8815-FA7C8619D746}" name="Table11109104" displayName="Table11109104" ref="A39:D44" totalsRowShown="0" headerRowDxfId="22" dataDxfId="21">
  <autoFilter ref="A39:D44" xr:uid="{15ED5F42-16FA-4533-8815-FA7C8619D746}"/>
  <tableColumns count="4">
    <tableColumn id="1" xr3:uid="{ED1035C0-507D-42E5-B488-ECB7F95EF1A4}" name="Study Section Member Name" dataDxfId="20"/>
    <tableColumn id="2" xr3:uid="{06BBDDE3-0E24-4759-8644-65533FBD0BC4}" name="Study Section Title" dataDxfId="19"/>
    <tableColumn id="3" xr3:uid="{0E8F466C-3D13-4A60-85CF-056CFA0C5D6B}" name="Date" dataDxfId="18"/>
    <tableColumn id="4" xr3:uid="{699EDC76-755D-44EB-A6A7-7A24B9FBF07B}" name="Location" dataDxfId="17"/>
  </tableColumns>
  <tableStyleInfo name="TableStyleMedium7"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6D78D9FF-BBC1-4C55-AD7F-3D01693572AE}" name="Table13105" displayName="Table13105" ref="A60:E65" totalsRowShown="0" headerRowDxfId="16" dataDxfId="15">
  <autoFilter ref="A60:E65" xr:uid="{6D78D9FF-BBC1-4C55-AD7F-3D01693572AE}"/>
  <tableColumns count="5">
    <tableColumn id="1" xr3:uid="{B5960D93-EFC8-44AB-A272-A0C2D41764A6}" name="Event Title" dataDxfId="14"/>
    <tableColumn id="2" xr3:uid="{73CCF34B-BDEA-446F-AF25-69670E7F1DE2}" name="Presenter " dataDxfId="13"/>
    <tableColumn id="3" xr3:uid="{4614707F-CFD5-4E17-826A-BDEBD3C7315D}" name="Date" dataDxfId="12"/>
    <tableColumn id="4" xr3:uid="{F5E16545-50D1-4BE1-828A-0713CECB4BDC}" name="Number of Participants" dataDxfId="11"/>
    <tableColumn id="5" xr3:uid="{3A003C7F-98B0-4EDE-BDA9-C30939C4D997}" name="Cores/Partners Tied to Event " dataDxfId="10"/>
  </tableColumns>
  <tableStyleInfo name="TableStyleMedium7"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C927BF14-998A-4613-AFD1-13F1FB67A1DB}" name="Table14111106" displayName="Table14111106" ref="A68:C74" totalsRowShown="0" headerRowDxfId="9" dataDxfId="8">
  <autoFilter ref="A68:C74" xr:uid="{C927BF14-998A-4613-AFD1-13F1FB67A1DB}"/>
  <tableColumns count="3">
    <tableColumn id="1" xr3:uid="{070F8C97-2730-48CF-819A-5451E1BA2F54}" name="Type of Activity (Brief Description)" dataDxfId="7"/>
    <tableColumn id="2" xr3:uid="{0DDEEED5-EE05-442E-A3FF-FFA344C28309}" name="Member Name" dataDxfId="6"/>
    <tableColumn id="3" xr3:uid="{7CD6C7D0-B180-4BCD-9642-DA2F98BB5EFC}" name="Date" dataDxfId="5"/>
  </tableColumns>
  <tableStyleInfo name="TableStyleMedium7"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6E000000}" name="Table696" displayName="Table696" ref="A1:C10" totalsRowShown="0" headerRowDxfId="4" dataDxfId="3">
  <autoFilter ref="A1:C10" xr:uid="{00000000-0009-0000-0100-00005F000000}"/>
  <tableColumns count="3">
    <tableColumn id="1" xr3:uid="{00000000-0010-0000-6E00-000001000000}" name="#" dataDxfId="2"/>
    <tableColumn id="2" xr3:uid="{00000000-0010-0000-6E00-000002000000}" name="Question" dataDxfId="1"/>
    <tableColumn id="3" xr3:uid="{00000000-0010-0000-6E00-000003000000}" name="Core Respons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3" Type="http://schemas.openxmlformats.org/officeDocument/2006/relationships/table" Target="../tables/table8.xml"/><Relationship Id="rId7" Type="http://schemas.openxmlformats.org/officeDocument/2006/relationships/table" Target="../tables/table12.xml"/><Relationship Id="rId12" Type="http://schemas.openxmlformats.org/officeDocument/2006/relationships/table" Target="../tables/table17.xml"/><Relationship Id="rId2" Type="http://schemas.openxmlformats.org/officeDocument/2006/relationships/table" Target="../tables/table7.xml"/><Relationship Id="rId1" Type="http://schemas.openxmlformats.org/officeDocument/2006/relationships/printerSettings" Target="../printerSettings/printerSettings2.bin"/><Relationship Id="rId6" Type="http://schemas.openxmlformats.org/officeDocument/2006/relationships/table" Target="../tables/table11.xml"/><Relationship Id="rId11" Type="http://schemas.openxmlformats.org/officeDocument/2006/relationships/table" Target="../tables/table16.xml"/><Relationship Id="rId5" Type="http://schemas.openxmlformats.org/officeDocument/2006/relationships/table" Target="../tables/table10.xml"/><Relationship Id="rId15" Type="http://schemas.openxmlformats.org/officeDocument/2006/relationships/table" Target="../tables/table2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6" Type="http://schemas.openxmlformats.org/officeDocument/2006/relationships/table" Target="../tables/table27.xml"/><Relationship Id="rId5" Type="http://schemas.openxmlformats.org/officeDocument/2006/relationships/table" Target="../tables/table26.xml"/><Relationship Id="rId4" Type="http://schemas.openxmlformats.org/officeDocument/2006/relationships/table" Target="../tables/table2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8.xml.rels><?xml version="1.0" encoding="UTF-8" standalone="yes"?>
<Relationships xmlns="http://schemas.openxmlformats.org/package/2006/relationships"><Relationship Id="rId8" Type="http://schemas.openxmlformats.org/officeDocument/2006/relationships/table" Target="../tables/table40.xml"/><Relationship Id="rId3" Type="http://schemas.openxmlformats.org/officeDocument/2006/relationships/table" Target="../tables/table35.xml"/><Relationship Id="rId7" Type="http://schemas.openxmlformats.org/officeDocument/2006/relationships/table" Target="../tables/table39.xml"/><Relationship Id="rId12" Type="http://schemas.openxmlformats.org/officeDocument/2006/relationships/table" Target="../tables/table44.xml"/><Relationship Id="rId2" Type="http://schemas.openxmlformats.org/officeDocument/2006/relationships/table" Target="../tables/table34.xml"/><Relationship Id="rId1" Type="http://schemas.openxmlformats.org/officeDocument/2006/relationships/table" Target="../tables/table33.xml"/><Relationship Id="rId6" Type="http://schemas.openxmlformats.org/officeDocument/2006/relationships/table" Target="../tables/table38.xml"/><Relationship Id="rId11" Type="http://schemas.openxmlformats.org/officeDocument/2006/relationships/table" Target="../tables/table43.xml"/><Relationship Id="rId5" Type="http://schemas.openxmlformats.org/officeDocument/2006/relationships/table" Target="../tables/table37.xml"/><Relationship Id="rId10" Type="http://schemas.openxmlformats.org/officeDocument/2006/relationships/table" Target="../tables/table42.xml"/><Relationship Id="rId4" Type="http://schemas.openxmlformats.org/officeDocument/2006/relationships/table" Target="../tables/table36.xml"/><Relationship Id="rId9" Type="http://schemas.openxmlformats.org/officeDocument/2006/relationships/table" Target="../tables/table4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printerSettings" Target="../printerSettings/printerSettings4.bin"/><Relationship Id="rId5" Type="http://schemas.openxmlformats.org/officeDocument/2006/relationships/table" Target="../tables/table48.xml"/><Relationship Id="rId4" Type="http://schemas.openxmlformats.org/officeDocument/2006/relationships/table" Target="../tables/table4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table" Target="../tables/table50.xml"/><Relationship Id="rId1" Type="http://schemas.openxmlformats.org/officeDocument/2006/relationships/table" Target="../tables/table49.xml"/><Relationship Id="rId6" Type="http://schemas.openxmlformats.org/officeDocument/2006/relationships/table" Target="../tables/table54.xml"/><Relationship Id="rId5" Type="http://schemas.openxmlformats.org/officeDocument/2006/relationships/table" Target="../tables/table53.xml"/><Relationship Id="rId4" Type="http://schemas.openxmlformats.org/officeDocument/2006/relationships/table" Target="../tables/table52.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62.xml"/><Relationship Id="rId13" Type="http://schemas.openxmlformats.org/officeDocument/2006/relationships/table" Target="../tables/table67.xml"/><Relationship Id="rId3" Type="http://schemas.openxmlformats.org/officeDocument/2006/relationships/table" Target="../tables/table57.xml"/><Relationship Id="rId7" Type="http://schemas.openxmlformats.org/officeDocument/2006/relationships/table" Target="../tables/table61.xml"/><Relationship Id="rId12" Type="http://schemas.openxmlformats.org/officeDocument/2006/relationships/table" Target="../tables/table66.xml"/><Relationship Id="rId2" Type="http://schemas.openxmlformats.org/officeDocument/2006/relationships/table" Target="../tables/table56.xml"/><Relationship Id="rId1" Type="http://schemas.openxmlformats.org/officeDocument/2006/relationships/printerSettings" Target="../printerSettings/printerSettings5.bin"/><Relationship Id="rId6" Type="http://schemas.openxmlformats.org/officeDocument/2006/relationships/table" Target="../tables/table60.xml"/><Relationship Id="rId11" Type="http://schemas.openxmlformats.org/officeDocument/2006/relationships/table" Target="../tables/table65.xml"/><Relationship Id="rId5" Type="http://schemas.openxmlformats.org/officeDocument/2006/relationships/table" Target="../tables/table59.xml"/><Relationship Id="rId10" Type="http://schemas.openxmlformats.org/officeDocument/2006/relationships/table" Target="../tables/table64.xml"/><Relationship Id="rId4" Type="http://schemas.openxmlformats.org/officeDocument/2006/relationships/table" Target="../tables/table58.xml"/><Relationship Id="rId9" Type="http://schemas.openxmlformats.org/officeDocument/2006/relationships/table" Target="../tables/table63.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74.xml"/><Relationship Id="rId13" Type="http://schemas.openxmlformats.org/officeDocument/2006/relationships/table" Target="../tables/table79.xml"/><Relationship Id="rId18" Type="http://schemas.openxmlformats.org/officeDocument/2006/relationships/table" Target="../tables/table84.xml"/><Relationship Id="rId3" Type="http://schemas.openxmlformats.org/officeDocument/2006/relationships/table" Target="../tables/table69.xml"/><Relationship Id="rId7" Type="http://schemas.openxmlformats.org/officeDocument/2006/relationships/table" Target="../tables/table73.xml"/><Relationship Id="rId12" Type="http://schemas.openxmlformats.org/officeDocument/2006/relationships/table" Target="../tables/table78.xml"/><Relationship Id="rId17" Type="http://schemas.openxmlformats.org/officeDocument/2006/relationships/table" Target="../tables/table83.xml"/><Relationship Id="rId2" Type="http://schemas.openxmlformats.org/officeDocument/2006/relationships/table" Target="../tables/table68.xml"/><Relationship Id="rId16" Type="http://schemas.openxmlformats.org/officeDocument/2006/relationships/table" Target="../tables/table82.xml"/><Relationship Id="rId20" Type="http://schemas.openxmlformats.org/officeDocument/2006/relationships/table" Target="../tables/table86.xml"/><Relationship Id="rId1" Type="http://schemas.openxmlformats.org/officeDocument/2006/relationships/printerSettings" Target="../printerSettings/printerSettings6.bin"/><Relationship Id="rId6" Type="http://schemas.openxmlformats.org/officeDocument/2006/relationships/table" Target="../tables/table72.xml"/><Relationship Id="rId11" Type="http://schemas.openxmlformats.org/officeDocument/2006/relationships/table" Target="../tables/table77.xml"/><Relationship Id="rId5" Type="http://schemas.openxmlformats.org/officeDocument/2006/relationships/table" Target="../tables/table71.xml"/><Relationship Id="rId15" Type="http://schemas.openxmlformats.org/officeDocument/2006/relationships/table" Target="../tables/table81.xml"/><Relationship Id="rId10" Type="http://schemas.openxmlformats.org/officeDocument/2006/relationships/table" Target="../tables/table76.xml"/><Relationship Id="rId19" Type="http://schemas.openxmlformats.org/officeDocument/2006/relationships/table" Target="../tables/table85.xml"/><Relationship Id="rId4" Type="http://schemas.openxmlformats.org/officeDocument/2006/relationships/table" Target="../tables/table70.xml"/><Relationship Id="rId9" Type="http://schemas.openxmlformats.org/officeDocument/2006/relationships/table" Target="../tables/table75.xml"/><Relationship Id="rId14" Type="http://schemas.openxmlformats.org/officeDocument/2006/relationships/table" Target="../tables/table80.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88.xml"/><Relationship Id="rId7" Type="http://schemas.openxmlformats.org/officeDocument/2006/relationships/table" Target="../tables/table92.xml"/><Relationship Id="rId2" Type="http://schemas.openxmlformats.org/officeDocument/2006/relationships/table" Target="../tables/table87.xml"/><Relationship Id="rId1" Type="http://schemas.openxmlformats.org/officeDocument/2006/relationships/vmlDrawing" Target="../drawings/vmlDrawing1.vml"/><Relationship Id="rId6" Type="http://schemas.openxmlformats.org/officeDocument/2006/relationships/table" Target="../tables/table91.xml"/><Relationship Id="rId5" Type="http://schemas.openxmlformats.org/officeDocument/2006/relationships/table" Target="../tables/table90.xml"/><Relationship Id="rId4" Type="http://schemas.openxmlformats.org/officeDocument/2006/relationships/table" Target="../tables/table8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95.xml"/><Relationship Id="rId2" Type="http://schemas.openxmlformats.org/officeDocument/2006/relationships/table" Target="../tables/table94.xml"/><Relationship Id="rId1" Type="http://schemas.openxmlformats.org/officeDocument/2006/relationships/table" Target="../tables/table93.xml"/><Relationship Id="rId5" Type="http://schemas.openxmlformats.org/officeDocument/2006/relationships/table" Target="../tables/table97.xml"/><Relationship Id="rId4" Type="http://schemas.openxmlformats.org/officeDocument/2006/relationships/table" Target="../tables/table96.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104.xml"/><Relationship Id="rId3" Type="http://schemas.openxmlformats.org/officeDocument/2006/relationships/table" Target="../tables/table99.xml"/><Relationship Id="rId7" Type="http://schemas.openxmlformats.org/officeDocument/2006/relationships/table" Target="../tables/table103.xml"/><Relationship Id="rId12" Type="http://schemas.openxmlformats.org/officeDocument/2006/relationships/comments" Target="../comments2.xml"/><Relationship Id="rId2" Type="http://schemas.openxmlformats.org/officeDocument/2006/relationships/table" Target="../tables/table98.xml"/><Relationship Id="rId1" Type="http://schemas.openxmlformats.org/officeDocument/2006/relationships/vmlDrawing" Target="../drawings/vmlDrawing2.vml"/><Relationship Id="rId6" Type="http://schemas.openxmlformats.org/officeDocument/2006/relationships/table" Target="../tables/table102.xml"/><Relationship Id="rId11" Type="http://schemas.openxmlformats.org/officeDocument/2006/relationships/table" Target="../tables/table107.xml"/><Relationship Id="rId5" Type="http://schemas.openxmlformats.org/officeDocument/2006/relationships/table" Target="../tables/table101.xml"/><Relationship Id="rId10" Type="http://schemas.openxmlformats.org/officeDocument/2006/relationships/table" Target="../tables/table106.xml"/><Relationship Id="rId4" Type="http://schemas.openxmlformats.org/officeDocument/2006/relationships/table" Target="../tables/table100.xml"/><Relationship Id="rId9" Type="http://schemas.openxmlformats.org/officeDocument/2006/relationships/table" Target="../tables/table105.xml"/></Relationships>
</file>

<file path=xl/worksheets/_rels/sheet19.xml.rels><?xml version="1.0" encoding="UTF-8" standalone="yes"?>
<Relationships xmlns="http://schemas.openxmlformats.org/package/2006/relationships"><Relationship Id="rId8" Type="http://schemas.openxmlformats.org/officeDocument/2006/relationships/table" Target="../tables/table115.xml"/><Relationship Id="rId3" Type="http://schemas.openxmlformats.org/officeDocument/2006/relationships/table" Target="../tables/table110.xml"/><Relationship Id="rId7" Type="http://schemas.openxmlformats.org/officeDocument/2006/relationships/table" Target="../tables/table114.xml"/><Relationship Id="rId2" Type="http://schemas.openxmlformats.org/officeDocument/2006/relationships/table" Target="../tables/table109.xml"/><Relationship Id="rId1" Type="http://schemas.openxmlformats.org/officeDocument/2006/relationships/table" Target="../tables/table108.xml"/><Relationship Id="rId6" Type="http://schemas.openxmlformats.org/officeDocument/2006/relationships/table" Target="../tables/table113.xml"/><Relationship Id="rId5" Type="http://schemas.openxmlformats.org/officeDocument/2006/relationships/table" Target="../tables/table112.xml"/><Relationship Id="rId4" Type="http://schemas.openxmlformats.org/officeDocument/2006/relationships/table" Target="../tables/table111.xml"/><Relationship Id="rId9" Type="http://schemas.openxmlformats.org/officeDocument/2006/relationships/table" Target="../tables/table1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7"/>
  <sheetViews>
    <sheetView topLeftCell="A4" zoomScaleNormal="100" workbookViewId="0">
      <selection activeCell="Y45" sqref="Y1:Y1048576"/>
    </sheetView>
  </sheetViews>
  <sheetFormatPr defaultColWidth="8.88671875" defaultRowHeight="14.4"/>
  <cols>
    <col min="1" max="1" width="75.77734375" style="3" customWidth="1"/>
    <col min="2" max="3" width="7.5546875" style="1" hidden="1" customWidth="1"/>
    <col min="4" max="5" width="7.5546875" style="3" hidden="1" customWidth="1"/>
    <col min="6" max="6" width="18.109375" style="3" hidden="1" customWidth="1"/>
    <col min="7" max="7" width="14.44140625" style="1" hidden="1" customWidth="1"/>
    <col min="8" max="8" width="13.44140625" style="1" hidden="1" customWidth="1"/>
    <col min="9" max="9" width="11.88671875" style="1" hidden="1" customWidth="1"/>
    <col min="10" max="12" width="10.88671875" style="1" hidden="1" customWidth="1"/>
    <col min="13" max="13" width="9.5546875" style="1" hidden="1" customWidth="1"/>
    <col min="14" max="14" width="23.109375" style="1" hidden="1" customWidth="1"/>
    <col min="15" max="15" width="14.5546875" style="1" hidden="1" customWidth="1"/>
    <col min="16" max="16" width="8" style="1" hidden="1" customWidth="1"/>
    <col min="17" max="17" width="17.5546875" style="1" hidden="1" customWidth="1"/>
    <col min="18" max="18" width="15.5546875" style="1" hidden="1" customWidth="1"/>
    <col min="19" max="20" width="14.5546875" style="1" hidden="1" customWidth="1"/>
    <col min="21" max="21" width="15.5546875" style="37" hidden="1" customWidth="1"/>
    <col min="22" max="22" width="15.5546875" style="1" hidden="1" customWidth="1"/>
    <col min="23" max="23" width="15.44140625" style="1" hidden="1" customWidth="1"/>
    <col min="24" max="24" width="15.33203125" style="1" hidden="1" customWidth="1"/>
    <col min="25" max="25" width="14.6640625" style="1" hidden="1" customWidth="1"/>
    <col min="26" max="26" width="14.6640625" style="788" bestFit="1" customWidth="1"/>
    <col min="27" max="27" width="9" style="1" hidden="1" customWidth="1"/>
    <col min="28" max="28" width="10" style="1" hidden="1" customWidth="1"/>
    <col min="29" max="29" width="12" style="1" customWidth="1"/>
    <col min="30" max="30" width="17.6640625" style="1" customWidth="1"/>
    <col min="31" max="16384" width="8.88671875" style="1"/>
  </cols>
  <sheetData>
    <row r="1" spans="1:30" ht="45" customHeight="1">
      <c r="A1" s="894" t="s">
        <v>0</v>
      </c>
      <c r="B1" s="894"/>
      <c r="C1" s="894"/>
      <c r="D1" s="894"/>
      <c r="E1" s="894"/>
      <c r="F1" s="894"/>
    </row>
    <row r="2" spans="1:30" ht="28.8">
      <c r="A2" s="3" t="s">
        <v>1</v>
      </c>
      <c r="B2" s="1" t="s">
        <v>2</v>
      </c>
      <c r="C2" s="1" t="s">
        <v>3</v>
      </c>
      <c r="D2" s="1" t="s">
        <v>4</v>
      </c>
      <c r="E2" s="1" t="s">
        <v>5</v>
      </c>
      <c r="F2" s="1" t="s">
        <v>6</v>
      </c>
      <c r="G2" s="3" t="s">
        <v>7</v>
      </c>
      <c r="H2" s="3" t="s">
        <v>8</v>
      </c>
      <c r="I2" s="3" t="s">
        <v>9</v>
      </c>
      <c r="J2" s="3" t="s">
        <v>10</v>
      </c>
      <c r="K2" s="3" t="s">
        <v>11</v>
      </c>
      <c r="L2" s="3" t="s">
        <v>12</v>
      </c>
      <c r="M2" s="1" t="s">
        <v>13</v>
      </c>
      <c r="N2" s="1" t="s">
        <v>14</v>
      </c>
      <c r="O2" s="1" t="s">
        <v>15</v>
      </c>
      <c r="P2" s="1" t="s">
        <v>16</v>
      </c>
      <c r="Q2" s="3" t="s">
        <v>17</v>
      </c>
      <c r="R2" s="3" t="s">
        <v>18</v>
      </c>
      <c r="S2" s="4" t="s">
        <v>19</v>
      </c>
      <c r="T2" s="4" t="s">
        <v>20</v>
      </c>
      <c r="U2" s="119" t="s">
        <v>21</v>
      </c>
      <c r="V2" s="4" t="s">
        <v>22</v>
      </c>
      <c r="W2" s="5" t="s">
        <v>23</v>
      </c>
      <c r="X2" s="5" t="s">
        <v>24</v>
      </c>
      <c r="Y2" s="4" t="s">
        <v>25</v>
      </c>
      <c r="Z2" s="790" t="s">
        <v>26</v>
      </c>
      <c r="AA2" s="4" t="s">
        <v>27</v>
      </c>
      <c r="AB2" s="4" t="s">
        <v>171</v>
      </c>
      <c r="AC2" s="5" t="s">
        <v>28</v>
      </c>
      <c r="AD2" s="5" t="s">
        <v>29</v>
      </c>
    </row>
    <row r="3" spans="1:30" ht="43.2">
      <c r="A3" s="3" t="s">
        <v>17104</v>
      </c>
      <c r="B3" s="6" t="s">
        <v>30</v>
      </c>
      <c r="C3" s="6">
        <v>43</v>
      </c>
      <c r="D3" s="6" t="s">
        <v>31</v>
      </c>
      <c r="E3" s="1">
        <v>62</v>
      </c>
      <c r="F3" s="1"/>
      <c r="G3" s="3">
        <v>48</v>
      </c>
      <c r="H3" s="3">
        <v>68</v>
      </c>
      <c r="I3" s="3">
        <v>37</v>
      </c>
      <c r="J3" s="3"/>
      <c r="K3" s="3">
        <v>300</v>
      </c>
      <c r="L3" s="3"/>
      <c r="M3" s="3"/>
      <c r="N3" s="1" t="s">
        <v>32</v>
      </c>
      <c r="O3" s="1">
        <v>13</v>
      </c>
      <c r="Q3" s="1">
        <v>300</v>
      </c>
      <c r="R3" s="1">
        <f>SUM(Table1138[[#This Row],[Q1 Y8]:[Q4 Y8]])</f>
        <v>13</v>
      </c>
      <c r="S3" s="4"/>
      <c r="T3" s="3">
        <v>24</v>
      </c>
      <c r="U3" s="119">
        <v>18</v>
      </c>
      <c r="V3" s="4">
        <v>25</v>
      </c>
      <c r="W3" s="4"/>
      <c r="X3" s="4">
        <f>SUM(Table1138[[#This Row],[Q1 Y9]:[Q4 Y9]])</f>
        <v>67</v>
      </c>
      <c r="Y3" s="4">
        <v>31</v>
      </c>
      <c r="Z3" s="557">
        <v>23</v>
      </c>
      <c r="AA3" s="4"/>
      <c r="AB3" s="4"/>
      <c r="AC3" s="4"/>
      <c r="AD3" s="4">
        <f>SUM(Table1138[[#This Row],[Q1 Y10]:[Q4 Y10]])</f>
        <v>54</v>
      </c>
    </row>
    <row r="4" spans="1:30" ht="15.6">
      <c r="A4" s="198" t="s">
        <v>17105</v>
      </c>
      <c r="B4" s="199"/>
      <c r="C4" s="200">
        <v>9</v>
      </c>
      <c r="D4" s="200">
        <v>7</v>
      </c>
      <c r="E4" s="200">
        <v>1</v>
      </c>
      <c r="F4" s="201">
        <v>10</v>
      </c>
      <c r="G4" s="201"/>
      <c r="H4" s="201"/>
      <c r="I4" s="201">
        <v>1</v>
      </c>
      <c r="J4" s="7"/>
      <c r="K4" s="5">
        <v>10</v>
      </c>
      <c r="L4" s="5" t="e">
        <f>SUM([1]!Table113[[#This Row],[Q1 Y7]:[Q4 Y7]])</f>
        <v>#REF!</v>
      </c>
      <c r="M4" s="11">
        <v>1</v>
      </c>
      <c r="N4" s="1">
        <v>1</v>
      </c>
      <c r="O4" s="40">
        <v>9</v>
      </c>
      <c r="P4" s="1">
        <v>2</v>
      </c>
      <c r="Q4" s="4"/>
      <c r="R4" s="1">
        <f>SUM(Table1138[[#This Row],[Q1 Y8]:[Q4 Y8]])</f>
        <v>13</v>
      </c>
      <c r="S4" s="4">
        <v>2</v>
      </c>
      <c r="T4" s="4">
        <v>1</v>
      </c>
      <c r="U4" s="119">
        <v>3</v>
      </c>
      <c r="V4" s="4">
        <v>1</v>
      </c>
      <c r="W4" s="4"/>
      <c r="X4" s="4">
        <f>SUM(Table1138[[#This Row],[Q1 Y9]:[Q4 Y9]])</f>
        <v>7</v>
      </c>
      <c r="Y4" s="4">
        <v>1</v>
      </c>
      <c r="Z4" s="790">
        <v>3</v>
      </c>
      <c r="AA4" s="4"/>
      <c r="AB4" s="4"/>
      <c r="AC4" s="4"/>
      <c r="AD4" s="4">
        <f>SUM(Table1138[[#This Row],[Q1 Y10]:[Q4 Y10]])</f>
        <v>4</v>
      </c>
    </row>
    <row r="5" spans="1:30">
      <c r="A5" s="198" t="s">
        <v>17106</v>
      </c>
      <c r="B5" s="8"/>
      <c r="C5" s="9"/>
      <c r="D5" s="9"/>
      <c r="E5" s="9"/>
      <c r="F5" s="9"/>
      <c r="G5" s="10"/>
      <c r="H5" s="10"/>
      <c r="I5" s="9">
        <v>0</v>
      </c>
      <c r="J5" s="7">
        <v>1</v>
      </c>
      <c r="K5" s="3"/>
      <c r="L5" s="3" t="e">
        <f>SUM([1]!Table113[[#This Row],[Q1 Y7]:[Q4 Y7]])</f>
        <v>#REF!</v>
      </c>
      <c r="M5" s="11">
        <v>1</v>
      </c>
      <c r="N5" s="1">
        <v>1</v>
      </c>
      <c r="O5" s="40">
        <v>1</v>
      </c>
      <c r="P5" s="1">
        <v>1</v>
      </c>
      <c r="R5" s="1">
        <f>SUM(Table1138[[#This Row],[Q1 Y8]:[Q4 Y8]])</f>
        <v>4</v>
      </c>
      <c r="S5" s="4">
        <v>1</v>
      </c>
      <c r="T5" s="4">
        <v>0</v>
      </c>
      <c r="U5" s="119">
        <v>0</v>
      </c>
      <c r="V5" s="4">
        <v>2</v>
      </c>
      <c r="W5" s="4"/>
      <c r="X5" s="4">
        <f>SUM(Table1138[[#This Row],[Q1 Y9]:[Q4 Y9]])</f>
        <v>3</v>
      </c>
      <c r="Y5" s="4">
        <v>3</v>
      </c>
      <c r="Z5" s="790">
        <v>2</v>
      </c>
      <c r="AA5" s="4"/>
      <c r="AB5" s="4"/>
      <c r="AC5" s="4"/>
      <c r="AD5" s="4">
        <f>SUM(Table1138[[#This Row],[Q1 Y10]:[Q4 Y10]])</f>
        <v>5</v>
      </c>
    </row>
    <row r="6" spans="1:30">
      <c r="A6" s="198" t="s">
        <v>17107</v>
      </c>
      <c r="B6" s="8"/>
      <c r="C6" s="9"/>
      <c r="D6" s="9"/>
      <c r="E6" s="9"/>
      <c r="F6" s="9"/>
      <c r="G6" s="10"/>
      <c r="H6" s="10"/>
      <c r="I6" s="9"/>
      <c r="J6" s="7"/>
      <c r="K6" s="3"/>
      <c r="L6" s="3"/>
      <c r="M6" s="11"/>
      <c r="R6" s="12">
        <f>SUM(Table1138[[#This Row],[Q1 Y8]:[Q4 Y8]])</f>
        <v>0</v>
      </c>
      <c r="T6" s="1">
        <v>1</v>
      </c>
      <c r="V6" s="1">
        <v>0</v>
      </c>
      <c r="X6" s="1">
        <f>SUM(Table1138[[#This Row],[Q1 Y9]:[Q4 Y9]])</f>
        <v>1</v>
      </c>
      <c r="Y6" s="1">
        <v>2</v>
      </c>
      <c r="Z6" s="788">
        <v>5</v>
      </c>
      <c r="AD6" s="1">
        <f>SUM(Table1138[[#This Row],[Q1 Y10]:[Q4 Y10]])</f>
        <v>7</v>
      </c>
    </row>
    <row r="7" spans="1:30" ht="31.5" customHeight="1">
      <c r="A7" s="202" t="s">
        <v>33</v>
      </c>
      <c r="B7" s="203">
        <v>5</v>
      </c>
      <c r="C7" s="203">
        <v>15</v>
      </c>
      <c r="D7" s="203">
        <v>1</v>
      </c>
      <c r="E7" s="204">
        <v>10</v>
      </c>
      <c r="F7" s="204"/>
      <c r="G7" s="202">
        <v>7</v>
      </c>
      <c r="H7" s="202"/>
      <c r="I7" s="202">
        <v>9</v>
      </c>
      <c r="J7" s="202"/>
      <c r="K7" s="202"/>
      <c r="L7" s="202"/>
      <c r="M7" s="205">
        <v>5</v>
      </c>
      <c r="N7" s="204"/>
      <c r="O7" s="204">
        <v>14</v>
      </c>
      <c r="P7" s="204">
        <v>10</v>
      </c>
      <c r="Q7" s="204"/>
      <c r="R7" s="204">
        <f>SUM(Table1138[[#This Row],[Q1 Y8]:[Q4 Y8]])</f>
        <v>29</v>
      </c>
      <c r="S7" s="206">
        <v>11</v>
      </c>
      <c r="T7" s="202">
        <v>20</v>
      </c>
      <c r="U7" s="207">
        <v>12</v>
      </c>
      <c r="V7" s="204">
        <v>19</v>
      </c>
      <c r="W7" s="4"/>
      <c r="X7" s="4">
        <f>SUM(Table1138[[#This Row],[Q1 Y9]:[Q4 Y9]])</f>
        <v>62</v>
      </c>
      <c r="Y7" s="4">
        <v>10</v>
      </c>
      <c r="Z7" s="790"/>
      <c r="AA7" s="4"/>
      <c r="AB7" s="4"/>
      <c r="AC7" s="4"/>
      <c r="AD7" s="4">
        <f>SUM(Table1138[[#This Row],[Q1 Y10]:[Q4 Y10]])</f>
        <v>10</v>
      </c>
    </row>
    <row r="8" spans="1:30" ht="57.6">
      <c r="A8" s="13" t="s">
        <v>34</v>
      </c>
      <c r="B8" s="6" t="s">
        <v>35</v>
      </c>
      <c r="C8" s="6" t="s">
        <v>36</v>
      </c>
      <c r="D8" s="6" t="s">
        <v>37</v>
      </c>
      <c r="E8" s="1">
        <v>40</v>
      </c>
      <c r="F8" s="1"/>
      <c r="G8" s="3">
        <v>45</v>
      </c>
      <c r="H8" s="3">
        <v>70</v>
      </c>
      <c r="I8" s="3">
        <v>69</v>
      </c>
      <c r="J8" s="7">
        <v>46</v>
      </c>
      <c r="K8" s="3">
        <v>225</v>
      </c>
      <c r="L8" s="3"/>
      <c r="M8" s="7">
        <v>54</v>
      </c>
      <c r="N8" s="1">
        <v>75</v>
      </c>
      <c r="O8" s="1">
        <v>56</v>
      </c>
      <c r="P8" s="1">
        <v>56</v>
      </c>
      <c r="Q8" s="1">
        <v>225</v>
      </c>
      <c r="R8" s="1">
        <f>SUM(Table1138[[#This Row],[Q1 Y8]:[Q4 Y8]])</f>
        <v>241</v>
      </c>
      <c r="S8" s="4">
        <v>48</v>
      </c>
      <c r="T8" s="1">
        <v>69</v>
      </c>
      <c r="U8" s="119">
        <v>67</v>
      </c>
      <c r="V8" s="4">
        <v>74</v>
      </c>
      <c r="W8" s="4"/>
      <c r="X8" s="4">
        <f>SUM(Table1138[[#This Row],[Q1 Y9]:[Q4 Y9]])</f>
        <v>258</v>
      </c>
      <c r="Y8" s="4">
        <v>40</v>
      </c>
      <c r="Z8" s="790">
        <v>41</v>
      </c>
      <c r="AA8" s="4"/>
      <c r="AB8" s="4"/>
      <c r="AC8" s="4"/>
      <c r="AD8" s="4">
        <f>SUM(Table1138[[#This Row],[Q1 Y10]:[Q4 Y10]])</f>
        <v>81</v>
      </c>
    </row>
    <row r="9" spans="1:30">
      <c r="A9" s="3" t="s">
        <v>38</v>
      </c>
      <c r="B9" s="14"/>
      <c r="C9" s="14"/>
      <c r="D9" s="14"/>
      <c r="E9" s="4"/>
      <c r="F9" s="4"/>
      <c r="G9" s="5"/>
      <c r="H9" s="5"/>
      <c r="I9" s="5">
        <v>18</v>
      </c>
      <c r="J9" s="7"/>
      <c r="K9" s="5">
        <v>20</v>
      </c>
      <c r="L9" s="5" t="e">
        <f>SUM([1]!Table113[[#This Row],[Q1 Y7]:[Q4 Y7]])</f>
        <v>#REF!</v>
      </c>
      <c r="M9" s="11">
        <v>10</v>
      </c>
      <c r="N9" s="1" t="s">
        <v>39</v>
      </c>
      <c r="O9" s="40">
        <v>27</v>
      </c>
      <c r="P9" s="1">
        <v>23</v>
      </c>
      <c r="Q9" s="1">
        <v>25</v>
      </c>
      <c r="R9" s="1">
        <f>SUM(Table1138[[#This Row],[Q1 Y8]:[Q4 Y8]])</f>
        <v>60</v>
      </c>
      <c r="S9" s="4">
        <v>15</v>
      </c>
      <c r="T9" s="4">
        <v>7</v>
      </c>
      <c r="U9" s="119">
        <v>26</v>
      </c>
      <c r="V9" s="4">
        <v>21</v>
      </c>
      <c r="W9" s="4"/>
      <c r="X9" s="4">
        <f>SUM(Table1138[[#This Row],[Q1 Y9]:[Q4 Y9]])</f>
        <v>69</v>
      </c>
      <c r="Y9" s="4">
        <v>20</v>
      </c>
      <c r="Z9" s="790">
        <v>26</v>
      </c>
      <c r="AA9" s="4"/>
      <c r="AB9" s="4"/>
      <c r="AC9" s="4"/>
      <c r="AD9" s="4">
        <f>SUM(Table1138[[#This Row],[Q1 Y10]:[Q4 Y10]])</f>
        <v>46</v>
      </c>
    </row>
    <row r="10" spans="1:30">
      <c r="A10" s="3" t="s">
        <v>40</v>
      </c>
      <c r="B10" s="6"/>
      <c r="C10" s="6"/>
      <c r="D10" s="6"/>
      <c r="E10" s="1"/>
      <c r="F10" s="1"/>
      <c r="G10" s="3"/>
      <c r="H10" s="3"/>
      <c r="I10" s="3">
        <v>9</v>
      </c>
      <c r="J10" s="7">
        <v>11</v>
      </c>
      <c r="K10" s="3"/>
      <c r="L10" s="3" t="e">
        <f>SUM([1]!Table113[[#This Row],[Q1 Y7]:[Q4 Y7]])</f>
        <v>#REF!</v>
      </c>
      <c r="M10" s="11">
        <v>0</v>
      </c>
      <c r="N10" s="1" t="s">
        <v>39</v>
      </c>
      <c r="O10" s="40">
        <v>6</v>
      </c>
      <c r="R10" s="1">
        <f>SUM(Table1138[[#This Row],[Q1 Y8]:[Q4 Y8]])</f>
        <v>6</v>
      </c>
      <c r="S10" s="4">
        <v>4</v>
      </c>
      <c r="T10" s="4">
        <v>0</v>
      </c>
      <c r="U10" s="119">
        <v>2</v>
      </c>
      <c r="V10" s="4">
        <v>3</v>
      </c>
      <c r="W10" s="4"/>
      <c r="X10" s="4">
        <f>SUM(Table1138[[#This Row],[Q1 Y9]:[Q4 Y9]])</f>
        <v>9</v>
      </c>
      <c r="Y10" s="4">
        <v>13</v>
      </c>
      <c r="Z10" s="790">
        <v>0</v>
      </c>
      <c r="AA10" s="4"/>
      <c r="AB10" s="4"/>
      <c r="AC10" s="4"/>
      <c r="AD10" s="4">
        <f>SUM(Table1138[[#This Row],[Q1 Y10]:[Q4 Y10]])</f>
        <v>13</v>
      </c>
    </row>
    <row r="11" spans="1:30" ht="15" thickBot="1">
      <c r="A11" s="3" t="s">
        <v>41</v>
      </c>
      <c r="B11" s="6"/>
      <c r="C11" s="6"/>
      <c r="D11" s="6"/>
      <c r="E11" s="1"/>
      <c r="F11" s="1"/>
      <c r="G11" s="3"/>
      <c r="H11" s="3"/>
      <c r="I11" s="3"/>
      <c r="J11" s="7"/>
      <c r="K11" s="3"/>
      <c r="L11" s="3"/>
      <c r="M11" s="11"/>
      <c r="R11" s="12">
        <f>SUM(Table1138[[#This Row],[Q1 Y8]:[Q4 Y8]])</f>
        <v>0</v>
      </c>
      <c r="T11" s="1">
        <v>0</v>
      </c>
      <c r="V11" s="1">
        <v>0</v>
      </c>
      <c r="X11" s="1">
        <f>SUM(Table1138[[#This Row],[Q1 Y9]:[Q4 Y9]])</f>
        <v>0</v>
      </c>
      <c r="Y11" s="1">
        <v>1</v>
      </c>
      <c r="Z11" s="788">
        <v>0</v>
      </c>
      <c r="AD11" s="1">
        <f>SUM(Table1138[[#This Row],[Q1 Y10]:[Q4 Y10]])</f>
        <v>1</v>
      </c>
    </row>
    <row r="12" spans="1:30">
      <c r="A12" s="7" t="s">
        <v>42</v>
      </c>
      <c r="B12" s="6"/>
      <c r="C12" s="6"/>
      <c r="D12" s="6"/>
      <c r="E12" s="1"/>
      <c r="F12" s="1"/>
      <c r="G12" s="5"/>
      <c r="H12" s="3"/>
      <c r="I12" s="5">
        <v>11</v>
      </c>
      <c r="J12" s="7">
        <v>23</v>
      </c>
      <c r="K12" s="5"/>
      <c r="L12" s="5" t="e">
        <f>SUM([1]!Table113[[#This Row],[Q1 Y7]:[Q4 Y7]])</f>
        <v>#REF!</v>
      </c>
      <c r="M12" s="15" t="s">
        <v>43</v>
      </c>
      <c r="N12" s="208">
        <v>88389792.379999995</v>
      </c>
      <c r="O12" s="16">
        <v>57815059.340000004</v>
      </c>
      <c r="P12" s="16">
        <v>53.7</v>
      </c>
      <c r="R12" s="16">
        <f>SUM(Table1138[[#This Row],[Q1 Y8]:[Q4 Y8]])</f>
        <v>146204905.41999999</v>
      </c>
      <c r="S12" s="209">
        <v>36582560</v>
      </c>
      <c r="T12" s="19">
        <v>28203582</v>
      </c>
      <c r="U12" s="210">
        <v>125037644.42</v>
      </c>
      <c r="V12" s="211">
        <v>124162257.63</v>
      </c>
      <c r="W12" s="4"/>
      <c r="X12" s="19">
        <f>SUM(Table1138[[#This Row],[Q1 Y9]:[Q4 Y9]])</f>
        <v>313986044.05000001</v>
      </c>
      <c r="Y12" s="19">
        <v>27607297.640000001</v>
      </c>
      <c r="Z12" s="787">
        <v>42409227.25</v>
      </c>
      <c r="AA12" s="4"/>
      <c r="AB12" s="4"/>
      <c r="AC12" s="4"/>
      <c r="AD12" s="19">
        <f>SUM(Table1138[[#This Row],[Q1 Y10]:[Q4 Y10]])</f>
        <v>70016524.890000001</v>
      </c>
    </row>
    <row r="13" spans="1:30" ht="28.8">
      <c r="A13" s="13" t="s">
        <v>44</v>
      </c>
      <c r="B13" s="14"/>
      <c r="C13" s="14"/>
      <c r="D13" s="14"/>
      <c r="E13" s="4"/>
      <c r="F13" s="4"/>
      <c r="G13" s="5"/>
      <c r="H13" s="5"/>
      <c r="I13" s="5">
        <v>8</v>
      </c>
      <c r="J13" s="7"/>
      <c r="K13" s="5">
        <v>5</v>
      </c>
      <c r="L13" s="5" t="e">
        <f>SUM([1]!Table113[[#This Row],[Q1 Y7]:[Q4 Y7]])</f>
        <v>#REF!</v>
      </c>
      <c r="M13" s="11">
        <v>48</v>
      </c>
      <c r="N13" s="1">
        <v>24</v>
      </c>
      <c r="O13" s="40">
        <v>25</v>
      </c>
      <c r="P13" s="1">
        <v>31</v>
      </c>
      <c r="Q13" s="1">
        <v>160</v>
      </c>
      <c r="R13" s="1">
        <f>SUM(Table1138[[#This Row],[Q1 Y8]:[Q4 Y8]])</f>
        <v>128</v>
      </c>
      <c r="S13" s="4">
        <v>64</v>
      </c>
      <c r="T13" s="4">
        <v>45</v>
      </c>
      <c r="U13" s="119">
        <v>50</v>
      </c>
      <c r="V13" s="4">
        <v>42</v>
      </c>
      <c r="W13" s="4"/>
      <c r="X13" s="4">
        <f>SUM(Table1138[[#This Row],[Q1 Y9]:[Q4 Y9]])</f>
        <v>201</v>
      </c>
      <c r="Y13" s="4">
        <v>55</v>
      </c>
      <c r="Z13" s="790">
        <v>40</v>
      </c>
      <c r="AA13" s="4"/>
      <c r="AB13" s="4"/>
      <c r="AC13" s="4"/>
      <c r="AD13" s="4">
        <f>SUM(Table1138[[#This Row],[Q1 Y10]:[Q4 Y10]])</f>
        <v>95</v>
      </c>
    </row>
    <row r="14" spans="1:30">
      <c r="A14" s="3" t="s">
        <v>45</v>
      </c>
      <c r="B14" s="6"/>
      <c r="C14" s="6"/>
      <c r="D14" s="6"/>
      <c r="E14" s="1"/>
      <c r="F14" s="1"/>
      <c r="G14" s="3"/>
      <c r="H14" s="3"/>
      <c r="I14" s="3">
        <v>2</v>
      </c>
      <c r="J14" s="7">
        <v>6</v>
      </c>
      <c r="K14" s="3"/>
      <c r="L14" s="3" t="e">
        <f>SUM([1]!Table113[[#This Row],[Q1 Y7]:[Q4 Y7]])</f>
        <v>#REF!</v>
      </c>
      <c r="M14" s="11">
        <v>2</v>
      </c>
      <c r="N14" s="1" t="s">
        <v>39</v>
      </c>
      <c r="O14" s="40">
        <v>4</v>
      </c>
      <c r="P14" s="1">
        <v>7</v>
      </c>
      <c r="Q14" s="1">
        <v>7</v>
      </c>
      <c r="R14" s="1">
        <f>SUM(Table1138[[#This Row],[Q1 Y8]:[Q4 Y8]])</f>
        <v>13</v>
      </c>
      <c r="S14" s="4">
        <v>6</v>
      </c>
      <c r="T14" s="4"/>
      <c r="U14" s="119">
        <v>6</v>
      </c>
      <c r="V14" s="4">
        <v>5</v>
      </c>
      <c r="W14" s="4"/>
      <c r="X14" s="4">
        <f>SUM(Table1138[[#This Row],[Q1 Y9]:[Q4 Y9]])</f>
        <v>17</v>
      </c>
      <c r="Y14" s="4">
        <v>6</v>
      </c>
      <c r="Z14" s="790">
        <v>5</v>
      </c>
      <c r="AA14" s="4"/>
      <c r="AB14" s="4"/>
      <c r="AC14" s="4"/>
      <c r="AD14" s="4">
        <f>SUM(Table1138[[#This Row],[Q1 Y10]:[Q4 Y10]])</f>
        <v>11</v>
      </c>
    </row>
    <row r="15" spans="1:30">
      <c r="A15" s="3" t="s">
        <v>46</v>
      </c>
      <c r="B15" s="6"/>
      <c r="C15" s="6"/>
      <c r="D15" s="6"/>
      <c r="E15" s="1"/>
      <c r="F15" s="1"/>
      <c r="G15" s="17">
        <v>17118156.23</v>
      </c>
      <c r="H15" s="17">
        <v>2850288.24</v>
      </c>
      <c r="I15" s="17">
        <v>3940194.96</v>
      </c>
      <c r="J15" s="17">
        <v>9198143.120000001</v>
      </c>
      <c r="K15" s="3"/>
      <c r="L15" s="17" t="e">
        <f>SUM([1]!Table113[[#This Row],[Q1 Y7]:[Q4 Y7]])</f>
        <v>#REF!</v>
      </c>
      <c r="M15" s="11">
        <v>0</v>
      </c>
      <c r="N15" s="1" t="s">
        <v>39</v>
      </c>
      <c r="O15" s="40">
        <v>2</v>
      </c>
      <c r="R15" s="1">
        <f>SUM(Table1138[[#This Row],[Q1 Y8]:[Q4 Y8]])</f>
        <v>2</v>
      </c>
      <c r="S15" s="4">
        <v>1</v>
      </c>
      <c r="T15" s="4"/>
      <c r="U15" s="119">
        <v>0</v>
      </c>
      <c r="V15" s="1">
        <v>0</v>
      </c>
      <c r="W15" s="4"/>
      <c r="X15" s="4">
        <f>SUM(Table1138[[#This Row],[Q1 Y9]:[Q4 Y9]])</f>
        <v>1</v>
      </c>
      <c r="Y15" s="4">
        <v>4</v>
      </c>
      <c r="Z15" s="790">
        <v>3</v>
      </c>
      <c r="AA15" s="4"/>
      <c r="AB15" s="4"/>
      <c r="AC15" s="4"/>
      <c r="AD15" s="4">
        <f>SUM(Table1138[[#This Row],[Q1 Y10]:[Q4 Y10]])</f>
        <v>7</v>
      </c>
    </row>
    <row r="16" spans="1:30" ht="15" thickBot="1">
      <c r="A16" s="3" t="s">
        <v>47</v>
      </c>
      <c r="B16" s="6"/>
      <c r="C16" s="6"/>
      <c r="D16" s="6"/>
      <c r="E16" s="1"/>
      <c r="F16" s="1"/>
      <c r="G16" s="17"/>
      <c r="H16" s="17"/>
      <c r="I16" s="17"/>
      <c r="J16" s="17"/>
      <c r="K16" s="3"/>
      <c r="L16" s="17"/>
      <c r="M16" s="11"/>
      <c r="R16" s="12">
        <f>SUM(Table1138[[#This Row],[Q1 Y8]:[Q4 Y8]])</f>
        <v>0</v>
      </c>
      <c r="V16" s="1">
        <v>0</v>
      </c>
      <c r="X16" s="1">
        <f>SUM(Table1138[[#This Row],[Q1 Y9]:[Q4 Y9]])</f>
        <v>0</v>
      </c>
      <c r="Y16" s="1">
        <v>0</v>
      </c>
      <c r="Z16" s="788">
        <v>0</v>
      </c>
      <c r="AD16" s="1">
        <f>SUM(Table1138[[#This Row],[Q1 Y10]:[Q4 Y10]])</f>
        <v>0</v>
      </c>
    </row>
    <row r="17" spans="1:30" ht="15" thickBot="1">
      <c r="A17" s="7" t="s">
        <v>48</v>
      </c>
      <c r="B17" s="6"/>
      <c r="C17" s="6"/>
      <c r="D17" s="6"/>
      <c r="E17" s="1"/>
      <c r="F17" s="1"/>
      <c r="G17" s="3">
        <v>0</v>
      </c>
      <c r="H17" s="3"/>
      <c r="I17" s="3"/>
      <c r="J17" s="3"/>
      <c r="K17" s="3"/>
      <c r="L17" s="3"/>
      <c r="M17" s="15" t="s">
        <v>49</v>
      </c>
      <c r="N17" s="212">
        <v>19657267.329999998</v>
      </c>
      <c r="O17" s="16">
        <v>5629678.9299999997</v>
      </c>
      <c r="P17" s="16">
        <v>9.5</v>
      </c>
      <c r="Q17" s="6" t="s">
        <v>50</v>
      </c>
      <c r="R17" s="16">
        <f>SUM(Table1138[[#This Row],[Q1 Y8]:[Q4 Y8]])</f>
        <v>25286955.759999998</v>
      </c>
      <c r="S17" s="19">
        <v>17034441</v>
      </c>
      <c r="T17" s="151">
        <v>6601808.2599999998</v>
      </c>
      <c r="U17" s="210">
        <v>8232861.8200000003</v>
      </c>
      <c r="V17" s="19">
        <v>10737376.429999998</v>
      </c>
      <c r="W17" s="4"/>
      <c r="X17" s="19">
        <f>SUM(Table1138[[#This Row],[Q1 Y9]:[Q4 Y9]])</f>
        <v>42606487.509999998</v>
      </c>
      <c r="Y17" s="19">
        <v>16207224.840000002</v>
      </c>
      <c r="Z17" s="787">
        <v>3292753.6899999995</v>
      </c>
      <c r="AA17" s="4"/>
      <c r="AB17" s="4"/>
      <c r="AC17" s="4"/>
      <c r="AD17" s="19">
        <f>SUM(Table1138[[#This Row],[Q1 Y10]:[Q4 Y10]])</f>
        <v>19499978.530000001</v>
      </c>
    </row>
    <row r="18" spans="1:30" ht="28.8">
      <c r="A18" s="13" t="s">
        <v>51</v>
      </c>
      <c r="B18" s="6"/>
      <c r="C18" s="6"/>
      <c r="D18" s="6"/>
      <c r="E18" s="1"/>
      <c r="F18" s="1"/>
      <c r="G18" s="3">
        <v>0</v>
      </c>
      <c r="H18" s="3"/>
      <c r="I18" s="3"/>
      <c r="J18" s="3"/>
      <c r="K18" s="3"/>
      <c r="L18" s="3"/>
      <c r="M18" s="3"/>
      <c r="R18" s="1">
        <f>SUM(Table1138[[#This Row],[Q1 Y8]:[Q4 Y8]])</f>
        <v>0</v>
      </c>
      <c r="S18" s="4"/>
      <c r="T18" s="4"/>
      <c r="U18" s="119"/>
      <c r="V18" s="1" t="s">
        <v>59</v>
      </c>
      <c r="W18" s="4"/>
      <c r="X18" s="4">
        <f>SUM(Table1138[[#This Row],[Q1 Y9]:[Q4 Y9]])</f>
        <v>0</v>
      </c>
      <c r="Y18" s="4"/>
      <c r="Z18" s="790"/>
      <c r="AA18" s="4"/>
      <c r="AB18" s="4"/>
      <c r="AC18" s="4"/>
      <c r="AD18" s="4">
        <f>SUM(Table1138[[#This Row],[Q1 Y10]:[Q4 Y10]])</f>
        <v>0</v>
      </c>
    </row>
    <row r="19" spans="1:30" ht="28.8">
      <c r="A19" s="13" t="s">
        <v>52</v>
      </c>
      <c r="B19" s="6"/>
      <c r="C19" s="6"/>
      <c r="D19" s="6"/>
      <c r="E19" s="1"/>
      <c r="F19" s="1"/>
      <c r="G19" s="3">
        <v>0</v>
      </c>
      <c r="H19" s="3"/>
      <c r="I19" s="3"/>
      <c r="J19" s="3"/>
      <c r="K19" s="3"/>
      <c r="L19" s="3"/>
      <c r="M19" s="3"/>
      <c r="R19" s="1">
        <f>SUM(Table1138[[#This Row],[Q1 Y8]:[Q4 Y8]])</f>
        <v>0</v>
      </c>
      <c r="S19" s="4"/>
      <c r="T19" s="4"/>
      <c r="U19" s="119"/>
      <c r="V19" s="1" t="s">
        <v>59</v>
      </c>
      <c r="W19" s="4"/>
      <c r="X19" s="4">
        <f>SUM(Table1138[[#This Row],[Q1 Y9]:[Q4 Y9]])</f>
        <v>0</v>
      </c>
      <c r="Y19" s="4"/>
      <c r="Z19" s="790"/>
      <c r="AA19" s="4"/>
      <c r="AB19" s="4"/>
      <c r="AC19" s="4"/>
      <c r="AD19" s="4">
        <f>SUM(Table1138[[#This Row],[Q1 Y10]:[Q4 Y10]])</f>
        <v>0</v>
      </c>
    </row>
    <row r="20" spans="1:30" ht="28.8">
      <c r="A20" s="13" t="s">
        <v>53</v>
      </c>
      <c r="D20" s="1">
        <v>8</v>
      </c>
      <c r="E20" s="1">
        <v>0</v>
      </c>
      <c r="F20" s="1"/>
      <c r="G20" s="3">
        <v>0</v>
      </c>
      <c r="H20" s="3"/>
      <c r="I20" s="3"/>
      <c r="J20" s="3"/>
      <c r="K20" s="3"/>
      <c r="L20" s="3"/>
      <c r="M20" s="3"/>
      <c r="R20" s="1">
        <f>SUM(Table1138[[#This Row],[Q1 Y8]:[Q4 Y8]])</f>
        <v>0</v>
      </c>
      <c r="S20" s="4"/>
      <c r="T20" s="4"/>
      <c r="U20" s="119"/>
      <c r="V20" s="1" t="s">
        <v>59</v>
      </c>
      <c r="W20" s="4"/>
      <c r="X20" s="4">
        <f>SUM(Table1138[[#This Row],[Q1 Y9]:[Q4 Y9]])</f>
        <v>0</v>
      </c>
      <c r="Y20" s="4"/>
      <c r="Z20" s="790"/>
      <c r="AA20" s="4"/>
      <c r="AB20" s="4"/>
      <c r="AC20" s="4"/>
      <c r="AD20" s="4">
        <f>SUM(Table1138[[#This Row],[Q1 Y10]:[Q4 Y10]])</f>
        <v>0</v>
      </c>
    </row>
    <row r="21" spans="1:30" ht="26.25" customHeight="1">
      <c r="A21" s="13" t="s">
        <v>54</v>
      </c>
      <c r="C21" s="1">
        <v>9</v>
      </c>
      <c r="D21" s="1">
        <v>1</v>
      </c>
      <c r="E21" s="1"/>
      <c r="F21" s="1"/>
      <c r="G21" s="3">
        <v>0</v>
      </c>
      <c r="H21" s="3"/>
      <c r="I21" s="3">
        <v>1</v>
      </c>
      <c r="J21" s="3">
        <v>2</v>
      </c>
      <c r="K21" s="3"/>
      <c r="L21" s="3"/>
      <c r="M21" s="3"/>
      <c r="N21" s="1" t="s">
        <v>55</v>
      </c>
      <c r="R21" s="1">
        <f>SUM(Table1138[[#This Row],[Q1 Y8]:[Q4 Y8]])</f>
        <v>0</v>
      </c>
      <c r="S21" s="4"/>
      <c r="T21" s="4"/>
      <c r="U21" s="119"/>
      <c r="V21" s="1" t="s">
        <v>59</v>
      </c>
      <c r="W21" s="4"/>
      <c r="X21" s="4">
        <f>SUM(Table1138[[#This Row],[Q1 Y9]:[Q4 Y9]])</f>
        <v>0</v>
      </c>
      <c r="Y21" s="4"/>
      <c r="Z21" s="790"/>
      <c r="AA21" s="4"/>
      <c r="AB21" s="4"/>
      <c r="AC21" s="4"/>
      <c r="AD21" s="4">
        <f>SUM(Table1138[[#This Row],[Q1 Y10]:[Q4 Y10]])</f>
        <v>0</v>
      </c>
    </row>
    <row r="22" spans="1:30" ht="26.25" customHeight="1">
      <c r="A22" s="13" t="s">
        <v>56</v>
      </c>
      <c r="B22" s="4"/>
      <c r="C22" s="4"/>
      <c r="D22" s="4"/>
      <c r="E22" s="4"/>
      <c r="F22" s="4"/>
      <c r="G22" s="5"/>
      <c r="H22" s="5"/>
      <c r="I22" s="5">
        <v>2</v>
      </c>
      <c r="J22" s="5">
        <v>1</v>
      </c>
      <c r="K22" s="5">
        <v>50</v>
      </c>
      <c r="L22" s="5" t="e">
        <f>SUM([1]!Table113[[#This Row],[Q1 Y7]:[Q4 Y7]])</f>
        <v>#REF!</v>
      </c>
      <c r="M22" s="3"/>
      <c r="N22" s="1" t="s">
        <v>55</v>
      </c>
      <c r="O22" s="1">
        <v>4</v>
      </c>
      <c r="P22" s="11">
        <v>5</v>
      </c>
      <c r="R22" s="1">
        <f>SUM(Table1138[[#This Row],[Q1 Y8]:[Q4 Y8]])</f>
        <v>9</v>
      </c>
      <c r="S22" s="11">
        <v>3</v>
      </c>
      <c r="T22" s="1">
        <v>1</v>
      </c>
      <c r="U22" s="119">
        <v>4</v>
      </c>
      <c r="V22" s="1" t="s">
        <v>17108</v>
      </c>
      <c r="W22" s="4"/>
      <c r="X22" s="4">
        <f>SUM(Table1138[[#This Row],[Q1 Y9]:[Q4 Y9]])</f>
        <v>8</v>
      </c>
      <c r="Y22" s="4">
        <v>1</v>
      </c>
      <c r="Z22" s="790"/>
      <c r="AA22" s="4"/>
      <c r="AB22" s="4"/>
      <c r="AC22" s="4"/>
      <c r="AD22" s="4">
        <f>SUM(Table1138[[#This Row],[Q1 Y10]:[Q4 Y10]])</f>
        <v>1</v>
      </c>
    </row>
    <row r="23" spans="1:30" ht="26.25" customHeight="1">
      <c r="A23" s="13" t="s">
        <v>17109</v>
      </c>
      <c r="B23" s="56"/>
      <c r="C23" s="56"/>
      <c r="D23" s="56"/>
      <c r="E23" s="56"/>
      <c r="F23" s="56"/>
      <c r="G23" s="152"/>
      <c r="H23" s="152"/>
      <c r="I23" s="152"/>
      <c r="J23" s="152"/>
      <c r="K23" s="152"/>
      <c r="L23" s="152"/>
      <c r="M23" s="152"/>
      <c r="N23" s="56"/>
      <c r="O23" s="56"/>
      <c r="P23" s="213"/>
      <c r="Q23" s="56"/>
      <c r="R23" s="214">
        <f>SUM(Table1138[[#This Row],[Q1 Y8]:[Q4 Y8]])</f>
        <v>0</v>
      </c>
      <c r="S23" s="213"/>
      <c r="T23" s="1">
        <v>4</v>
      </c>
      <c r="U23" s="119">
        <v>0</v>
      </c>
      <c r="V23" s="1" t="s">
        <v>17108</v>
      </c>
      <c r="W23" s="56"/>
      <c r="X23" s="56">
        <f>SUM(Table1138[[#This Row],[Q1 Y9]:[Q4 Y9]])</f>
        <v>4</v>
      </c>
      <c r="Y23" s="56"/>
      <c r="Z23" s="790"/>
      <c r="AA23" s="56"/>
      <c r="AB23" s="56"/>
      <c r="AC23" s="56"/>
      <c r="AD23" s="56">
        <f>SUM(Table1138[[#This Row],[Q1 Y10]:[Q4 Y10]])</f>
        <v>0</v>
      </c>
    </row>
    <row r="24" spans="1:30" ht="26.25" customHeight="1">
      <c r="A24" s="3" t="s">
        <v>57</v>
      </c>
      <c r="D24" s="1"/>
      <c r="E24" s="1"/>
      <c r="F24" s="1"/>
      <c r="G24" s="3"/>
      <c r="H24" s="3"/>
      <c r="I24" s="3">
        <v>2</v>
      </c>
      <c r="J24" s="3"/>
      <c r="K24" s="3"/>
      <c r="L24" s="3" t="e">
        <f>SUM([1]!Table113[[#This Row],[Q1 Y7]:[Q4 Y7]])</f>
        <v>#REF!</v>
      </c>
      <c r="N24" s="1" t="s">
        <v>55</v>
      </c>
      <c r="O24" s="1">
        <v>4</v>
      </c>
      <c r="P24" s="11">
        <v>5</v>
      </c>
      <c r="Q24" s="1">
        <v>10</v>
      </c>
      <c r="R24" s="1">
        <f>SUM(Table1138[[#This Row],[Q1 Y8]:[Q4 Y8]])</f>
        <v>9</v>
      </c>
      <c r="S24" s="11">
        <v>6</v>
      </c>
      <c r="T24" s="1">
        <v>8</v>
      </c>
      <c r="U24" s="119">
        <v>2</v>
      </c>
      <c r="V24" s="1" t="s">
        <v>17108</v>
      </c>
      <c r="W24" s="4"/>
      <c r="X24" s="4">
        <f>SUM(Table1138[[#This Row],[Q1 Y9]:[Q4 Y9]])</f>
        <v>16</v>
      </c>
      <c r="Y24" s="4">
        <v>1</v>
      </c>
      <c r="Z24" s="790"/>
      <c r="AA24" s="4"/>
      <c r="AB24" s="4"/>
      <c r="AC24" s="4"/>
      <c r="AD24" s="4">
        <f>SUM(Table1138[[#This Row],[Q1 Y10]:[Q4 Y10]])</f>
        <v>1</v>
      </c>
    </row>
    <row r="25" spans="1:30" ht="26.25" customHeight="1">
      <c r="A25" s="3" t="s">
        <v>58</v>
      </c>
      <c r="D25" s="1"/>
      <c r="E25" s="1"/>
      <c r="F25" s="1"/>
      <c r="G25" s="3">
        <v>0</v>
      </c>
      <c r="H25" s="3"/>
      <c r="I25" s="3">
        <v>0</v>
      </c>
      <c r="J25" s="3"/>
      <c r="K25" s="3"/>
      <c r="L25" s="3"/>
      <c r="M25" s="11">
        <v>0</v>
      </c>
      <c r="N25" s="1" t="s">
        <v>39</v>
      </c>
      <c r="O25" s="1">
        <v>1</v>
      </c>
      <c r="P25" s="1" t="s">
        <v>59</v>
      </c>
      <c r="Q25" s="1">
        <v>1</v>
      </c>
      <c r="R25" s="1">
        <f>SUM(Table1138[[#This Row],[Q1 Y8]:[Q4 Y8]])</f>
        <v>1</v>
      </c>
      <c r="S25" s="4">
        <v>0</v>
      </c>
      <c r="T25" s="4"/>
      <c r="U25" s="119">
        <v>0</v>
      </c>
      <c r="V25" s="4">
        <v>1</v>
      </c>
      <c r="W25" s="4"/>
      <c r="X25" s="4">
        <f>SUM(Table1138[[#This Row],[Q1 Y9]:[Q4 Y9]])</f>
        <v>1</v>
      </c>
      <c r="Y25" s="4">
        <v>0</v>
      </c>
      <c r="Z25" s="790">
        <v>1</v>
      </c>
      <c r="AA25" s="4"/>
      <c r="AB25" s="4"/>
      <c r="AC25" s="4"/>
      <c r="AD25" s="4">
        <f>SUM(Table1138[[#This Row],[Q1 Y10]:[Q4 Y10]])</f>
        <v>1</v>
      </c>
    </row>
    <row r="26" spans="1:30" ht="27.75" customHeight="1">
      <c r="A26" s="3" t="s">
        <v>60</v>
      </c>
      <c r="D26" s="1"/>
      <c r="E26" s="1"/>
      <c r="F26" s="1"/>
      <c r="G26" s="3"/>
      <c r="H26" s="3"/>
      <c r="I26" s="3"/>
      <c r="J26" s="3"/>
      <c r="K26" s="3"/>
      <c r="L26" s="3"/>
      <c r="M26" s="11"/>
      <c r="R26" s="12">
        <f>SUM(Table1138[[#This Row],[Q1 Y8]:[Q4 Y8]])</f>
        <v>0</v>
      </c>
      <c r="S26" s="1">
        <v>0</v>
      </c>
      <c r="U26" s="37">
        <v>0</v>
      </c>
      <c r="V26" s="1">
        <v>0</v>
      </c>
      <c r="X26" s="1">
        <f>SUM(Table1138[[#This Row],[Q1 Y9]:[Q4 Y9]])</f>
        <v>0</v>
      </c>
      <c r="Y26" s="1">
        <v>0</v>
      </c>
      <c r="Z26" s="788">
        <v>0</v>
      </c>
      <c r="AD26" s="1">
        <f>SUM(Table1138[[#This Row],[Q1 Y10]:[Q4 Y10]])</f>
        <v>0</v>
      </c>
    </row>
    <row r="27" spans="1:30" ht="27.75" customHeight="1">
      <c r="A27" s="3" t="s">
        <v>61</v>
      </c>
      <c r="B27" s="4"/>
      <c r="C27" s="4"/>
      <c r="D27" s="5"/>
      <c r="E27" s="5"/>
      <c r="F27" s="5"/>
      <c r="G27" s="5"/>
      <c r="H27" s="5"/>
      <c r="I27" s="4"/>
      <c r="J27" s="4"/>
      <c r="K27" s="4"/>
      <c r="L27" s="4"/>
      <c r="M27" s="7">
        <v>0</v>
      </c>
      <c r="N27" s="1" t="s">
        <v>39</v>
      </c>
      <c r="O27" s="4">
        <v>0</v>
      </c>
      <c r="P27" s="4"/>
      <c r="R27" s="1">
        <f>SUM(Table1138[[#This Row],[Q1 Y8]:[Q4 Y8]])</f>
        <v>0</v>
      </c>
      <c r="S27" s="4"/>
      <c r="T27" s="4"/>
      <c r="U27" s="119">
        <v>0</v>
      </c>
      <c r="V27" s="4">
        <v>0</v>
      </c>
      <c r="W27" s="4"/>
      <c r="X27" s="4">
        <f>SUM(Table1138[[#This Row],[Q1 Y9]:[Q4 Y9]])</f>
        <v>0</v>
      </c>
      <c r="Y27" s="4">
        <v>0</v>
      </c>
      <c r="Z27" s="790">
        <v>0</v>
      </c>
      <c r="AA27" s="4"/>
      <c r="AB27" s="4"/>
      <c r="AC27" s="4"/>
      <c r="AD27" s="4">
        <f>SUM(Table1138[[#This Row],[Q1 Y10]:[Q4 Y10]])</f>
        <v>0</v>
      </c>
    </row>
    <row r="28" spans="1:30" ht="27.75" customHeight="1">
      <c r="B28" s="4"/>
      <c r="C28" s="4"/>
      <c r="D28" s="5"/>
      <c r="E28" s="5"/>
      <c r="F28" s="5"/>
      <c r="G28" s="5"/>
      <c r="H28" s="5"/>
      <c r="I28" s="4"/>
      <c r="J28" s="4"/>
      <c r="K28" s="4"/>
      <c r="L28" s="4"/>
      <c r="M28" s="7"/>
      <c r="O28" s="4"/>
      <c r="P28" s="4"/>
    </row>
    <row r="29" spans="1:30" ht="28.8">
      <c r="A29" s="3" t="s">
        <v>62</v>
      </c>
      <c r="B29" s="1" t="s">
        <v>63</v>
      </c>
      <c r="C29" s="1" t="s">
        <v>64</v>
      </c>
      <c r="D29" s="1" t="s">
        <v>65</v>
      </c>
      <c r="E29" s="1" t="s">
        <v>66</v>
      </c>
      <c r="F29" s="1" t="s">
        <v>6</v>
      </c>
      <c r="G29" s="3" t="s">
        <v>67</v>
      </c>
      <c r="H29" s="3" t="s">
        <v>68</v>
      </c>
      <c r="I29" s="3" t="s">
        <v>69</v>
      </c>
      <c r="J29" s="3" t="s">
        <v>70</v>
      </c>
      <c r="K29" s="3" t="s">
        <v>11</v>
      </c>
      <c r="L29" s="3" t="s">
        <v>12</v>
      </c>
      <c r="M29" s="1" t="s">
        <v>13</v>
      </c>
      <c r="N29" s="1" t="s">
        <v>14</v>
      </c>
      <c r="O29" s="1" t="s">
        <v>15</v>
      </c>
      <c r="P29" s="1" t="s">
        <v>16</v>
      </c>
      <c r="Q29" s="3" t="s">
        <v>17</v>
      </c>
      <c r="R29" s="3" t="s">
        <v>18</v>
      </c>
      <c r="S29" s="4" t="s">
        <v>19</v>
      </c>
      <c r="T29" s="4" t="s">
        <v>20</v>
      </c>
      <c r="U29" s="119" t="s">
        <v>21</v>
      </c>
      <c r="V29" s="4" t="s">
        <v>22</v>
      </c>
      <c r="W29" s="5" t="s">
        <v>23</v>
      </c>
      <c r="X29" s="5" t="s">
        <v>24</v>
      </c>
      <c r="Y29" s="4" t="s">
        <v>25</v>
      </c>
      <c r="Z29" s="790" t="s">
        <v>26</v>
      </c>
      <c r="AA29" s="4" t="s">
        <v>27</v>
      </c>
      <c r="AB29" s="4" t="s">
        <v>171</v>
      </c>
      <c r="AC29" s="5" t="s">
        <v>28</v>
      </c>
      <c r="AD29" s="5" t="s">
        <v>29</v>
      </c>
    </row>
    <row r="30" spans="1:30" ht="43.2">
      <c r="A30" s="13" t="s">
        <v>71</v>
      </c>
      <c r="B30" s="1">
        <v>0</v>
      </c>
      <c r="C30" s="1">
        <v>0</v>
      </c>
      <c r="D30" s="1">
        <v>2</v>
      </c>
      <c r="E30" s="1">
        <v>0</v>
      </c>
      <c r="F30" s="1"/>
      <c r="G30" s="3">
        <v>0</v>
      </c>
      <c r="H30" s="3">
        <v>0</v>
      </c>
      <c r="I30" s="3">
        <v>0</v>
      </c>
      <c r="J30" s="5">
        <v>2</v>
      </c>
      <c r="K30" s="3" t="s">
        <v>72</v>
      </c>
      <c r="L30" s="3"/>
      <c r="M30" s="3"/>
      <c r="Q30" s="3"/>
      <c r="S30" s="4"/>
      <c r="T30" s="4"/>
      <c r="V30" s="4"/>
      <c r="W30" s="4"/>
      <c r="Y30" s="56">
        <v>0</v>
      </c>
      <c r="Z30" s="790">
        <v>0</v>
      </c>
      <c r="AA30" s="56"/>
      <c r="AB30" s="56"/>
      <c r="AC30" s="56"/>
      <c r="AD30" s="4">
        <f>SUM(Table13279[[#This Row],[Q1 Y10]:[Q4 Y10]])</f>
        <v>0</v>
      </c>
    </row>
    <row r="31" spans="1:30" ht="28.8">
      <c r="A31" s="13" t="s">
        <v>73</v>
      </c>
      <c r="B31" s="1">
        <v>3</v>
      </c>
      <c r="C31" s="1">
        <v>7</v>
      </c>
      <c r="D31" s="1">
        <v>2</v>
      </c>
      <c r="E31" s="1">
        <v>3</v>
      </c>
      <c r="F31" s="1" t="s">
        <v>74</v>
      </c>
      <c r="G31" s="3">
        <v>0</v>
      </c>
      <c r="H31" s="3">
        <v>4</v>
      </c>
      <c r="I31" s="3">
        <v>4</v>
      </c>
      <c r="J31" s="20">
        <v>1</v>
      </c>
      <c r="K31" s="3" t="s">
        <v>72</v>
      </c>
      <c r="L31" s="3"/>
      <c r="M31" s="7">
        <v>3</v>
      </c>
      <c r="O31" s="74">
        <v>1</v>
      </c>
      <c r="P31" s="1">
        <v>0</v>
      </c>
      <c r="S31" s="4">
        <v>1</v>
      </c>
      <c r="T31" s="4">
        <v>3</v>
      </c>
      <c r="U31" s="37">
        <v>10</v>
      </c>
      <c r="V31" s="4">
        <v>0</v>
      </c>
      <c r="W31" s="4"/>
      <c r="X31" s="1">
        <f>SUBTOTAL(109,S31:V31)</f>
        <v>14</v>
      </c>
      <c r="Y31" s="56">
        <v>0</v>
      </c>
      <c r="Z31" s="790">
        <v>1</v>
      </c>
      <c r="AA31" s="56"/>
      <c r="AB31" s="56"/>
      <c r="AC31" s="56"/>
      <c r="AD31" s="4">
        <f>SUM(Table13279[[#This Row],[Q1 Y10]:[Q4 Y10]])</f>
        <v>1</v>
      </c>
    </row>
    <row r="32" spans="1:30">
      <c r="A32" s="13" t="s">
        <v>75</v>
      </c>
      <c r="B32" s="1">
        <v>25</v>
      </c>
      <c r="C32" s="1">
        <v>31</v>
      </c>
      <c r="D32" s="1">
        <v>31</v>
      </c>
      <c r="E32" s="1">
        <v>33</v>
      </c>
      <c r="F32" s="1" t="s">
        <v>74</v>
      </c>
      <c r="G32" s="3">
        <v>33</v>
      </c>
      <c r="H32" s="3">
        <v>37</v>
      </c>
      <c r="I32" s="3">
        <v>42</v>
      </c>
      <c r="J32" s="7">
        <v>43</v>
      </c>
      <c r="K32" s="3" t="s">
        <v>72</v>
      </c>
      <c r="L32" s="3"/>
      <c r="M32" s="7">
        <v>43</v>
      </c>
      <c r="O32" s="74">
        <v>48</v>
      </c>
      <c r="P32" s="1">
        <v>46</v>
      </c>
      <c r="S32" s="4">
        <v>44</v>
      </c>
      <c r="T32" s="4">
        <v>47</v>
      </c>
      <c r="U32" s="119">
        <v>68</v>
      </c>
      <c r="V32" s="4">
        <v>71</v>
      </c>
      <c r="W32" s="4"/>
      <c r="X32" s="1">
        <v>71</v>
      </c>
      <c r="Y32" s="56">
        <v>71</v>
      </c>
      <c r="Z32" s="790">
        <v>72</v>
      </c>
      <c r="AA32" s="56"/>
      <c r="AB32" s="56"/>
      <c r="AC32" s="56"/>
      <c r="AD32" s="56"/>
    </row>
    <row r="33" spans="1:30">
      <c r="A33" s="13"/>
      <c r="D33" s="1"/>
      <c r="E33" s="1"/>
      <c r="F33" s="1"/>
      <c r="G33" s="3"/>
      <c r="H33" s="3"/>
      <c r="I33" s="3"/>
      <c r="J33" s="7"/>
      <c r="K33" s="3"/>
      <c r="L33" s="3"/>
      <c r="M33" s="7"/>
      <c r="O33" s="74"/>
      <c r="S33" s="4"/>
      <c r="T33" s="4"/>
      <c r="U33" s="119"/>
      <c r="V33" s="4"/>
      <c r="W33" s="4"/>
    </row>
    <row r="34" spans="1:30" ht="28.8">
      <c r="A34" s="3" t="s">
        <v>76</v>
      </c>
      <c r="B34" s="1" t="s">
        <v>63</v>
      </c>
      <c r="C34" s="1" t="s">
        <v>64</v>
      </c>
      <c r="D34" s="1" t="s">
        <v>65</v>
      </c>
      <c r="E34" s="1" t="s">
        <v>66</v>
      </c>
      <c r="F34" s="1" t="s">
        <v>6</v>
      </c>
      <c r="G34" s="3" t="s">
        <v>67</v>
      </c>
      <c r="H34" s="3" t="s">
        <v>68</v>
      </c>
      <c r="I34" s="3" t="s">
        <v>69</v>
      </c>
      <c r="J34" s="3" t="s">
        <v>70</v>
      </c>
      <c r="K34" s="3" t="s">
        <v>11</v>
      </c>
      <c r="L34" s="3" t="s">
        <v>12</v>
      </c>
      <c r="M34" s="1" t="s">
        <v>13</v>
      </c>
      <c r="N34" s="1" t="s">
        <v>14</v>
      </c>
      <c r="O34" s="1" t="s">
        <v>15</v>
      </c>
      <c r="P34" s="1" t="s">
        <v>16</v>
      </c>
      <c r="Q34" s="3" t="s">
        <v>17</v>
      </c>
      <c r="R34" s="3" t="s">
        <v>18</v>
      </c>
      <c r="S34" s="4" t="s">
        <v>19</v>
      </c>
      <c r="T34" s="4" t="s">
        <v>20</v>
      </c>
      <c r="U34" s="119" t="s">
        <v>21</v>
      </c>
      <c r="V34" s="4" t="s">
        <v>22</v>
      </c>
      <c r="W34" s="5" t="s">
        <v>23</v>
      </c>
      <c r="X34" s="5" t="s">
        <v>24</v>
      </c>
      <c r="Y34" s="4" t="s">
        <v>25</v>
      </c>
      <c r="Z34" s="790" t="s">
        <v>26</v>
      </c>
      <c r="AA34" s="4" t="s">
        <v>27</v>
      </c>
      <c r="AB34" s="4" t="s">
        <v>171</v>
      </c>
      <c r="AC34" s="5" t="s">
        <v>28</v>
      </c>
      <c r="AD34" s="5" t="s">
        <v>29</v>
      </c>
    </row>
    <row r="35" spans="1:30">
      <c r="A35" s="3" t="s">
        <v>77</v>
      </c>
      <c r="B35" s="1">
        <v>73</v>
      </c>
      <c r="C35" s="1">
        <v>77</v>
      </c>
      <c r="D35" s="1">
        <v>109</v>
      </c>
      <c r="E35" s="1">
        <v>220</v>
      </c>
      <c r="F35" s="1"/>
      <c r="G35" s="3">
        <v>120</v>
      </c>
      <c r="H35" s="3">
        <v>88</v>
      </c>
      <c r="I35" s="3">
        <v>91</v>
      </c>
      <c r="J35" s="3" t="s">
        <v>59</v>
      </c>
      <c r="K35" s="21"/>
      <c r="L35" s="3"/>
      <c r="M35" s="7">
        <v>178</v>
      </c>
      <c r="N35" s="11">
        <v>82</v>
      </c>
      <c r="O35" s="1">
        <v>120</v>
      </c>
      <c r="P35" s="11">
        <v>163</v>
      </c>
      <c r="Q35" s="3"/>
      <c r="R35" s="22">
        <v>163</v>
      </c>
      <c r="S35" s="4">
        <v>174</v>
      </c>
      <c r="T35" s="4">
        <v>216</v>
      </c>
      <c r="U35" s="119">
        <v>215</v>
      </c>
      <c r="V35" s="4">
        <v>262</v>
      </c>
      <c r="W35" s="4"/>
      <c r="X35" s="1">
        <f>SUM(Table1342810[[#This Row],[Q1 Y9]:[Q4 Y9]])</f>
        <v>867</v>
      </c>
      <c r="Y35" s="1">
        <v>209</v>
      </c>
      <c r="Z35" s="790">
        <v>191</v>
      </c>
      <c r="AA35" s="56"/>
      <c r="AB35" s="56"/>
      <c r="AC35" s="56"/>
      <c r="AD35" s="56">
        <f>SUM(Table1342810[[#This Row],[Q1 Y10]:[Q4 Y10]])</f>
        <v>400</v>
      </c>
    </row>
    <row r="36" spans="1:30">
      <c r="A36" s="13" t="s">
        <v>78</v>
      </c>
      <c r="B36" s="1">
        <v>1568</v>
      </c>
      <c r="C36" s="1">
        <v>1645</v>
      </c>
      <c r="D36" s="1">
        <v>1754</v>
      </c>
      <c r="E36" s="1">
        <v>1974</v>
      </c>
      <c r="F36" s="1"/>
      <c r="G36" s="3">
        <v>2094</v>
      </c>
      <c r="H36" s="3">
        <v>2182</v>
      </c>
      <c r="I36" s="3">
        <v>2273</v>
      </c>
      <c r="J36" s="3" t="s">
        <v>59</v>
      </c>
      <c r="K36" s="21" t="s">
        <v>79</v>
      </c>
      <c r="L36" s="3"/>
      <c r="M36" s="7">
        <v>2327</v>
      </c>
      <c r="N36" s="11">
        <v>2409</v>
      </c>
      <c r="O36" s="1">
        <v>2518</v>
      </c>
      <c r="P36" s="11">
        <v>2669</v>
      </c>
      <c r="Q36" s="1">
        <v>2600</v>
      </c>
      <c r="R36" s="22">
        <v>2669</v>
      </c>
      <c r="S36" s="4">
        <v>2837</v>
      </c>
      <c r="T36" s="4">
        <v>3079</v>
      </c>
      <c r="U36" s="119">
        <v>3258</v>
      </c>
      <c r="V36" s="4">
        <v>3520</v>
      </c>
      <c r="W36" s="4">
        <v>3400</v>
      </c>
      <c r="X36" s="1">
        <v>3400</v>
      </c>
      <c r="Y36" s="56">
        <v>3729</v>
      </c>
      <c r="Z36" s="790">
        <v>3920</v>
      </c>
      <c r="AA36" s="56"/>
      <c r="AB36" s="56"/>
      <c r="AC36" s="56"/>
      <c r="AD36" s="459">
        <v>209</v>
      </c>
    </row>
    <row r="37" spans="1:30" ht="28.8">
      <c r="A37" s="3" t="s">
        <v>80</v>
      </c>
      <c r="B37" s="1">
        <v>1319</v>
      </c>
      <c r="C37" s="1">
        <v>1336</v>
      </c>
      <c r="D37" s="1">
        <v>1493</v>
      </c>
      <c r="E37" s="1">
        <v>1669</v>
      </c>
      <c r="F37" s="1"/>
      <c r="G37" s="3">
        <v>1763</v>
      </c>
      <c r="H37" s="3">
        <v>1829</v>
      </c>
      <c r="I37" s="3">
        <v>1896</v>
      </c>
      <c r="J37" s="3" t="s">
        <v>59</v>
      </c>
      <c r="K37" s="21">
        <v>1585</v>
      </c>
      <c r="L37" s="3"/>
      <c r="M37" s="7">
        <v>1873</v>
      </c>
      <c r="N37" s="23" t="s">
        <v>81</v>
      </c>
      <c r="O37" s="1">
        <v>2093</v>
      </c>
      <c r="P37" s="11">
        <v>2221</v>
      </c>
      <c r="Q37" s="4"/>
      <c r="R37" s="22">
        <v>2221</v>
      </c>
      <c r="S37" s="4">
        <v>2373</v>
      </c>
      <c r="T37" s="4">
        <v>2458</v>
      </c>
      <c r="U37" s="119">
        <v>2547</v>
      </c>
      <c r="V37" s="4">
        <v>2705</v>
      </c>
      <c r="W37" s="4">
        <v>3000</v>
      </c>
      <c r="X37" s="1">
        <v>3000</v>
      </c>
      <c r="Y37" s="56">
        <v>2867</v>
      </c>
      <c r="Z37" s="790">
        <v>2989</v>
      </c>
      <c r="AA37" s="56"/>
      <c r="AB37" s="56"/>
      <c r="AC37" s="56"/>
      <c r="AD37" s="56">
        <v>3729</v>
      </c>
    </row>
    <row r="38" spans="1:30">
      <c r="A38" s="3" t="s">
        <v>82</v>
      </c>
      <c r="B38" s="1">
        <v>59</v>
      </c>
      <c r="C38" s="1">
        <v>59</v>
      </c>
      <c r="D38" s="1">
        <v>51</v>
      </c>
      <c r="E38" s="1">
        <v>56</v>
      </c>
      <c r="F38" s="1"/>
      <c r="G38" s="3">
        <v>56</v>
      </c>
      <c r="H38" s="3">
        <v>58</v>
      </c>
      <c r="I38" s="3">
        <v>61</v>
      </c>
      <c r="J38" s="3" t="s">
        <v>59</v>
      </c>
      <c r="K38" s="21">
        <v>65</v>
      </c>
      <c r="L38" s="3"/>
      <c r="M38" s="7">
        <v>98</v>
      </c>
      <c r="N38" s="23" t="s">
        <v>83</v>
      </c>
      <c r="O38" s="1">
        <v>50</v>
      </c>
      <c r="P38" s="11">
        <v>50</v>
      </c>
      <c r="R38" s="22">
        <v>50</v>
      </c>
      <c r="S38" s="4">
        <v>49</v>
      </c>
      <c r="T38" s="4">
        <v>54</v>
      </c>
      <c r="U38" s="119">
        <v>53</v>
      </c>
      <c r="V38" s="4">
        <v>57</v>
      </c>
      <c r="W38" s="4">
        <v>60</v>
      </c>
      <c r="X38" s="1">
        <v>60</v>
      </c>
      <c r="Y38" s="56">
        <v>59</v>
      </c>
      <c r="Z38" s="790">
        <v>63</v>
      </c>
      <c r="AA38" s="56"/>
      <c r="AB38" s="56"/>
      <c r="AC38" s="56"/>
      <c r="AD38" s="56">
        <v>2867</v>
      </c>
    </row>
    <row r="39" spans="1:30">
      <c r="A39" s="3" t="s">
        <v>84</v>
      </c>
      <c r="B39" s="1">
        <v>16</v>
      </c>
      <c r="C39" s="1">
        <v>20</v>
      </c>
      <c r="D39" s="1">
        <v>21</v>
      </c>
      <c r="E39" s="1">
        <v>27</v>
      </c>
      <c r="F39" s="1"/>
      <c r="G39" s="3">
        <v>29</v>
      </c>
      <c r="H39" s="3">
        <v>31</v>
      </c>
      <c r="I39" s="3">
        <v>33</v>
      </c>
      <c r="J39" s="3" t="s">
        <v>59</v>
      </c>
      <c r="K39" s="21">
        <v>40</v>
      </c>
      <c r="L39" s="3"/>
      <c r="M39" s="7">
        <v>40</v>
      </c>
      <c r="N39" s="11">
        <v>45</v>
      </c>
      <c r="O39" s="1">
        <v>47</v>
      </c>
      <c r="P39" s="11">
        <v>47</v>
      </c>
      <c r="R39" s="22">
        <v>47</v>
      </c>
      <c r="S39" s="4">
        <v>51</v>
      </c>
      <c r="T39" s="4">
        <v>55</v>
      </c>
      <c r="U39" s="119">
        <v>60</v>
      </c>
      <c r="V39" s="4">
        <v>74</v>
      </c>
      <c r="W39" s="4">
        <v>55</v>
      </c>
      <c r="X39" s="1">
        <v>55</v>
      </c>
      <c r="Y39" s="56">
        <v>78</v>
      </c>
      <c r="Z39" s="790">
        <v>79</v>
      </c>
      <c r="AA39" s="56"/>
      <c r="AB39" s="56"/>
      <c r="AC39" s="56"/>
      <c r="AD39" s="56">
        <v>59</v>
      </c>
    </row>
    <row r="40" spans="1:30">
      <c r="A40" s="3" t="s">
        <v>85</v>
      </c>
      <c r="B40" s="1">
        <v>49</v>
      </c>
      <c r="C40" s="1">
        <v>49</v>
      </c>
      <c r="D40" s="1">
        <v>52</v>
      </c>
      <c r="E40" s="1">
        <v>67</v>
      </c>
      <c r="F40" s="1"/>
      <c r="G40" s="3">
        <v>72</v>
      </c>
      <c r="H40" s="3">
        <v>73</v>
      </c>
      <c r="I40" s="3">
        <v>75</v>
      </c>
      <c r="J40" s="3" t="s">
        <v>59</v>
      </c>
      <c r="K40" s="21">
        <v>80</v>
      </c>
      <c r="L40" s="3"/>
      <c r="M40" s="7">
        <v>71</v>
      </c>
      <c r="N40" s="11">
        <v>79</v>
      </c>
      <c r="O40" s="1">
        <v>79</v>
      </c>
      <c r="P40" s="11">
        <v>78</v>
      </c>
      <c r="R40" s="22">
        <v>78</v>
      </c>
      <c r="S40" s="4">
        <v>85</v>
      </c>
      <c r="T40" s="4">
        <v>93</v>
      </c>
      <c r="U40" s="119">
        <v>96</v>
      </c>
      <c r="V40" s="4">
        <v>103</v>
      </c>
      <c r="W40" s="4">
        <v>90</v>
      </c>
      <c r="X40" s="1">
        <v>90</v>
      </c>
      <c r="Y40" s="56">
        <v>106</v>
      </c>
      <c r="Z40" s="790">
        <v>106</v>
      </c>
      <c r="AA40" s="56"/>
      <c r="AB40" s="56"/>
      <c r="AC40" s="56"/>
      <c r="AD40" s="56">
        <v>78</v>
      </c>
    </row>
    <row r="41" spans="1:30">
      <c r="A41" s="3" t="s">
        <v>86</v>
      </c>
      <c r="B41" s="1">
        <v>6</v>
      </c>
      <c r="C41" s="1">
        <v>6</v>
      </c>
      <c r="D41" s="1">
        <v>5</v>
      </c>
      <c r="E41" s="1">
        <v>6</v>
      </c>
      <c r="F41" s="1"/>
      <c r="G41" s="3">
        <v>6</v>
      </c>
      <c r="H41" s="3">
        <v>6</v>
      </c>
      <c r="I41" s="3">
        <v>6</v>
      </c>
      <c r="J41" s="3" t="s">
        <v>59</v>
      </c>
      <c r="K41" s="21">
        <v>15</v>
      </c>
      <c r="L41" s="3"/>
      <c r="M41" s="7">
        <v>6</v>
      </c>
      <c r="N41" s="11">
        <v>6</v>
      </c>
      <c r="O41" s="1">
        <v>6</v>
      </c>
      <c r="P41" s="11">
        <v>6</v>
      </c>
      <c r="R41" s="22">
        <v>6</v>
      </c>
      <c r="S41" s="4">
        <v>6</v>
      </c>
      <c r="T41" s="4">
        <v>6</v>
      </c>
      <c r="U41" s="119">
        <v>6</v>
      </c>
      <c r="V41" s="4">
        <v>6</v>
      </c>
      <c r="W41" s="4">
        <v>10</v>
      </c>
      <c r="X41" s="1">
        <v>10</v>
      </c>
      <c r="Y41" s="56">
        <v>6</v>
      </c>
      <c r="Z41" s="790">
        <v>6</v>
      </c>
      <c r="AA41" s="56"/>
      <c r="AB41" s="56"/>
      <c r="AC41" s="56"/>
      <c r="AD41" s="56">
        <v>106</v>
      </c>
    </row>
    <row r="42" spans="1:30">
      <c r="A42" s="3" t="s">
        <v>87</v>
      </c>
      <c r="B42" s="1">
        <v>3</v>
      </c>
      <c r="C42" s="1">
        <v>3</v>
      </c>
      <c r="D42" s="1">
        <v>4</v>
      </c>
      <c r="E42" s="1">
        <v>7</v>
      </c>
      <c r="F42" s="1"/>
      <c r="G42" s="3">
        <v>9</v>
      </c>
      <c r="H42" s="3">
        <v>8</v>
      </c>
      <c r="I42" s="3">
        <v>8</v>
      </c>
      <c r="J42" s="3" t="s">
        <v>59</v>
      </c>
      <c r="K42" s="21">
        <v>15</v>
      </c>
      <c r="L42" s="3"/>
      <c r="M42" s="7">
        <v>10</v>
      </c>
      <c r="N42" s="11">
        <v>10</v>
      </c>
      <c r="O42" s="1">
        <v>12</v>
      </c>
      <c r="P42" s="11">
        <v>13</v>
      </c>
      <c r="R42" s="22">
        <v>13</v>
      </c>
      <c r="S42" s="4">
        <v>12</v>
      </c>
      <c r="T42" s="4">
        <v>12</v>
      </c>
      <c r="U42" s="119">
        <v>14</v>
      </c>
      <c r="V42" s="4">
        <v>14</v>
      </c>
      <c r="W42" s="4">
        <v>15</v>
      </c>
      <c r="X42" s="1">
        <v>15</v>
      </c>
      <c r="Y42" s="56">
        <v>14</v>
      </c>
      <c r="Z42" s="790">
        <v>14</v>
      </c>
      <c r="AA42" s="56"/>
      <c r="AB42" s="56"/>
      <c r="AC42" s="56"/>
      <c r="AD42" s="56">
        <v>6</v>
      </c>
    </row>
    <row r="43" spans="1:30">
      <c r="A43" s="3" t="s">
        <v>88</v>
      </c>
      <c r="D43" s="1"/>
      <c r="E43" s="1">
        <v>142</v>
      </c>
      <c r="F43" s="1"/>
      <c r="G43" s="3">
        <v>159</v>
      </c>
      <c r="H43" s="3">
        <v>177</v>
      </c>
      <c r="I43" s="3">
        <v>194</v>
      </c>
      <c r="J43" s="3" t="s">
        <v>59</v>
      </c>
      <c r="K43" s="21" t="s">
        <v>89</v>
      </c>
      <c r="L43" s="3"/>
      <c r="M43" s="7">
        <v>229</v>
      </c>
      <c r="N43" s="11">
        <v>219</v>
      </c>
      <c r="O43" s="1">
        <v>191</v>
      </c>
      <c r="P43" s="11">
        <v>198</v>
      </c>
      <c r="R43" s="22">
        <v>198</v>
      </c>
      <c r="S43" s="4">
        <v>196</v>
      </c>
      <c r="T43" s="4">
        <v>310</v>
      </c>
      <c r="U43" s="119">
        <v>406</v>
      </c>
      <c r="V43" s="4">
        <v>488</v>
      </c>
      <c r="W43" s="4">
        <v>230</v>
      </c>
      <c r="X43" s="1">
        <v>230</v>
      </c>
      <c r="Y43" s="56">
        <v>515</v>
      </c>
      <c r="Z43" s="790">
        <v>534</v>
      </c>
      <c r="AA43" s="56"/>
      <c r="AB43" s="56"/>
      <c r="AC43" s="56"/>
      <c r="AD43" s="56">
        <v>14</v>
      </c>
    </row>
    <row r="44" spans="1:30">
      <c r="A44" s="3" t="s">
        <v>90</v>
      </c>
      <c r="D44" s="1"/>
      <c r="E44" s="1">
        <v>528</v>
      </c>
      <c r="F44" s="1"/>
      <c r="G44" s="3">
        <v>575</v>
      </c>
      <c r="H44" s="3">
        <v>606</v>
      </c>
      <c r="I44" s="3">
        <v>641</v>
      </c>
      <c r="J44" s="3"/>
      <c r="K44" s="21" t="s">
        <v>91</v>
      </c>
      <c r="L44" s="3"/>
      <c r="M44" s="7">
        <v>683</v>
      </c>
      <c r="N44" s="11">
        <v>709</v>
      </c>
      <c r="O44" s="1">
        <v>739</v>
      </c>
      <c r="P44" s="11">
        <v>772</v>
      </c>
      <c r="Q44" s="1">
        <v>800</v>
      </c>
      <c r="R44" s="22">
        <v>772</v>
      </c>
      <c r="S44" s="4">
        <v>819</v>
      </c>
      <c r="T44" s="4">
        <v>967</v>
      </c>
      <c r="U44" s="119">
        <v>1089</v>
      </c>
      <c r="V44" s="4">
        <v>1234</v>
      </c>
      <c r="W44" s="4">
        <v>850</v>
      </c>
      <c r="X44" s="1">
        <v>850</v>
      </c>
      <c r="Y44" s="56">
        <v>1319</v>
      </c>
      <c r="Z44" s="790">
        <v>1430</v>
      </c>
      <c r="AA44" s="56"/>
      <c r="AB44" s="56"/>
      <c r="AC44" s="56"/>
      <c r="AD44" s="56">
        <v>515</v>
      </c>
    </row>
    <row r="45" spans="1:30">
      <c r="B45" s="459"/>
      <c r="C45" s="459"/>
      <c r="G45" s="3"/>
      <c r="H45" s="3"/>
      <c r="I45" s="459"/>
      <c r="J45" s="459"/>
      <c r="K45" s="459"/>
      <c r="L45" s="459"/>
      <c r="M45" s="7"/>
      <c r="N45" s="11"/>
      <c r="O45" s="459"/>
      <c r="P45" s="11"/>
      <c r="Q45" s="459"/>
      <c r="R45" s="465"/>
      <c r="S45" s="459"/>
      <c r="T45" s="459"/>
      <c r="U45" s="391"/>
      <c r="V45" s="459"/>
      <c r="W45" s="459"/>
      <c r="X45" s="459"/>
      <c r="Y45" s="459"/>
      <c r="AA45" s="459"/>
      <c r="AB45" s="459"/>
      <c r="AC45" s="459"/>
      <c r="AD45" s="56">
        <v>1319</v>
      </c>
    </row>
    <row r="46" spans="1:30" ht="28.8">
      <c r="A46" s="3" t="s">
        <v>92</v>
      </c>
      <c r="B46" s="1" t="s">
        <v>63</v>
      </c>
      <c r="C46" s="1" t="s">
        <v>64</v>
      </c>
      <c r="D46" s="1" t="s">
        <v>65</v>
      </c>
      <c r="E46" s="1" t="s">
        <v>66</v>
      </c>
      <c r="F46" s="1" t="s">
        <v>6</v>
      </c>
      <c r="G46" s="3" t="s">
        <v>67</v>
      </c>
      <c r="H46" s="3" t="s">
        <v>68</v>
      </c>
      <c r="I46" s="3" t="s">
        <v>69</v>
      </c>
      <c r="J46" s="3" t="s">
        <v>70</v>
      </c>
      <c r="K46" s="3" t="s">
        <v>11</v>
      </c>
      <c r="L46" s="3" t="s">
        <v>12</v>
      </c>
      <c r="M46" s="1" t="s">
        <v>13</v>
      </c>
      <c r="N46" s="1" t="s">
        <v>14</v>
      </c>
      <c r="O46" s="1" t="s">
        <v>15</v>
      </c>
      <c r="P46" s="1" t="s">
        <v>16</v>
      </c>
      <c r="Q46" s="1" t="s">
        <v>17</v>
      </c>
      <c r="R46" s="3" t="s">
        <v>18</v>
      </c>
      <c r="S46" s="4" t="s">
        <v>19</v>
      </c>
      <c r="T46" s="4" t="s">
        <v>20</v>
      </c>
      <c r="U46" s="119" t="s">
        <v>21</v>
      </c>
      <c r="V46" s="4" t="s">
        <v>22</v>
      </c>
      <c r="W46" s="5" t="s">
        <v>23</v>
      </c>
      <c r="X46" s="5" t="s">
        <v>24</v>
      </c>
      <c r="Y46" s="4" t="s">
        <v>25</v>
      </c>
      <c r="Z46" s="790" t="s">
        <v>26</v>
      </c>
      <c r="AA46" s="4" t="s">
        <v>27</v>
      </c>
      <c r="AB46" s="4" t="s">
        <v>171</v>
      </c>
      <c r="AC46" s="5" t="s">
        <v>28</v>
      </c>
      <c r="AD46" s="5" t="s">
        <v>29</v>
      </c>
    </row>
    <row r="47" spans="1:30">
      <c r="A47" s="13" t="s">
        <v>93</v>
      </c>
      <c r="B47" s="24">
        <v>112241</v>
      </c>
      <c r="C47" s="24">
        <v>111884</v>
      </c>
      <c r="D47" s="24">
        <v>110258</v>
      </c>
      <c r="E47" s="24">
        <v>72615</v>
      </c>
      <c r="F47" s="24"/>
      <c r="G47" s="25">
        <v>110582</v>
      </c>
      <c r="H47" s="25">
        <v>135529</v>
      </c>
      <c r="I47" s="3">
        <v>156041</v>
      </c>
      <c r="J47" s="26">
        <v>137991</v>
      </c>
      <c r="K47" s="21" t="s">
        <v>94</v>
      </c>
      <c r="L47" s="3"/>
      <c r="M47" s="26">
        <v>141478</v>
      </c>
      <c r="N47" s="27" t="s">
        <v>95</v>
      </c>
      <c r="O47" s="215" t="s">
        <v>96</v>
      </c>
      <c r="P47" s="24">
        <v>96639</v>
      </c>
      <c r="Q47" s="3"/>
      <c r="S47" s="28">
        <v>124275</v>
      </c>
      <c r="T47" s="28">
        <v>122804</v>
      </c>
      <c r="U47" s="216">
        <v>102548</v>
      </c>
      <c r="V47" s="28">
        <v>121211</v>
      </c>
      <c r="W47" s="4"/>
      <c r="Y47" s="56">
        <v>149235</v>
      </c>
      <c r="Z47" s="788" t="s">
        <v>17534</v>
      </c>
      <c r="AA47" s="56"/>
      <c r="AB47" s="56"/>
      <c r="AC47" s="56"/>
      <c r="AD47" s="56"/>
    </row>
    <row r="48" spans="1:30">
      <c r="A48" s="13" t="s">
        <v>97</v>
      </c>
      <c r="B48" s="24">
        <v>77485</v>
      </c>
      <c r="C48" s="24">
        <v>70855</v>
      </c>
      <c r="D48" s="24">
        <v>71508</v>
      </c>
      <c r="E48" s="24">
        <v>45160</v>
      </c>
      <c r="F48" s="24"/>
      <c r="G48" s="25">
        <v>61547</v>
      </c>
      <c r="H48" s="25">
        <v>77808</v>
      </c>
      <c r="I48" s="3">
        <v>73093</v>
      </c>
      <c r="J48" s="26">
        <v>73339</v>
      </c>
      <c r="K48" s="21" t="s">
        <v>94</v>
      </c>
      <c r="L48" s="3"/>
      <c r="M48" s="26">
        <v>79373</v>
      </c>
      <c r="N48" s="27" t="s">
        <v>98</v>
      </c>
      <c r="O48" s="215" t="s">
        <v>99</v>
      </c>
      <c r="P48" s="24">
        <v>65977</v>
      </c>
      <c r="S48" s="28">
        <v>91164</v>
      </c>
      <c r="T48" s="28">
        <v>85777</v>
      </c>
      <c r="U48" s="216">
        <v>65782</v>
      </c>
      <c r="V48" s="28">
        <v>76741</v>
      </c>
      <c r="W48" s="4"/>
      <c r="Y48" s="56">
        <v>92308</v>
      </c>
      <c r="Z48" s="788" t="s">
        <v>17535</v>
      </c>
      <c r="AA48" s="56"/>
      <c r="AB48" s="56"/>
      <c r="AC48" s="56"/>
      <c r="AD48" s="56"/>
    </row>
    <row r="49" spans="1:30">
      <c r="A49" s="13" t="s">
        <v>100</v>
      </c>
      <c r="B49" s="1">
        <v>2.27</v>
      </c>
      <c r="C49" s="1">
        <v>2.46</v>
      </c>
      <c r="D49" s="1">
        <v>2.61</v>
      </c>
      <c r="E49" s="1">
        <v>2.1</v>
      </c>
      <c r="F49" s="1"/>
      <c r="G49" s="3">
        <v>2.1</v>
      </c>
      <c r="H49" s="29">
        <v>2.42</v>
      </c>
      <c r="I49" s="3">
        <v>2.2999999999999998</v>
      </c>
      <c r="J49" s="30">
        <v>2.57</v>
      </c>
      <c r="K49" s="21">
        <v>3</v>
      </c>
      <c r="L49" s="29"/>
      <c r="M49" s="30">
        <v>3.13</v>
      </c>
      <c r="N49" s="6" t="s">
        <v>101</v>
      </c>
      <c r="O49" s="217" t="s">
        <v>102</v>
      </c>
      <c r="P49" s="1">
        <v>2.38</v>
      </c>
      <c r="S49" s="4">
        <v>2.56</v>
      </c>
      <c r="T49" s="4">
        <v>2.44</v>
      </c>
      <c r="U49" s="119">
        <v>2.1800000000000002</v>
      </c>
      <c r="V49" s="4">
        <v>2.06</v>
      </c>
      <c r="W49" s="4"/>
      <c r="Y49" s="56">
        <v>2.4300000000000002</v>
      </c>
      <c r="Z49" s="788" t="s">
        <v>17536</v>
      </c>
      <c r="AA49" s="56"/>
      <c r="AB49" s="56"/>
      <c r="AC49" s="56"/>
      <c r="AD49" s="56"/>
    </row>
    <row r="50" spans="1:30">
      <c r="A50" s="13" t="s">
        <v>103</v>
      </c>
      <c r="B50" s="1">
        <v>374</v>
      </c>
      <c r="C50" s="1">
        <v>311</v>
      </c>
      <c r="D50" s="1">
        <v>307.3</v>
      </c>
      <c r="E50" s="1">
        <v>235</v>
      </c>
      <c r="F50" s="1"/>
      <c r="G50" s="3">
        <v>323.3</v>
      </c>
      <c r="H50" s="29">
        <v>355</v>
      </c>
      <c r="I50" s="3">
        <v>352</v>
      </c>
      <c r="J50" s="30">
        <v>313.67</v>
      </c>
      <c r="K50" s="21">
        <v>340</v>
      </c>
      <c r="L50" s="29"/>
      <c r="M50" s="30">
        <v>275.3</v>
      </c>
      <c r="N50" s="6" t="s">
        <v>104</v>
      </c>
      <c r="O50" s="217" t="s">
        <v>105</v>
      </c>
      <c r="P50" s="1">
        <v>305</v>
      </c>
      <c r="S50" s="4">
        <v>393.3</v>
      </c>
      <c r="T50" s="4">
        <v>382</v>
      </c>
      <c r="U50" s="119">
        <v>340</v>
      </c>
      <c r="V50" s="4">
        <v>407.3</v>
      </c>
      <c r="W50" s="4"/>
      <c r="Y50" s="56">
        <v>414</v>
      </c>
      <c r="Z50" s="788" t="s">
        <v>17537</v>
      </c>
      <c r="AA50" s="56"/>
      <c r="AB50" s="56"/>
      <c r="AC50" s="56"/>
      <c r="AD50" s="56"/>
    </row>
    <row r="51" spans="1:30">
      <c r="A51" s="3" t="s">
        <v>106</v>
      </c>
      <c r="B51" s="1">
        <v>18</v>
      </c>
      <c r="C51" s="1">
        <v>11</v>
      </c>
      <c r="D51" s="1">
        <v>10</v>
      </c>
      <c r="E51" s="1">
        <v>21</v>
      </c>
      <c r="F51" s="1"/>
      <c r="G51" s="3">
        <v>3</v>
      </c>
      <c r="H51" s="3">
        <v>5</v>
      </c>
      <c r="I51" s="3">
        <v>9</v>
      </c>
      <c r="J51" s="5">
        <v>6</v>
      </c>
      <c r="K51" s="21" t="s">
        <v>94</v>
      </c>
      <c r="L51" s="3"/>
      <c r="M51" s="5">
        <v>6</v>
      </c>
      <c r="N51" s="1">
        <v>11</v>
      </c>
      <c r="O51" s="1">
        <v>8</v>
      </c>
      <c r="P51" s="1">
        <v>9</v>
      </c>
      <c r="S51" s="4">
        <v>18</v>
      </c>
      <c r="T51" s="4">
        <v>14</v>
      </c>
      <c r="U51" s="119">
        <v>37</v>
      </c>
      <c r="V51" s="4">
        <v>12</v>
      </c>
      <c r="W51" s="4">
        <v>35</v>
      </c>
      <c r="X51" s="1">
        <f>SUM(Table13452911[[#This Row],[Q1 Y9]:[Q4 Y9]])</f>
        <v>81</v>
      </c>
      <c r="Y51" s="56">
        <v>10</v>
      </c>
      <c r="Z51" s="790">
        <v>11</v>
      </c>
      <c r="AA51" s="56"/>
      <c r="AB51" s="56"/>
      <c r="AC51" s="56"/>
      <c r="AD51" s="56">
        <f t="shared" ref="AD51:AD64" si="0">SUBTOTAL(109,Y51:AB51)</f>
        <v>21</v>
      </c>
    </row>
    <row r="52" spans="1:30">
      <c r="A52" s="13" t="s">
        <v>107</v>
      </c>
      <c r="B52" s="1">
        <v>288</v>
      </c>
      <c r="C52" s="1">
        <v>299</v>
      </c>
      <c r="D52" s="1">
        <v>309</v>
      </c>
      <c r="E52" s="1">
        <v>330</v>
      </c>
      <c r="F52" s="1"/>
      <c r="G52" s="3">
        <v>333</v>
      </c>
      <c r="H52" s="3">
        <v>338</v>
      </c>
      <c r="I52" s="3">
        <v>347</v>
      </c>
      <c r="J52" s="5">
        <v>353</v>
      </c>
      <c r="K52" s="21">
        <v>345</v>
      </c>
      <c r="L52" s="3"/>
      <c r="M52" s="5">
        <v>359</v>
      </c>
      <c r="N52" s="1">
        <v>370</v>
      </c>
      <c r="O52" s="1">
        <v>378</v>
      </c>
      <c r="P52" s="1">
        <v>387</v>
      </c>
      <c r="S52" s="4">
        <v>405</v>
      </c>
      <c r="T52" s="4">
        <v>419</v>
      </c>
      <c r="U52" s="119">
        <v>442</v>
      </c>
      <c r="V52" s="4">
        <v>454</v>
      </c>
      <c r="W52" s="4">
        <v>440</v>
      </c>
      <c r="X52" s="1">
        <v>440</v>
      </c>
      <c r="Y52" s="56">
        <v>464</v>
      </c>
      <c r="Z52" s="790">
        <v>475</v>
      </c>
      <c r="AA52" s="56"/>
      <c r="AB52" s="56"/>
      <c r="AC52" s="56"/>
      <c r="AD52" s="56"/>
    </row>
    <row r="53" spans="1:30">
      <c r="A53" s="5" t="s">
        <v>108</v>
      </c>
      <c r="B53" s="4"/>
      <c r="C53" s="4"/>
      <c r="D53" s="4"/>
      <c r="E53" s="4"/>
      <c r="F53" s="4"/>
      <c r="G53" s="5"/>
      <c r="H53" s="5"/>
      <c r="I53" s="5"/>
      <c r="J53" s="5"/>
      <c r="K53" s="31"/>
      <c r="L53" s="5"/>
      <c r="M53" s="5"/>
      <c r="N53" s="4">
        <v>353</v>
      </c>
      <c r="O53" s="4">
        <v>11</v>
      </c>
      <c r="P53" s="4">
        <v>12</v>
      </c>
      <c r="R53" s="4"/>
      <c r="S53" s="4">
        <v>17</v>
      </c>
      <c r="T53" s="4">
        <v>14</v>
      </c>
      <c r="U53" s="119">
        <v>115</v>
      </c>
      <c r="V53" s="4">
        <v>15</v>
      </c>
      <c r="W53" s="4">
        <v>49</v>
      </c>
      <c r="X53" s="1">
        <f>SUM(Table13452911[[#This Row],[Q1 Y9]:[Q4 Y9]])</f>
        <v>161</v>
      </c>
      <c r="Y53" s="56">
        <v>64</v>
      </c>
      <c r="Z53" s="790">
        <v>88</v>
      </c>
      <c r="AA53" s="56"/>
      <c r="AB53" s="56"/>
      <c r="AC53" s="56"/>
      <c r="AD53" s="56">
        <f t="shared" si="0"/>
        <v>152</v>
      </c>
    </row>
    <row r="54" spans="1:30">
      <c r="A54" s="5" t="s">
        <v>109</v>
      </c>
      <c r="B54" s="4"/>
      <c r="C54" s="4"/>
      <c r="D54" s="4"/>
      <c r="E54" s="4"/>
      <c r="F54" s="4"/>
      <c r="G54" s="5"/>
      <c r="H54" s="5"/>
      <c r="I54" s="5"/>
      <c r="J54" s="5"/>
      <c r="K54" s="31"/>
      <c r="L54" s="5"/>
      <c r="M54" s="5"/>
      <c r="N54" s="4">
        <v>414</v>
      </c>
      <c r="O54" s="4">
        <v>425</v>
      </c>
      <c r="P54" s="4">
        <v>437</v>
      </c>
      <c r="Q54" s="4"/>
      <c r="R54" s="4"/>
      <c r="S54" s="4">
        <v>401</v>
      </c>
      <c r="T54" s="4">
        <v>114</v>
      </c>
      <c r="U54" s="119">
        <v>516</v>
      </c>
      <c r="V54" s="4">
        <v>531</v>
      </c>
      <c r="W54" s="4">
        <v>450</v>
      </c>
      <c r="X54" s="1">
        <v>450</v>
      </c>
      <c r="Y54" s="56">
        <v>467</v>
      </c>
      <c r="Z54" s="790">
        <v>555</v>
      </c>
      <c r="AA54" s="56"/>
      <c r="AB54" s="56"/>
      <c r="AC54" s="56"/>
      <c r="AD54" s="56"/>
    </row>
    <row r="55" spans="1:30">
      <c r="A55" s="3" t="s">
        <v>110</v>
      </c>
      <c r="C55" s="1">
        <v>25</v>
      </c>
      <c r="D55" s="1">
        <v>13</v>
      </c>
      <c r="E55" s="1">
        <v>8</v>
      </c>
      <c r="F55" s="1"/>
      <c r="G55" s="3">
        <v>13</v>
      </c>
      <c r="H55" s="3">
        <v>6</v>
      </c>
      <c r="I55" s="3">
        <v>14</v>
      </c>
      <c r="J55" s="5">
        <v>6</v>
      </c>
      <c r="K55" s="21" t="s">
        <v>94</v>
      </c>
      <c r="L55" s="3"/>
      <c r="M55" s="5">
        <v>12</v>
      </c>
      <c r="N55" s="1">
        <v>5</v>
      </c>
      <c r="O55" s="1">
        <v>25</v>
      </c>
      <c r="P55" s="1">
        <v>20</v>
      </c>
      <c r="Q55" s="4"/>
      <c r="S55" s="4">
        <v>22</v>
      </c>
      <c r="T55" s="4">
        <v>39</v>
      </c>
      <c r="U55" s="119">
        <v>56</v>
      </c>
      <c r="V55" s="4">
        <v>14</v>
      </c>
      <c r="W55" s="4">
        <v>51</v>
      </c>
      <c r="X55" s="1">
        <f>SUM(Table13452911[[#This Row],[Q1 Y9]:[Q4 Y9]])</f>
        <v>131</v>
      </c>
      <c r="Y55" s="56">
        <v>21</v>
      </c>
      <c r="Z55" s="790">
        <v>12</v>
      </c>
      <c r="AA55" s="56"/>
      <c r="AB55" s="56"/>
      <c r="AC55" s="56"/>
      <c r="AD55" s="56">
        <f t="shared" si="0"/>
        <v>33</v>
      </c>
    </row>
    <row r="56" spans="1:30">
      <c r="A56" s="13" t="s">
        <v>111</v>
      </c>
      <c r="B56" s="1">
        <v>453</v>
      </c>
      <c r="C56" s="1">
        <v>478</v>
      </c>
      <c r="D56" s="1">
        <v>491</v>
      </c>
      <c r="E56" s="1">
        <v>499</v>
      </c>
      <c r="F56" s="1"/>
      <c r="G56" s="3">
        <v>512</v>
      </c>
      <c r="H56" s="3">
        <v>518</v>
      </c>
      <c r="I56" s="3">
        <v>532</v>
      </c>
      <c r="J56" s="5">
        <v>538</v>
      </c>
      <c r="K56" s="21">
        <v>540</v>
      </c>
      <c r="L56" s="3"/>
      <c r="M56" s="5">
        <v>550</v>
      </c>
      <c r="N56" s="1">
        <v>555</v>
      </c>
      <c r="O56" s="1">
        <v>580</v>
      </c>
      <c r="P56" s="1">
        <v>600</v>
      </c>
      <c r="S56" s="4">
        <v>624</v>
      </c>
      <c r="T56" s="4">
        <v>663</v>
      </c>
      <c r="U56" s="119">
        <v>680</v>
      </c>
      <c r="V56" s="4">
        <v>694</v>
      </c>
      <c r="W56" s="4">
        <v>675</v>
      </c>
      <c r="X56" s="1">
        <v>675</v>
      </c>
      <c r="Y56" s="56">
        <v>714</v>
      </c>
      <c r="Z56" s="790">
        <v>726</v>
      </c>
      <c r="AA56" s="56"/>
      <c r="AB56" s="56"/>
      <c r="AC56" s="56"/>
      <c r="AD56" s="56"/>
    </row>
    <row r="57" spans="1:30">
      <c r="A57" s="5" t="s">
        <v>114</v>
      </c>
      <c r="B57" s="4"/>
      <c r="C57" s="4"/>
      <c r="D57" s="4"/>
      <c r="E57" s="4"/>
      <c r="F57" s="4"/>
      <c r="G57" s="5"/>
      <c r="H57" s="5"/>
      <c r="I57" s="5"/>
      <c r="J57" s="5"/>
      <c r="K57" s="31"/>
      <c r="L57" s="5"/>
      <c r="M57" s="5"/>
      <c r="N57" s="4"/>
      <c r="O57" s="4"/>
      <c r="P57" s="4" t="s">
        <v>94</v>
      </c>
      <c r="Q57" s="4"/>
      <c r="R57" s="4"/>
      <c r="S57" s="4">
        <v>68</v>
      </c>
      <c r="T57" s="4">
        <v>30</v>
      </c>
      <c r="U57" s="119">
        <v>39</v>
      </c>
      <c r="V57" s="4">
        <v>13</v>
      </c>
      <c r="W57" s="4">
        <v>42</v>
      </c>
      <c r="X57" s="1">
        <f>SUM(Table13452911[[#This Row],[Q1 Y9]:[Q4 Y9]])</f>
        <v>150</v>
      </c>
      <c r="Y57" s="56">
        <v>12</v>
      </c>
      <c r="Z57" s="790">
        <v>8</v>
      </c>
      <c r="AA57" s="56"/>
      <c r="AB57" s="56"/>
      <c r="AC57" s="56"/>
      <c r="AD57" s="56">
        <f>SUBTOTAL(109,Y57:AB57)</f>
        <v>20</v>
      </c>
    </row>
    <row r="58" spans="1:30">
      <c r="A58" s="5" t="s">
        <v>115</v>
      </c>
      <c r="B58" s="4"/>
      <c r="C58" s="4"/>
      <c r="D58" s="4"/>
      <c r="E58" s="4"/>
      <c r="F58" s="4"/>
      <c r="G58" s="5"/>
      <c r="H58" s="5"/>
      <c r="I58" s="5"/>
      <c r="J58" s="5"/>
      <c r="K58" s="31"/>
      <c r="L58" s="5"/>
      <c r="M58" s="5"/>
      <c r="N58" s="4"/>
      <c r="O58" s="4"/>
      <c r="P58" s="4" t="s">
        <v>94</v>
      </c>
      <c r="Q58" s="4"/>
      <c r="R58" s="4"/>
      <c r="S58" s="4">
        <v>68</v>
      </c>
      <c r="T58" s="4">
        <v>98</v>
      </c>
      <c r="U58" s="119">
        <v>107</v>
      </c>
      <c r="V58" s="4">
        <v>120</v>
      </c>
      <c r="W58" s="4">
        <v>110</v>
      </c>
      <c r="X58" s="1">
        <v>110</v>
      </c>
      <c r="Y58" s="56">
        <v>132</v>
      </c>
      <c r="Z58" s="790">
        <v>140</v>
      </c>
      <c r="AA58" s="56"/>
      <c r="AB58" s="56"/>
      <c r="AC58" s="56"/>
      <c r="AD58" s="56"/>
    </row>
    <row r="59" spans="1:30">
      <c r="A59" s="5" t="s">
        <v>112</v>
      </c>
      <c r="B59" s="4"/>
      <c r="C59" s="4"/>
      <c r="D59" s="4"/>
      <c r="E59" s="4"/>
      <c r="F59" s="4"/>
      <c r="G59" s="5"/>
      <c r="H59" s="5"/>
      <c r="I59" s="5"/>
      <c r="J59" s="5"/>
      <c r="K59" s="31"/>
      <c r="L59" s="5"/>
      <c r="M59" s="5"/>
      <c r="N59" s="4"/>
      <c r="O59" s="4"/>
      <c r="P59" s="4"/>
      <c r="Q59" s="4"/>
      <c r="R59" s="4"/>
      <c r="S59" s="4">
        <v>655</v>
      </c>
      <c r="T59" s="4">
        <v>806</v>
      </c>
      <c r="U59" s="119">
        <v>953</v>
      </c>
      <c r="V59" s="218" t="s">
        <v>17110</v>
      </c>
      <c r="W59" s="4">
        <v>755</v>
      </c>
      <c r="X59" s="1">
        <v>755</v>
      </c>
      <c r="Y59" s="359" t="s">
        <v>17200</v>
      </c>
      <c r="Z59" s="557" t="s">
        <v>17538</v>
      </c>
      <c r="AA59" s="56"/>
      <c r="AB59" s="56"/>
      <c r="AC59" s="56"/>
      <c r="AD59" s="56"/>
    </row>
    <row r="60" spans="1:30">
      <c r="A60" s="5" t="s">
        <v>113</v>
      </c>
      <c r="B60" s="4"/>
      <c r="C60" s="4"/>
      <c r="D60" s="4"/>
      <c r="E60" s="4"/>
      <c r="F60" s="4"/>
      <c r="G60" s="5"/>
      <c r="H60" s="5"/>
      <c r="I60" s="5"/>
      <c r="J60" s="5"/>
      <c r="K60" s="31"/>
      <c r="L60" s="5"/>
      <c r="M60" s="5"/>
      <c r="N60" s="4"/>
      <c r="O60" s="4"/>
      <c r="P60" s="4"/>
      <c r="Q60" s="4"/>
      <c r="R60" s="4"/>
      <c r="S60" s="28">
        <v>88800</v>
      </c>
      <c r="T60" s="28">
        <v>101393</v>
      </c>
      <c r="U60" s="219">
        <v>118795</v>
      </c>
      <c r="V60" s="28">
        <v>132821</v>
      </c>
      <c r="W60" s="28">
        <v>115000</v>
      </c>
      <c r="X60" s="24">
        <v>115000</v>
      </c>
      <c r="Y60" s="358" t="s">
        <v>17201</v>
      </c>
      <c r="Z60" s="557" t="s">
        <v>17539</v>
      </c>
      <c r="AA60" s="56"/>
      <c r="AB60" s="56"/>
      <c r="AC60" s="56"/>
      <c r="AD60" s="56"/>
    </row>
    <row r="61" spans="1:30" ht="28.8">
      <c r="A61" s="3" t="s">
        <v>116</v>
      </c>
      <c r="B61" s="1">
        <v>69</v>
      </c>
      <c r="C61" s="1">
        <v>111</v>
      </c>
      <c r="D61" s="1">
        <v>123</v>
      </c>
      <c r="E61" s="1">
        <v>149</v>
      </c>
      <c r="F61" s="1"/>
      <c r="G61" s="3">
        <v>104</v>
      </c>
      <c r="H61" s="3">
        <v>50</v>
      </c>
      <c r="I61" s="3">
        <v>56</v>
      </c>
      <c r="J61" s="5">
        <v>105</v>
      </c>
      <c r="K61" s="21" t="s">
        <v>94</v>
      </c>
      <c r="L61" s="3"/>
      <c r="M61" s="5">
        <v>126</v>
      </c>
      <c r="N61" s="1">
        <v>112</v>
      </c>
      <c r="O61" s="1">
        <v>90</v>
      </c>
      <c r="P61" s="1">
        <v>123</v>
      </c>
      <c r="S61" s="4">
        <v>178</v>
      </c>
      <c r="T61" s="4">
        <v>176</v>
      </c>
      <c r="U61" s="119">
        <v>200</v>
      </c>
      <c r="V61" s="4">
        <v>218</v>
      </c>
      <c r="W61" s="4"/>
      <c r="X61" s="1">
        <f>SUM(Table13452911[[#This Row],[Q1 Y9]:[Q4 Y9]])</f>
        <v>772</v>
      </c>
      <c r="Y61" s="56">
        <v>191</v>
      </c>
      <c r="Z61" s="790">
        <v>131</v>
      </c>
      <c r="AA61" s="56"/>
      <c r="AB61" s="56"/>
      <c r="AC61" s="56"/>
      <c r="AD61" s="56">
        <f t="shared" si="0"/>
        <v>322</v>
      </c>
    </row>
    <row r="62" spans="1:30">
      <c r="A62" s="13" t="s">
        <v>117</v>
      </c>
      <c r="B62" s="1">
        <v>1520</v>
      </c>
      <c r="C62" s="1">
        <v>1631</v>
      </c>
      <c r="D62" s="1">
        <v>1692</v>
      </c>
      <c r="E62" s="1">
        <v>1841</v>
      </c>
      <c r="F62" s="1"/>
      <c r="G62" s="3">
        <v>1945</v>
      </c>
      <c r="H62" s="3">
        <v>1995</v>
      </c>
      <c r="I62" s="3">
        <v>2051</v>
      </c>
      <c r="J62" s="5">
        <v>2156</v>
      </c>
      <c r="K62" s="21">
        <v>2000</v>
      </c>
      <c r="L62" s="3"/>
      <c r="M62" s="3">
        <v>2282</v>
      </c>
      <c r="N62" s="1">
        <v>2394</v>
      </c>
      <c r="O62" s="1">
        <v>2484</v>
      </c>
      <c r="P62" s="24">
        <v>2607</v>
      </c>
      <c r="S62" s="28">
        <v>2785</v>
      </c>
      <c r="T62" s="28">
        <v>2961</v>
      </c>
      <c r="U62" s="119">
        <v>3161</v>
      </c>
      <c r="V62" s="4">
        <v>3379</v>
      </c>
      <c r="W62" s="4">
        <v>2900</v>
      </c>
      <c r="X62" s="1">
        <v>2900</v>
      </c>
      <c r="Y62" s="56">
        <v>3570</v>
      </c>
      <c r="Z62" s="790">
        <v>3701</v>
      </c>
      <c r="AA62" s="56"/>
      <c r="AB62" s="56"/>
      <c r="AC62" s="56"/>
      <c r="AD62" s="56"/>
    </row>
    <row r="63" spans="1:30">
      <c r="A63" s="13" t="s">
        <v>118</v>
      </c>
      <c r="B63" s="1">
        <v>5</v>
      </c>
      <c r="C63" s="1">
        <v>2</v>
      </c>
      <c r="D63" s="1">
        <v>4</v>
      </c>
      <c r="E63" s="1">
        <v>1</v>
      </c>
      <c r="F63" s="1"/>
      <c r="G63" s="3">
        <v>2</v>
      </c>
      <c r="H63" s="3">
        <v>2</v>
      </c>
      <c r="I63" s="3">
        <v>1</v>
      </c>
      <c r="J63" s="5">
        <v>6</v>
      </c>
      <c r="K63" s="21">
        <v>15</v>
      </c>
      <c r="L63" s="3"/>
      <c r="M63" s="3">
        <v>4</v>
      </c>
      <c r="N63" s="1">
        <v>1</v>
      </c>
      <c r="O63" s="1">
        <v>6</v>
      </c>
      <c r="P63" s="1">
        <v>8</v>
      </c>
      <c r="S63" s="4">
        <v>10</v>
      </c>
      <c r="T63" s="4">
        <v>4</v>
      </c>
      <c r="U63" s="119">
        <v>9</v>
      </c>
      <c r="V63" s="4">
        <v>4</v>
      </c>
      <c r="W63" s="4">
        <v>36</v>
      </c>
      <c r="X63" s="1">
        <f>SUM(Table13452911[[#This Row],[Q1 Y9]:[Q4 Y9]])</f>
        <v>27</v>
      </c>
      <c r="Y63" s="56">
        <v>5</v>
      </c>
      <c r="Z63" s="790">
        <v>3</v>
      </c>
      <c r="AA63" s="56"/>
      <c r="AB63" s="56"/>
      <c r="AC63" s="56"/>
      <c r="AD63" s="56">
        <f t="shared" si="0"/>
        <v>8</v>
      </c>
    </row>
    <row r="64" spans="1:30" ht="14.4" hidden="1" customHeight="1">
      <c r="A64" s="3" t="s">
        <v>119</v>
      </c>
      <c r="B64" s="4"/>
      <c r="C64" s="4"/>
      <c r="D64" s="4"/>
      <c r="E64" s="5"/>
      <c r="F64" s="5"/>
      <c r="G64" s="5"/>
      <c r="H64" s="5"/>
      <c r="I64" s="5"/>
      <c r="J64" s="4"/>
      <c r="K64" s="31"/>
      <c r="L64" s="4"/>
      <c r="M64" s="5"/>
      <c r="N64" s="4"/>
      <c r="O64" s="4"/>
      <c r="P64" s="4"/>
      <c r="R64" s="4"/>
      <c r="S64" s="4"/>
      <c r="T64" s="4"/>
      <c r="U64" s="119"/>
      <c r="V64" s="4"/>
      <c r="W64" s="4"/>
      <c r="Y64" s="56"/>
      <c r="Z64" s="790"/>
      <c r="AA64" s="56"/>
      <c r="AB64" s="56"/>
      <c r="AC64" s="56"/>
      <c r="AD64" s="56">
        <f t="shared" si="0"/>
        <v>0</v>
      </c>
    </row>
    <row r="65" spans="1:30" ht="14.4" customHeight="1">
      <c r="B65" s="4"/>
      <c r="C65" s="4"/>
      <c r="D65" s="4"/>
      <c r="E65" s="5"/>
      <c r="F65" s="5"/>
      <c r="G65" s="5"/>
      <c r="H65" s="5"/>
      <c r="I65" s="5"/>
      <c r="J65" s="4"/>
      <c r="K65" s="31"/>
      <c r="L65" s="4"/>
      <c r="M65" s="5"/>
      <c r="N65" s="4"/>
      <c r="O65" s="4"/>
      <c r="P65" s="4"/>
      <c r="R65" s="4"/>
      <c r="S65" s="4"/>
      <c r="T65" s="4"/>
      <c r="V65" s="4"/>
      <c r="W65" s="4"/>
    </row>
    <row r="66" spans="1:30" ht="28.8">
      <c r="A66" s="3" t="s">
        <v>17111</v>
      </c>
      <c r="B66" s="1" t="s">
        <v>63</v>
      </c>
      <c r="C66" s="1" t="s">
        <v>64</v>
      </c>
      <c r="D66" s="1" t="s">
        <v>65</v>
      </c>
      <c r="E66" s="1" t="s">
        <v>66</v>
      </c>
      <c r="F66" s="1" t="s">
        <v>6</v>
      </c>
      <c r="G66" s="3" t="s">
        <v>67</v>
      </c>
      <c r="H66" s="3" t="s">
        <v>68</v>
      </c>
      <c r="I66" s="3" t="s">
        <v>69</v>
      </c>
      <c r="J66" s="3" t="s">
        <v>70</v>
      </c>
      <c r="K66" s="3" t="s">
        <v>11</v>
      </c>
      <c r="L66" s="3" t="s">
        <v>12</v>
      </c>
      <c r="M66" s="1" t="s">
        <v>13</v>
      </c>
      <c r="N66" s="1" t="s">
        <v>14</v>
      </c>
      <c r="O66" s="56" t="s">
        <v>15</v>
      </c>
      <c r="P66" s="56" t="s">
        <v>16</v>
      </c>
      <c r="Q66" s="56" t="s">
        <v>17</v>
      </c>
      <c r="R66" s="152" t="s">
        <v>18</v>
      </c>
      <c r="S66" s="56" t="s">
        <v>19</v>
      </c>
      <c r="T66" s="56" t="s">
        <v>20</v>
      </c>
      <c r="U66" s="220" t="s">
        <v>21</v>
      </c>
      <c r="V66" s="56" t="s">
        <v>22</v>
      </c>
      <c r="W66" s="152" t="s">
        <v>23</v>
      </c>
      <c r="X66" s="5" t="s">
        <v>24</v>
      </c>
      <c r="Y66" s="4" t="s">
        <v>25</v>
      </c>
      <c r="Z66" s="790" t="s">
        <v>26</v>
      </c>
      <c r="AA66" s="4" t="s">
        <v>27</v>
      </c>
      <c r="AB66" s="4" t="s">
        <v>171</v>
      </c>
      <c r="AC66" s="5" t="s">
        <v>28</v>
      </c>
      <c r="AD66" s="5" t="s">
        <v>29</v>
      </c>
    </row>
    <row r="67" spans="1:30" ht="28.8">
      <c r="A67" s="13" t="s">
        <v>17112</v>
      </c>
      <c r="C67" s="1">
        <v>110</v>
      </c>
      <c r="D67" s="1">
        <v>229</v>
      </c>
      <c r="E67" s="1">
        <v>326</v>
      </c>
      <c r="F67" s="1"/>
      <c r="G67" s="3">
        <v>435</v>
      </c>
      <c r="H67" s="1">
        <v>524</v>
      </c>
      <c r="I67" s="3" t="s">
        <v>125</v>
      </c>
      <c r="K67" s="3"/>
      <c r="M67" s="113">
        <v>754</v>
      </c>
      <c r="N67" s="114" t="s">
        <v>434</v>
      </c>
      <c r="O67" s="115" t="s">
        <v>435</v>
      </c>
      <c r="P67" s="116">
        <v>1148</v>
      </c>
      <c r="Q67" s="116"/>
      <c r="R67" s="110"/>
      <c r="S67" s="110">
        <v>1278</v>
      </c>
      <c r="T67" s="110"/>
      <c r="U67" s="221" t="s">
        <v>17113</v>
      </c>
      <c r="V67" s="110">
        <v>1607</v>
      </c>
      <c r="W67" s="110">
        <v>1200</v>
      </c>
      <c r="X67" s="110">
        <f>SUM(Table13463012[[#This Row],[Q1 Y9]:[Q4 Y9]])</f>
        <v>2885</v>
      </c>
      <c r="Y67" s="56">
        <v>1747</v>
      </c>
      <c r="Z67" s="790">
        <v>1891</v>
      </c>
      <c r="AA67" s="56"/>
      <c r="AB67" s="56"/>
      <c r="AC67" s="56"/>
      <c r="AD67" s="56"/>
    </row>
    <row r="68" spans="1:30" ht="28.8">
      <c r="A68" s="13" t="s">
        <v>17114</v>
      </c>
      <c r="C68" s="1">
        <v>66</v>
      </c>
      <c r="D68" s="1">
        <v>153</v>
      </c>
      <c r="E68" s="1">
        <v>200</v>
      </c>
      <c r="F68" s="1"/>
      <c r="G68" s="3">
        <v>228</v>
      </c>
      <c r="H68" s="3">
        <v>203</v>
      </c>
      <c r="I68" s="3" t="s">
        <v>125</v>
      </c>
      <c r="J68" s="3"/>
      <c r="K68" s="3"/>
      <c r="L68" s="3"/>
      <c r="M68" s="111">
        <v>66</v>
      </c>
      <c r="N68" s="114" t="s">
        <v>434</v>
      </c>
      <c r="O68" s="115">
        <v>221</v>
      </c>
      <c r="P68" s="110">
        <v>195</v>
      </c>
      <c r="Q68" s="110"/>
      <c r="R68" s="110"/>
      <c r="S68" s="110">
        <v>244</v>
      </c>
      <c r="T68" s="110">
        <v>58</v>
      </c>
      <c r="U68" s="222">
        <v>273</v>
      </c>
      <c r="V68" s="110">
        <v>232</v>
      </c>
      <c r="W68" s="110">
        <v>250</v>
      </c>
      <c r="X68" s="110">
        <f>SUM(Table13463012[[#This Row],[Q1 Y9]:[Q4 Y9]])</f>
        <v>807</v>
      </c>
      <c r="Y68" s="56">
        <v>238</v>
      </c>
      <c r="Z68" s="459"/>
      <c r="AA68" s="56"/>
      <c r="AB68" s="56"/>
      <c r="AC68" s="56"/>
      <c r="AD68" s="56"/>
    </row>
    <row r="69" spans="1:30" ht="28.8" hidden="1">
      <c r="A69" s="3" t="s">
        <v>127</v>
      </c>
      <c r="C69" s="1">
        <v>7</v>
      </c>
      <c r="D69" s="1">
        <v>305</v>
      </c>
      <c r="E69" s="1">
        <v>620</v>
      </c>
      <c r="F69" s="1"/>
      <c r="G69" s="3">
        <v>106.5</v>
      </c>
      <c r="H69" s="3">
        <v>102</v>
      </c>
      <c r="I69" s="3">
        <v>310</v>
      </c>
      <c r="J69" s="3"/>
      <c r="K69" s="3"/>
      <c r="L69" s="3"/>
      <c r="M69" s="3"/>
      <c r="O69" s="56"/>
      <c r="P69" s="56"/>
      <c r="Q69" s="56"/>
      <c r="R69" s="56"/>
      <c r="S69" s="56"/>
      <c r="T69" s="56"/>
      <c r="U69" s="223">
        <v>625</v>
      </c>
      <c r="V69" s="56"/>
      <c r="W69" s="56"/>
      <c r="X69" s="110">
        <f>SUM(Table13463012[[#This Row],[Q1 Y9]:[Q4 Y9]])</f>
        <v>625</v>
      </c>
      <c r="Y69" s="56"/>
      <c r="Z69" s="790">
        <v>237</v>
      </c>
      <c r="AA69" s="56"/>
      <c r="AB69" s="56"/>
      <c r="AC69" s="56"/>
      <c r="AD69" s="56"/>
    </row>
    <row r="70" spans="1:30" ht="28.8">
      <c r="A70" s="13" t="s">
        <v>17115</v>
      </c>
      <c r="C70" s="1">
        <v>301</v>
      </c>
      <c r="D70" s="1">
        <v>678</v>
      </c>
      <c r="E70" s="1">
        <v>932</v>
      </c>
      <c r="F70" s="1"/>
      <c r="G70" s="3">
        <v>554</v>
      </c>
      <c r="H70" s="3">
        <v>750</v>
      </c>
      <c r="I70" s="3" t="s">
        <v>125</v>
      </c>
      <c r="J70" s="3"/>
      <c r="K70" s="3"/>
      <c r="L70" s="3"/>
      <c r="M70" s="111">
        <v>23</v>
      </c>
      <c r="N70" s="114" t="s">
        <v>434</v>
      </c>
      <c r="O70" s="115">
        <v>841</v>
      </c>
      <c r="P70" s="110">
        <v>815</v>
      </c>
      <c r="Q70" s="110"/>
      <c r="R70" s="110"/>
      <c r="S70" s="110">
        <v>675</v>
      </c>
      <c r="T70" s="110" t="s">
        <v>17086</v>
      </c>
      <c r="U70" s="221">
        <v>625</v>
      </c>
      <c r="V70" s="110">
        <v>511</v>
      </c>
      <c r="W70" s="110">
        <v>900</v>
      </c>
      <c r="X70" s="110">
        <f>SUM(Table13463012[[#This Row],[Q1 Y9]:[Q4 Y9]])</f>
        <v>1811</v>
      </c>
      <c r="Y70" s="56">
        <v>451</v>
      </c>
      <c r="Z70" s="790"/>
      <c r="AA70" s="56"/>
      <c r="AB70" s="56"/>
      <c r="AC70" s="56"/>
      <c r="AD70" s="56"/>
    </row>
    <row r="71" spans="1:30" ht="43.2" hidden="1">
      <c r="A71" s="13" t="s">
        <v>129</v>
      </c>
      <c r="C71" s="1">
        <v>7</v>
      </c>
      <c r="D71" s="1">
        <v>4</v>
      </c>
      <c r="E71" s="1">
        <v>22</v>
      </c>
      <c r="F71" s="1"/>
      <c r="G71" s="3">
        <v>6</v>
      </c>
      <c r="H71" s="3">
        <v>1</v>
      </c>
      <c r="I71" s="3">
        <v>4</v>
      </c>
      <c r="J71" s="3"/>
      <c r="K71" s="3"/>
      <c r="L71" s="3"/>
      <c r="M71" s="3"/>
      <c r="O71" s="56"/>
      <c r="P71" s="56"/>
      <c r="Q71" s="56"/>
      <c r="R71" s="56"/>
      <c r="S71" s="56"/>
      <c r="T71" s="56"/>
      <c r="U71" s="224"/>
      <c r="V71" s="56"/>
      <c r="W71" s="56"/>
      <c r="X71" s="56"/>
      <c r="Y71" s="56"/>
      <c r="Z71" s="790">
        <v>406</v>
      </c>
      <c r="AA71" s="56"/>
      <c r="AB71" s="56"/>
      <c r="AC71" s="56"/>
      <c r="AD71" s="56"/>
    </row>
    <row r="72" spans="1:30" ht="28.8" hidden="1">
      <c r="A72" s="13" t="s">
        <v>130</v>
      </c>
      <c r="C72" s="1">
        <v>0</v>
      </c>
      <c r="D72" s="1"/>
      <c r="E72" s="1">
        <v>0</v>
      </c>
      <c r="F72" s="1"/>
      <c r="G72" s="3">
        <v>6</v>
      </c>
      <c r="H72" s="3">
        <v>0</v>
      </c>
      <c r="I72" s="3"/>
      <c r="J72" s="3"/>
      <c r="K72" s="3"/>
      <c r="L72" s="3"/>
      <c r="M72" s="3"/>
      <c r="O72" s="56"/>
      <c r="P72" s="56"/>
      <c r="Q72" s="56"/>
      <c r="R72" s="56"/>
      <c r="S72" s="56"/>
      <c r="T72" s="56"/>
      <c r="U72" s="224"/>
      <c r="V72" s="56"/>
      <c r="W72" s="56"/>
      <c r="X72" s="56"/>
      <c r="Y72" s="56"/>
      <c r="Z72" s="790"/>
      <c r="AA72" s="56"/>
      <c r="AB72" s="56"/>
      <c r="AC72" s="56"/>
      <c r="AD72" s="56"/>
    </row>
    <row r="73" spans="1:30" ht="43.2" hidden="1">
      <c r="A73" s="3" t="s">
        <v>131</v>
      </c>
      <c r="C73" s="1">
        <v>115</v>
      </c>
      <c r="D73" s="1">
        <v>250</v>
      </c>
      <c r="E73" s="1">
        <v>264</v>
      </c>
      <c r="F73" s="1"/>
      <c r="G73" s="3">
        <v>72</v>
      </c>
      <c r="H73" s="3">
        <v>9</v>
      </c>
      <c r="I73" s="3">
        <v>40</v>
      </c>
      <c r="J73" s="3"/>
      <c r="K73" s="3"/>
      <c r="L73" s="3"/>
      <c r="M73" s="3"/>
      <c r="N73" s="225" t="s">
        <v>132</v>
      </c>
      <c r="O73" s="56"/>
      <c r="P73" s="56"/>
      <c r="Q73" s="56"/>
      <c r="R73" s="56"/>
      <c r="S73" s="56"/>
      <c r="T73" s="56"/>
      <c r="U73" s="224"/>
      <c r="V73" s="56"/>
      <c r="W73" s="56"/>
      <c r="X73" s="56"/>
      <c r="Y73" s="56"/>
      <c r="Z73" s="790"/>
      <c r="AA73" s="56"/>
      <c r="AB73" s="56"/>
      <c r="AC73" s="56"/>
      <c r="AD73" s="56"/>
    </row>
    <row r="74" spans="1:30" hidden="1">
      <c r="A74" s="3" t="s">
        <v>133</v>
      </c>
      <c r="D74" s="1">
        <v>9</v>
      </c>
      <c r="E74" s="1">
        <v>12</v>
      </c>
      <c r="F74" s="1"/>
      <c r="G74" s="3">
        <v>5</v>
      </c>
      <c r="H74" s="3"/>
      <c r="I74" s="3">
        <v>2</v>
      </c>
      <c r="J74" s="3"/>
      <c r="K74" s="3"/>
      <c r="L74" s="3"/>
      <c r="M74" s="3"/>
      <c r="O74" s="56"/>
      <c r="P74" s="56"/>
      <c r="Q74" s="56"/>
      <c r="R74" s="56"/>
      <c r="S74" s="56"/>
      <c r="T74" s="56"/>
      <c r="U74" s="224"/>
      <c r="V74" s="56"/>
      <c r="W74" s="56"/>
      <c r="X74" s="56"/>
      <c r="Y74" s="56"/>
      <c r="Z74" s="790"/>
      <c r="AA74" s="56"/>
      <c r="AB74" s="56"/>
      <c r="AC74" s="56"/>
      <c r="AD74" s="56"/>
    </row>
    <row r="75" spans="1:30" ht="43.2" hidden="1">
      <c r="A75" s="3" t="s">
        <v>134</v>
      </c>
      <c r="D75" s="1">
        <v>222</v>
      </c>
      <c r="E75" s="1">
        <v>248</v>
      </c>
      <c r="F75" s="1"/>
      <c r="G75" s="3">
        <v>66</v>
      </c>
      <c r="H75" s="3"/>
      <c r="I75" s="3">
        <v>38</v>
      </c>
      <c r="J75" s="3"/>
      <c r="K75" s="3"/>
      <c r="L75" s="3"/>
      <c r="M75" s="3"/>
      <c r="N75" s="225" t="s">
        <v>135</v>
      </c>
      <c r="O75" s="56"/>
      <c r="P75" s="56"/>
      <c r="Q75" s="56"/>
      <c r="R75" s="56"/>
      <c r="S75" s="56"/>
      <c r="T75" s="56"/>
      <c r="U75" s="224"/>
      <c r="V75" s="56"/>
      <c r="W75" s="56"/>
      <c r="X75" s="56"/>
      <c r="Y75" s="56"/>
      <c r="Z75" s="790"/>
      <c r="AA75" s="56"/>
      <c r="AB75" s="56"/>
      <c r="AC75" s="56"/>
      <c r="AD75" s="56"/>
    </row>
    <row r="76" spans="1:30" hidden="1">
      <c r="A76" s="3" t="s">
        <v>136</v>
      </c>
      <c r="D76" s="1">
        <v>0</v>
      </c>
      <c r="E76" s="1">
        <v>0</v>
      </c>
      <c r="F76" s="1"/>
      <c r="G76" s="3">
        <v>0</v>
      </c>
      <c r="H76" s="3"/>
      <c r="I76" s="3">
        <v>0</v>
      </c>
      <c r="J76" s="3"/>
      <c r="K76" s="3"/>
      <c r="L76" s="3"/>
      <c r="M76" s="3"/>
      <c r="O76" s="56"/>
      <c r="P76" s="56"/>
      <c r="Q76" s="56"/>
      <c r="R76" s="56"/>
      <c r="S76" s="56"/>
      <c r="T76" s="56"/>
      <c r="U76" s="224"/>
      <c r="V76" s="56"/>
      <c r="W76" s="56"/>
      <c r="X76" s="56"/>
      <c r="Y76" s="56"/>
      <c r="Z76" s="790"/>
      <c r="AA76" s="56"/>
      <c r="AB76" s="56"/>
      <c r="AC76" s="56"/>
      <c r="AD76" s="56"/>
    </row>
    <row r="77" spans="1:30" hidden="1">
      <c r="A77" s="3" t="s">
        <v>137</v>
      </c>
      <c r="D77" s="1">
        <v>0</v>
      </c>
      <c r="E77" s="1">
        <v>3</v>
      </c>
      <c r="F77" s="1"/>
      <c r="G77" s="3">
        <v>0</v>
      </c>
      <c r="H77" s="3"/>
      <c r="I77" s="3">
        <v>0</v>
      </c>
      <c r="J77" s="3"/>
      <c r="K77" s="3"/>
      <c r="L77" s="3"/>
      <c r="M77" s="3"/>
      <c r="O77" s="56"/>
      <c r="P77" s="56"/>
      <c r="Q77" s="56"/>
      <c r="R77" s="56"/>
      <c r="S77" s="56"/>
      <c r="T77" s="56"/>
      <c r="U77" s="224"/>
      <c r="V77" s="56"/>
      <c r="W77" s="56"/>
      <c r="X77" s="56"/>
      <c r="Y77" s="56"/>
      <c r="Z77" s="790"/>
      <c r="AA77" s="56"/>
      <c r="AB77" s="56"/>
      <c r="AC77" s="56"/>
      <c r="AD77" s="56"/>
    </row>
    <row r="78" spans="1:30" ht="26.25" hidden="1" customHeight="1">
      <c r="A78" s="3" t="s">
        <v>138</v>
      </c>
      <c r="D78" s="1">
        <v>11</v>
      </c>
      <c r="E78" s="1">
        <v>1</v>
      </c>
      <c r="F78" s="1"/>
      <c r="G78" s="3">
        <v>1</v>
      </c>
      <c r="H78" s="3"/>
      <c r="I78" s="3">
        <v>0</v>
      </c>
      <c r="J78" s="3"/>
      <c r="K78" s="3"/>
      <c r="L78" s="3"/>
      <c r="M78" s="3"/>
      <c r="O78" s="56"/>
      <c r="P78" s="56"/>
      <c r="Q78" s="56"/>
      <c r="R78" s="56"/>
      <c r="S78" s="56"/>
      <c r="T78" s="56"/>
      <c r="U78" s="224"/>
      <c r="V78" s="56"/>
      <c r="W78" s="56"/>
      <c r="X78" s="56"/>
      <c r="Y78" s="56"/>
      <c r="Z78" s="790"/>
      <c r="AA78" s="56"/>
      <c r="AB78" s="56"/>
      <c r="AC78" s="56"/>
      <c r="AD78" s="56"/>
    </row>
    <row r="79" spans="1:30" ht="25.5" hidden="1" customHeight="1">
      <c r="A79" s="13" t="s">
        <v>139</v>
      </c>
      <c r="C79" s="1">
        <v>22</v>
      </c>
      <c r="D79" s="1">
        <v>24</v>
      </c>
      <c r="E79" s="1">
        <v>37</v>
      </c>
      <c r="F79" s="1"/>
      <c r="G79" s="3">
        <v>12</v>
      </c>
      <c r="H79" s="3">
        <v>14</v>
      </c>
      <c r="I79" s="3">
        <v>24</v>
      </c>
      <c r="J79" s="3"/>
      <c r="K79" s="3"/>
      <c r="L79" s="3"/>
      <c r="M79" s="3"/>
      <c r="O79" s="56"/>
      <c r="P79" s="56"/>
      <c r="Q79" s="56"/>
      <c r="R79" s="56"/>
      <c r="S79" s="56"/>
      <c r="T79" s="56"/>
      <c r="U79" s="224"/>
      <c r="V79" s="56"/>
      <c r="W79" s="56"/>
      <c r="X79" s="56"/>
      <c r="Y79" s="56"/>
      <c r="Z79" s="790"/>
      <c r="AA79" s="56"/>
      <c r="AB79" s="56"/>
      <c r="AC79" s="56"/>
      <c r="AD79" s="56"/>
    </row>
    <row r="80" spans="1:30" ht="28.8" hidden="1">
      <c r="A80" s="3" t="s">
        <v>140</v>
      </c>
      <c r="C80" s="1">
        <v>3</v>
      </c>
      <c r="D80" s="1">
        <v>4</v>
      </c>
      <c r="E80" s="1">
        <v>5</v>
      </c>
      <c r="F80" s="1"/>
      <c r="G80" s="3">
        <v>11</v>
      </c>
      <c r="H80" s="3">
        <v>1</v>
      </c>
      <c r="I80" s="3" t="s">
        <v>141</v>
      </c>
      <c r="J80" s="3"/>
      <c r="K80" s="3"/>
      <c r="L80" s="3"/>
      <c r="M80" s="3"/>
      <c r="O80" s="56"/>
      <c r="P80" s="56"/>
      <c r="Q80" s="56"/>
      <c r="R80" s="56"/>
      <c r="S80" s="56"/>
      <c r="T80" s="56"/>
      <c r="U80" s="224"/>
      <c r="V80" s="56"/>
      <c r="W80" s="56"/>
      <c r="X80" s="56"/>
      <c r="Y80" s="56"/>
      <c r="Z80" s="790"/>
      <c r="AA80" s="56"/>
      <c r="AB80" s="56"/>
      <c r="AC80" s="56"/>
      <c r="AD80" s="56"/>
    </row>
    <row r="81" spans="1:30" hidden="1">
      <c r="A81" s="5" t="s">
        <v>142</v>
      </c>
      <c r="B81" s="4"/>
      <c r="C81" s="4"/>
      <c r="D81" s="5"/>
      <c r="E81" s="5"/>
      <c r="F81" s="5"/>
      <c r="G81" s="5"/>
      <c r="H81" s="5"/>
      <c r="I81" s="4"/>
      <c r="J81" s="4"/>
      <c r="K81" s="4"/>
      <c r="L81" s="4"/>
      <c r="M81" s="5"/>
      <c r="N81" s="4"/>
      <c r="O81" s="56"/>
      <c r="P81" s="56"/>
      <c r="Q81" s="56"/>
      <c r="R81" s="56"/>
      <c r="S81" s="56"/>
      <c r="T81" s="56"/>
      <c r="U81" s="119"/>
      <c r="V81" s="56"/>
      <c r="W81" s="56"/>
      <c r="X81" s="56"/>
      <c r="Y81" s="56"/>
      <c r="Z81" s="790"/>
      <c r="AA81" s="56"/>
      <c r="AB81" s="56"/>
      <c r="AC81" s="56"/>
      <c r="AD81" s="56"/>
    </row>
    <row r="82" spans="1:30">
      <c r="A82" s="5"/>
      <c r="B82" s="4"/>
      <c r="C82" s="4"/>
      <c r="D82" s="5"/>
      <c r="E82" s="5"/>
      <c r="F82" s="5"/>
      <c r="G82" s="5"/>
      <c r="H82" s="5"/>
      <c r="I82" s="4"/>
      <c r="J82" s="4"/>
      <c r="K82" s="4"/>
      <c r="L82" s="4"/>
      <c r="M82" s="5"/>
      <c r="N82" s="4"/>
      <c r="Z82" s="790"/>
    </row>
    <row r="83" spans="1:30" ht="28.8">
      <c r="A83" s="3" t="s">
        <v>143</v>
      </c>
      <c r="B83" s="1" t="s">
        <v>63</v>
      </c>
      <c r="C83" s="1" t="s">
        <v>64</v>
      </c>
      <c r="D83" s="1" t="s">
        <v>65</v>
      </c>
      <c r="E83" s="1" t="s">
        <v>66</v>
      </c>
      <c r="F83" s="1" t="s">
        <v>6</v>
      </c>
      <c r="G83" s="3" t="s">
        <v>67</v>
      </c>
      <c r="H83" s="3" t="s">
        <v>68</v>
      </c>
      <c r="I83" s="3" t="s">
        <v>69</v>
      </c>
      <c r="J83" s="3" t="s">
        <v>70</v>
      </c>
      <c r="K83" s="3" t="s">
        <v>11</v>
      </c>
      <c r="L83" s="3" t="s">
        <v>12</v>
      </c>
      <c r="M83" s="1" t="s">
        <v>13</v>
      </c>
      <c r="N83" s="1" t="s">
        <v>14</v>
      </c>
      <c r="O83" s="1" t="s">
        <v>15</v>
      </c>
      <c r="P83" s="1" t="s">
        <v>16</v>
      </c>
      <c r="Q83" s="3" t="s">
        <v>17</v>
      </c>
      <c r="R83" s="3" t="s">
        <v>18</v>
      </c>
      <c r="S83" s="4" t="s">
        <v>19</v>
      </c>
      <c r="T83" s="4" t="s">
        <v>20</v>
      </c>
      <c r="U83" s="119" t="s">
        <v>21</v>
      </c>
      <c r="V83" s="4" t="s">
        <v>22</v>
      </c>
      <c r="W83" s="5" t="s">
        <v>23</v>
      </c>
      <c r="X83" s="5" t="s">
        <v>24</v>
      </c>
      <c r="Y83" s="4" t="s">
        <v>25</v>
      </c>
      <c r="Z83" s="790" t="s">
        <v>26</v>
      </c>
      <c r="AA83" s="4" t="s">
        <v>27</v>
      </c>
      <c r="AB83" s="4" t="s">
        <v>171</v>
      </c>
      <c r="AC83" s="5" t="s">
        <v>28</v>
      </c>
      <c r="AD83" s="5" t="s">
        <v>29</v>
      </c>
    </row>
    <row r="84" spans="1:30">
      <c r="A84" s="3" t="s">
        <v>144</v>
      </c>
      <c r="D84" s="1">
        <v>99.03</v>
      </c>
      <c r="E84" s="12">
        <v>100</v>
      </c>
      <c r="F84" s="12"/>
      <c r="G84" s="3">
        <v>9</v>
      </c>
      <c r="H84" s="3">
        <v>29</v>
      </c>
      <c r="I84" s="3">
        <v>62</v>
      </c>
      <c r="J84" s="3">
        <v>100</v>
      </c>
      <c r="K84" s="3">
        <v>100</v>
      </c>
      <c r="L84" s="3"/>
      <c r="M84" s="3">
        <v>6</v>
      </c>
      <c r="N84" s="3">
        <v>26</v>
      </c>
      <c r="O84" s="3">
        <v>53</v>
      </c>
      <c r="P84" s="3">
        <v>100</v>
      </c>
      <c r="Q84" s="3">
        <v>100</v>
      </c>
      <c r="R84" s="3"/>
      <c r="S84" s="5">
        <v>7</v>
      </c>
      <c r="T84" s="5">
        <v>25</v>
      </c>
      <c r="U84" s="5">
        <v>42</v>
      </c>
      <c r="V84" s="5">
        <v>100</v>
      </c>
      <c r="W84" s="5">
        <v>100</v>
      </c>
      <c r="X84" s="3">
        <v>100</v>
      </c>
      <c r="Y84" s="152">
        <v>12</v>
      </c>
      <c r="Z84" s="741">
        <v>15</v>
      </c>
      <c r="AA84" s="152"/>
      <c r="AB84" s="152"/>
      <c r="AC84" s="152"/>
      <c r="AD84" s="152">
        <v>12</v>
      </c>
    </row>
    <row r="85" spans="1:30">
      <c r="A85" s="3" t="s">
        <v>145</v>
      </c>
      <c r="D85" s="1">
        <v>93.29</v>
      </c>
      <c r="E85" s="12">
        <v>100</v>
      </c>
      <c r="F85" s="12"/>
      <c r="G85" s="3">
        <v>4</v>
      </c>
      <c r="H85" s="3">
        <v>16</v>
      </c>
      <c r="I85" s="3">
        <v>43</v>
      </c>
      <c r="J85" s="3">
        <v>100</v>
      </c>
      <c r="K85" s="3">
        <v>100</v>
      </c>
      <c r="L85" s="3"/>
      <c r="M85" s="3">
        <v>4</v>
      </c>
      <c r="N85" s="3">
        <v>16</v>
      </c>
      <c r="O85" s="3">
        <v>42</v>
      </c>
      <c r="P85" s="3">
        <v>100</v>
      </c>
      <c r="Q85" s="3">
        <v>100</v>
      </c>
      <c r="R85" s="3"/>
      <c r="S85" s="5">
        <v>5</v>
      </c>
      <c r="T85" s="5">
        <v>17</v>
      </c>
      <c r="U85" s="5">
        <v>33</v>
      </c>
      <c r="V85" s="5">
        <v>100</v>
      </c>
      <c r="W85" s="5">
        <v>100</v>
      </c>
      <c r="X85" s="3">
        <v>100</v>
      </c>
      <c r="Y85" s="152">
        <v>7</v>
      </c>
      <c r="Z85" s="741">
        <v>11</v>
      </c>
      <c r="AA85" s="152"/>
      <c r="AB85" s="152"/>
      <c r="AC85" s="152"/>
      <c r="AD85" s="152">
        <v>7</v>
      </c>
    </row>
    <row r="86" spans="1:30">
      <c r="A86" s="3" t="s">
        <v>146</v>
      </c>
      <c r="D86" s="1">
        <v>55.64</v>
      </c>
      <c r="E86" s="12">
        <v>100</v>
      </c>
      <c r="F86" s="12"/>
      <c r="G86" s="3">
        <v>14</v>
      </c>
      <c r="H86" s="3">
        <v>48</v>
      </c>
      <c r="I86" s="3">
        <v>56</v>
      </c>
      <c r="J86" s="3">
        <v>100</v>
      </c>
      <c r="K86" s="3">
        <v>100</v>
      </c>
      <c r="L86" s="3"/>
      <c r="M86" s="3">
        <v>6</v>
      </c>
      <c r="N86" s="3">
        <v>34</v>
      </c>
      <c r="O86" s="3">
        <v>63</v>
      </c>
      <c r="P86" s="3">
        <v>100</v>
      </c>
      <c r="Q86" s="3">
        <v>100</v>
      </c>
      <c r="R86" s="3"/>
      <c r="S86" s="5">
        <v>13</v>
      </c>
      <c r="T86" s="5">
        <v>31</v>
      </c>
      <c r="U86" s="5">
        <v>50</v>
      </c>
      <c r="V86" s="5">
        <v>100</v>
      </c>
      <c r="W86" s="5">
        <v>100</v>
      </c>
      <c r="X86" s="3">
        <v>100</v>
      </c>
      <c r="Y86" s="152">
        <v>24</v>
      </c>
      <c r="Z86" s="741">
        <v>19</v>
      </c>
      <c r="AA86" s="152"/>
      <c r="AB86" s="152"/>
      <c r="AC86" s="152"/>
      <c r="AD86" s="152">
        <v>24</v>
      </c>
    </row>
    <row r="87" spans="1:30" ht="28.8">
      <c r="A87" s="3" t="s">
        <v>147</v>
      </c>
      <c r="D87" s="1">
        <v>100</v>
      </c>
      <c r="E87" s="12">
        <v>100</v>
      </c>
      <c r="F87" s="12"/>
      <c r="G87" s="3">
        <v>10</v>
      </c>
      <c r="H87" s="3">
        <v>30</v>
      </c>
      <c r="I87" s="3">
        <v>62</v>
      </c>
      <c r="J87" s="3">
        <v>100</v>
      </c>
      <c r="K87" s="3">
        <v>100</v>
      </c>
      <c r="L87" s="3"/>
      <c r="M87" s="3">
        <v>6</v>
      </c>
      <c r="N87" s="3">
        <v>34</v>
      </c>
      <c r="O87" s="3">
        <v>60</v>
      </c>
      <c r="P87" s="3">
        <v>100</v>
      </c>
      <c r="Q87" s="3">
        <v>100</v>
      </c>
      <c r="R87" s="3"/>
      <c r="S87" s="5">
        <v>17</v>
      </c>
      <c r="T87" s="5">
        <v>44</v>
      </c>
      <c r="U87" s="5">
        <v>63</v>
      </c>
      <c r="V87" s="5">
        <v>100</v>
      </c>
      <c r="W87" s="5">
        <v>100</v>
      </c>
      <c r="X87" s="3">
        <v>100</v>
      </c>
      <c r="Y87" s="152">
        <v>16</v>
      </c>
      <c r="Z87" s="741">
        <v>13</v>
      </c>
      <c r="AA87" s="152"/>
      <c r="AB87" s="152"/>
      <c r="AC87" s="152"/>
      <c r="AD87" s="152">
        <v>16</v>
      </c>
    </row>
    <row r="88" spans="1:30" ht="28.8">
      <c r="A88" s="3" t="s">
        <v>148</v>
      </c>
      <c r="D88" s="1">
        <v>77.81</v>
      </c>
      <c r="E88" s="12">
        <v>100</v>
      </c>
      <c r="F88" s="12"/>
      <c r="G88" s="3">
        <v>26</v>
      </c>
      <c r="H88" s="3">
        <v>83</v>
      </c>
      <c r="I88" s="3">
        <v>100</v>
      </c>
      <c r="J88" s="3">
        <v>100</v>
      </c>
      <c r="K88" s="3">
        <v>100</v>
      </c>
      <c r="L88" s="3"/>
      <c r="M88" s="3">
        <v>4</v>
      </c>
      <c r="N88" s="3">
        <v>35</v>
      </c>
      <c r="O88" s="3">
        <v>62</v>
      </c>
      <c r="P88" s="3">
        <v>100</v>
      </c>
      <c r="Q88" s="3">
        <v>100</v>
      </c>
      <c r="R88" s="3"/>
      <c r="S88" s="5">
        <v>8</v>
      </c>
      <c r="T88" s="5">
        <v>32</v>
      </c>
      <c r="U88" s="5">
        <v>46</v>
      </c>
      <c r="V88" s="5">
        <v>100</v>
      </c>
      <c r="W88" s="5">
        <v>100</v>
      </c>
      <c r="X88" s="3">
        <v>100</v>
      </c>
      <c r="Y88" s="152">
        <v>15</v>
      </c>
      <c r="Z88" s="741">
        <v>18</v>
      </c>
      <c r="AA88" s="152"/>
      <c r="AB88" s="152"/>
      <c r="AC88" s="152"/>
      <c r="AD88" s="152">
        <v>15</v>
      </c>
    </row>
    <row r="89" spans="1:30" ht="28.8">
      <c r="A89" s="3" t="s">
        <v>149</v>
      </c>
      <c r="D89" s="1">
        <v>68.430000000000007</v>
      </c>
      <c r="E89" s="12">
        <v>100</v>
      </c>
      <c r="F89" s="12"/>
      <c r="G89" s="3">
        <v>19</v>
      </c>
      <c r="H89" s="3">
        <v>49</v>
      </c>
      <c r="I89" s="3">
        <v>62</v>
      </c>
      <c r="J89" s="3">
        <v>100</v>
      </c>
      <c r="K89" s="3">
        <v>100</v>
      </c>
      <c r="L89" s="3"/>
      <c r="M89" s="3">
        <v>11</v>
      </c>
      <c r="N89" s="3">
        <v>38</v>
      </c>
      <c r="O89" s="3">
        <v>66</v>
      </c>
      <c r="P89" s="3">
        <v>100</v>
      </c>
      <c r="Q89" s="3">
        <v>100</v>
      </c>
      <c r="R89" s="3"/>
      <c r="S89" s="5">
        <v>9</v>
      </c>
      <c r="T89" s="5">
        <v>23</v>
      </c>
      <c r="U89" s="5">
        <v>34</v>
      </c>
      <c r="V89" s="5">
        <v>100</v>
      </c>
      <c r="W89" s="5">
        <v>100</v>
      </c>
      <c r="X89" s="3">
        <v>100</v>
      </c>
      <c r="Y89" s="152">
        <v>15</v>
      </c>
      <c r="Z89" s="741">
        <v>16</v>
      </c>
      <c r="AA89" s="152"/>
      <c r="AB89" s="152"/>
      <c r="AC89" s="152"/>
      <c r="AD89" s="152">
        <v>15</v>
      </c>
    </row>
    <row r="90" spans="1:30">
      <c r="A90" s="3" t="s">
        <v>150</v>
      </c>
      <c r="D90" s="1">
        <v>61</v>
      </c>
      <c r="E90" s="12">
        <v>100</v>
      </c>
      <c r="F90" s="12"/>
      <c r="G90" s="3">
        <v>4</v>
      </c>
      <c r="H90" s="3">
        <v>15</v>
      </c>
      <c r="I90" s="3">
        <v>20</v>
      </c>
      <c r="J90" s="3">
        <v>100</v>
      </c>
      <c r="K90" s="3">
        <v>100</v>
      </c>
      <c r="L90" s="3"/>
      <c r="M90" s="3">
        <v>5</v>
      </c>
      <c r="N90" s="3">
        <v>27</v>
      </c>
      <c r="O90" s="3">
        <v>55</v>
      </c>
      <c r="P90" s="3">
        <v>100</v>
      </c>
      <c r="Q90" s="3">
        <v>100</v>
      </c>
      <c r="R90" s="3"/>
      <c r="S90" s="5">
        <v>5</v>
      </c>
      <c r="T90" s="5">
        <v>23</v>
      </c>
      <c r="U90" s="5">
        <v>36</v>
      </c>
      <c r="V90" s="5">
        <v>100</v>
      </c>
      <c r="W90" s="5">
        <v>100</v>
      </c>
      <c r="X90" s="3">
        <v>100</v>
      </c>
      <c r="Y90" s="152">
        <v>22</v>
      </c>
      <c r="Z90" s="741">
        <v>22</v>
      </c>
      <c r="AA90" s="152"/>
      <c r="AB90" s="152"/>
      <c r="AC90" s="152"/>
      <c r="AD90" s="152">
        <v>22</v>
      </c>
    </row>
    <row r="91" spans="1:30">
      <c r="A91" s="3" t="s">
        <v>151</v>
      </c>
      <c r="D91" s="1">
        <v>100</v>
      </c>
      <c r="E91" s="12">
        <v>100</v>
      </c>
      <c r="F91" s="12"/>
      <c r="G91" s="3">
        <v>13</v>
      </c>
      <c r="H91" s="3">
        <v>28</v>
      </c>
      <c r="I91" s="3">
        <v>58</v>
      </c>
      <c r="J91" s="3">
        <v>100</v>
      </c>
      <c r="K91" s="3">
        <v>100</v>
      </c>
      <c r="L91" s="3"/>
      <c r="M91" s="3">
        <v>7</v>
      </c>
      <c r="N91" s="3">
        <v>32</v>
      </c>
      <c r="O91" s="3">
        <v>57</v>
      </c>
      <c r="P91" s="3">
        <v>100</v>
      </c>
      <c r="Q91" s="3">
        <v>100</v>
      </c>
      <c r="R91" s="3"/>
      <c r="S91" s="5">
        <v>2</v>
      </c>
      <c r="T91" s="5">
        <v>23</v>
      </c>
      <c r="U91" s="5">
        <v>62</v>
      </c>
      <c r="V91" s="5">
        <v>100</v>
      </c>
      <c r="W91" s="5">
        <v>100</v>
      </c>
      <c r="X91" s="3">
        <v>100</v>
      </c>
      <c r="Y91" s="152">
        <v>13</v>
      </c>
      <c r="Z91" s="741">
        <v>12</v>
      </c>
      <c r="AA91" s="152"/>
      <c r="AB91" s="152"/>
      <c r="AC91" s="152"/>
      <c r="AD91" s="152">
        <v>13</v>
      </c>
    </row>
    <row r="92" spans="1:30">
      <c r="A92" s="3" t="s">
        <v>152</v>
      </c>
      <c r="D92" s="1">
        <v>78.58</v>
      </c>
      <c r="E92" s="12">
        <v>100</v>
      </c>
      <c r="F92" s="12"/>
      <c r="G92" s="3">
        <v>2</v>
      </c>
      <c r="H92" s="3">
        <v>36</v>
      </c>
      <c r="I92" s="3">
        <v>47</v>
      </c>
      <c r="J92" s="3">
        <v>100</v>
      </c>
      <c r="K92" s="3">
        <v>100</v>
      </c>
      <c r="L92" s="3"/>
      <c r="M92" s="3">
        <v>20</v>
      </c>
      <c r="N92" s="3">
        <v>46</v>
      </c>
      <c r="O92" s="3">
        <v>65</v>
      </c>
      <c r="P92" s="3">
        <v>100</v>
      </c>
      <c r="Q92" s="3">
        <v>100</v>
      </c>
      <c r="R92" s="3"/>
      <c r="S92" s="5">
        <v>3</v>
      </c>
      <c r="T92" s="5">
        <v>48</v>
      </c>
      <c r="U92" s="5">
        <v>65</v>
      </c>
      <c r="V92" s="5">
        <v>100</v>
      </c>
      <c r="W92" s="5">
        <v>100</v>
      </c>
      <c r="X92" s="3">
        <v>100</v>
      </c>
      <c r="Y92" s="152">
        <v>26</v>
      </c>
      <c r="Z92" s="741">
        <v>33</v>
      </c>
      <c r="AA92" s="152"/>
      <c r="AB92" s="152"/>
      <c r="AC92" s="152"/>
      <c r="AD92" s="152">
        <v>26</v>
      </c>
    </row>
    <row r="93" spans="1:30" ht="43.2">
      <c r="A93" s="3" t="s">
        <v>153</v>
      </c>
      <c r="D93" s="1">
        <v>5</v>
      </c>
      <c r="E93" s="1">
        <v>2</v>
      </c>
      <c r="F93" s="1"/>
      <c r="G93" s="3">
        <v>0</v>
      </c>
      <c r="H93" s="3">
        <v>2</v>
      </c>
      <c r="I93" s="3">
        <v>2</v>
      </c>
      <c r="J93" s="3">
        <v>2</v>
      </c>
      <c r="K93" s="3">
        <v>25</v>
      </c>
      <c r="L93" s="3"/>
      <c r="M93" s="3">
        <v>2</v>
      </c>
      <c r="N93" s="3">
        <v>2</v>
      </c>
      <c r="O93" s="3">
        <v>2</v>
      </c>
      <c r="P93" s="3">
        <v>5</v>
      </c>
      <c r="Q93" s="3">
        <v>24</v>
      </c>
      <c r="R93" s="3"/>
      <c r="S93" s="5">
        <v>4</v>
      </c>
      <c r="T93" s="5">
        <v>5</v>
      </c>
      <c r="U93" s="37">
        <v>19</v>
      </c>
      <c r="V93" s="5">
        <v>25</v>
      </c>
      <c r="W93" s="5">
        <v>40</v>
      </c>
      <c r="X93" s="3">
        <v>25</v>
      </c>
      <c r="Y93" s="152">
        <v>4</v>
      </c>
      <c r="Z93" s="741">
        <v>5</v>
      </c>
      <c r="AA93" s="152"/>
      <c r="AB93" s="152"/>
      <c r="AC93" s="152"/>
      <c r="AD93" s="152">
        <f>SUBTOTAL(109,Y93:AB93)</f>
        <v>9</v>
      </c>
    </row>
    <row r="95" spans="1:30">
      <c r="D95" s="1"/>
      <c r="E95" s="1"/>
      <c r="G95" s="3"/>
      <c r="H95" s="3"/>
      <c r="I95" s="3"/>
      <c r="J95" s="3"/>
      <c r="K95" s="3"/>
    </row>
    <row r="96" spans="1:30">
      <c r="A96" s="13"/>
      <c r="D96" s="1"/>
      <c r="E96" s="1"/>
      <c r="G96" s="3"/>
      <c r="H96" s="3"/>
      <c r="I96" s="3"/>
      <c r="J96" s="3"/>
      <c r="K96" s="3"/>
    </row>
    <row r="97" spans="1:11">
      <c r="A97" s="13"/>
      <c r="D97" s="1"/>
      <c r="E97" s="1"/>
      <c r="G97" s="3"/>
      <c r="H97" s="3"/>
      <c r="I97" s="3"/>
      <c r="J97" s="3"/>
      <c r="K97" s="3"/>
    </row>
  </sheetData>
  <mergeCells count="1">
    <mergeCell ref="A1:F1"/>
  </mergeCells>
  <phoneticPr fontId="39" type="noConversion"/>
  <pageMargins left="0.7" right="0.7" top="0.75" bottom="0.75" header="0.3" footer="0.3"/>
  <pageSetup orientation="portrait" horizontalDpi="1200" verticalDpi="1200" r:id="rId1"/>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91"/>
  <sheetViews>
    <sheetView tabSelected="1" topLeftCell="C1" zoomScale="85" zoomScaleNormal="85" workbookViewId="0">
      <selection activeCell="G3" sqref="G3:G15"/>
    </sheetView>
  </sheetViews>
  <sheetFormatPr defaultColWidth="8.88671875" defaultRowHeight="14.4"/>
  <cols>
    <col min="1" max="1" width="98.88671875" style="789" customWidth="1"/>
    <col min="2" max="2" width="25.5546875" style="355" customWidth="1"/>
    <col min="3" max="3" width="39.44140625" style="546" customWidth="1"/>
    <col min="4" max="4" width="19.44140625" style="355" customWidth="1"/>
    <col min="5" max="5" width="17.21875" style="788" bestFit="1" customWidth="1"/>
    <col min="6" max="6" width="52.44140625" style="788" customWidth="1"/>
    <col min="7" max="7" width="25.88671875" style="788" bestFit="1" customWidth="1"/>
    <col min="8" max="8" width="39.5546875" style="788" bestFit="1" customWidth="1"/>
    <col min="9" max="9" width="41.5546875" style="788" customWidth="1"/>
    <col min="10" max="10" width="8.44140625" style="788" customWidth="1"/>
    <col min="11" max="11" width="69.5546875" style="789" bestFit="1" customWidth="1"/>
    <col min="12" max="12" width="29.44140625" style="788" bestFit="1" customWidth="1"/>
    <col min="13" max="13" width="14.44140625" style="788" bestFit="1" customWidth="1"/>
    <col min="14" max="14" width="12.88671875" style="788" bestFit="1" customWidth="1"/>
    <col min="15" max="15" width="10.109375" style="788" bestFit="1" customWidth="1"/>
    <col min="16" max="17" width="16.44140625" style="788" bestFit="1" customWidth="1"/>
    <col min="18" max="18" width="17.44140625" style="788" bestFit="1" customWidth="1"/>
    <col min="19" max="19" width="25.88671875" style="788" bestFit="1" customWidth="1"/>
    <col min="20" max="20" width="39.5546875" style="788" bestFit="1" customWidth="1"/>
    <col min="21" max="21" width="26.88671875" style="788" bestFit="1" customWidth="1"/>
    <col min="22" max="22" width="5.5546875" style="788" customWidth="1"/>
    <col min="23" max="23" width="49.88671875" style="789" customWidth="1"/>
    <col min="24" max="24" width="22.88671875" style="788" bestFit="1" customWidth="1"/>
    <col min="25" max="25" width="12.88671875" style="788" customWidth="1"/>
    <col min="26" max="26" width="10.109375" style="788" customWidth="1"/>
    <col min="27" max="28" width="16.44140625" style="788" customWidth="1"/>
    <col min="29" max="29" width="17.44140625" style="788" customWidth="1"/>
    <col min="30" max="30" width="25.88671875" style="788" customWidth="1"/>
    <col min="31" max="31" width="39.5546875" style="788" customWidth="1"/>
    <col min="32" max="32" width="31.5546875" style="788" bestFit="1" customWidth="1"/>
    <col min="33" max="33" width="7" style="788" customWidth="1"/>
    <col min="34" max="34" width="57.88671875" style="788" bestFit="1" customWidth="1"/>
    <col min="35" max="35" width="62.88671875" style="788" bestFit="1" customWidth="1"/>
    <col min="36" max="36" width="3.88671875" style="788" customWidth="1"/>
    <col min="37" max="37" width="52.44140625" style="788" customWidth="1"/>
    <col min="38" max="38" width="25.88671875" style="788" bestFit="1" customWidth="1"/>
    <col min="39" max="39" width="39.5546875" style="788" bestFit="1" customWidth="1"/>
    <col min="40" max="16384" width="8.88671875" style="788"/>
  </cols>
  <sheetData>
    <row r="1" spans="1:39">
      <c r="A1" s="896" t="s">
        <v>154</v>
      </c>
      <c r="B1" s="896"/>
      <c r="C1" s="896"/>
      <c r="D1" s="896"/>
      <c r="E1" s="791"/>
      <c r="F1" s="895" t="s">
        <v>155</v>
      </c>
      <c r="G1" s="895"/>
      <c r="H1" s="895"/>
      <c r="I1" s="895"/>
      <c r="K1" s="895" t="s">
        <v>17540</v>
      </c>
      <c r="L1" s="895"/>
      <c r="M1" s="895"/>
      <c r="N1" s="895"/>
      <c r="O1" s="895"/>
      <c r="P1" s="895"/>
      <c r="Q1" s="895"/>
      <c r="R1" s="895"/>
      <c r="S1" s="895"/>
      <c r="T1" s="895"/>
      <c r="U1" s="895"/>
      <c r="W1" s="895" t="s">
        <v>17541</v>
      </c>
      <c r="X1" s="895"/>
      <c r="Y1" s="895"/>
      <c r="Z1" s="895"/>
      <c r="AA1" s="895"/>
      <c r="AB1" s="895"/>
      <c r="AC1" s="895"/>
      <c r="AD1" s="895"/>
      <c r="AE1" s="895"/>
      <c r="AF1" s="895"/>
      <c r="AG1" s="248"/>
      <c r="AH1" s="895" t="s">
        <v>17542</v>
      </c>
      <c r="AI1" s="895"/>
      <c r="AK1" s="896" t="s">
        <v>17543</v>
      </c>
      <c r="AL1" s="896"/>
      <c r="AM1" s="896"/>
    </row>
    <row r="2" spans="1:39" ht="15" thickBot="1">
      <c r="A2" s="789" t="s">
        <v>156</v>
      </c>
      <c r="B2" s="355" t="s">
        <v>17544</v>
      </c>
      <c r="C2" s="788" t="s">
        <v>17545</v>
      </c>
      <c r="D2" s="355" t="s">
        <v>17546</v>
      </c>
      <c r="F2" s="789" t="s">
        <v>156</v>
      </c>
      <c r="G2" s="789" t="s">
        <v>17544</v>
      </c>
      <c r="H2" s="789" t="s">
        <v>17545</v>
      </c>
      <c r="I2" s="789" t="s">
        <v>157</v>
      </c>
      <c r="J2" s="72"/>
      <c r="K2" s="789" t="s">
        <v>156</v>
      </c>
      <c r="L2" s="788" t="s">
        <v>17547</v>
      </c>
      <c r="M2" s="788" t="s">
        <v>17548</v>
      </c>
      <c r="N2" s="788" t="s">
        <v>157</v>
      </c>
      <c r="O2" s="788" t="s">
        <v>17549</v>
      </c>
      <c r="P2" s="788" t="s">
        <v>17550</v>
      </c>
      <c r="Q2" s="788" t="s">
        <v>17551</v>
      </c>
      <c r="R2" s="788" t="s">
        <v>17552</v>
      </c>
      <c r="S2" s="788" t="s">
        <v>17544</v>
      </c>
      <c r="T2" s="788" t="s">
        <v>17545</v>
      </c>
      <c r="U2" s="788" t="s">
        <v>17553</v>
      </c>
      <c r="W2" s="789" t="s">
        <v>156</v>
      </c>
      <c r="X2" s="788" t="s">
        <v>17547</v>
      </c>
      <c r="Y2" s="788" t="s">
        <v>157</v>
      </c>
      <c r="Z2" s="788" t="s">
        <v>17549</v>
      </c>
      <c r="AA2" s="788" t="s">
        <v>17550</v>
      </c>
      <c r="AB2" s="788" t="s">
        <v>17551</v>
      </c>
      <c r="AC2" s="788" t="s">
        <v>17552</v>
      </c>
      <c r="AD2" s="788" t="s">
        <v>17544</v>
      </c>
      <c r="AE2" s="788" t="s">
        <v>17545</v>
      </c>
      <c r="AF2" s="788" t="s">
        <v>17553</v>
      </c>
      <c r="AH2" s="788" t="s">
        <v>17554</v>
      </c>
      <c r="AI2" s="788" t="s">
        <v>17555</v>
      </c>
      <c r="AK2" s="788" t="s">
        <v>156</v>
      </c>
      <c r="AL2" s="788" t="s">
        <v>17544</v>
      </c>
      <c r="AM2" s="788" t="s">
        <v>17545</v>
      </c>
    </row>
    <row r="3" spans="1:39" ht="72.599999999999994" thickBot="1">
      <c r="A3" s="789" t="s">
        <v>17686</v>
      </c>
      <c r="B3" s="788" t="s">
        <v>17577</v>
      </c>
      <c r="C3" s="788"/>
      <c r="D3" s="788"/>
      <c r="E3" s="792"/>
      <c r="F3" s="839" t="s">
        <v>17932</v>
      </c>
      <c r="G3" s="835" t="s">
        <v>158</v>
      </c>
      <c r="H3" s="835"/>
      <c r="I3" s="793"/>
      <c r="K3" s="794" t="s">
        <v>17558</v>
      </c>
      <c r="L3" s="795" t="s">
        <v>164</v>
      </c>
      <c r="M3" s="795" t="s">
        <v>17559</v>
      </c>
      <c r="N3" s="796">
        <v>44539</v>
      </c>
      <c r="O3" s="795" t="s">
        <v>17560</v>
      </c>
      <c r="P3" s="797">
        <v>1880233</v>
      </c>
      <c r="Q3" s="797">
        <v>977722</v>
      </c>
      <c r="R3" s="797">
        <v>2857955</v>
      </c>
      <c r="S3" s="798" t="s">
        <v>17561</v>
      </c>
      <c r="U3" s="795" t="s">
        <v>17562</v>
      </c>
      <c r="V3" s="355"/>
      <c r="W3" s="799" t="s">
        <v>17586</v>
      </c>
      <c r="X3" s="800" t="s">
        <v>536</v>
      </c>
      <c r="Y3" s="801">
        <v>44536</v>
      </c>
      <c r="Z3" s="800" t="s">
        <v>17587</v>
      </c>
      <c r="AA3" s="802">
        <v>112500</v>
      </c>
      <c r="AB3" s="802">
        <v>58500</v>
      </c>
      <c r="AC3" s="802">
        <v>171000</v>
      </c>
      <c r="AD3" s="798" t="s">
        <v>17577</v>
      </c>
      <c r="AE3" s="800"/>
      <c r="AF3" s="800" t="s">
        <v>17562</v>
      </c>
      <c r="AK3" s="789"/>
      <c r="AL3" s="798"/>
      <c r="AM3" s="798"/>
    </row>
    <row r="4" spans="1:39" ht="72.599999999999994" thickBot="1">
      <c r="A4" s="789" t="s">
        <v>17698</v>
      </c>
      <c r="B4" s="788" t="s">
        <v>17577</v>
      </c>
      <c r="C4" s="788"/>
      <c r="D4" s="788"/>
      <c r="E4" s="546"/>
      <c r="F4" s="839" t="s">
        <v>17933</v>
      </c>
      <c r="G4" s="835" t="s">
        <v>158</v>
      </c>
      <c r="H4" s="835"/>
      <c r="I4" s="126"/>
      <c r="J4" s="793"/>
      <c r="K4" s="794" t="s">
        <v>17568</v>
      </c>
      <c r="L4" s="795" t="s">
        <v>164</v>
      </c>
      <c r="M4" s="795" t="s">
        <v>17569</v>
      </c>
      <c r="N4" s="796">
        <v>44531</v>
      </c>
      <c r="O4" s="795" t="s">
        <v>17570</v>
      </c>
      <c r="P4" s="797">
        <v>1428133</v>
      </c>
      <c r="Q4" s="797">
        <v>742629</v>
      </c>
      <c r="R4" s="797">
        <v>2170762</v>
      </c>
      <c r="S4" s="798" t="s">
        <v>17561</v>
      </c>
      <c r="U4" s="795" t="s">
        <v>17562</v>
      </c>
      <c r="V4" s="355"/>
      <c r="W4" s="799" t="s">
        <v>17727</v>
      </c>
      <c r="X4" s="800" t="s">
        <v>163</v>
      </c>
      <c r="Y4" s="801">
        <v>44499</v>
      </c>
      <c r="Z4" s="800" t="s">
        <v>17728</v>
      </c>
      <c r="AA4" s="802">
        <v>1116807</v>
      </c>
      <c r="AB4" s="802">
        <v>558406</v>
      </c>
      <c r="AC4" s="802">
        <v>1675213</v>
      </c>
      <c r="AD4" s="800" t="s">
        <v>17577</v>
      </c>
      <c r="AE4" s="800"/>
      <c r="AF4" s="800" t="s">
        <v>17562</v>
      </c>
      <c r="AK4" s="372"/>
      <c r="AL4" s="798"/>
      <c r="AM4" s="798"/>
    </row>
    <row r="5" spans="1:39" ht="87" thickBot="1">
      <c r="A5" s="789" t="s">
        <v>17709</v>
      </c>
      <c r="B5" s="788" t="s">
        <v>17710</v>
      </c>
      <c r="C5" s="788"/>
      <c r="D5" s="788"/>
      <c r="E5" s="546"/>
      <c r="F5" s="839" t="s">
        <v>17934</v>
      </c>
      <c r="G5" s="835" t="s">
        <v>17645</v>
      </c>
      <c r="H5" s="835"/>
      <c r="I5" s="793"/>
      <c r="J5" s="793"/>
      <c r="K5" s="794" t="s">
        <v>17582</v>
      </c>
      <c r="L5" s="795" t="s">
        <v>17583</v>
      </c>
      <c r="M5" s="795" t="s">
        <v>17584</v>
      </c>
      <c r="N5" s="796">
        <v>44481</v>
      </c>
      <c r="O5" s="795" t="s">
        <v>17585</v>
      </c>
      <c r="P5" s="797">
        <v>757341</v>
      </c>
      <c r="Q5" s="797">
        <v>60455</v>
      </c>
      <c r="R5" s="797">
        <v>817796</v>
      </c>
      <c r="S5" s="355" t="s">
        <v>158</v>
      </c>
      <c r="U5" s="795" t="s">
        <v>17562</v>
      </c>
      <c r="V5" s="355"/>
      <c r="W5" s="799" t="s">
        <v>17774</v>
      </c>
      <c r="X5" s="800" t="s">
        <v>17624</v>
      </c>
      <c r="Y5" s="801">
        <v>44484</v>
      </c>
      <c r="Z5" s="800" t="s">
        <v>17626</v>
      </c>
      <c r="AA5" s="802">
        <v>108305</v>
      </c>
      <c r="AB5" s="802">
        <v>0</v>
      </c>
      <c r="AC5" s="802">
        <v>108305</v>
      </c>
      <c r="AD5" s="798" t="s">
        <v>17627</v>
      </c>
      <c r="AE5" s="800"/>
      <c r="AF5" s="800" t="s">
        <v>17562</v>
      </c>
      <c r="AK5" s="789"/>
      <c r="AL5" s="798"/>
      <c r="AM5" s="798"/>
    </row>
    <row r="6" spans="1:39" ht="72.599999999999994" thickBot="1">
      <c r="A6" s="789" t="s">
        <v>17693</v>
      </c>
      <c r="B6" s="788" t="s">
        <v>17627</v>
      </c>
      <c r="C6" s="788"/>
      <c r="D6" s="788"/>
      <c r="E6" s="546"/>
      <c r="F6" s="839" t="s">
        <v>17935</v>
      </c>
      <c r="G6" s="835" t="s">
        <v>17561</v>
      </c>
      <c r="H6" s="835" t="s">
        <v>526</v>
      </c>
      <c r="I6" s="793"/>
      <c r="J6" s="793"/>
      <c r="K6" s="794" t="s">
        <v>17589</v>
      </c>
      <c r="L6" s="795" t="s">
        <v>17224</v>
      </c>
      <c r="M6" s="795" t="s">
        <v>17569</v>
      </c>
      <c r="N6" s="796">
        <v>44484</v>
      </c>
      <c r="O6" s="795" t="s">
        <v>17590</v>
      </c>
      <c r="P6" s="797">
        <v>285640</v>
      </c>
      <c r="Q6" s="797">
        <v>86840</v>
      </c>
      <c r="R6" s="797">
        <v>372480</v>
      </c>
      <c r="S6" s="355" t="s">
        <v>17591</v>
      </c>
      <c r="U6" s="795" t="s">
        <v>17562</v>
      </c>
      <c r="V6" s="355"/>
      <c r="W6" s="799" t="s">
        <v>17823</v>
      </c>
      <c r="X6" s="800" t="s">
        <v>17225</v>
      </c>
      <c r="Y6" s="801">
        <v>44470</v>
      </c>
      <c r="Z6" s="800" t="s">
        <v>17824</v>
      </c>
      <c r="AA6" s="802">
        <v>150000</v>
      </c>
      <c r="AB6" s="802">
        <v>78000</v>
      </c>
      <c r="AC6" s="802">
        <v>228000</v>
      </c>
      <c r="AD6" s="803" t="s">
        <v>17577</v>
      </c>
      <c r="AE6" s="819">
        <f>SUBTOTAL(109,AC3:AC5)</f>
        <v>1954518</v>
      </c>
      <c r="AF6" s="800" t="s">
        <v>17562</v>
      </c>
    </row>
    <row r="7" spans="1:39" ht="72.599999999999994" thickBot="1">
      <c r="A7" s="789" t="s">
        <v>17631</v>
      </c>
      <c r="B7" s="788" t="s">
        <v>17632</v>
      </c>
      <c r="C7" s="788"/>
      <c r="D7" s="788"/>
      <c r="E7" s="546"/>
      <c r="F7" s="839" t="s">
        <v>17936</v>
      </c>
      <c r="G7" s="835" t="s">
        <v>17561</v>
      </c>
      <c r="H7" s="835" t="s">
        <v>526</v>
      </c>
      <c r="I7" s="126"/>
      <c r="J7" s="126"/>
      <c r="K7" s="794" t="s">
        <v>17597</v>
      </c>
      <c r="L7" s="795" t="s">
        <v>17224</v>
      </c>
      <c r="M7" s="795" t="s">
        <v>17598</v>
      </c>
      <c r="N7" s="796">
        <v>44474</v>
      </c>
      <c r="O7" s="795" t="s">
        <v>17599</v>
      </c>
      <c r="P7" s="797">
        <v>1265600</v>
      </c>
      <c r="Q7" s="797">
        <v>538907</v>
      </c>
      <c r="R7" s="797">
        <v>1804507</v>
      </c>
      <c r="S7" s="355" t="s">
        <v>17591</v>
      </c>
      <c r="U7" s="795" t="s">
        <v>17562</v>
      </c>
      <c r="V7" s="355"/>
      <c r="W7" s="799" t="s">
        <v>17563</v>
      </c>
      <c r="X7" s="800" t="s">
        <v>17564</v>
      </c>
      <c r="Y7" s="801">
        <v>44546</v>
      </c>
      <c r="Z7" s="800" t="s">
        <v>17565</v>
      </c>
      <c r="AA7" s="802">
        <v>2793.65</v>
      </c>
      <c r="AB7" s="802">
        <v>726.35</v>
      </c>
      <c r="AC7" s="802">
        <v>3520</v>
      </c>
      <c r="AD7" s="800" t="s">
        <v>17566</v>
      </c>
      <c r="AE7" s="800"/>
      <c r="AF7" s="800" t="s">
        <v>160</v>
      </c>
    </row>
    <row r="8" spans="1:39" ht="72.599999999999994" thickBot="1">
      <c r="A8" s="789" t="s">
        <v>17649</v>
      </c>
      <c r="B8" s="788" t="s">
        <v>17632</v>
      </c>
      <c r="C8" s="788"/>
      <c r="D8" s="788"/>
      <c r="E8" s="546"/>
      <c r="F8" s="839" t="s">
        <v>17937</v>
      </c>
      <c r="G8" s="835" t="s">
        <v>17561</v>
      </c>
      <c r="H8" s="835"/>
      <c r="I8" s="126"/>
      <c r="J8" s="793"/>
      <c r="K8" s="794" t="s">
        <v>17604</v>
      </c>
      <c r="L8" s="795" t="s">
        <v>17605</v>
      </c>
      <c r="M8" s="795" t="s">
        <v>17559</v>
      </c>
      <c r="N8" s="796">
        <v>44516</v>
      </c>
      <c r="O8" s="795" t="s">
        <v>17606</v>
      </c>
      <c r="P8" s="797">
        <v>275000</v>
      </c>
      <c r="Q8" s="797">
        <v>143000</v>
      </c>
      <c r="R8" s="797">
        <v>418000</v>
      </c>
      <c r="S8" s="355" t="s">
        <v>17577</v>
      </c>
      <c r="U8" s="795" t="s">
        <v>17562</v>
      </c>
      <c r="V8" s="355"/>
      <c r="W8" s="799" t="s">
        <v>17571</v>
      </c>
      <c r="X8" s="800" t="s">
        <v>17564</v>
      </c>
      <c r="Y8" s="801">
        <v>44544</v>
      </c>
      <c r="Z8" s="800" t="s">
        <v>17572</v>
      </c>
      <c r="AA8" s="802">
        <v>10912.7</v>
      </c>
      <c r="AB8" s="802">
        <v>2837.3</v>
      </c>
      <c r="AC8" s="802">
        <v>13750</v>
      </c>
      <c r="AD8" s="800" t="s">
        <v>17566</v>
      </c>
      <c r="AE8" s="800"/>
      <c r="AF8" s="800" t="s">
        <v>160</v>
      </c>
    </row>
    <row r="9" spans="1:39" ht="43.8" thickBot="1">
      <c r="A9" s="789" t="s">
        <v>17673</v>
      </c>
      <c r="B9" s="788" t="s">
        <v>17632</v>
      </c>
      <c r="C9" s="555"/>
      <c r="D9" s="788"/>
      <c r="E9" s="546"/>
      <c r="F9" s="839" t="s">
        <v>17938</v>
      </c>
      <c r="G9" s="835" t="s">
        <v>158</v>
      </c>
      <c r="H9" s="835"/>
      <c r="I9" s="126"/>
      <c r="J9" s="126"/>
      <c r="K9" s="794" t="s">
        <v>17623</v>
      </c>
      <c r="L9" s="795" t="s">
        <v>17624</v>
      </c>
      <c r="M9" s="795" t="s">
        <v>17625</v>
      </c>
      <c r="N9" s="796">
        <v>44470</v>
      </c>
      <c r="O9" s="795" t="s">
        <v>17626</v>
      </c>
      <c r="P9" s="797">
        <v>250000</v>
      </c>
      <c r="Q9" s="797">
        <v>130000</v>
      </c>
      <c r="R9" s="797">
        <v>380000</v>
      </c>
      <c r="S9" s="355" t="s">
        <v>17627</v>
      </c>
      <c r="U9" s="795" t="s">
        <v>17562</v>
      </c>
      <c r="V9" s="355"/>
      <c r="W9" s="799" t="s">
        <v>17578</v>
      </c>
      <c r="X9" s="800" t="s">
        <v>17579</v>
      </c>
      <c r="Y9" s="801">
        <v>44536</v>
      </c>
      <c r="Z9" s="800" t="s">
        <v>17580</v>
      </c>
      <c r="AA9" s="802">
        <v>13979</v>
      </c>
      <c r="AB9" s="802">
        <v>3634</v>
      </c>
      <c r="AC9" s="802">
        <v>17613</v>
      </c>
      <c r="AD9" s="803" t="s">
        <v>17566</v>
      </c>
      <c r="AE9" s="800"/>
      <c r="AF9" s="800" t="s">
        <v>160</v>
      </c>
    </row>
    <row r="10" spans="1:39" ht="43.8" thickBot="1">
      <c r="A10" s="789" t="s">
        <v>17640</v>
      </c>
      <c r="B10" s="788" t="s">
        <v>17641</v>
      </c>
      <c r="C10" s="788"/>
      <c r="D10" s="788"/>
      <c r="E10" s="546"/>
      <c r="F10" s="839" t="s">
        <v>17939</v>
      </c>
      <c r="G10" s="835" t="s">
        <v>158</v>
      </c>
      <c r="H10" s="835"/>
      <c r="I10" s="793"/>
      <c r="J10" s="793"/>
      <c r="K10" s="794" t="s">
        <v>17650</v>
      </c>
      <c r="L10" s="795" t="s">
        <v>17634</v>
      </c>
      <c r="M10" s="795" t="s">
        <v>17651</v>
      </c>
      <c r="N10" s="796">
        <v>44488</v>
      </c>
      <c r="O10" s="795" t="s">
        <v>17652</v>
      </c>
      <c r="P10" s="797">
        <v>100000</v>
      </c>
      <c r="Q10" s="797">
        <v>52000</v>
      </c>
      <c r="R10" s="797">
        <v>152000</v>
      </c>
      <c r="S10" s="355" t="s">
        <v>17645</v>
      </c>
      <c r="U10" s="795" t="s">
        <v>17562</v>
      </c>
      <c r="V10" s="355"/>
      <c r="W10" s="799" t="s">
        <v>17600</v>
      </c>
      <c r="X10" s="800" t="s">
        <v>17601</v>
      </c>
      <c r="Y10" s="801">
        <v>44530</v>
      </c>
      <c r="Z10" s="800" t="s">
        <v>17602</v>
      </c>
      <c r="AA10" s="802">
        <v>3484</v>
      </c>
      <c r="AB10" s="802">
        <v>906</v>
      </c>
      <c r="AC10" s="802">
        <v>4390</v>
      </c>
      <c r="AD10" s="800" t="s">
        <v>17566</v>
      </c>
      <c r="AE10" s="800"/>
      <c r="AF10" s="800" t="s">
        <v>160</v>
      </c>
    </row>
    <row r="11" spans="1:39" ht="43.8" thickBot="1">
      <c r="A11" s="789" t="s">
        <v>17664</v>
      </c>
      <c r="B11" s="788" t="s">
        <v>17665</v>
      </c>
      <c r="C11" s="788"/>
      <c r="D11" s="788"/>
      <c r="E11" s="546"/>
      <c r="F11" s="839" t="s">
        <v>17940</v>
      </c>
      <c r="G11" s="835" t="s">
        <v>158</v>
      </c>
      <c r="H11" s="835"/>
      <c r="I11" s="126"/>
      <c r="J11" s="793"/>
      <c r="K11" s="794" t="s">
        <v>17657</v>
      </c>
      <c r="L11" s="795" t="s">
        <v>17658</v>
      </c>
      <c r="M11" s="795" t="s">
        <v>17559</v>
      </c>
      <c r="N11" s="796">
        <v>44538</v>
      </c>
      <c r="O11" s="795" t="s">
        <v>17659</v>
      </c>
      <c r="P11" s="797">
        <v>135840</v>
      </c>
      <c r="Q11" s="797">
        <v>0</v>
      </c>
      <c r="R11" s="797">
        <v>135840</v>
      </c>
      <c r="S11" s="355" t="s">
        <v>17660</v>
      </c>
      <c r="U11" s="795" t="s">
        <v>17562</v>
      </c>
      <c r="V11" s="355"/>
      <c r="W11" s="799" t="s">
        <v>17607</v>
      </c>
      <c r="X11" s="800" t="s">
        <v>17608</v>
      </c>
      <c r="Y11" s="801">
        <v>44530</v>
      </c>
      <c r="Z11" s="800" t="s">
        <v>17609</v>
      </c>
      <c r="AA11" s="802">
        <v>4127</v>
      </c>
      <c r="AB11" s="802">
        <v>1073</v>
      </c>
      <c r="AC11" s="802">
        <v>5200</v>
      </c>
      <c r="AD11" s="800" t="s">
        <v>17566</v>
      </c>
      <c r="AE11" s="800"/>
      <c r="AF11" s="800" t="s">
        <v>160</v>
      </c>
    </row>
    <row r="12" spans="1:39" ht="72.599999999999994" thickBot="1">
      <c r="A12" s="789" t="s">
        <v>17656</v>
      </c>
      <c r="B12" s="788" t="s">
        <v>17566</v>
      </c>
      <c r="C12" s="788"/>
      <c r="D12" s="788"/>
      <c r="E12" s="546"/>
      <c r="F12" s="839" t="s">
        <v>17941</v>
      </c>
      <c r="G12" s="835" t="s">
        <v>17945</v>
      </c>
      <c r="H12" s="835"/>
      <c r="I12" s="126"/>
      <c r="J12" s="793"/>
      <c r="K12" s="794" t="s">
        <v>17681</v>
      </c>
      <c r="L12" s="795" t="s">
        <v>162</v>
      </c>
      <c r="M12" s="795" t="s">
        <v>17682</v>
      </c>
      <c r="N12" s="796">
        <v>44512</v>
      </c>
      <c r="O12" s="795" t="s">
        <v>17683</v>
      </c>
      <c r="P12" s="797">
        <v>450000</v>
      </c>
      <c r="Q12" s="797">
        <v>233999</v>
      </c>
      <c r="R12" s="797">
        <v>683999</v>
      </c>
      <c r="S12" s="355" t="s">
        <v>158</v>
      </c>
      <c r="U12" s="795" t="s">
        <v>17562</v>
      </c>
      <c r="V12" s="355"/>
      <c r="W12" s="799" t="s">
        <v>17614</v>
      </c>
      <c r="X12" s="800" t="s">
        <v>17579</v>
      </c>
      <c r="Y12" s="801">
        <v>44529</v>
      </c>
      <c r="Z12" s="800" t="s">
        <v>17615</v>
      </c>
      <c r="AA12" s="802">
        <v>270.63</v>
      </c>
      <c r="AB12" s="802">
        <v>70.37</v>
      </c>
      <c r="AC12" s="802">
        <v>341</v>
      </c>
      <c r="AD12" s="800" t="s">
        <v>17566</v>
      </c>
      <c r="AE12" s="800"/>
      <c r="AF12" s="800" t="s">
        <v>160</v>
      </c>
    </row>
    <row r="13" spans="1:39" ht="87" thickBot="1">
      <c r="A13" s="789" t="s">
        <v>17567</v>
      </c>
      <c r="B13" s="788" t="s">
        <v>158</v>
      </c>
      <c r="C13" s="788"/>
      <c r="D13" s="788"/>
      <c r="E13" s="546"/>
      <c r="F13" s="839" t="s">
        <v>17942</v>
      </c>
      <c r="G13" s="835" t="s">
        <v>158</v>
      </c>
      <c r="H13" s="835"/>
      <c r="I13" s="126"/>
      <c r="J13" s="126"/>
      <c r="K13" s="794" t="s">
        <v>17704</v>
      </c>
      <c r="L13" s="795" t="s">
        <v>17230</v>
      </c>
      <c r="M13" s="795" t="s">
        <v>17559</v>
      </c>
      <c r="N13" s="796">
        <v>44473</v>
      </c>
      <c r="O13" s="795" t="s">
        <v>17705</v>
      </c>
      <c r="P13" s="797">
        <v>2180158</v>
      </c>
      <c r="Q13" s="797">
        <v>982160</v>
      </c>
      <c r="R13" s="797">
        <v>3162318</v>
      </c>
      <c r="S13" s="355" t="s">
        <v>17577</v>
      </c>
      <c r="U13" s="795" t="s">
        <v>17562</v>
      </c>
      <c r="V13" s="355"/>
      <c r="W13" s="799" t="s">
        <v>17620</v>
      </c>
      <c r="X13" s="800" t="s">
        <v>17579</v>
      </c>
      <c r="Y13" s="801">
        <v>44529</v>
      </c>
      <c r="Z13" s="800" t="s">
        <v>17621</v>
      </c>
      <c r="AA13" s="802">
        <v>5171</v>
      </c>
      <c r="AB13" s="802">
        <v>1345</v>
      </c>
      <c r="AC13" s="802">
        <v>6516</v>
      </c>
      <c r="AD13" s="800" t="s">
        <v>17566</v>
      </c>
      <c r="AE13" s="800"/>
      <c r="AF13" s="800" t="s">
        <v>160</v>
      </c>
    </row>
    <row r="14" spans="1:39" ht="72.599999999999994" thickBot="1">
      <c r="A14" s="789" t="s">
        <v>17581</v>
      </c>
      <c r="B14" s="788" t="s">
        <v>158</v>
      </c>
      <c r="C14" s="788"/>
      <c r="D14" s="792"/>
      <c r="E14" s="546"/>
      <c r="F14" s="839" t="s">
        <v>17943</v>
      </c>
      <c r="G14" s="835"/>
      <c r="H14" s="835"/>
      <c r="I14" s="126"/>
      <c r="J14" s="126"/>
      <c r="K14" s="794" t="s">
        <v>17747</v>
      </c>
      <c r="L14" s="795" t="s">
        <v>163</v>
      </c>
      <c r="M14" s="795" t="s">
        <v>17559</v>
      </c>
      <c r="N14" s="796">
        <v>44517</v>
      </c>
      <c r="O14" s="795" t="s">
        <v>17748</v>
      </c>
      <c r="P14" s="797">
        <v>516090</v>
      </c>
      <c r="Q14" s="797">
        <v>27476</v>
      </c>
      <c r="R14" s="797">
        <v>543566</v>
      </c>
      <c r="S14" s="355" t="s">
        <v>17577</v>
      </c>
      <c r="U14" s="795" t="s">
        <v>17562</v>
      </c>
      <c r="V14" s="355"/>
      <c r="W14" s="799" t="s">
        <v>17628</v>
      </c>
      <c r="X14" s="800" t="s">
        <v>17629</v>
      </c>
      <c r="Y14" s="801">
        <v>44522</v>
      </c>
      <c r="Z14" s="800" t="s">
        <v>17630</v>
      </c>
      <c r="AA14" s="802">
        <v>10446</v>
      </c>
      <c r="AB14" s="802">
        <v>2716</v>
      </c>
      <c r="AC14" s="802">
        <v>13162</v>
      </c>
      <c r="AD14" s="800" t="s">
        <v>17566</v>
      </c>
      <c r="AE14" s="800"/>
      <c r="AF14" s="800" t="s">
        <v>160</v>
      </c>
    </row>
    <row r="15" spans="1:39" ht="101.4" thickBot="1">
      <c r="A15" s="789" t="s">
        <v>17603</v>
      </c>
      <c r="B15" s="788" t="s">
        <v>158</v>
      </c>
      <c r="C15" s="555"/>
      <c r="D15" s="788"/>
      <c r="E15" s="546"/>
      <c r="F15" s="839" t="s">
        <v>17944</v>
      </c>
      <c r="G15" s="835" t="s">
        <v>158</v>
      </c>
      <c r="H15" s="835"/>
      <c r="I15" s="126"/>
      <c r="J15" s="126"/>
      <c r="K15" s="794" t="s">
        <v>17751</v>
      </c>
      <c r="L15" s="795" t="s">
        <v>17752</v>
      </c>
      <c r="M15" s="795" t="s">
        <v>17753</v>
      </c>
      <c r="N15" s="796">
        <v>44505</v>
      </c>
      <c r="O15" s="795" t="s">
        <v>17754</v>
      </c>
      <c r="P15" s="797">
        <v>2106981</v>
      </c>
      <c r="Q15" s="797">
        <v>1067550</v>
      </c>
      <c r="R15" s="797">
        <v>3174531</v>
      </c>
      <c r="S15" s="355" t="s">
        <v>17577</v>
      </c>
      <c r="U15" s="795" t="s">
        <v>17562</v>
      </c>
      <c r="V15" s="355"/>
      <c r="W15" s="799" t="s">
        <v>17637</v>
      </c>
      <c r="X15" s="800" t="s">
        <v>17638</v>
      </c>
      <c r="Y15" s="801">
        <v>44519</v>
      </c>
      <c r="Z15" s="800" t="s">
        <v>17639</v>
      </c>
      <c r="AA15" s="802">
        <v>1984.13</v>
      </c>
      <c r="AB15" s="802">
        <v>515.87</v>
      </c>
      <c r="AC15" s="802">
        <v>2500</v>
      </c>
      <c r="AD15" s="800" t="s">
        <v>17632</v>
      </c>
      <c r="AE15" s="800"/>
      <c r="AF15" s="800" t="s">
        <v>160</v>
      </c>
    </row>
    <row r="16" spans="1:39" ht="115.8" thickBot="1">
      <c r="A16" s="789" t="s">
        <v>17610</v>
      </c>
      <c r="B16" s="788" t="s">
        <v>158</v>
      </c>
      <c r="C16" s="788"/>
      <c r="D16" s="788"/>
      <c r="E16" s="546"/>
      <c r="F16" s="789"/>
      <c r="G16" s="798"/>
      <c r="I16" s="793"/>
      <c r="K16" s="794" t="s">
        <v>17763</v>
      </c>
      <c r="L16" s="795" t="s">
        <v>17764</v>
      </c>
      <c r="M16" s="795" t="s">
        <v>17765</v>
      </c>
      <c r="N16" s="796">
        <v>44487</v>
      </c>
      <c r="O16" s="795" t="s">
        <v>17766</v>
      </c>
      <c r="P16" s="797">
        <v>1250000</v>
      </c>
      <c r="Q16" s="797">
        <v>650000</v>
      </c>
      <c r="R16" s="797">
        <v>1900000</v>
      </c>
      <c r="S16" s="355" t="s">
        <v>17767</v>
      </c>
      <c r="U16" s="795" t="s">
        <v>17562</v>
      </c>
      <c r="V16" s="355"/>
      <c r="W16" s="799" t="s">
        <v>17661</v>
      </c>
      <c r="X16" s="800" t="s">
        <v>17662</v>
      </c>
      <c r="Y16" s="801">
        <v>44511</v>
      </c>
      <c r="Z16" s="800" t="s">
        <v>17663</v>
      </c>
      <c r="AA16" s="802">
        <v>10887</v>
      </c>
      <c r="AB16" s="802">
        <v>2831</v>
      </c>
      <c r="AC16" s="802">
        <v>13718</v>
      </c>
      <c r="AD16" s="800" t="s">
        <v>17566</v>
      </c>
      <c r="AE16" s="800"/>
      <c r="AF16" s="800" t="s">
        <v>160</v>
      </c>
    </row>
    <row r="17" spans="1:32" ht="69.599999999999994" thickBot="1">
      <c r="A17" s="789" t="s">
        <v>17717</v>
      </c>
      <c r="B17" s="788" t="s">
        <v>158</v>
      </c>
      <c r="C17" s="788"/>
      <c r="D17" s="788"/>
      <c r="E17" s="546"/>
      <c r="F17" s="789"/>
      <c r="G17" s="798"/>
      <c r="I17" s="793"/>
      <c r="K17" s="794" t="s">
        <v>17788</v>
      </c>
      <c r="L17" s="795" t="s">
        <v>17789</v>
      </c>
      <c r="M17" s="795" t="s">
        <v>17790</v>
      </c>
      <c r="N17" s="796">
        <v>44511</v>
      </c>
      <c r="O17" s="795" t="s">
        <v>17791</v>
      </c>
      <c r="P17" s="797">
        <v>717751</v>
      </c>
      <c r="Q17" s="797">
        <v>57420</v>
      </c>
      <c r="R17" s="797">
        <v>775171</v>
      </c>
      <c r="S17" s="355" t="s">
        <v>158</v>
      </c>
      <c r="U17" s="795" t="s">
        <v>17562</v>
      </c>
      <c r="V17" s="355"/>
      <c r="W17" s="799" t="s">
        <v>17671</v>
      </c>
      <c r="X17" s="800" t="s">
        <v>17601</v>
      </c>
      <c r="Y17" s="801">
        <v>44511</v>
      </c>
      <c r="Z17" s="800" t="s">
        <v>17672</v>
      </c>
      <c r="AA17" s="802">
        <v>19992</v>
      </c>
      <c r="AB17" s="802">
        <v>5198</v>
      </c>
      <c r="AC17" s="802">
        <v>25190</v>
      </c>
      <c r="AD17" s="800" t="s">
        <v>17566</v>
      </c>
      <c r="AE17" s="800"/>
      <c r="AF17" s="800" t="s">
        <v>160</v>
      </c>
    </row>
    <row r="18" spans="1:32" ht="58.2" thickBot="1">
      <c r="A18" s="789" t="s">
        <v>17556</v>
      </c>
      <c r="B18" s="788" t="s">
        <v>17557</v>
      </c>
      <c r="C18" s="788"/>
      <c r="D18" s="788"/>
      <c r="E18" s="546"/>
      <c r="F18" s="789"/>
      <c r="G18" s="798"/>
      <c r="I18" s="126"/>
      <c r="K18" s="794" t="s">
        <v>17821</v>
      </c>
      <c r="L18" s="795" t="s">
        <v>17203</v>
      </c>
      <c r="M18" s="795" t="s">
        <v>17598</v>
      </c>
      <c r="N18" s="796">
        <v>44474</v>
      </c>
      <c r="O18" s="795" t="s">
        <v>17822</v>
      </c>
      <c r="P18" s="797">
        <v>1000000</v>
      </c>
      <c r="Q18" s="797">
        <v>474240</v>
      </c>
      <c r="R18" s="797">
        <v>1474240</v>
      </c>
      <c r="S18" s="355" t="s">
        <v>17591</v>
      </c>
      <c r="U18" s="795" t="s">
        <v>17562</v>
      </c>
      <c r="V18" s="355"/>
      <c r="W18" s="799" t="s">
        <v>17677</v>
      </c>
      <c r="X18" s="800" t="s">
        <v>17678</v>
      </c>
      <c r="Y18" s="801">
        <v>44509</v>
      </c>
      <c r="Z18" s="800" t="s">
        <v>17679</v>
      </c>
      <c r="AA18" s="802">
        <v>-397</v>
      </c>
      <c r="AB18" s="802">
        <v>-103</v>
      </c>
      <c r="AC18" s="802">
        <v>-500</v>
      </c>
      <c r="AD18" s="798" t="s">
        <v>17566</v>
      </c>
      <c r="AE18" s="800"/>
      <c r="AF18" s="800" t="s">
        <v>160</v>
      </c>
    </row>
    <row r="19" spans="1:32" ht="43.8" thickBot="1">
      <c r="A19" s="789" t="s">
        <v>17588</v>
      </c>
      <c r="B19" s="788" t="s">
        <v>17557</v>
      </c>
      <c r="C19" s="788"/>
      <c r="D19" s="788"/>
      <c r="E19" s="546"/>
      <c r="F19" s="789"/>
      <c r="G19" s="798"/>
      <c r="I19" s="126"/>
      <c r="K19" s="794" t="s">
        <v>17825</v>
      </c>
      <c r="L19" s="795" t="s">
        <v>17234</v>
      </c>
      <c r="M19" s="795" t="s">
        <v>17826</v>
      </c>
      <c r="N19" s="796">
        <v>44487</v>
      </c>
      <c r="O19" s="795" t="s">
        <v>17827</v>
      </c>
      <c r="P19" s="797">
        <v>275000</v>
      </c>
      <c r="Q19" s="797">
        <v>143000</v>
      </c>
      <c r="R19" s="797">
        <v>418000</v>
      </c>
      <c r="S19" s="355" t="s">
        <v>17561</v>
      </c>
      <c r="T19" s="788">
        <f>SUBTOTAL(109,R3:R19)</f>
        <v>21241165</v>
      </c>
      <c r="U19" s="795" t="s">
        <v>17562</v>
      </c>
      <c r="V19" s="355"/>
      <c r="W19" s="799" t="s">
        <v>17684</v>
      </c>
      <c r="X19" s="800" t="s">
        <v>17601</v>
      </c>
      <c r="Y19" s="801">
        <v>44508</v>
      </c>
      <c r="Z19" s="800" t="s">
        <v>17685</v>
      </c>
      <c r="AA19" s="802">
        <v>2698</v>
      </c>
      <c r="AB19" s="802">
        <v>702</v>
      </c>
      <c r="AC19" s="802">
        <v>3400</v>
      </c>
      <c r="AD19" s="800" t="s">
        <v>17566</v>
      </c>
      <c r="AE19" s="800"/>
      <c r="AF19" s="800" t="s">
        <v>160</v>
      </c>
    </row>
    <row r="20" spans="1:32" ht="29.4" thickBot="1">
      <c r="A20" s="789" t="s">
        <v>17616</v>
      </c>
      <c r="B20" s="788" t="s">
        <v>17561</v>
      </c>
      <c r="C20" s="788"/>
      <c r="D20" s="788"/>
      <c r="E20" s="546"/>
      <c r="F20" s="789"/>
      <c r="G20" s="798"/>
      <c r="I20" s="793"/>
      <c r="K20" s="794" t="s">
        <v>17611</v>
      </c>
      <c r="L20" s="795" t="s">
        <v>17605</v>
      </c>
      <c r="M20" s="795" t="s">
        <v>17612</v>
      </c>
      <c r="N20" s="796">
        <v>44510</v>
      </c>
      <c r="O20" s="795" t="s">
        <v>17613</v>
      </c>
      <c r="P20" s="797">
        <v>309979</v>
      </c>
      <c r="Q20" s="797">
        <v>161189</v>
      </c>
      <c r="R20" s="797">
        <v>471168</v>
      </c>
      <c r="S20" s="355" t="s">
        <v>17577</v>
      </c>
      <c r="U20" s="795" t="s">
        <v>160</v>
      </c>
      <c r="V20" s="355"/>
      <c r="W20" s="799" t="s">
        <v>17690</v>
      </c>
      <c r="X20" s="800" t="s">
        <v>17691</v>
      </c>
      <c r="Y20" s="801">
        <v>44508</v>
      </c>
      <c r="Z20" s="800" t="s">
        <v>17692</v>
      </c>
      <c r="AA20" s="802">
        <v>5707</v>
      </c>
      <c r="AB20" s="802">
        <v>1483.22</v>
      </c>
      <c r="AC20" s="802">
        <v>7190.22</v>
      </c>
      <c r="AD20" s="800" t="s">
        <v>17566</v>
      </c>
      <c r="AE20" s="800"/>
      <c r="AF20" s="800" t="s">
        <v>160</v>
      </c>
    </row>
    <row r="21" spans="1:32" ht="58.2" thickBot="1">
      <c r="A21" s="789" t="s">
        <v>17596</v>
      </c>
      <c r="B21" s="788" t="s">
        <v>17591</v>
      </c>
      <c r="C21" s="788"/>
      <c r="D21" s="788"/>
      <c r="E21" s="546"/>
      <c r="F21" s="789"/>
      <c r="G21" s="798"/>
      <c r="I21" s="793"/>
      <c r="K21" s="794" t="s">
        <v>17633</v>
      </c>
      <c r="L21" s="795" t="s">
        <v>17634</v>
      </c>
      <c r="M21" s="795" t="s">
        <v>17635</v>
      </c>
      <c r="N21" s="796">
        <v>44546</v>
      </c>
      <c r="O21" s="795" t="s">
        <v>17636</v>
      </c>
      <c r="P21" s="797">
        <v>427583</v>
      </c>
      <c r="Q21" s="797">
        <v>111172</v>
      </c>
      <c r="R21" s="797">
        <v>538755</v>
      </c>
      <c r="S21" s="355" t="s">
        <v>158</v>
      </c>
      <c r="U21" s="795" t="s">
        <v>160</v>
      </c>
      <c r="V21" s="355"/>
      <c r="W21" s="799" t="s">
        <v>17695</v>
      </c>
      <c r="X21" s="800" t="s">
        <v>17696</v>
      </c>
      <c r="Y21" s="801">
        <v>44508</v>
      </c>
      <c r="Z21" s="800" t="s">
        <v>17697</v>
      </c>
      <c r="AA21" s="802">
        <v>3170.63</v>
      </c>
      <c r="AB21" s="802">
        <v>824.37</v>
      </c>
      <c r="AC21" s="802">
        <v>3995</v>
      </c>
      <c r="AD21" s="800" t="s">
        <v>17566</v>
      </c>
      <c r="AE21" s="800"/>
      <c r="AF21" s="800" t="s">
        <v>160</v>
      </c>
    </row>
    <row r="22" spans="1:32" ht="58.2" thickBot="1">
      <c r="A22" s="789" t="s">
        <v>17622</v>
      </c>
      <c r="B22" s="788" t="s">
        <v>17591</v>
      </c>
      <c r="C22" s="788"/>
      <c r="D22" s="792"/>
      <c r="E22" s="546"/>
      <c r="F22" s="789"/>
      <c r="G22" s="798"/>
      <c r="I22" s="805"/>
      <c r="K22" s="794" t="s">
        <v>17642</v>
      </c>
      <c r="L22" s="795" t="s">
        <v>17634</v>
      </c>
      <c r="M22" s="795" t="s">
        <v>17643</v>
      </c>
      <c r="N22" s="796">
        <v>44523</v>
      </c>
      <c r="O22" s="795" t="s">
        <v>17644</v>
      </c>
      <c r="P22" s="797">
        <v>80925</v>
      </c>
      <c r="Q22" s="797">
        <v>14281</v>
      </c>
      <c r="R22" s="797">
        <v>95206</v>
      </c>
      <c r="S22" s="355" t="s">
        <v>17645</v>
      </c>
      <c r="U22" s="795" t="s">
        <v>160</v>
      </c>
      <c r="V22" s="355"/>
      <c r="W22" s="799" t="s">
        <v>17701</v>
      </c>
      <c r="X22" s="800" t="s">
        <v>17696</v>
      </c>
      <c r="Y22" s="801">
        <v>44505</v>
      </c>
      <c r="Z22" s="800" t="s">
        <v>17702</v>
      </c>
      <c r="AA22" s="802">
        <v>2770</v>
      </c>
      <c r="AB22" s="802">
        <v>720</v>
      </c>
      <c r="AC22" s="802">
        <v>3490</v>
      </c>
      <c r="AD22" s="800" t="s">
        <v>17566</v>
      </c>
      <c r="AE22" s="800"/>
      <c r="AF22" s="800" t="s">
        <v>160</v>
      </c>
    </row>
    <row r="23" spans="1:32" ht="58.2" thickBot="1">
      <c r="A23" s="789" t="s">
        <v>17573</v>
      </c>
      <c r="B23" s="788" t="s">
        <v>17632</v>
      </c>
      <c r="C23" s="788"/>
      <c r="D23" s="788"/>
      <c r="E23" s="546"/>
      <c r="F23" s="789"/>
      <c r="G23" s="798"/>
      <c r="I23" s="792"/>
      <c r="K23" s="794" t="s">
        <v>17687</v>
      </c>
      <c r="L23" s="795" t="s">
        <v>17629</v>
      </c>
      <c r="M23" s="795" t="s">
        <v>17688</v>
      </c>
      <c r="N23" s="796">
        <v>44490</v>
      </c>
      <c r="O23" s="795" t="s">
        <v>17689</v>
      </c>
      <c r="P23" s="797">
        <v>222375.6</v>
      </c>
      <c r="Q23" s="797">
        <v>57817.68</v>
      </c>
      <c r="R23" s="797">
        <v>280193.28000000003</v>
      </c>
      <c r="S23" s="355" t="s">
        <v>17566</v>
      </c>
      <c r="U23" s="795" t="s">
        <v>160</v>
      </c>
      <c r="V23" s="355"/>
      <c r="W23" s="799" t="s">
        <v>17706</v>
      </c>
      <c r="X23" s="800" t="s">
        <v>17707</v>
      </c>
      <c r="Y23" s="801">
        <v>44505</v>
      </c>
      <c r="Z23" s="800" t="s">
        <v>17708</v>
      </c>
      <c r="AA23" s="802">
        <v>7446.03</v>
      </c>
      <c r="AB23" s="802">
        <v>1935.97</v>
      </c>
      <c r="AC23" s="802">
        <v>9382</v>
      </c>
      <c r="AD23" s="800" t="s">
        <v>17577</v>
      </c>
      <c r="AE23" s="800"/>
      <c r="AF23" s="800" t="s">
        <v>160</v>
      </c>
    </row>
    <row r="24" spans="1:32" ht="58.2" thickBot="1">
      <c r="A24" s="789" t="s">
        <v>17680</v>
      </c>
      <c r="B24" s="788" t="s">
        <v>17632</v>
      </c>
      <c r="C24" s="788"/>
      <c r="D24" s="788"/>
      <c r="E24" s="546"/>
      <c r="F24" s="789"/>
      <c r="G24" s="798"/>
      <c r="I24" s="792"/>
      <c r="K24" s="794" t="s">
        <v>17628</v>
      </c>
      <c r="L24" s="795" t="s">
        <v>17629</v>
      </c>
      <c r="M24" s="795" t="s">
        <v>17694</v>
      </c>
      <c r="N24" s="796">
        <v>44490</v>
      </c>
      <c r="O24" s="795" t="s">
        <v>17630</v>
      </c>
      <c r="P24" s="797">
        <v>23810</v>
      </c>
      <c r="Q24" s="797">
        <v>6190</v>
      </c>
      <c r="R24" s="797">
        <v>30000</v>
      </c>
      <c r="S24" s="355" t="s">
        <v>17566</v>
      </c>
      <c r="U24" s="795" t="s">
        <v>160</v>
      </c>
      <c r="V24" s="355"/>
      <c r="W24" s="799" t="s">
        <v>17715</v>
      </c>
      <c r="X24" s="800" t="s">
        <v>17579</v>
      </c>
      <c r="Y24" s="801">
        <v>44504</v>
      </c>
      <c r="Z24" s="800" t="s">
        <v>17716</v>
      </c>
      <c r="AA24" s="802">
        <v>13690</v>
      </c>
      <c r="AB24" s="802">
        <v>3560</v>
      </c>
      <c r="AC24" s="802">
        <v>17250</v>
      </c>
      <c r="AD24" s="800" t="s">
        <v>17566</v>
      </c>
      <c r="AE24" s="800"/>
      <c r="AF24" s="800" t="s">
        <v>160</v>
      </c>
    </row>
    <row r="25" spans="1:32" ht="58.2" thickBot="1">
      <c r="A25" s="789" t="s">
        <v>17703</v>
      </c>
      <c r="B25" s="788" t="s">
        <v>17632</v>
      </c>
      <c r="C25" s="788"/>
      <c r="D25" s="788"/>
      <c r="E25" s="546"/>
      <c r="F25" s="789"/>
      <c r="G25" s="798"/>
      <c r="I25" s="792"/>
      <c r="K25" s="794" t="s">
        <v>17729</v>
      </c>
      <c r="L25" s="795" t="s">
        <v>17724</v>
      </c>
      <c r="M25" s="795" t="s">
        <v>17730</v>
      </c>
      <c r="N25" s="796">
        <v>44498</v>
      </c>
      <c r="O25" s="795" t="s">
        <v>17731</v>
      </c>
      <c r="P25" s="797">
        <v>625373.49</v>
      </c>
      <c r="Q25" s="797">
        <v>162597.10999999999</v>
      </c>
      <c r="R25" s="797">
        <v>787970.6</v>
      </c>
      <c r="S25" s="355" t="s">
        <v>17566</v>
      </c>
      <c r="U25" s="795" t="s">
        <v>160</v>
      </c>
      <c r="V25" s="355"/>
      <c r="W25" s="799" t="s">
        <v>17721</v>
      </c>
      <c r="X25" s="800" t="s">
        <v>17579</v>
      </c>
      <c r="Y25" s="801">
        <v>44501</v>
      </c>
      <c r="Z25" s="800" t="s">
        <v>17722</v>
      </c>
      <c r="AA25" s="802">
        <v>1746.19</v>
      </c>
      <c r="AB25" s="802">
        <v>453.81</v>
      </c>
      <c r="AC25" s="802">
        <v>2200</v>
      </c>
      <c r="AD25" s="800" t="s">
        <v>17566</v>
      </c>
      <c r="AE25" s="800"/>
      <c r="AF25" s="800" t="s">
        <v>160</v>
      </c>
    </row>
    <row r="26" spans="1:32" ht="58.2" thickBot="1">
      <c r="B26" s="788"/>
      <c r="C26" s="788"/>
      <c r="D26" s="792"/>
      <c r="E26" s="546"/>
      <c r="F26" s="789"/>
      <c r="G26" s="798"/>
      <c r="I26" s="792"/>
      <c r="K26" s="794" t="s">
        <v>17741</v>
      </c>
      <c r="L26" s="795" t="s">
        <v>17564</v>
      </c>
      <c r="M26" s="795" t="s">
        <v>17742</v>
      </c>
      <c r="N26" s="796">
        <v>44537</v>
      </c>
      <c r="O26" s="795" t="s">
        <v>17743</v>
      </c>
      <c r="P26" s="797">
        <v>243730</v>
      </c>
      <c r="Q26" s="797">
        <v>56402</v>
      </c>
      <c r="R26" s="797">
        <v>300132</v>
      </c>
      <c r="S26" s="355" t="s">
        <v>17566</v>
      </c>
      <c r="U26" s="795" t="s">
        <v>160</v>
      </c>
      <c r="V26" s="355"/>
      <c r="W26" s="799" t="s">
        <v>17744</v>
      </c>
      <c r="X26" s="800" t="s">
        <v>17745</v>
      </c>
      <c r="Y26" s="801">
        <v>44496</v>
      </c>
      <c r="Z26" s="800" t="s">
        <v>17746</v>
      </c>
      <c r="AA26" s="802">
        <v>-1667</v>
      </c>
      <c r="AB26" s="802">
        <v>-433</v>
      </c>
      <c r="AC26" s="802">
        <v>-2100</v>
      </c>
      <c r="AD26" s="800" t="s">
        <v>17566</v>
      </c>
      <c r="AE26" s="800"/>
      <c r="AF26" s="800" t="s">
        <v>160</v>
      </c>
    </row>
    <row r="27" spans="1:32" ht="69.599999999999994" thickBot="1">
      <c r="B27" s="788"/>
      <c r="C27" s="788"/>
      <c r="D27" s="788"/>
      <c r="E27" s="546"/>
      <c r="F27" s="789"/>
      <c r="G27" s="798"/>
      <c r="I27" s="798"/>
      <c r="K27" s="794" t="s">
        <v>17757</v>
      </c>
      <c r="L27" s="795" t="s">
        <v>17707</v>
      </c>
      <c r="M27" s="795" t="s">
        <v>17758</v>
      </c>
      <c r="N27" s="796">
        <v>44477</v>
      </c>
      <c r="O27" s="795" t="s">
        <v>17759</v>
      </c>
      <c r="P27" s="797">
        <v>5927.91</v>
      </c>
      <c r="Q27" s="797">
        <v>1719.09</v>
      </c>
      <c r="R27" s="797">
        <v>7647</v>
      </c>
      <c r="S27" s="355" t="s">
        <v>17577</v>
      </c>
      <c r="U27" s="795" t="s">
        <v>160</v>
      </c>
      <c r="V27" s="355"/>
      <c r="W27" s="799" t="s">
        <v>17749</v>
      </c>
      <c r="X27" s="800" t="s">
        <v>17662</v>
      </c>
      <c r="Y27" s="801">
        <v>44494</v>
      </c>
      <c r="Z27" s="800" t="s">
        <v>17750</v>
      </c>
      <c r="AA27" s="802">
        <v>8049.89</v>
      </c>
      <c r="AB27" s="802">
        <v>2092.9699999999998</v>
      </c>
      <c r="AC27" s="802">
        <v>10142.86</v>
      </c>
      <c r="AD27" s="800" t="s">
        <v>17566</v>
      </c>
      <c r="AE27" s="800"/>
      <c r="AF27" s="800" t="s">
        <v>160</v>
      </c>
    </row>
    <row r="28" spans="1:32" ht="29.4" thickBot="1">
      <c r="B28" s="788"/>
      <c r="C28" s="788"/>
      <c r="D28" s="788"/>
      <c r="E28" s="546"/>
      <c r="F28" s="789"/>
      <c r="G28" s="798"/>
      <c r="I28" s="798"/>
      <c r="K28" s="794" t="s">
        <v>17775</v>
      </c>
      <c r="L28" s="795" t="s">
        <v>17776</v>
      </c>
      <c r="M28" s="795" t="s">
        <v>17777</v>
      </c>
      <c r="N28" s="796">
        <v>44536</v>
      </c>
      <c r="O28" s="795" t="s">
        <v>17778</v>
      </c>
      <c r="P28" s="797">
        <v>18874</v>
      </c>
      <c r="Q28" s="797">
        <v>4907.37</v>
      </c>
      <c r="R28" s="797">
        <v>23781.37</v>
      </c>
      <c r="S28" s="355" t="s">
        <v>17710</v>
      </c>
      <c r="U28" s="795" t="s">
        <v>160</v>
      </c>
      <c r="V28" s="355"/>
      <c r="W28" s="799" t="s">
        <v>17768</v>
      </c>
      <c r="X28" s="800" t="s">
        <v>17608</v>
      </c>
      <c r="Y28" s="801">
        <v>44487</v>
      </c>
      <c r="Z28" s="800" t="s">
        <v>17769</v>
      </c>
      <c r="AA28" s="802">
        <v>7421.71</v>
      </c>
      <c r="AB28" s="802">
        <v>1929.65</v>
      </c>
      <c r="AC28" s="802">
        <v>9351.36</v>
      </c>
      <c r="AD28" s="800" t="s">
        <v>17566</v>
      </c>
      <c r="AE28" s="800"/>
      <c r="AF28" s="800" t="s">
        <v>160</v>
      </c>
    </row>
    <row r="29" spans="1:32" ht="42" thickBot="1">
      <c r="B29" s="788"/>
      <c r="C29" s="788"/>
      <c r="D29" s="792"/>
      <c r="E29" s="546"/>
      <c r="F29" s="789"/>
      <c r="G29" s="798"/>
      <c r="I29" s="798"/>
      <c r="K29" s="794" t="s">
        <v>17781</v>
      </c>
      <c r="L29" s="795" t="s">
        <v>17776</v>
      </c>
      <c r="M29" s="795" t="s">
        <v>17782</v>
      </c>
      <c r="N29" s="796">
        <v>44494</v>
      </c>
      <c r="O29" s="795" t="s">
        <v>17783</v>
      </c>
      <c r="P29" s="797">
        <v>600</v>
      </c>
      <c r="Q29" s="797">
        <v>216</v>
      </c>
      <c r="R29" s="797">
        <v>816</v>
      </c>
      <c r="S29" s="355" t="s">
        <v>17784</v>
      </c>
      <c r="U29" s="795" t="s">
        <v>160</v>
      </c>
      <c r="V29" s="355"/>
      <c r="W29" s="799" t="s">
        <v>17779</v>
      </c>
      <c r="X29" s="800" t="s">
        <v>17221</v>
      </c>
      <c r="Y29" s="801">
        <v>44481</v>
      </c>
      <c r="Z29" s="800" t="s">
        <v>17780</v>
      </c>
      <c r="AA29" s="802">
        <v>993.02</v>
      </c>
      <c r="AB29" s="802">
        <v>258.18</v>
      </c>
      <c r="AC29" s="802">
        <v>1251.2</v>
      </c>
      <c r="AD29" s="798" t="s">
        <v>17710</v>
      </c>
      <c r="AE29" s="800"/>
      <c r="AF29" s="800" t="s">
        <v>160</v>
      </c>
    </row>
    <row r="30" spans="1:32" ht="69.599999999999994" thickBot="1">
      <c r="B30" s="788"/>
      <c r="C30" s="788"/>
      <c r="D30" s="792"/>
      <c r="E30" s="546"/>
      <c r="F30" s="789"/>
      <c r="G30" s="798"/>
      <c r="I30" s="798"/>
      <c r="K30" s="794" t="s">
        <v>17794</v>
      </c>
      <c r="L30" s="795" t="s">
        <v>17795</v>
      </c>
      <c r="M30" s="795" t="s">
        <v>17796</v>
      </c>
      <c r="N30" s="796">
        <v>44508</v>
      </c>
      <c r="O30" s="795" t="s">
        <v>17797</v>
      </c>
      <c r="P30" s="797">
        <v>357936</v>
      </c>
      <c r="Q30" s="797">
        <v>93063</v>
      </c>
      <c r="R30" s="797">
        <v>450999</v>
      </c>
      <c r="S30" s="355" t="s">
        <v>17566</v>
      </c>
      <c r="U30" s="795" t="s">
        <v>160</v>
      </c>
      <c r="V30" s="355"/>
      <c r="W30" s="799" t="s">
        <v>17785</v>
      </c>
      <c r="X30" s="800" t="s">
        <v>17786</v>
      </c>
      <c r="Y30" s="801">
        <v>44481</v>
      </c>
      <c r="Z30" s="800" t="s">
        <v>17787</v>
      </c>
      <c r="AA30" s="802">
        <v>6308.57</v>
      </c>
      <c r="AB30" s="802">
        <v>1640.23</v>
      </c>
      <c r="AC30" s="802">
        <v>7948.8</v>
      </c>
      <c r="AD30" s="798" t="s">
        <v>17566</v>
      </c>
      <c r="AE30" s="800"/>
      <c r="AF30" s="800" t="s">
        <v>160</v>
      </c>
    </row>
    <row r="31" spans="1:32" ht="43.8" thickBot="1">
      <c r="B31" s="788"/>
      <c r="C31" s="788"/>
      <c r="D31" s="792"/>
      <c r="E31" s="546"/>
      <c r="F31" s="789"/>
      <c r="G31" s="798"/>
      <c r="I31" s="798"/>
      <c r="K31" s="794" t="s">
        <v>17807</v>
      </c>
      <c r="L31" s="795" t="s">
        <v>17808</v>
      </c>
      <c r="M31" s="795" t="s">
        <v>17809</v>
      </c>
      <c r="N31" s="796">
        <v>44537</v>
      </c>
      <c r="O31" s="795" t="s">
        <v>17810</v>
      </c>
      <c r="P31" s="797">
        <v>118950</v>
      </c>
      <c r="Q31" s="797">
        <v>30927</v>
      </c>
      <c r="R31" s="797">
        <v>149877</v>
      </c>
      <c r="S31" s="355" t="s">
        <v>17566</v>
      </c>
      <c r="T31" s="788">
        <f>SUBTOTAL(109,R20:R31)</f>
        <v>3136545.25</v>
      </c>
      <c r="U31" s="795" t="s">
        <v>160</v>
      </c>
      <c r="V31" s="355"/>
      <c r="W31" s="799" t="s">
        <v>17792</v>
      </c>
      <c r="X31" s="800" t="s">
        <v>17601</v>
      </c>
      <c r="Y31" s="801">
        <v>44480</v>
      </c>
      <c r="Z31" s="800" t="s">
        <v>17793</v>
      </c>
      <c r="AA31" s="802">
        <v>11508</v>
      </c>
      <c r="AB31" s="802">
        <v>2992</v>
      </c>
      <c r="AC31" s="802">
        <v>14500</v>
      </c>
      <c r="AD31" s="800" t="s">
        <v>17566</v>
      </c>
      <c r="AE31" s="800"/>
      <c r="AF31" s="800" t="s">
        <v>160</v>
      </c>
    </row>
    <row r="32" spans="1:32" ht="55.8" thickBot="1">
      <c r="B32" s="788"/>
      <c r="C32" s="788"/>
      <c r="D32" s="788"/>
      <c r="E32" s="546"/>
      <c r="F32" s="789"/>
      <c r="G32" s="798"/>
      <c r="I32" s="798"/>
      <c r="K32" s="794" t="s">
        <v>17574</v>
      </c>
      <c r="L32" s="795" t="s">
        <v>17221</v>
      </c>
      <c r="M32" s="795" t="s">
        <v>17575</v>
      </c>
      <c r="N32" s="796">
        <v>44488</v>
      </c>
      <c r="O32" s="795" t="s">
        <v>17576</v>
      </c>
      <c r="P32" s="797">
        <v>300000</v>
      </c>
      <c r="Q32" s="797">
        <v>0</v>
      </c>
      <c r="R32" s="797">
        <v>300000</v>
      </c>
      <c r="S32" s="355" t="s">
        <v>17577</v>
      </c>
      <c r="U32" s="795" t="s">
        <v>161</v>
      </c>
      <c r="V32" s="355"/>
      <c r="W32" s="799" t="s">
        <v>17798</v>
      </c>
      <c r="X32" s="800" t="s">
        <v>17799</v>
      </c>
      <c r="Y32" s="801">
        <v>44476</v>
      </c>
      <c r="Z32" s="800" t="s">
        <v>17800</v>
      </c>
      <c r="AA32" s="802">
        <v>9127</v>
      </c>
      <c r="AB32" s="802">
        <v>2373</v>
      </c>
      <c r="AC32" s="802">
        <v>11500</v>
      </c>
      <c r="AD32" s="798" t="s">
        <v>17801</v>
      </c>
      <c r="AE32" s="800"/>
      <c r="AF32" s="800" t="s">
        <v>160</v>
      </c>
    </row>
    <row r="33" spans="1:32" ht="28.2" thickBot="1">
      <c r="B33" s="788"/>
      <c r="C33" s="788"/>
      <c r="D33" s="788"/>
      <c r="E33" s="546"/>
      <c r="F33" s="789"/>
      <c r="G33" s="798"/>
      <c r="I33" s="798"/>
      <c r="K33" s="794" t="s">
        <v>17617</v>
      </c>
      <c r="L33" s="795" t="s">
        <v>17605</v>
      </c>
      <c r="M33" s="795" t="s">
        <v>17618</v>
      </c>
      <c r="N33" s="796">
        <v>44494</v>
      </c>
      <c r="O33" s="795" t="s">
        <v>17619</v>
      </c>
      <c r="P33" s="797">
        <v>224999</v>
      </c>
      <c r="Q33" s="797">
        <v>25000</v>
      </c>
      <c r="R33" s="797">
        <v>249999</v>
      </c>
      <c r="S33" s="355" t="s">
        <v>17577</v>
      </c>
      <c r="U33" s="795" t="s">
        <v>161</v>
      </c>
      <c r="V33" s="355"/>
      <c r="W33" s="799" t="s">
        <v>17805</v>
      </c>
      <c r="X33" s="800" t="s">
        <v>17564</v>
      </c>
      <c r="Y33" s="801">
        <v>44476</v>
      </c>
      <c r="Z33" s="800" t="s">
        <v>17806</v>
      </c>
      <c r="AA33" s="802">
        <v>8333</v>
      </c>
      <c r="AB33" s="802">
        <v>2167</v>
      </c>
      <c r="AC33" s="802">
        <v>10500</v>
      </c>
      <c r="AD33" s="798" t="s">
        <v>17566</v>
      </c>
      <c r="AE33" s="800"/>
      <c r="AF33" s="800" t="s">
        <v>160</v>
      </c>
    </row>
    <row r="34" spans="1:32" ht="29.4" thickBot="1">
      <c r="A34" s="806"/>
      <c r="B34" s="798"/>
      <c r="C34" s="807"/>
      <c r="D34" s="792"/>
      <c r="E34" s="546"/>
      <c r="F34" s="789"/>
      <c r="G34" s="798"/>
      <c r="I34" s="798"/>
      <c r="K34" s="794" t="s">
        <v>17666</v>
      </c>
      <c r="L34" s="795" t="s">
        <v>17667</v>
      </c>
      <c r="M34" s="795" t="s">
        <v>17668</v>
      </c>
      <c r="N34" s="796">
        <v>44533</v>
      </c>
      <c r="O34" s="795" t="s">
        <v>17669</v>
      </c>
      <c r="P34" s="797">
        <v>626287</v>
      </c>
      <c r="Q34" s="797">
        <v>325669</v>
      </c>
      <c r="R34" s="797">
        <v>951956</v>
      </c>
      <c r="S34" s="355" t="s">
        <v>17670</v>
      </c>
      <c r="U34" s="795" t="s">
        <v>161</v>
      </c>
      <c r="V34" s="355"/>
      <c r="W34" s="799" t="s">
        <v>17811</v>
      </c>
      <c r="X34" s="800" t="s">
        <v>17812</v>
      </c>
      <c r="Y34" s="801">
        <v>44475</v>
      </c>
      <c r="Z34" s="800" t="s">
        <v>17813</v>
      </c>
      <c r="AA34" s="802">
        <v>7936.51</v>
      </c>
      <c r="AB34" s="802">
        <v>2063.4899999999998</v>
      </c>
      <c r="AC34" s="802">
        <v>10000</v>
      </c>
      <c r="AD34" s="803" t="s">
        <v>17566</v>
      </c>
      <c r="AE34" s="819">
        <f>SUBTOTAL(109,AC7:AC33)</f>
        <v>215401.44</v>
      </c>
      <c r="AF34" s="800" t="s">
        <v>160</v>
      </c>
    </row>
    <row r="35" spans="1:32" ht="42" thickBot="1">
      <c r="A35" s="806"/>
      <c r="B35" s="798"/>
      <c r="C35" s="355"/>
      <c r="D35" s="792"/>
      <c r="E35" s="546"/>
      <c r="F35" s="789"/>
      <c r="G35" s="798"/>
      <c r="I35" s="798"/>
      <c r="K35" s="794" t="s">
        <v>17674</v>
      </c>
      <c r="L35" s="795" t="s">
        <v>17667</v>
      </c>
      <c r="M35" s="795" t="s">
        <v>17675</v>
      </c>
      <c r="N35" s="796">
        <v>44489</v>
      </c>
      <c r="O35" s="795" t="s">
        <v>17676</v>
      </c>
      <c r="P35" s="797">
        <v>125046</v>
      </c>
      <c r="Q35" s="797">
        <v>65025</v>
      </c>
      <c r="R35" s="797">
        <v>190071</v>
      </c>
      <c r="S35" s="355" t="s">
        <v>17670</v>
      </c>
      <c r="U35" s="795" t="s">
        <v>161</v>
      </c>
      <c r="V35" s="355"/>
      <c r="W35" s="799" t="s">
        <v>17732</v>
      </c>
      <c r="X35" s="800" t="s">
        <v>17733</v>
      </c>
      <c r="Y35" s="801">
        <v>44498</v>
      </c>
      <c r="Z35" s="800" t="s">
        <v>17734</v>
      </c>
      <c r="AA35" s="802">
        <v>6151</v>
      </c>
      <c r="AB35" s="802">
        <v>1599</v>
      </c>
      <c r="AC35" s="802">
        <v>7750</v>
      </c>
      <c r="AD35" s="800" t="s">
        <v>17566</v>
      </c>
      <c r="AE35" s="800"/>
      <c r="AF35" s="800" t="s">
        <v>17850</v>
      </c>
    </row>
    <row r="36" spans="1:32" ht="28.2" thickBot="1">
      <c r="A36" s="806"/>
      <c r="B36" s="798"/>
      <c r="C36" s="355"/>
      <c r="D36" s="792"/>
      <c r="E36" s="546"/>
      <c r="F36" s="789"/>
      <c r="G36" s="798"/>
      <c r="I36" s="798"/>
      <c r="K36" s="794" t="s">
        <v>17711</v>
      </c>
      <c r="L36" s="795" t="s">
        <v>17712</v>
      </c>
      <c r="M36" s="795" t="s">
        <v>17668</v>
      </c>
      <c r="N36" s="796">
        <v>44516</v>
      </c>
      <c r="O36" s="795" t="s">
        <v>17713</v>
      </c>
      <c r="P36" s="797">
        <v>12563675</v>
      </c>
      <c r="Q36" s="797">
        <v>0</v>
      </c>
      <c r="R36" s="797">
        <v>12563675</v>
      </c>
      <c r="S36" s="355" t="s">
        <v>17714</v>
      </c>
      <c r="U36" s="795" t="s">
        <v>161</v>
      </c>
      <c r="V36" s="355"/>
      <c r="W36" s="799" t="s">
        <v>17646</v>
      </c>
      <c r="X36" s="800" t="s">
        <v>17647</v>
      </c>
      <c r="Y36" s="801">
        <v>44517</v>
      </c>
      <c r="Z36" s="800" t="s">
        <v>17648</v>
      </c>
      <c r="AA36" s="802">
        <v>981.51</v>
      </c>
      <c r="AB36" s="802">
        <v>412.24</v>
      </c>
      <c r="AC36" s="802">
        <v>1393.75</v>
      </c>
      <c r="AD36" s="800" t="s">
        <v>17566</v>
      </c>
      <c r="AE36" s="800"/>
      <c r="AF36" s="800" t="s">
        <v>161</v>
      </c>
    </row>
    <row r="37" spans="1:32" ht="42" thickBot="1">
      <c r="A37" s="806"/>
      <c r="B37" s="798"/>
      <c r="C37" s="807"/>
      <c r="D37" s="792"/>
      <c r="E37" s="546"/>
      <c r="F37" s="789"/>
      <c r="G37" s="798"/>
      <c r="I37" s="798"/>
      <c r="K37" s="794" t="s">
        <v>17718</v>
      </c>
      <c r="L37" s="795" t="s">
        <v>17116</v>
      </c>
      <c r="M37" s="795" t="s">
        <v>17719</v>
      </c>
      <c r="N37" s="796">
        <v>44533</v>
      </c>
      <c r="O37" s="795" t="s">
        <v>17720</v>
      </c>
      <c r="P37" s="797">
        <v>49960</v>
      </c>
      <c r="Q37" s="797">
        <v>0</v>
      </c>
      <c r="R37" s="797">
        <v>49960</v>
      </c>
      <c r="S37" s="355" t="s">
        <v>158</v>
      </c>
      <c r="U37" s="795" t="s">
        <v>161</v>
      </c>
      <c r="V37" s="355"/>
      <c r="W37" s="799" t="s">
        <v>17653</v>
      </c>
      <c r="X37" s="800" t="s">
        <v>17654</v>
      </c>
      <c r="Y37" s="801">
        <v>44516</v>
      </c>
      <c r="Z37" s="800" t="s">
        <v>17655</v>
      </c>
      <c r="AA37" s="802">
        <v>10893</v>
      </c>
      <c r="AB37" s="802">
        <v>5664</v>
      </c>
      <c r="AC37" s="802">
        <v>16557</v>
      </c>
      <c r="AD37" s="800" t="s">
        <v>17577</v>
      </c>
      <c r="AE37" s="800"/>
      <c r="AF37" s="800" t="s">
        <v>161</v>
      </c>
    </row>
    <row r="38" spans="1:32" ht="16.2" thickBot="1">
      <c r="A38" s="806"/>
      <c r="B38" s="798"/>
      <c r="C38" s="355"/>
      <c r="D38" s="792"/>
      <c r="E38" s="546"/>
      <c r="F38" s="789"/>
      <c r="G38" s="798"/>
      <c r="I38" s="798"/>
      <c r="K38" s="794" t="s">
        <v>17723</v>
      </c>
      <c r="L38" s="795" t="s">
        <v>17724</v>
      </c>
      <c r="M38" s="795" t="s">
        <v>17725</v>
      </c>
      <c r="N38" s="796">
        <v>44517</v>
      </c>
      <c r="O38" s="795" t="s">
        <v>17726</v>
      </c>
      <c r="P38" s="797">
        <v>0</v>
      </c>
      <c r="Q38" s="797">
        <v>0</v>
      </c>
      <c r="R38" s="797">
        <v>0</v>
      </c>
      <c r="S38" s="355" t="s">
        <v>17566</v>
      </c>
      <c r="U38" s="795" t="s">
        <v>161</v>
      </c>
      <c r="V38" s="355"/>
      <c r="W38" s="799" t="s">
        <v>17738</v>
      </c>
      <c r="X38" s="800" t="s">
        <v>17739</v>
      </c>
      <c r="Y38" s="801">
        <v>44498</v>
      </c>
      <c r="Z38" s="800" t="s">
        <v>17740</v>
      </c>
      <c r="AA38" s="802">
        <v>33500</v>
      </c>
      <c r="AB38" s="802">
        <v>0</v>
      </c>
      <c r="AC38" s="802">
        <v>33500</v>
      </c>
      <c r="AD38" s="800" t="s">
        <v>17632</v>
      </c>
      <c r="AE38" s="800"/>
      <c r="AF38" s="800" t="s">
        <v>161</v>
      </c>
    </row>
    <row r="39" spans="1:32" ht="69.599999999999994" thickBot="1">
      <c r="A39" s="806"/>
      <c r="B39" s="798"/>
      <c r="C39" s="807"/>
      <c r="D39" s="792"/>
      <c r="E39" s="546"/>
      <c r="F39" s="789"/>
      <c r="G39" s="798"/>
      <c r="I39" s="798"/>
      <c r="K39" s="794" t="s">
        <v>17770</v>
      </c>
      <c r="L39" s="795" t="s">
        <v>17771</v>
      </c>
      <c r="M39" s="795" t="s">
        <v>17772</v>
      </c>
      <c r="N39" s="796">
        <v>44498</v>
      </c>
      <c r="O39" s="795" t="s">
        <v>17773</v>
      </c>
      <c r="P39" s="797">
        <v>215153</v>
      </c>
      <c r="Q39" s="797">
        <v>32273</v>
      </c>
      <c r="R39" s="797">
        <v>247426</v>
      </c>
      <c r="S39" s="355" t="s">
        <v>17566</v>
      </c>
      <c r="U39" s="795" t="s">
        <v>161</v>
      </c>
      <c r="V39" s="355"/>
      <c r="W39" s="799" t="s">
        <v>17755</v>
      </c>
      <c r="X39" s="800" t="s">
        <v>17733</v>
      </c>
      <c r="Y39" s="801">
        <v>44494</v>
      </c>
      <c r="Z39" s="800" t="s">
        <v>17756</v>
      </c>
      <c r="AA39" s="802">
        <v>1111.1099999999999</v>
      </c>
      <c r="AB39" s="802">
        <v>288.89</v>
      </c>
      <c r="AC39" s="802">
        <v>1400</v>
      </c>
      <c r="AD39" s="800" t="s">
        <v>17566</v>
      </c>
      <c r="AE39" s="800"/>
      <c r="AF39" s="800" t="s">
        <v>161</v>
      </c>
    </row>
    <row r="40" spans="1:32" ht="43.8" thickBot="1">
      <c r="A40" s="806"/>
      <c r="B40" s="798"/>
      <c r="C40" s="807"/>
      <c r="D40" s="792"/>
      <c r="E40" s="546"/>
      <c r="F40" s="789"/>
      <c r="G40" s="798"/>
      <c r="I40" s="798"/>
      <c r="K40" s="794" t="s">
        <v>17814</v>
      </c>
      <c r="L40" s="795" t="s">
        <v>17815</v>
      </c>
      <c r="M40" s="795" t="s">
        <v>17816</v>
      </c>
      <c r="N40" s="796">
        <v>44484</v>
      </c>
      <c r="O40" s="795" t="s">
        <v>17817</v>
      </c>
      <c r="P40" s="797">
        <v>34496</v>
      </c>
      <c r="Q40" s="797">
        <v>0</v>
      </c>
      <c r="R40" s="797">
        <v>34496</v>
      </c>
      <c r="S40" s="355" t="s">
        <v>17566</v>
      </c>
      <c r="T40" s="788">
        <f>SUBTOTAL(109,R32:R40)</f>
        <v>14587583</v>
      </c>
      <c r="U40" s="795" t="s">
        <v>161</v>
      </c>
      <c r="V40" s="355"/>
      <c r="W40" s="799" t="s">
        <v>17760</v>
      </c>
      <c r="X40" s="800" t="s">
        <v>17761</v>
      </c>
      <c r="Y40" s="801">
        <v>44488</v>
      </c>
      <c r="Z40" s="800" t="s">
        <v>17762</v>
      </c>
      <c r="AA40" s="802">
        <v>1108</v>
      </c>
      <c r="AB40" s="802">
        <v>288</v>
      </c>
      <c r="AC40" s="802">
        <v>1396</v>
      </c>
      <c r="AD40" s="800" t="s">
        <v>17566</v>
      </c>
      <c r="AE40" s="800"/>
      <c r="AF40" s="800" t="s">
        <v>161</v>
      </c>
    </row>
    <row r="41" spans="1:32" ht="69.599999999999994" thickBot="1">
      <c r="A41" s="806"/>
      <c r="B41" s="798"/>
      <c r="C41" s="355"/>
      <c r="D41" s="792"/>
      <c r="E41" s="546"/>
      <c r="F41" s="789"/>
      <c r="G41" s="798"/>
      <c r="I41" s="798"/>
      <c r="K41" s="794" t="s">
        <v>17699</v>
      </c>
      <c r="L41" s="795" t="s">
        <v>17593</v>
      </c>
      <c r="M41" s="795" t="s">
        <v>17700</v>
      </c>
      <c r="N41" s="796">
        <v>44551</v>
      </c>
      <c r="O41" s="795" t="s">
        <v>17594</v>
      </c>
      <c r="P41" s="797">
        <v>603774</v>
      </c>
      <c r="Q41" s="797">
        <v>196226</v>
      </c>
      <c r="R41" s="797">
        <v>800000</v>
      </c>
      <c r="S41" s="355" t="s">
        <v>159</v>
      </c>
      <c r="U41" s="795" t="s">
        <v>17595</v>
      </c>
      <c r="V41" s="355"/>
      <c r="W41" s="799" t="s">
        <v>17818</v>
      </c>
      <c r="X41" s="800" t="s">
        <v>17819</v>
      </c>
      <c r="Y41" s="801">
        <v>44474</v>
      </c>
      <c r="Z41" s="800" t="s">
        <v>17820</v>
      </c>
      <c r="AA41" s="802">
        <v>18125</v>
      </c>
      <c r="AB41" s="802">
        <v>4712.5</v>
      </c>
      <c r="AC41" s="802">
        <v>22837.5</v>
      </c>
      <c r="AD41" s="800" t="s">
        <v>17566</v>
      </c>
      <c r="AE41" s="819">
        <f>SUBTOTAL(109,AC35:AC41)</f>
        <v>84834.25</v>
      </c>
      <c r="AF41" s="800" t="s">
        <v>17850</v>
      </c>
    </row>
    <row r="42" spans="1:32" ht="28.2" thickBot="1">
      <c r="A42" s="806"/>
      <c r="B42" s="798"/>
      <c r="C42" s="807"/>
      <c r="D42" s="792"/>
      <c r="E42" s="546"/>
      <c r="F42" s="789"/>
      <c r="G42" s="798"/>
      <c r="I42" s="798"/>
      <c r="K42" s="794" t="s">
        <v>17735</v>
      </c>
      <c r="L42" s="795" t="s">
        <v>17736</v>
      </c>
      <c r="M42" s="795" t="s">
        <v>17700</v>
      </c>
      <c r="N42" s="796">
        <v>44512</v>
      </c>
      <c r="O42" s="795" t="s">
        <v>17737</v>
      </c>
      <c r="P42" s="797">
        <v>537280</v>
      </c>
      <c r="Q42" s="797">
        <v>174616</v>
      </c>
      <c r="R42" s="797">
        <v>711896</v>
      </c>
      <c r="S42" s="355" t="s">
        <v>17641</v>
      </c>
      <c r="U42" s="795" t="s">
        <v>17595</v>
      </c>
      <c r="V42" s="355"/>
      <c r="W42" s="799" t="s">
        <v>17592</v>
      </c>
      <c r="X42" s="800" t="s">
        <v>17593</v>
      </c>
      <c r="Y42" s="801">
        <v>44532</v>
      </c>
      <c r="Z42" s="800" t="s">
        <v>17594</v>
      </c>
      <c r="AA42" s="802">
        <v>603774</v>
      </c>
      <c r="AB42" s="802">
        <v>196226</v>
      </c>
      <c r="AC42" s="802">
        <v>800000</v>
      </c>
      <c r="AD42" s="800" t="s">
        <v>159</v>
      </c>
      <c r="AE42" s="819">
        <v>800000</v>
      </c>
      <c r="AF42" s="800" t="s">
        <v>17595</v>
      </c>
    </row>
    <row r="43" spans="1:32" ht="16.2" thickBot="1">
      <c r="A43" s="806"/>
      <c r="B43" s="798"/>
      <c r="C43" s="355"/>
      <c r="D43" s="792"/>
      <c r="E43" s="546"/>
      <c r="F43" s="789"/>
      <c r="G43" s="798"/>
      <c r="I43" s="798"/>
      <c r="K43" s="794" t="s">
        <v>17802</v>
      </c>
      <c r="L43" s="795" t="s">
        <v>17803</v>
      </c>
      <c r="M43" s="795" t="s">
        <v>17700</v>
      </c>
      <c r="N43" s="796">
        <v>44522</v>
      </c>
      <c r="O43" s="795" t="s">
        <v>17804</v>
      </c>
      <c r="P43" s="797">
        <v>1545831</v>
      </c>
      <c r="Q43" s="797">
        <v>386207</v>
      </c>
      <c r="R43" s="797">
        <v>1932038</v>
      </c>
      <c r="S43" s="355" t="s">
        <v>159</v>
      </c>
      <c r="T43" s="788">
        <f>SUBTOTAL(109,R41:R43)</f>
        <v>3443934</v>
      </c>
      <c r="U43" s="795" t="s">
        <v>17595</v>
      </c>
      <c r="V43" s="355"/>
      <c r="W43" s="799"/>
      <c r="X43" s="800"/>
      <c r="Y43" s="801"/>
      <c r="Z43" s="800"/>
      <c r="AA43" s="802"/>
      <c r="AB43" s="802"/>
      <c r="AC43" s="802"/>
      <c r="AD43" s="800"/>
      <c r="AE43" s="800"/>
      <c r="AF43" s="800"/>
    </row>
    <row r="44" spans="1:32" ht="15.6">
      <c r="A44" s="806"/>
      <c r="B44" s="798"/>
      <c r="C44" s="355"/>
      <c r="D44" s="792"/>
      <c r="E44" s="546"/>
      <c r="F44" s="789"/>
      <c r="G44" s="798"/>
      <c r="I44" s="798"/>
      <c r="K44" s="799"/>
      <c r="L44" s="800"/>
      <c r="M44" s="355"/>
      <c r="N44" s="556"/>
      <c r="O44" s="355"/>
      <c r="P44" s="808"/>
      <c r="Q44" s="808"/>
      <c r="R44" s="808"/>
      <c r="S44" s="355"/>
      <c r="U44" s="355"/>
      <c r="V44" s="355"/>
      <c r="W44" s="799"/>
      <c r="X44" s="800"/>
      <c r="Y44" s="801"/>
      <c r="Z44" s="800"/>
      <c r="AA44" s="802"/>
      <c r="AB44" s="802"/>
      <c r="AC44" s="802">
        <f>SUBTOTAL(109,AC3:AC43)</f>
        <v>3292753.69</v>
      </c>
      <c r="AD44" s="800"/>
      <c r="AE44" s="800"/>
      <c r="AF44" s="800"/>
    </row>
    <row r="45" spans="1:32" ht="15.6">
      <c r="A45" s="806"/>
      <c r="B45" s="798"/>
      <c r="C45" s="355"/>
      <c r="D45" s="792"/>
      <c r="E45" s="546"/>
      <c r="F45" s="789"/>
      <c r="G45" s="798"/>
      <c r="I45" s="798"/>
      <c r="K45" s="799"/>
      <c r="L45" s="800"/>
      <c r="M45" s="355"/>
      <c r="N45" s="556"/>
      <c r="O45" s="355"/>
      <c r="P45" s="808"/>
      <c r="Q45" s="808"/>
      <c r="R45" s="808"/>
      <c r="S45" s="355"/>
      <c r="U45" s="355"/>
      <c r="V45" s="355"/>
      <c r="W45" s="799"/>
      <c r="X45" s="800"/>
      <c r="Y45" s="801"/>
      <c r="Z45" s="800"/>
      <c r="AA45" s="802"/>
      <c r="AB45" s="802"/>
      <c r="AC45" s="802"/>
      <c r="AD45" s="800"/>
      <c r="AE45" s="800"/>
      <c r="AF45" s="800"/>
    </row>
    <row r="46" spans="1:32" ht="15.6">
      <c r="A46" s="806"/>
      <c r="B46" s="798"/>
      <c r="C46" s="355"/>
      <c r="D46" s="792"/>
      <c r="E46" s="546"/>
      <c r="F46" s="789"/>
      <c r="G46" s="798"/>
      <c r="I46" s="798"/>
      <c r="K46" s="799"/>
      <c r="L46" s="800"/>
      <c r="M46" s="355"/>
      <c r="N46" s="556"/>
      <c r="O46" s="355"/>
      <c r="P46" s="808"/>
      <c r="Q46" s="808"/>
      <c r="R46" s="808">
        <f>SUBTOTAL(109,R3:R45)</f>
        <v>42409227.25</v>
      </c>
      <c r="S46" s="355"/>
      <c r="U46" s="355"/>
      <c r="V46" s="355"/>
      <c r="W46" s="799"/>
      <c r="X46" s="800"/>
      <c r="Y46" s="801"/>
      <c r="Z46" s="800"/>
      <c r="AA46" s="802"/>
      <c r="AB46" s="802"/>
      <c r="AC46" s="802"/>
      <c r="AD46" s="800"/>
      <c r="AE46" s="800"/>
      <c r="AF46" s="800"/>
    </row>
    <row r="47" spans="1:32" ht="15.6">
      <c r="A47" s="806"/>
      <c r="B47" s="798"/>
      <c r="C47" s="355"/>
      <c r="D47" s="792"/>
      <c r="E47" s="546"/>
      <c r="F47" s="789"/>
      <c r="G47" s="798"/>
      <c r="I47" s="798"/>
      <c r="K47" s="799"/>
      <c r="L47" s="800"/>
      <c r="M47" s="355"/>
      <c r="N47" s="556"/>
      <c r="O47" s="355"/>
      <c r="P47" s="808"/>
      <c r="Q47" s="808"/>
      <c r="R47" s="808"/>
      <c r="S47" s="355"/>
      <c r="U47" s="355"/>
      <c r="V47" s="355"/>
      <c r="W47" s="799"/>
      <c r="X47" s="800"/>
      <c r="Y47" s="801"/>
      <c r="Z47" s="800"/>
      <c r="AA47" s="802"/>
      <c r="AB47" s="802"/>
      <c r="AC47" s="802"/>
      <c r="AD47" s="800"/>
      <c r="AE47" s="800"/>
      <c r="AF47" s="800"/>
    </row>
    <row r="48" spans="1:32">
      <c r="A48" s="544"/>
      <c r="B48" s="798"/>
      <c r="C48" s="355"/>
      <c r="D48" s="792"/>
      <c r="E48" s="546"/>
      <c r="F48" s="789"/>
      <c r="G48" s="798"/>
      <c r="I48" s="798"/>
      <c r="K48" s="799"/>
      <c r="L48" s="800"/>
      <c r="M48" s="355"/>
      <c r="N48" s="556"/>
      <c r="O48" s="355"/>
      <c r="P48" s="808"/>
      <c r="Q48" s="808"/>
      <c r="R48" s="808"/>
      <c r="S48" s="355"/>
      <c r="U48" s="355"/>
      <c r="V48" s="355"/>
      <c r="W48" s="799"/>
      <c r="X48" s="800"/>
      <c r="Y48" s="801"/>
      <c r="Z48" s="800"/>
      <c r="AA48" s="802"/>
      <c r="AB48" s="802"/>
      <c r="AC48" s="802"/>
      <c r="AD48" s="800"/>
      <c r="AE48" s="800"/>
      <c r="AF48" s="800"/>
    </row>
    <row r="49" spans="1:32">
      <c r="A49" s="544"/>
      <c r="B49" s="798"/>
      <c r="C49" s="355"/>
      <c r="D49" s="792"/>
      <c r="E49" s="546"/>
      <c r="F49" s="789"/>
      <c r="G49" s="798"/>
      <c r="I49" s="798"/>
      <c r="K49" s="799"/>
      <c r="L49" s="800"/>
      <c r="M49" s="355"/>
      <c r="N49" s="556"/>
      <c r="O49" s="355"/>
      <c r="P49" s="808"/>
      <c r="Q49" s="808"/>
      <c r="R49" s="808"/>
      <c r="S49" s="355"/>
      <c r="U49" s="355"/>
      <c r="V49" s="355"/>
      <c r="W49" s="799"/>
      <c r="X49" s="800"/>
      <c r="Y49" s="801"/>
      <c r="Z49" s="800"/>
      <c r="AA49" s="802"/>
      <c r="AB49" s="802"/>
      <c r="AC49" s="802"/>
      <c r="AD49" s="798"/>
      <c r="AE49" s="800"/>
      <c r="AF49" s="800"/>
    </row>
    <row r="50" spans="1:32">
      <c r="A50" s="544"/>
      <c r="B50" s="798"/>
      <c r="C50" s="355"/>
      <c r="D50" s="792"/>
      <c r="E50" s="546"/>
      <c r="F50" s="789"/>
      <c r="G50" s="798"/>
      <c r="I50" s="798"/>
      <c r="K50" s="799"/>
      <c r="L50" s="800"/>
      <c r="M50" s="355"/>
      <c r="N50" s="556"/>
      <c r="O50" s="355"/>
      <c r="P50" s="808"/>
      <c r="Q50" s="808"/>
      <c r="R50" s="808"/>
      <c r="S50" s="355"/>
      <c r="U50" s="355"/>
      <c r="V50" s="355"/>
      <c r="W50" s="799"/>
      <c r="X50" s="800"/>
      <c r="Y50" s="801"/>
      <c r="Z50" s="800"/>
      <c r="AA50" s="802"/>
      <c r="AB50" s="802"/>
      <c r="AC50" s="802"/>
      <c r="AD50" s="800"/>
      <c r="AE50" s="800"/>
      <c r="AF50" s="800"/>
    </row>
    <row r="51" spans="1:32" ht="15.6">
      <c r="A51" s="544"/>
      <c r="B51" s="798"/>
      <c r="C51" s="355"/>
      <c r="D51" s="792"/>
      <c r="E51" s="546"/>
      <c r="F51" s="789"/>
      <c r="G51" s="798"/>
      <c r="I51" s="798"/>
      <c r="K51" s="799"/>
      <c r="L51" s="800"/>
      <c r="M51" s="355"/>
      <c r="N51" s="556"/>
      <c r="O51" s="355"/>
      <c r="P51" s="808"/>
      <c r="Q51" s="808"/>
      <c r="R51" s="808"/>
      <c r="S51" s="355"/>
      <c r="U51" s="355"/>
      <c r="V51" s="355"/>
      <c r="W51" s="799"/>
      <c r="X51" s="800"/>
      <c r="Y51" s="801"/>
      <c r="Z51" s="800"/>
      <c r="AA51" s="802"/>
      <c r="AB51" s="802"/>
      <c r="AC51" s="802"/>
      <c r="AD51" s="803"/>
      <c r="AE51" s="800"/>
      <c r="AF51" s="800"/>
    </row>
    <row r="52" spans="1:32">
      <c r="A52" s="544"/>
      <c r="B52" s="798"/>
      <c r="C52" s="355"/>
      <c r="D52" s="792"/>
      <c r="E52" s="546"/>
      <c r="F52" s="789"/>
      <c r="G52" s="798"/>
      <c r="I52" s="798"/>
      <c r="K52" s="799"/>
      <c r="L52" s="800"/>
      <c r="M52" s="355"/>
      <c r="N52" s="556"/>
      <c r="O52" s="355"/>
      <c r="P52" s="808"/>
      <c r="Q52" s="808"/>
      <c r="R52" s="808"/>
      <c r="S52" s="355"/>
      <c r="U52" s="355"/>
      <c r="V52" s="355"/>
      <c r="W52" s="799"/>
      <c r="X52" s="800"/>
      <c r="Y52" s="801"/>
      <c r="Z52" s="800"/>
      <c r="AA52" s="802"/>
      <c r="AB52" s="802"/>
      <c r="AC52" s="802"/>
      <c r="AD52" s="800"/>
      <c r="AE52" s="800"/>
      <c r="AF52" s="800"/>
    </row>
    <row r="53" spans="1:32">
      <c r="A53" s="544"/>
      <c r="B53" s="798"/>
      <c r="C53" s="355"/>
      <c r="D53" s="792"/>
      <c r="E53" s="546"/>
      <c r="F53" s="789"/>
      <c r="G53" s="798"/>
      <c r="I53" s="798"/>
      <c r="K53" s="799"/>
      <c r="L53" s="800"/>
      <c r="M53" s="355"/>
      <c r="N53" s="556"/>
      <c r="O53" s="355"/>
      <c r="P53" s="808"/>
      <c r="Q53" s="808"/>
      <c r="R53" s="808"/>
      <c r="S53" s="355"/>
      <c r="U53" s="355"/>
      <c r="V53" s="355"/>
      <c r="W53" s="799"/>
      <c r="X53" s="800"/>
      <c r="Y53" s="801"/>
      <c r="Z53" s="800"/>
      <c r="AA53" s="802"/>
      <c r="AB53" s="802"/>
      <c r="AC53" s="802"/>
      <c r="AD53" s="800"/>
      <c r="AE53" s="800"/>
      <c r="AF53" s="800"/>
    </row>
    <row r="54" spans="1:32">
      <c r="A54" s="544"/>
      <c r="B54" s="798"/>
      <c r="C54" s="355"/>
      <c r="D54" s="792"/>
      <c r="E54" s="546"/>
      <c r="F54" s="789"/>
      <c r="G54" s="798"/>
      <c r="I54" s="798"/>
      <c r="K54" s="799"/>
      <c r="L54" s="800"/>
      <c r="M54" s="355"/>
      <c r="N54" s="556"/>
      <c r="O54" s="355"/>
      <c r="P54" s="808"/>
      <c r="Q54" s="808"/>
      <c r="R54" s="808"/>
      <c r="S54" s="355"/>
      <c r="U54" s="355"/>
      <c r="V54" s="355"/>
      <c r="W54" s="799"/>
      <c r="X54" s="800"/>
      <c r="Y54" s="801"/>
      <c r="Z54" s="800"/>
      <c r="AA54" s="802"/>
      <c r="AB54" s="802"/>
      <c r="AC54" s="802"/>
      <c r="AD54" s="798"/>
      <c r="AE54" s="800"/>
      <c r="AF54" s="800"/>
    </row>
    <row r="55" spans="1:32">
      <c r="A55" s="544"/>
      <c r="B55" s="798"/>
      <c r="C55" s="355"/>
      <c r="D55" s="792"/>
      <c r="E55" s="546"/>
      <c r="F55" s="789"/>
      <c r="G55" s="798"/>
      <c r="I55" s="798"/>
      <c r="K55" s="799"/>
      <c r="L55" s="800"/>
      <c r="M55" s="355"/>
      <c r="N55" s="556"/>
      <c r="O55" s="355"/>
      <c r="P55" s="808"/>
      <c r="Q55" s="808"/>
      <c r="R55" s="808"/>
      <c r="S55" s="355"/>
      <c r="U55" s="355"/>
      <c r="V55" s="355"/>
      <c r="W55" s="799"/>
      <c r="X55" s="800"/>
      <c r="Y55" s="801"/>
      <c r="Z55" s="800"/>
      <c r="AA55" s="802"/>
      <c r="AB55" s="802"/>
      <c r="AC55" s="802"/>
      <c r="AD55" s="800"/>
      <c r="AE55" s="800"/>
      <c r="AF55" s="800"/>
    </row>
    <row r="56" spans="1:32">
      <c r="A56" s="544"/>
      <c r="B56" s="798"/>
      <c r="C56" s="355"/>
      <c r="D56" s="792"/>
      <c r="E56" s="546"/>
      <c r="F56" s="789"/>
      <c r="G56" s="798"/>
      <c r="I56" s="798"/>
      <c r="K56" s="799"/>
      <c r="L56" s="800"/>
      <c r="M56" s="355"/>
      <c r="N56" s="556"/>
      <c r="O56" s="355"/>
      <c r="P56" s="808"/>
      <c r="Q56" s="808"/>
      <c r="R56" s="808"/>
      <c r="S56" s="355"/>
      <c r="U56" s="355"/>
      <c r="V56" s="355"/>
      <c r="W56" s="799"/>
      <c r="X56" s="800"/>
      <c r="Y56" s="801"/>
      <c r="Z56" s="800"/>
      <c r="AA56" s="802"/>
      <c r="AB56" s="802"/>
      <c r="AC56" s="802"/>
      <c r="AD56" s="800"/>
      <c r="AE56" s="800"/>
      <c r="AF56" s="800"/>
    </row>
    <row r="57" spans="1:32">
      <c r="A57" s="544"/>
      <c r="B57" s="798"/>
      <c r="C57" s="355"/>
      <c r="D57" s="792"/>
      <c r="E57" s="546"/>
      <c r="F57" s="789"/>
      <c r="G57" s="798"/>
      <c r="I57" s="798"/>
      <c r="K57" s="799"/>
      <c r="L57" s="800"/>
      <c r="M57" s="355"/>
      <c r="N57" s="556"/>
      <c r="O57" s="355"/>
      <c r="P57" s="808"/>
      <c r="Q57" s="808"/>
      <c r="R57" s="808"/>
      <c r="S57" s="355"/>
      <c r="U57" s="355"/>
      <c r="V57" s="355"/>
      <c r="W57" s="799"/>
      <c r="X57" s="800"/>
      <c r="Y57" s="801"/>
      <c r="Z57" s="800"/>
      <c r="AA57" s="802"/>
      <c r="AB57" s="802"/>
      <c r="AC57" s="802"/>
      <c r="AD57" s="800"/>
      <c r="AE57" s="800"/>
      <c r="AF57" s="800"/>
    </row>
    <row r="58" spans="1:32" ht="15.6">
      <c r="A58" s="544"/>
      <c r="B58" s="798"/>
      <c r="C58" s="355"/>
      <c r="D58" s="792"/>
      <c r="E58" s="546"/>
      <c r="F58" s="789"/>
      <c r="G58" s="798"/>
      <c r="I58" s="798"/>
      <c r="K58" s="799"/>
      <c r="L58" s="800"/>
      <c r="M58" s="355"/>
      <c r="N58" s="556"/>
      <c r="O58" s="355"/>
      <c r="P58" s="808"/>
      <c r="Q58" s="808"/>
      <c r="R58" s="808"/>
      <c r="S58" s="355"/>
      <c r="U58" s="355"/>
      <c r="V58" s="355"/>
      <c r="W58" s="799"/>
      <c r="X58" s="800"/>
      <c r="Y58" s="801"/>
      <c r="Z58" s="800"/>
      <c r="AA58" s="802"/>
      <c r="AB58" s="802"/>
      <c r="AC58" s="802"/>
      <c r="AD58" s="803"/>
      <c r="AE58" s="800"/>
      <c r="AF58" s="800"/>
    </row>
    <row r="59" spans="1:32" ht="15.6">
      <c r="A59" s="544"/>
      <c r="B59" s="798"/>
      <c r="C59" s="355"/>
      <c r="D59" s="792"/>
      <c r="E59" s="546"/>
      <c r="F59" s="789"/>
      <c r="G59" s="798"/>
      <c r="I59" s="798"/>
      <c r="K59" s="799"/>
      <c r="L59" s="800"/>
      <c r="M59" s="800"/>
      <c r="N59" s="801"/>
      <c r="O59" s="800"/>
      <c r="P59" s="802"/>
      <c r="Q59" s="802"/>
      <c r="R59" s="802"/>
      <c r="S59" s="800"/>
      <c r="T59" s="809"/>
      <c r="U59" s="800"/>
      <c r="V59" s="355"/>
      <c r="W59" s="799"/>
      <c r="X59" s="800"/>
      <c r="Y59" s="801"/>
      <c r="Z59" s="800"/>
      <c r="AA59" s="802"/>
      <c r="AB59" s="802"/>
      <c r="AC59" s="802"/>
      <c r="AD59" s="798"/>
      <c r="AE59" s="800"/>
      <c r="AF59" s="800"/>
    </row>
    <row r="60" spans="1:32" ht="15.6">
      <c r="A60" s="544"/>
      <c r="B60" s="798"/>
      <c r="C60" s="355"/>
      <c r="D60" s="792"/>
      <c r="E60" s="546"/>
      <c r="F60" s="789"/>
      <c r="G60" s="798"/>
      <c r="I60" s="798"/>
      <c r="K60" s="799"/>
      <c r="L60" s="800"/>
      <c r="M60" s="800"/>
      <c r="N60" s="801"/>
      <c r="O60" s="800"/>
      <c r="P60" s="802"/>
      <c r="Q60" s="802"/>
      <c r="R60" s="802"/>
      <c r="S60" s="800"/>
      <c r="T60" s="809"/>
      <c r="U60" s="800"/>
      <c r="V60" s="355"/>
      <c r="W60" s="799"/>
      <c r="X60" s="800"/>
      <c r="Y60" s="801"/>
      <c r="Z60" s="800"/>
      <c r="AA60" s="802"/>
      <c r="AB60" s="802"/>
      <c r="AC60" s="802"/>
      <c r="AD60" s="798"/>
      <c r="AE60" s="800"/>
      <c r="AF60" s="800"/>
    </row>
    <row r="61" spans="1:32" ht="15.6">
      <c r="A61" s="544"/>
      <c r="B61" s="798"/>
      <c r="C61" s="355"/>
      <c r="D61" s="792"/>
      <c r="E61" s="546"/>
      <c r="F61" s="789"/>
      <c r="G61" s="798"/>
      <c r="I61" s="798"/>
      <c r="K61" s="799"/>
      <c r="L61" s="800"/>
      <c r="M61" s="800"/>
      <c r="N61" s="801"/>
      <c r="O61" s="800"/>
      <c r="P61" s="802"/>
      <c r="Q61" s="802"/>
      <c r="R61" s="802"/>
      <c r="S61" s="800"/>
      <c r="T61" s="809"/>
      <c r="U61" s="800"/>
      <c r="V61" s="355"/>
      <c r="W61" s="799"/>
      <c r="X61" s="800"/>
      <c r="Y61" s="801"/>
      <c r="Z61" s="800"/>
      <c r="AA61" s="802"/>
      <c r="AB61" s="802"/>
      <c r="AC61" s="802"/>
      <c r="AD61" s="798"/>
      <c r="AE61" s="800"/>
      <c r="AF61" s="800"/>
    </row>
    <row r="62" spans="1:32" ht="15.6">
      <c r="A62" s="544"/>
      <c r="B62" s="798"/>
      <c r="C62" s="355"/>
      <c r="D62" s="792"/>
      <c r="E62" s="546"/>
      <c r="F62" s="789"/>
      <c r="G62" s="798"/>
      <c r="I62" s="798"/>
      <c r="K62" s="799"/>
      <c r="L62" s="800"/>
      <c r="M62" s="800"/>
      <c r="N62" s="801"/>
      <c r="O62" s="800"/>
      <c r="P62" s="802"/>
      <c r="Q62" s="802"/>
      <c r="R62" s="802"/>
      <c r="S62" s="800"/>
      <c r="T62" s="809"/>
      <c r="U62" s="800"/>
      <c r="V62" s="355"/>
      <c r="W62" s="799"/>
      <c r="X62" s="800"/>
      <c r="Y62" s="801"/>
      <c r="Z62" s="800"/>
      <c r="AA62" s="802"/>
      <c r="AB62" s="802"/>
      <c r="AC62" s="802"/>
      <c r="AD62" s="798"/>
      <c r="AE62" s="800"/>
      <c r="AF62" s="800"/>
    </row>
    <row r="63" spans="1:32" ht="15.6">
      <c r="A63" s="544"/>
      <c r="B63" s="798"/>
      <c r="C63" s="355"/>
      <c r="D63" s="792"/>
      <c r="E63" s="546"/>
      <c r="F63" s="789"/>
      <c r="G63" s="798"/>
      <c r="I63" s="798"/>
      <c r="K63" s="799"/>
      <c r="L63" s="800"/>
      <c r="M63" s="800"/>
      <c r="N63" s="801"/>
      <c r="O63" s="800"/>
      <c r="P63" s="802"/>
      <c r="Q63" s="802"/>
      <c r="R63" s="802"/>
      <c r="S63" s="800"/>
      <c r="T63" s="809"/>
      <c r="U63" s="800"/>
      <c r="V63" s="355"/>
      <c r="W63" s="799"/>
      <c r="X63" s="800"/>
      <c r="Y63" s="801"/>
      <c r="Z63" s="800"/>
      <c r="AA63" s="802"/>
      <c r="AB63" s="802"/>
      <c r="AC63" s="802"/>
      <c r="AD63" s="798"/>
      <c r="AE63" s="800"/>
      <c r="AF63" s="800"/>
    </row>
    <row r="64" spans="1:32" ht="15.6">
      <c r="A64" s="804"/>
      <c r="B64" s="798"/>
      <c r="C64" s="355"/>
      <c r="D64" s="792"/>
      <c r="E64" s="546"/>
      <c r="F64" s="789"/>
      <c r="G64" s="798"/>
      <c r="I64" s="798"/>
      <c r="K64" s="799"/>
      <c r="L64" s="800"/>
      <c r="M64" s="800"/>
      <c r="N64" s="801"/>
      <c r="O64" s="800"/>
      <c r="P64" s="802"/>
      <c r="Q64" s="802"/>
      <c r="R64" s="802"/>
      <c r="S64" s="800"/>
      <c r="T64" s="809"/>
      <c r="U64" s="800"/>
      <c r="V64" s="355"/>
      <c r="W64" s="799"/>
      <c r="X64" s="800"/>
      <c r="Y64" s="801"/>
      <c r="Z64" s="800"/>
      <c r="AA64" s="802"/>
      <c r="AB64" s="802"/>
      <c r="AC64" s="802"/>
      <c r="AD64" s="798"/>
      <c r="AE64" s="800"/>
      <c r="AF64" s="800"/>
    </row>
    <row r="65" spans="1:32" ht="15.6">
      <c r="A65" s="544"/>
      <c r="B65" s="798"/>
      <c r="C65" s="355"/>
      <c r="D65" s="792"/>
      <c r="E65" s="546"/>
      <c r="F65" s="789"/>
      <c r="G65" s="798"/>
      <c r="I65" s="798"/>
      <c r="K65" s="799"/>
      <c r="L65" s="800"/>
      <c r="M65" s="800"/>
      <c r="N65" s="801"/>
      <c r="O65" s="800"/>
      <c r="P65" s="802"/>
      <c r="Q65" s="802"/>
      <c r="R65" s="802"/>
      <c r="S65" s="800"/>
      <c r="T65" s="809"/>
      <c r="U65" s="800"/>
      <c r="V65" s="355"/>
      <c r="W65" s="799"/>
      <c r="X65" s="800"/>
      <c r="Y65" s="801"/>
      <c r="Z65" s="800"/>
      <c r="AA65" s="802"/>
      <c r="AB65" s="802"/>
      <c r="AC65" s="802"/>
      <c r="AD65" s="798"/>
      <c r="AE65" s="800"/>
      <c r="AF65" s="800"/>
    </row>
    <row r="66" spans="1:32" ht="15.6">
      <c r="A66" s="544"/>
      <c r="B66" s="798"/>
      <c r="C66" s="355"/>
      <c r="D66" s="792"/>
      <c r="E66" s="546"/>
      <c r="F66" s="789"/>
      <c r="G66" s="798"/>
      <c r="I66" s="798"/>
      <c r="K66" s="799"/>
      <c r="L66" s="800"/>
      <c r="M66" s="800"/>
      <c r="N66" s="801"/>
      <c r="O66" s="800"/>
      <c r="P66" s="802"/>
      <c r="Q66" s="802"/>
      <c r="R66" s="802"/>
      <c r="S66" s="800"/>
      <c r="T66" s="809"/>
      <c r="U66" s="800"/>
      <c r="V66" s="355"/>
      <c r="W66" s="799"/>
      <c r="X66" s="800"/>
      <c r="Y66" s="801"/>
      <c r="Z66" s="800"/>
      <c r="AA66" s="802"/>
      <c r="AB66" s="802"/>
      <c r="AC66" s="802"/>
      <c r="AD66" s="803"/>
      <c r="AE66" s="800"/>
      <c r="AF66" s="800"/>
    </row>
    <row r="67" spans="1:32" ht="15.6">
      <c r="A67" s="544"/>
      <c r="B67" s="798"/>
      <c r="C67" s="355"/>
      <c r="D67" s="792"/>
      <c r="E67" s="546"/>
      <c r="F67" s="789" t="str">
        <f>CONCATENATE(H67, I67, J67, K67, L67)</f>
        <v/>
      </c>
      <c r="G67" s="798"/>
      <c r="I67" s="798"/>
      <c r="K67" s="799"/>
      <c r="L67" s="800"/>
      <c r="M67" s="800"/>
      <c r="N67" s="801"/>
      <c r="O67" s="800"/>
      <c r="P67" s="802"/>
      <c r="Q67" s="802"/>
      <c r="R67" s="802"/>
      <c r="S67" s="800"/>
      <c r="T67" s="809"/>
      <c r="U67" s="800"/>
      <c r="V67" s="355"/>
      <c r="X67" s="789"/>
      <c r="Y67" s="789"/>
      <c r="Z67" s="789"/>
      <c r="AA67" s="356"/>
      <c r="AB67" s="356"/>
      <c r="AC67" s="356"/>
      <c r="AD67" s="798"/>
      <c r="AE67" s="800"/>
      <c r="AF67" s="355"/>
    </row>
    <row r="68" spans="1:32" ht="15.6">
      <c r="A68" s="544"/>
      <c r="B68" s="798"/>
      <c r="C68" s="355"/>
      <c r="D68" s="792"/>
      <c r="E68" s="546"/>
      <c r="F68" s="789" t="str">
        <f>CONCATENATE(H68, I68, J68, K68, L68)</f>
        <v/>
      </c>
      <c r="G68" s="798"/>
      <c r="I68" s="798"/>
      <c r="K68" s="799"/>
      <c r="L68" s="800"/>
      <c r="M68" s="800"/>
      <c r="N68" s="801"/>
      <c r="O68" s="800"/>
      <c r="P68" s="802"/>
      <c r="Q68" s="802"/>
      <c r="R68" s="802"/>
      <c r="S68" s="800"/>
      <c r="T68" s="809"/>
      <c r="U68" s="800"/>
      <c r="V68" s="355"/>
      <c r="X68" s="789"/>
      <c r="Y68" s="789"/>
      <c r="Z68" s="789"/>
      <c r="AA68" s="356"/>
      <c r="AB68" s="356"/>
      <c r="AC68" s="356"/>
      <c r="AD68" s="798"/>
      <c r="AE68" s="800"/>
      <c r="AF68" s="355"/>
    </row>
    <row r="69" spans="1:32" ht="15.6">
      <c r="A69" s="544"/>
      <c r="B69" s="798"/>
      <c r="C69" s="355"/>
      <c r="D69" s="792"/>
      <c r="E69" s="546"/>
      <c r="F69" s="789" t="str">
        <f>CONCATENATE(H69, I69, J69, K69, L69)</f>
        <v/>
      </c>
      <c r="G69" s="798"/>
      <c r="I69" s="798"/>
      <c r="K69" s="799"/>
      <c r="L69" s="800"/>
      <c r="M69" s="800"/>
      <c r="N69" s="801"/>
      <c r="O69" s="800"/>
      <c r="P69" s="802"/>
      <c r="Q69" s="802"/>
      <c r="R69" s="802"/>
      <c r="S69" s="800"/>
      <c r="T69" s="809"/>
      <c r="U69" s="800"/>
      <c r="V69" s="355"/>
      <c r="X69" s="789"/>
      <c r="Y69" s="789"/>
      <c r="Z69" s="789"/>
      <c r="AA69" s="356"/>
      <c r="AB69" s="356"/>
      <c r="AC69" s="356"/>
      <c r="AD69" s="798"/>
      <c r="AE69" s="800"/>
      <c r="AF69" s="355"/>
    </row>
    <row r="70" spans="1:32" ht="15.6">
      <c r="A70" s="544"/>
      <c r="B70" s="798"/>
      <c r="C70" s="355" t="s">
        <v>17927</v>
      </c>
      <c r="D70" s="792"/>
      <c r="E70" s="546"/>
      <c r="F70" s="789" t="str">
        <f>CONCATENATE(H70, I70, J70, K70, L70)</f>
        <v/>
      </c>
      <c r="G70" s="798"/>
      <c r="I70" s="798"/>
      <c r="K70" s="799"/>
      <c r="L70" s="800"/>
      <c r="M70" s="800"/>
      <c r="N70" s="801"/>
      <c r="O70" s="800"/>
      <c r="P70" s="802"/>
      <c r="Q70" s="802"/>
      <c r="R70" s="802"/>
      <c r="S70" s="800"/>
      <c r="T70" s="809"/>
      <c r="U70" s="800"/>
      <c r="V70" s="355"/>
      <c r="X70" s="789"/>
      <c r="Y70" s="789"/>
      <c r="Z70" s="789"/>
      <c r="AA70" s="356"/>
      <c r="AB70" s="356"/>
      <c r="AC70" s="356"/>
      <c r="AD70" s="798"/>
      <c r="AE70" s="800"/>
      <c r="AF70" s="355"/>
    </row>
    <row r="71" spans="1:32" ht="15.6">
      <c r="K71" s="799"/>
      <c r="L71" s="800"/>
      <c r="M71" s="800"/>
      <c r="N71" s="801"/>
      <c r="O71" s="800"/>
      <c r="P71" s="802"/>
      <c r="Q71" s="802"/>
      <c r="R71" s="802"/>
      <c r="S71" s="800"/>
      <c r="T71" s="809"/>
      <c r="U71" s="800"/>
      <c r="V71" s="355"/>
      <c r="W71" s="741"/>
      <c r="X71" s="741"/>
      <c r="Y71" s="741"/>
      <c r="Z71" s="741"/>
      <c r="AA71" s="810"/>
      <c r="AB71" s="810"/>
      <c r="AC71" s="810"/>
      <c r="AD71" s="798"/>
      <c r="AE71" s="800"/>
      <c r="AF71" s="555"/>
    </row>
    <row r="72" spans="1:32" ht="15.6">
      <c r="A72" s="896" t="s">
        <v>17828</v>
      </c>
      <c r="B72" s="896"/>
      <c r="C72" s="896"/>
      <c r="D72" s="896"/>
      <c r="E72" s="896"/>
      <c r="F72" s="896"/>
      <c r="G72" s="896"/>
      <c r="K72" s="799"/>
      <c r="L72" s="800"/>
      <c r="M72" s="800"/>
      <c r="N72" s="801"/>
      <c r="O72" s="800"/>
      <c r="P72" s="802"/>
      <c r="Q72" s="802"/>
      <c r="R72" s="802"/>
      <c r="S72" s="800"/>
      <c r="T72" s="809"/>
      <c r="U72" s="800"/>
      <c r="V72" s="355"/>
      <c r="W72" s="741"/>
      <c r="X72" s="741"/>
      <c r="Y72" s="741"/>
      <c r="Z72" s="741"/>
      <c r="AA72" s="810"/>
      <c r="AB72" s="810"/>
      <c r="AC72" s="810"/>
      <c r="AD72" s="798"/>
      <c r="AE72" s="800"/>
      <c r="AF72" s="555"/>
    </row>
    <row r="73" spans="1:32" ht="15.6">
      <c r="A73" s="789" t="s">
        <v>166</v>
      </c>
      <c r="B73" s="788" t="s">
        <v>17829</v>
      </c>
      <c r="C73" s="788" t="s">
        <v>167</v>
      </c>
      <c r="D73" s="788" t="s">
        <v>17830</v>
      </c>
      <c r="E73" s="788" t="s">
        <v>17831</v>
      </c>
      <c r="F73" s="788" t="s">
        <v>17832</v>
      </c>
      <c r="G73" s="788" t="s">
        <v>17833</v>
      </c>
      <c r="K73" s="799"/>
      <c r="L73" s="800"/>
      <c r="M73" s="800"/>
      <c r="N73" s="801"/>
      <c r="O73" s="800"/>
      <c r="P73" s="802"/>
      <c r="Q73" s="802"/>
      <c r="R73" s="802"/>
      <c r="S73" s="800"/>
      <c r="T73" s="809"/>
      <c r="U73" s="800"/>
      <c r="V73" s="355"/>
      <c r="W73" s="741"/>
      <c r="X73" s="741"/>
      <c r="Y73" s="741"/>
      <c r="Z73" s="741"/>
      <c r="AA73" s="810"/>
      <c r="AB73" s="810"/>
      <c r="AC73" s="810"/>
      <c r="AD73" s="798"/>
      <c r="AE73" s="800"/>
      <c r="AF73" s="555"/>
    </row>
    <row r="74" spans="1:32" ht="15.6">
      <c r="B74" s="788"/>
      <c r="C74" s="788"/>
      <c r="D74" s="126"/>
      <c r="K74" s="799"/>
      <c r="L74" s="800"/>
      <c r="M74" s="800"/>
      <c r="N74" s="801"/>
      <c r="O74" s="800"/>
      <c r="P74" s="802"/>
      <c r="Q74" s="802"/>
      <c r="R74" s="802"/>
      <c r="S74" s="800"/>
      <c r="T74" s="809"/>
      <c r="U74" s="800"/>
      <c r="V74" s="355"/>
      <c r="W74" s="741"/>
      <c r="X74" s="741"/>
      <c r="Y74" s="741"/>
      <c r="Z74" s="741"/>
      <c r="AA74" s="810"/>
      <c r="AB74" s="810"/>
      <c r="AC74" s="810"/>
      <c r="AD74" s="798"/>
      <c r="AE74" s="800"/>
      <c r="AF74" s="555"/>
    </row>
    <row r="75" spans="1:32" ht="15.6">
      <c r="B75" s="788"/>
      <c r="C75" s="788"/>
      <c r="D75" s="126"/>
      <c r="K75" s="799"/>
      <c r="L75" s="800"/>
      <c r="M75" s="800"/>
      <c r="N75" s="801"/>
      <c r="O75" s="800"/>
      <c r="P75" s="802"/>
      <c r="Q75" s="802"/>
      <c r="R75" s="802"/>
      <c r="S75" s="800"/>
      <c r="T75" s="809"/>
      <c r="U75" s="800"/>
      <c r="V75" s="355"/>
      <c r="W75" s="741"/>
      <c r="X75" s="741"/>
      <c r="Y75" s="741"/>
      <c r="Z75" s="741"/>
      <c r="AA75" s="810"/>
      <c r="AB75" s="810"/>
      <c r="AC75" s="810"/>
      <c r="AD75" s="798"/>
      <c r="AE75" s="800"/>
      <c r="AF75" s="555"/>
    </row>
    <row r="76" spans="1:32" ht="15.6">
      <c r="B76" s="788"/>
      <c r="C76" s="788"/>
      <c r="D76" s="126"/>
      <c r="K76" s="799"/>
      <c r="L76" s="800"/>
      <c r="M76" s="800"/>
      <c r="N76" s="801"/>
      <c r="O76" s="800"/>
      <c r="P76" s="802"/>
      <c r="Q76" s="802"/>
      <c r="R76" s="802"/>
      <c r="S76" s="800"/>
      <c r="T76" s="809"/>
      <c r="U76" s="800"/>
      <c r="V76" s="355"/>
      <c r="W76" s="741"/>
      <c r="X76" s="741"/>
      <c r="Y76" s="741"/>
      <c r="Z76" s="741"/>
      <c r="AA76" s="810"/>
      <c r="AB76" s="810"/>
      <c r="AC76" s="810"/>
      <c r="AD76" s="798"/>
      <c r="AE76" s="800"/>
      <c r="AF76" s="555"/>
    </row>
    <row r="77" spans="1:32" ht="15.6">
      <c r="B77" s="788"/>
      <c r="C77" s="788"/>
      <c r="D77" s="126"/>
      <c r="K77" s="811"/>
      <c r="L77" s="812"/>
      <c r="M77" s="812"/>
      <c r="N77" s="813"/>
      <c r="O77" s="812"/>
      <c r="P77" s="814"/>
      <c r="Q77" s="814"/>
      <c r="R77" s="814"/>
      <c r="S77" s="800"/>
      <c r="T77" s="809"/>
      <c r="U77" s="815"/>
      <c r="V77" s="355"/>
      <c r="W77" s="741"/>
      <c r="X77" s="741"/>
      <c r="Y77" s="741"/>
      <c r="Z77" s="741"/>
      <c r="AA77" s="810"/>
      <c r="AB77" s="810"/>
      <c r="AC77" s="810"/>
      <c r="AD77" s="798"/>
      <c r="AE77" s="800"/>
      <c r="AF77" s="555"/>
    </row>
    <row r="78" spans="1:32">
      <c r="B78" s="788"/>
      <c r="C78" s="788"/>
      <c r="D78" s="788"/>
      <c r="W78" s="741"/>
      <c r="X78" s="741"/>
      <c r="Y78" s="741"/>
      <c r="Z78" s="741"/>
      <c r="AA78" s="810"/>
      <c r="AB78" s="810"/>
      <c r="AC78" s="810"/>
      <c r="AD78" s="798"/>
      <c r="AE78" s="800"/>
      <c r="AF78" s="555"/>
    </row>
    <row r="79" spans="1:32">
      <c r="B79" s="788"/>
      <c r="C79" s="788"/>
      <c r="D79" s="788"/>
      <c r="R79" s="816"/>
      <c r="W79" s="741"/>
      <c r="X79" s="741"/>
      <c r="Y79" s="741"/>
      <c r="Z79" s="741"/>
      <c r="AA79" s="810"/>
      <c r="AB79" s="810"/>
      <c r="AC79" s="810"/>
      <c r="AD79" s="798"/>
      <c r="AE79" s="800"/>
      <c r="AF79" s="555"/>
    </row>
    <row r="80" spans="1:32">
      <c r="B80" s="788"/>
      <c r="C80" s="788"/>
      <c r="D80" s="788"/>
      <c r="W80" s="741"/>
      <c r="X80" s="741"/>
      <c r="Y80" s="741"/>
      <c r="Z80" s="741"/>
      <c r="AA80" s="810"/>
      <c r="AB80" s="810"/>
      <c r="AC80" s="810"/>
      <c r="AD80" s="798"/>
      <c r="AE80" s="800"/>
      <c r="AF80" s="555"/>
    </row>
    <row r="81" spans="2:32">
      <c r="B81" s="788"/>
      <c r="C81" s="788"/>
      <c r="D81" s="788"/>
      <c r="W81" s="741"/>
      <c r="X81" s="741"/>
      <c r="Y81" s="741"/>
      <c r="Z81" s="741"/>
      <c r="AA81" s="810"/>
      <c r="AB81" s="810"/>
      <c r="AC81" s="810"/>
      <c r="AD81" s="798"/>
      <c r="AE81" s="800"/>
      <c r="AF81" s="555"/>
    </row>
    <row r="82" spans="2:32">
      <c r="B82" s="788"/>
      <c r="C82" s="788"/>
      <c r="D82" s="788"/>
      <c r="W82" s="741"/>
      <c r="X82" s="741"/>
      <c r="Y82" s="741"/>
      <c r="Z82" s="741"/>
      <c r="AA82" s="810"/>
      <c r="AB82" s="810"/>
      <c r="AC82" s="810"/>
      <c r="AD82" s="798"/>
      <c r="AE82" s="800"/>
      <c r="AF82" s="555"/>
    </row>
    <row r="83" spans="2:32">
      <c r="B83" s="788"/>
      <c r="C83" s="788"/>
      <c r="D83" s="788"/>
      <c r="W83" s="741"/>
      <c r="X83" s="741"/>
      <c r="Y83" s="741"/>
      <c r="Z83" s="741"/>
      <c r="AA83" s="810"/>
      <c r="AB83" s="810"/>
      <c r="AC83" s="810"/>
      <c r="AD83" s="798"/>
      <c r="AE83" s="800"/>
      <c r="AF83" s="555"/>
    </row>
    <row r="84" spans="2:32">
      <c r="B84" s="788"/>
      <c r="C84" s="788"/>
      <c r="D84" s="788"/>
      <c r="W84" s="741"/>
      <c r="X84" s="741"/>
      <c r="Y84" s="741"/>
      <c r="Z84" s="741"/>
      <c r="AA84" s="810"/>
      <c r="AB84" s="810"/>
      <c r="AC84" s="810"/>
      <c r="AD84" s="798"/>
      <c r="AE84" s="800"/>
      <c r="AF84" s="555"/>
    </row>
    <row r="85" spans="2:32">
      <c r="B85" s="788"/>
      <c r="C85" s="788"/>
      <c r="D85" s="788"/>
      <c r="W85" s="741"/>
      <c r="X85" s="741"/>
      <c r="Y85" s="741"/>
      <c r="Z85" s="741"/>
      <c r="AA85" s="810"/>
      <c r="AB85" s="810"/>
      <c r="AC85" s="810"/>
      <c r="AD85" s="798"/>
      <c r="AE85" s="800"/>
      <c r="AF85" s="555"/>
    </row>
    <row r="86" spans="2:32">
      <c r="B86" s="788"/>
      <c r="C86" s="788"/>
      <c r="D86" s="788"/>
      <c r="W86" s="741"/>
      <c r="X86" s="741"/>
      <c r="Y86" s="741"/>
      <c r="Z86" s="741"/>
      <c r="AA86" s="810"/>
      <c r="AB86" s="810"/>
      <c r="AC86" s="810"/>
      <c r="AD86" s="798"/>
      <c r="AE86" s="800"/>
      <c r="AF86" s="555"/>
    </row>
    <row r="87" spans="2:32">
      <c r="B87" s="788"/>
      <c r="C87" s="788"/>
      <c r="D87" s="788"/>
      <c r="W87" s="741"/>
      <c r="X87" s="741"/>
      <c r="Y87" s="741"/>
      <c r="Z87" s="741"/>
      <c r="AA87" s="810"/>
      <c r="AB87" s="810"/>
      <c r="AC87" s="810"/>
      <c r="AD87" s="798"/>
      <c r="AE87" s="800"/>
      <c r="AF87" s="555"/>
    </row>
    <row r="88" spans="2:32">
      <c r="B88" s="788"/>
      <c r="C88" s="788"/>
      <c r="D88" s="788"/>
      <c r="W88" s="741"/>
      <c r="X88" s="741"/>
      <c r="Y88" s="741"/>
      <c r="Z88" s="741"/>
      <c r="AA88" s="810"/>
      <c r="AB88" s="810"/>
      <c r="AC88" s="810"/>
      <c r="AD88" s="798"/>
      <c r="AE88" s="800"/>
      <c r="AF88" s="555"/>
    </row>
    <row r="89" spans="2:32">
      <c r="B89" s="788"/>
      <c r="C89" s="788"/>
      <c r="D89" s="788"/>
      <c r="W89" s="741"/>
      <c r="X89" s="741"/>
      <c r="Y89" s="741"/>
      <c r="Z89" s="741"/>
      <c r="AA89" s="810"/>
      <c r="AB89" s="810"/>
      <c r="AC89" s="810"/>
      <c r="AD89" s="798"/>
      <c r="AE89" s="800"/>
      <c r="AF89" s="555"/>
    </row>
    <row r="90" spans="2:32">
      <c r="B90" s="788"/>
      <c r="C90" s="788"/>
      <c r="D90" s="788"/>
      <c r="W90" s="741"/>
      <c r="X90" s="741"/>
      <c r="Y90" s="741"/>
      <c r="Z90" s="741"/>
      <c r="AA90" s="810"/>
      <c r="AB90" s="810"/>
      <c r="AC90" s="810"/>
      <c r="AD90" s="798"/>
      <c r="AE90" s="800"/>
      <c r="AF90" s="555"/>
    </row>
    <row r="91" spans="2:32">
      <c r="B91" s="788"/>
      <c r="C91" s="788"/>
      <c r="D91" s="788"/>
      <c r="W91" s="741"/>
      <c r="X91" s="741"/>
      <c r="Y91" s="741"/>
      <c r="Z91" s="741"/>
      <c r="AA91" s="810"/>
      <c r="AB91" s="810"/>
      <c r="AC91" s="810"/>
      <c r="AD91" s="798"/>
      <c r="AE91" s="800"/>
      <c r="AF91" s="555"/>
    </row>
    <row r="92" spans="2:32">
      <c r="B92" s="788"/>
      <c r="C92" s="788"/>
      <c r="D92" s="788"/>
      <c r="W92" s="741"/>
      <c r="X92" s="741"/>
      <c r="Y92" s="741"/>
      <c r="Z92" s="741"/>
      <c r="AA92" s="810"/>
      <c r="AB92" s="810"/>
      <c r="AC92" s="810"/>
      <c r="AD92" s="798"/>
      <c r="AE92" s="800"/>
      <c r="AF92" s="555"/>
    </row>
    <row r="93" spans="2:32">
      <c r="B93" s="788"/>
      <c r="C93" s="788"/>
      <c r="D93" s="788"/>
      <c r="W93" s="741"/>
      <c r="X93" s="741"/>
      <c r="Y93" s="741"/>
      <c r="Z93" s="741"/>
      <c r="AA93" s="810"/>
      <c r="AB93" s="810"/>
      <c r="AC93" s="810"/>
      <c r="AD93" s="798"/>
      <c r="AE93" s="800"/>
      <c r="AF93" s="555"/>
    </row>
    <row r="94" spans="2:32">
      <c r="B94" s="788"/>
      <c r="C94" s="788"/>
      <c r="D94" s="788"/>
      <c r="W94" s="741"/>
      <c r="X94" s="741"/>
      <c r="Y94" s="741"/>
      <c r="Z94" s="741"/>
      <c r="AA94" s="810"/>
      <c r="AB94" s="810"/>
      <c r="AC94" s="810"/>
      <c r="AD94" s="798"/>
      <c r="AE94" s="800"/>
      <c r="AF94" s="555"/>
    </row>
    <row r="95" spans="2:32">
      <c r="B95" s="788"/>
      <c r="C95" s="788"/>
      <c r="D95" s="788"/>
      <c r="W95" s="741"/>
      <c r="X95" s="741"/>
      <c r="Y95" s="741"/>
      <c r="Z95" s="741"/>
      <c r="AA95" s="810"/>
      <c r="AB95" s="810"/>
      <c r="AC95" s="810"/>
      <c r="AD95" s="798"/>
      <c r="AE95" s="800"/>
      <c r="AF95" s="555"/>
    </row>
    <row r="96" spans="2:32">
      <c r="B96" s="788"/>
      <c r="C96" s="788"/>
      <c r="D96" s="788"/>
      <c r="W96" s="741"/>
      <c r="X96" s="741"/>
      <c r="Y96" s="741"/>
      <c r="Z96" s="741"/>
      <c r="AA96" s="810"/>
      <c r="AB96" s="810"/>
      <c r="AC96" s="810"/>
      <c r="AD96" s="798"/>
      <c r="AE96" s="800"/>
      <c r="AF96" s="555"/>
    </row>
    <row r="97" spans="1:32">
      <c r="B97" s="788"/>
      <c r="C97" s="788"/>
      <c r="D97" s="788"/>
      <c r="W97" s="741"/>
      <c r="X97" s="741"/>
      <c r="Y97" s="741"/>
      <c r="Z97" s="741"/>
      <c r="AA97" s="810"/>
      <c r="AB97" s="810"/>
      <c r="AC97" s="810"/>
      <c r="AD97" s="798"/>
      <c r="AE97" s="800"/>
      <c r="AF97" s="555"/>
    </row>
    <row r="98" spans="1:32">
      <c r="B98" s="788"/>
      <c r="C98" s="788"/>
      <c r="D98" s="788"/>
      <c r="W98" s="741"/>
      <c r="X98" s="741"/>
      <c r="Y98" s="741"/>
      <c r="Z98" s="741"/>
      <c r="AA98" s="810"/>
      <c r="AB98" s="810"/>
      <c r="AC98" s="810"/>
      <c r="AD98" s="798"/>
      <c r="AE98" s="800"/>
      <c r="AF98" s="555"/>
    </row>
    <row r="99" spans="1:32">
      <c r="A99" s="896" t="s">
        <v>17834</v>
      </c>
      <c r="B99" s="896"/>
      <c r="C99" s="896"/>
      <c r="D99" s="789"/>
    </row>
    <row r="100" spans="1:32">
      <c r="A100" s="789" t="s">
        <v>166</v>
      </c>
      <c r="B100" s="788" t="s">
        <v>167</v>
      </c>
      <c r="C100" s="788" t="s">
        <v>17830</v>
      </c>
      <c r="D100" s="788"/>
    </row>
    <row r="101" spans="1:32">
      <c r="A101" s="789" t="s">
        <v>17835</v>
      </c>
      <c r="B101" s="788" t="s">
        <v>17836</v>
      </c>
      <c r="C101" s="805">
        <v>44515</v>
      </c>
      <c r="D101" s="788"/>
    </row>
    <row r="102" spans="1:32">
      <c r="B102" s="788"/>
      <c r="C102" s="793"/>
      <c r="D102" s="788"/>
    </row>
    <row r="103" spans="1:32">
      <c r="B103" s="788"/>
      <c r="C103" s="805"/>
      <c r="D103" s="788"/>
    </row>
    <row r="104" spans="1:32">
      <c r="B104" s="788"/>
      <c r="C104" s="793"/>
      <c r="D104" s="788"/>
    </row>
    <row r="105" spans="1:32">
      <c r="B105" s="788"/>
      <c r="C105" s="788"/>
      <c r="D105" s="788"/>
    </row>
    <row r="106" spans="1:32">
      <c r="B106" s="788"/>
      <c r="C106" s="788"/>
      <c r="D106" s="788"/>
    </row>
    <row r="107" spans="1:32">
      <c r="B107" s="788"/>
      <c r="C107" s="788"/>
      <c r="D107" s="788"/>
    </row>
    <row r="108" spans="1:32">
      <c r="B108" s="788"/>
      <c r="C108" s="788"/>
      <c r="D108" s="788"/>
    </row>
    <row r="109" spans="1:32">
      <c r="B109" s="788"/>
      <c r="C109" s="788"/>
      <c r="D109" s="788"/>
    </row>
    <row r="110" spans="1:32">
      <c r="B110" s="788"/>
      <c r="C110" s="788"/>
      <c r="D110" s="788"/>
    </row>
    <row r="111" spans="1:32">
      <c r="B111" s="788"/>
      <c r="C111" s="788"/>
      <c r="D111" s="788"/>
    </row>
    <row r="112" spans="1:32">
      <c r="B112" s="788"/>
      <c r="C112" s="788"/>
      <c r="D112" s="788"/>
    </row>
    <row r="113" spans="1:25">
      <c r="B113" s="788"/>
      <c r="C113" s="788"/>
      <c r="D113" s="788"/>
    </row>
    <row r="114" spans="1:25">
      <c r="B114" s="788"/>
      <c r="C114" s="788"/>
      <c r="D114" s="788"/>
    </row>
    <row r="115" spans="1:25">
      <c r="B115" s="788"/>
      <c r="C115" s="788"/>
      <c r="D115" s="788"/>
    </row>
    <row r="116" spans="1:25">
      <c r="B116" s="788"/>
      <c r="C116" s="788"/>
      <c r="D116" s="788"/>
    </row>
    <row r="117" spans="1:25">
      <c r="B117" s="788"/>
      <c r="C117" s="788"/>
      <c r="D117" s="788"/>
    </row>
    <row r="118" spans="1:25">
      <c r="B118" s="788"/>
      <c r="C118" s="788"/>
      <c r="D118" s="788"/>
    </row>
    <row r="119" spans="1:25">
      <c r="B119" s="788"/>
      <c r="C119" s="788"/>
      <c r="D119" s="788"/>
    </row>
    <row r="120" spans="1:25">
      <c r="B120" s="788"/>
      <c r="C120" s="788"/>
      <c r="D120" s="788"/>
    </row>
    <row r="121" spans="1:25">
      <c r="B121" s="788"/>
      <c r="C121" s="788"/>
      <c r="D121" s="788"/>
    </row>
    <row r="122" spans="1:25">
      <c r="B122" s="788"/>
      <c r="C122" s="788"/>
      <c r="D122" s="788"/>
    </row>
    <row r="123" spans="1:25">
      <c r="B123" s="788"/>
      <c r="C123" s="788"/>
      <c r="D123" s="788"/>
    </row>
    <row r="124" spans="1:25">
      <c r="B124" s="788"/>
      <c r="C124" s="788"/>
      <c r="D124" s="788"/>
    </row>
    <row r="125" spans="1:25">
      <c r="B125" s="788"/>
      <c r="C125" s="788"/>
      <c r="D125" s="788"/>
    </row>
    <row r="126" spans="1:25">
      <c r="A126" s="817" t="s">
        <v>17837</v>
      </c>
      <c r="B126" s="788"/>
      <c r="C126" s="788"/>
      <c r="D126" s="788"/>
      <c r="K126" s="788"/>
      <c r="L126" s="789"/>
      <c r="W126" s="788"/>
      <c r="X126" s="789"/>
    </row>
    <row r="127" spans="1:25" s="560" customFormat="1">
      <c r="A127" s="560" t="s">
        <v>17838</v>
      </c>
      <c r="B127" s="560" t="s">
        <v>17839</v>
      </c>
      <c r="C127" s="817" t="s">
        <v>167</v>
      </c>
      <c r="D127" s="560" t="s">
        <v>17840</v>
      </c>
      <c r="E127" s="560" t="s">
        <v>157</v>
      </c>
      <c r="M127" s="817"/>
      <c r="Y127" s="817"/>
    </row>
    <row r="128" spans="1:25">
      <c r="A128" s="788"/>
      <c r="B128" s="788"/>
      <c r="C128" s="789"/>
      <c r="D128" s="789"/>
      <c r="E128" s="73"/>
      <c r="K128" s="788"/>
      <c r="M128" s="789"/>
      <c r="W128" s="788"/>
      <c r="Y128" s="789"/>
    </row>
    <row r="129" spans="1:25">
      <c r="A129" s="788"/>
      <c r="B129" s="788"/>
      <c r="C129" s="789"/>
      <c r="D129" s="788"/>
      <c r="E129" s="126"/>
      <c r="K129" s="788"/>
      <c r="M129" s="789"/>
      <c r="W129" s="788"/>
      <c r="Y129" s="789"/>
    </row>
    <row r="130" spans="1:25">
      <c r="A130" s="788"/>
      <c r="B130" s="788"/>
      <c r="C130" s="789"/>
      <c r="D130" s="788"/>
      <c r="E130" s="126"/>
      <c r="K130" s="788"/>
      <c r="M130" s="789"/>
      <c r="W130" s="788"/>
      <c r="Y130" s="789"/>
    </row>
    <row r="131" spans="1:25">
      <c r="A131" s="788"/>
      <c r="B131" s="788"/>
      <c r="C131" s="788"/>
      <c r="D131" s="788"/>
      <c r="E131" s="126"/>
      <c r="K131" s="788"/>
      <c r="M131" s="789"/>
      <c r="W131" s="788"/>
      <c r="Y131" s="789"/>
    </row>
    <row r="132" spans="1:25">
      <c r="B132" s="788"/>
      <c r="C132" s="788"/>
      <c r="D132" s="788"/>
    </row>
    <row r="133" spans="1:25">
      <c r="A133" s="818" t="s">
        <v>17841</v>
      </c>
    </row>
    <row r="134" spans="1:25">
      <c r="A134" s="789" t="s">
        <v>17842</v>
      </c>
    </row>
    <row r="146" spans="1:5">
      <c r="A146" s="789" t="s">
        <v>17843</v>
      </c>
      <c r="B146" s="788" t="s">
        <v>166</v>
      </c>
      <c r="C146" s="788" t="s">
        <v>17844</v>
      </c>
      <c r="D146" s="788" t="s">
        <v>17831</v>
      </c>
      <c r="E146" s="788" t="s">
        <v>17845</v>
      </c>
    </row>
    <row r="147" spans="1:5">
      <c r="B147" s="788"/>
      <c r="C147" s="788"/>
      <c r="D147" s="788"/>
    </row>
    <row r="148" spans="1:5">
      <c r="B148" s="788"/>
      <c r="C148" s="788"/>
      <c r="D148" s="788"/>
    </row>
    <row r="149" spans="1:5">
      <c r="B149" s="629"/>
      <c r="C149" s="788"/>
      <c r="D149" s="788"/>
    </row>
    <row r="150" spans="1:5">
      <c r="B150" s="629"/>
      <c r="C150" s="788"/>
      <c r="D150" s="788"/>
    </row>
    <row r="151" spans="1:5">
      <c r="B151" s="629"/>
      <c r="C151" s="788"/>
      <c r="D151" s="788"/>
    </row>
    <row r="152" spans="1:5">
      <c r="B152" s="629"/>
      <c r="C152" s="788"/>
      <c r="D152" s="788"/>
    </row>
    <row r="153" spans="1:5">
      <c r="B153" s="629"/>
      <c r="C153" s="788"/>
      <c r="D153" s="788"/>
    </row>
    <row r="154" spans="1:5">
      <c r="B154" s="629"/>
      <c r="C154" s="788"/>
      <c r="D154" s="788"/>
    </row>
    <row r="155" spans="1:5">
      <c r="B155" s="629"/>
      <c r="C155" s="788"/>
      <c r="D155" s="788"/>
    </row>
    <row r="156" spans="1:5">
      <c r="B156" s="629"/>
      <c r="C156" s="788"/>
      <c r="D156" s="788"/>
    </row>
    <row r="157" spans="1:5">
      <c r="B157" s="629"/>
      <c r="C157" s="788"/>
      <c r="D157" s="788"/>
    </row>
    <row r="158" spans="1:5">
      <c r="B158" s="788"/>
      <c r="C158" s="788"/>
      <c r="D158" s="788"/>
    </row>
    <row r="159" spans="1:5">
      <c r="B159" s="788"/>
      <c r="C159" s="788"/>
      <c r="D159" s="788"/>
    </row>
    <row r="160" spans="1:5">
      <c r="B160" s="788"/>
      <c r="C160" s="788"/>
      <c r="D160" s="788"/>
    </row>
    <row r="161" spans="1:4">
      <c r="B161" s="788"/>
      <c r="C161" s="788"/>
      <c r="D161" s="788"/>
    </row>
    <row r="162" spans="1:4">
      <c r="B162" s="357"/>
      <c r="C162" s="788"/>
      <c r="D162" s="788"/>
    </row>
    <row r="163" spans="1:4">
      <c r="B163" s="788"/>
      <c r="C163" s="788"/>
      <c r="D163" s="788"/>
    </row>
    <row r="164" spans="1:4">
      <c r="B164" s="788"/>
      <c r="C164" s="788"/>
      <c r="D164" s="788"/>
    </row>
    <row r="165" spans="1:4">
      <c r="B165" s="788"/>
      <c r="C165" s="788"/>
      <c r="D165" s="788"/>
    </row>
    <row r="166" spans="1:4">
      <c r="B166" s="788"/>
      <c r="C166" s="788"/>
      <c r="D166" s="788"/>
    </row>
    <row r="167" spans="1:4">
      <c r="B167" s="788"/>
      <c r="C167" s="788"/>
      <c r="D167" s="788"/>
    </row>
    <row r="168" spans="1:4">
      <c r="B168" s="788"/>
      <c r="C168" s="788"/>
      <c r="D168" s="788"/>
    </row>
    <row r="170" spans="1:4">
      <c r="A170" s="789" t="s">
        <v>17846</v>
      </c>
    </row>
    <row r="182" spans="1:1">
      <c r="A182" s="818" t="s">
        <v>17847</v>
      </c>
    </row>
    <row r="183" spans="1:1">
      <c r="A183" s="789" t="s">
        <v>17848</v>
      </c>
    </row>
    <row r="191" spans="1:1">
      <c r="A191" s="789" t="s">
        <v>17849</v>
      </c>
    </row>
  </sheetData>
  <mergeCells count="8">
    <mergeCell ref="W1:AF1"/>
    <mergeCell ref="AH1:AI1"/>
    <mergeCell ref="AK1:AM1"/>
    <mergeCell ref="A72:G72"/>
    <mergeCell ref="A99:C99"/>
    <mergeCell ref="A1:D1"/>
    <mergeCell ref="F1:I1"/>
    <mergeCell ref="K1:U1"/>
  </mergeCells>
  <dataValidations count="5">
    <dataValidation type="list" allowBlank="1" showInputMessage="1" prompt="Check all that apply" sqref="D16:D70 D3:D14 I23:I26" xr:uid="{6FF6709C-AF01-4AEA-BD27-67643106FDD4}">
      <formula1>"WVU, MU, WVSOM, CAMC, NIOSH, VA, OTHER"</formula1>
    </dataValidation>
    <dataValidation type="list" allowBlank="1" showInputMessage="1" showErrorMessage="1" prompt="Choose one" sqref="U3:U77 AF3:AF98" xr:uid="{BB8DB0BC-50C4-4F30-AD27-BFD77EF00DC8}">
      <formula1>"federal, state, industry, other"</formula1>
    </dataValidation>
    <dataValidation type="list" allowBlank="1" showInputMessage="1" prompt="Chose all that apply" sqref="B29:B70 G27:G70 S3:S77 B3:B24 C9:C13 G3:G4 G13:G14 AD3:AD98" xr:uid="{67D8689B-7A23-4178-82FB-853317657666}">
      <formula1>"ADMIN, CEO, CRDEB, CRRF, PD, PILOT, TECH, T&amp;E"</formula1>
    </dataValidation>
    <dataValidation type="list" allowBlank="1" showInputMessage="1" showErrorMessage="1" sqref="V3:V77" xr:uid="{DB7DB72C-D36E-4105-83AC-421AA3CF901A}">
      <formula1>"federal, state, industry, other"</formula1>
    </dataValidation>
    <dataValidation type="list" allowBlank="1" showInputMessage="1" showErrorMessage="1" prompt="Please enter in all caps" sqref="AL3:AM5 I27:I70 I3:I22" xr:uid="{71087B07-BADB-4207-9951-8AA7EAF208CE}">
      <formula1>"ADMIN, CEO, CRDEB, CRRF, PD, PILOT, TECH, T&amp;E"</formula1>
    </dataValidation>
  </dataValidations>
  <pageMargins left="0.7" right="0.7" top="0.75" bottom="0.75" header="0.3" footer="0.3"/>
  <pageSetup orientation="portrait" horizontalDpi="1200" verticalDpi="1200"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7"/>
  <sheetViews>
    <sheetView workbookViewId="0">
      <selection activeCell="AA14" sqref="AA14"/>
    </sheetView>
  </sheetViews>
  <sheetFormatPr defaultColWidth="8.5546875" defaultRowHeight="14.4"/>
  <cols>
    <col min="1" max="1" width="81.109375" customWidth="1"/>
    <col min="2" max="8" width="8.44140625" hidden="1" customWidth="1"/>
    <col min="9" max="9" width="8.5546875" hidden="1" customWidth="1"/>
    <col min="10" max="10" width="8.44140625" hidden="1" customWidth="1"/>
    <col min="11" max="11" width="8.5546875" hidden="1" customWidth="1"/>
    <col min="12" max="12" width="18.5546875" hidden="1" customWidth="1"/>
    <col min="13" max="13" width="10" hidden="1" customWidth="1"/>
    <col min="14" max="17" width="11.44140625" hidden="1" customWidth="1"/>
    <col min="18" max="18" width="18.44140625" hidden="1" customWidth="1"/>
    <col min="19" max="19" width="17.44140625" hidden="1" customWidth="1"/>
    <col min="20" max="20" width="8.5546875" hidden="1" customWidth="1"/>
    <col min="21" max="22" width="9.5546875" hidden="1" customWidth="1"/>
    <col min="23" max="23" width="19.44140625" hidden="1" customWidth="1"/>
    <col min="24" max="24" width="17.88671875" hidden="1" customWidth="1"/>
    <col min="25" max="25" width="16.44140625" hidden="1" customWidth="1"/>
    <col min="26" max="26" width="9.5546875" style="234" hidden="1" customWidth="1"/>
    <col min="27" max="27" width="9.5546875" style="558" customWidth="1"/>
    <col min="28" max="29" width="9.5546875" hidden="1" customWidth="1"/>
    <col min="30" max="30" width="19.44140625" style="234" customWidth="1"/>
    <col min="31" max="31" width="18.44140625" style="234" customWidth="1"/>
    <col min="32" max="32" width="133.5546875" style="237" customWidth="1"/>
  </cols>
  <sheetData>
    <row r="1" spans="1:34" ht="26.1" customHeight="1">
      <c r="A1" s="895" t="s">
        <v>227</v>
      </c>
      <c r="B1" s="895"/>
      <c r="C1" s="895"/>
      <c r="D1" s="895"/>
      <c r="E1" s="895"/>
      <c r="F1" s="895"/>
      <c r="G1" s="895"/>
    </row>
    <row r="2" spans="1:34" ht="16.5" customHeight="1">
      <c r="A2" s="41" t="s">
        <v>228</v>
      </c>
      <c r="B2" s="41" t="s">
        <v>2</v>
      </c>
      <c r="C2" s="41" t="s">
        <v>3</v>
      </c>
      <c r="D2" t="s">
        <v>4</v>
      </c>
      <c r="E2" t="s">
        <v>5</v>
      </c>
      <c r="F2" s="41" t="s">
        <v>6</v>
      </c>
      <c r="G2" s="41" t="s">
        <v>170</v>
      </c>
      <c r="H2" s="41" t="s">
        <v>67</v>
      </c>
      <c r="I2" s="41" t="s">
        <v>68</v>
      </c>
      <c r="J2" s="41" t="s">
        <v>69</v>
      </c>
      <c r="K2" s="41" t="s">
        <v>70</v>
      </c>
      <c r="L2" s="41" t="s">
        <v>11</v>
      </c>
      <c r="M2" s="41" t="s">
        <v>229</v>
      </c>
      <c r="N2" s="41" t="s">
        <v>230</v>
      </c>
      <c r="O2" s="41" t="s">
        <v>231</v>
      </c>
      <c r="P2" s="41" t="s">
        <v>232</v>
      </c>
      <c r="Q2" s="41" t="s">
        <v>233</v>
      </c>
      <c r="R2" s="41" t="s">
        <v>17</v>
      </c>
      <c r="S2" s="41" t="s">
        <v>234</v>
      </c>
      <c r="T2" s="41" t="s">
        <v>19</v>
      </c>
      <c r="U2" s="41" t="s">
        <v>20</v>
      </c>
      <c r="V2" s="41" t="s">
        <v>21</v>
      </c>
      <c r="W2" s="41" t="s">
        <v>22</v>
      </c>
      <c r="X2" s="41" t="s">
        <v>23</v>
      </c>
      <c r="Y2" s="41" t="s">
        <v>235</v>
      </c>
      <c r="Z2" s="237" t="s">
        <v>25</v>
      </c>
      <c r="AA2" s="559" t="s">
        <v>26</v>
      </c>
      <c r="AB2" s="41" t="s">
        <v>27</v>
      </c>
      <c r="AC2" s="41" t="s">
        <v>171</v>
      </c>
      <c r="AD2" s="237" t="s">
        <v>28</v>
      </c>
      <c r="AE2" s="237" t="s">
        <v>236</v>
      </c>
      <c r="AF2" s="237" t="s">
        <v>237</v>
      </c>
    </row>
    <row r="3" spans="1:34">
      <c r="A3" s="33" t="s">
        <v>238</v>
      </c>
      <c r="B3" s="1">
        <v>9</v>
      </c>
      <c r="C3" s="1">
        <v>16</v>
      </c>
      <c r="D3" s="2">
        <v>26</v>
      </c>
      <c r="E3" s="2">
        <v>28</v>
      </c>
      <c r="F3" s="2"/>
      <c r="G3" s="2"/>
      <c r="H3" s="51" t="s">
        <v>239</v>
      </c>
      <c r="I3" s="1">
        <v>20</v>
      </c>
      <c r="J3" s="11">
        <v>14</v>
      </c>
      <c r="K3" s="1"/>
      <c r="L3" s="4">
        <v>85</v>
      </c>
      <c r="M3" s="4"/>
      <c r="N3" s="4">
        <v>22</v>
      </c>
      <c r="O3" s="11">
        <v>23</v>
      </c>
      <c r="P3" s="4">
        <v>27</v>
      </c>
      <c r="Q3" s="11">
        <v>16</v>
      </c>
      <c r="R3" s="1">
        <v>65</v>
      </c>
      <c r="S3" s="4">
        <f>SUM(Table17[[#This Row],[Q1Y8]:[Q4Y8]])</f>
        <v>88</v>
      </c>
      <c r="T3" s="11">
        <v>13</v>
      </c>
      <c r="U3" s="51">
        <v>14</v>
      </c>
      <c r="V3" s="4"/>
      <c r="W3" s="11">
        <v>6</v>
      </c>
      <c r="X3" s="4">
        <v>75</v>
      </c>
      <c r="Y3" s="4"/>
      <c r="Z3" s="57">
        <v>12</v>
      </c>
      <c r="AA3" s="530">
        <v>14</v>
      </c>
      <c r="AB3" s="4"/>
      <c r="AC3" s="4"/>
      <c r="AD3" s="57">
        <v>55</v>
      </c>
      <c r="AE3" s="57">
        <f>SUM(Table17[[#This Row],[Q1 Y10]:[Q4 Y10]])</f>
        <v>26</v>
      </c>
      <c r="AF3" s="237" t="s">
        <v>240</v>
      </c>
      <c r="AG3" s="40"/>
      <c r="AH3" s="40"/>
    </row>
    <row r="4" spans="1:34">
      <c r="A4" s="52" t="s">
        <v>241</v>
      </c>
      <c r="B4" s="53"/>
      <c r="C4" s="53"/>
      <c r="D4" s="2"/>
      <c r="E4" s="2"/>
      <c r="F4" s="2"/>
      <c r="G4" s="2"/>
      <c r="H4" s="54"/>
      <c r="I4" s="4">
        <v>8</v>
      </c>
      <c r="J4" s="11">
        <v>7</v>
      </c>
      <c r="K4" s="4"/>
      <c r="L4" s="4">
        <v>20</v>
      </c>
      <c r="M4" s="4"/>
      <c r="N4" s="11">
        <v>3</v>
      </c>
      <c r="O4" s="11">
        <v>8</v>
      </c>
      <c r="P4" s="4">
        <v>8</v>
      </c>
      <c r="Q4" s="11">
        <v>7</v>
      </c>
      <c r="R4" s="4">
        <v>25</v>
      </c>
      <c r="S4" s="4">
        <f>SUM(Table17[[#This Row],[Q1Y8]:[Q4Y8]])</f>
        <v>26</v>
      </c>
      <c r="T4" s="11">
        <v>9</v>
      </c>
      <c r="U4" s="51">
        <v>3</v>
      </c>
      <c r="V4" s="4"/>
      <c r="W4" s="11">
        <v>2</v>
      </c>
      <c r="X4" s="4">
        <v>35</v>
      </c>
      <c r="Y4" s="4"/>
      <c r="Z4" s="57">
        <v>0</v>
      </c>
      <c r="AA4" s="530">
        <v>2</v>
      </c>
      <c r="AB4" s="4"/>
      <c r="AC4" s="4"/>
      <c r="AD4" s="234" t="s">
        <v>94</v>
      </c>
      <c r="AE4" s="57">
        <f>SUM(Table17[[#This Row],[Q1 Y10]:[Q4 Y10]])</f>
        <v>2</v>
      </c>
      <c r="AF4" s="237" t="s">
        <v>242</v>
      </c>
      <c r="AG4" s="40"/>
      <c r="AH4" s="40"/>
    </row>
    <row r="5" spans="1:34" s="40" customFormat="1" ht="28.8">
      <c r="A5" s="13" t="s">
        <v>243</v>
      </c>
      <c r="B5" s="1">
        <v>5</v>
      </c>
      <c r="C5" s="1">
        <v>9</v>
      </c>
      <c r="D5" s="1">
        <v>47</v>
      </c>
      <c r="E5" s="1">
        <v>18</v>
      </c>
      <c r="F5" s="1"/>
      <c r="G5" s="1"/>
      <c r="H5" s="1">
        <v>11</v>
      </c>
      <c r="I5" s="1">
        <v>14</v>
      </c>
      <c r="J5" s="1">
        <v>19</v>
      </c>
      <c r="K5" s="1"/>
      <c r="L5" s="4">
        <v>50</v>
      </c>
      <c r="M5" s="4"/>
      <c r="N5" s="4">
        <v>15</v>
      </c>
      <c r="O5" s="4">
        <v>20</v>
      </c>
      <c r="P5" s="4"/>
      <c r="Q5" s="4">
        <v>8</v>
      </c>
      <c r="R5" s="4">
        <v>75</v>
      </c>
      <c r="S5" s="4">
        <f>SUM(Table17[[#This Row],[Q1Y8]:[Q4Y8]])</f>
        <v>43</v>
      </c>
      <c r="T5" s="4">
        <v>8</v>
      </c>
      <c r="U5" s="4">
        <v>15</v>
      </c>
      <c r="V5" s="4">
        <v>26</v>
      </c>
      <c r="W5" s="4">
        <v>17</v>
      </c>
      <c r="X5" s="4">
        <v>75</v>
      </c>
      <c r="Y5" s="4"/>
      <c r="Z5" s="57">
        <v>12</v>
      </c>
      <c r="AA5" s="530">
        <v>6</v>
      </c>
      <c r="AB5" s="4"/>
      <c r="AC5" s="4"/>
      <c r="AD5" s="57"/>
      <c r="AE5" s="57">
        <f>SUM(Table17[[#This Row],[Q1 Y10]:[Q4 Y10]])</f>
        <v>18</v>
      </c>
      <c r="AF5" s="237"/>
    </row>
    <row r="6" spans="1:34" s="40" customFormat="1">
      <c r="A6" s="53" t="s">
        <v>244</v>
      </c>
      <c r="B6" s="55"/>
      <c r="C6" s="55"/>
      <c r="D6" s="51"/>
      <c r="E6" s="51"/>
      <c r="F6" s="51"/>
      <c r="G6" s="51"/>
      <c r="H6" s="54"/>
      <c r="I6" s="54">
        <v>59</v>
      </c>
      <c r="J6" s="54">
        <v>315</v>
      </c>
      <c r="K6" s="54"/>
      <c r="L6" s="54">
        <v>120</v>
      </c>
      <c r="M6" s="54"/>
      <c r="N6" s="4">
        <v>493</v>
      </c>
      <c r="O6" s="4">
        <v>418</v>
      </c>
      <c r="P6" s="4">
        <v>651.5</v>
      </c>
      <c r="Q6" s="4">
        <v>200.25</v>
      </c>
      <c r="R6" s="1" t="s">
        <v>94</v>
      </c>
      <c r="S6" s="4">
        <f>SUM(Table17[[#This Row],[Q1Y8]:[Q4Y8]])</f>
        <v>1762.75</v>
      </c>
      <c r="T6" s="4">
        <v>327</v>
      </c>
      <c r="U6" s="4">
        <v>221.5</v>
      </c>
      <c r="V6" s="4">
        <v>297.5</v>
      </c>
      <c r="W6" s="4">
        <v>329.5</v>
      </c>
      <c r="X6" s="1" t="s">
        <v>94</v>
      </c>
      <c r="Y6" s="4"/>
      <c r="Z6" s="57">
        <v>251.75</v>
      </c>
      <c r="AA6" s="545">
        <v>277.25</v>
      </c>
      <c r="AB6" s="4"/>
      <c r="AC6" s="4"/>
      <c r="AD6" s="57"/>
      <c r="AE6" s="57">
        <f>SUM(Table17[[#This Row],[Q1 Y10]:[Q4 Y10]])</f>
        <v>529</v>
      </c>
      <c r="AF6" s="58"/>
    </row>
    <row r="7" spans="1:34" s="40" customFormat="1">
      <c r="A7" s="53" t="s">
        <v>245</v>
      </c>
      <c r="B7" s="55"/>
      <c r="C7" s="55"/>
      <c r="D7" s="51"/>
      <c r="E7" s="51"/>
      <c r="F7" s="51"/>
      <c r="G7" s="51"/>
      <c r="H7" s="54"/>
      <c r="I7" s="54">
        <v>2</v>
      </c>
      <c r="J7" s="54">
        <v>122.5</v>
      </c>
      <c r="K7" s="54"/>
      <c r="L7" s="54">
        <v>8</v>
      </c>
      <c r="M7" s="54"/>
      <c r="N7" s="4">
        <v>14.25</v>
      </c>
      <c r="O7" s="4">
        <v>32</v>
      </c>
      <c r="P7" s="4">
        <v>44.75</v>
      </c>
      <c r="Q7" s="4">
        <v>54.25</v>
      </c>
      <c r="R7" s="1" t="s">
        <v>94</v>
      </c>
      <c r="S7" s="4">
        <f>SUM(Table17[[#This Row],[Q1Y8]:[Q4Y8]])</f>
        <v>145.25</v>
      </c>
      <c r="T7" s="4">
        <v>59</v>
      </c>
      <c r="U7" s="4">
        <v>62</v>
      </c>
      <c r="V7" s="4">
        <v>8</v>
      </c>
      <c r="W7" s="4">
        <v>0</v>
      </c>
      <c r="X7" s="1" t="s">
        <v>94</v>
      </c>
      <c r="Y7" s="4"/>
      <c r="Z7" s="57">
        <v>0</v>
      </c>
      <c r="AA7" s="545">
        <v>21.75</v>
      </c>
      <c r="AB7" s="4"/>
      <c r="AC7" s="4"/>
      <c r="AD7" s="57"/>
      <c r="AE7" s="57">
        <f>SUM(Table17[[#This Row],[Q1 Y10]:[Q4 Y10]])</f>
        <v>21.75</v>
      </c>
      <c r="AF7" s="58"/>
    </row>
    <row r="8" spans="1:34" s="40" customFormat="1">
      <c r="A8" s="53" t="s">
        <v>246</v>
      </c>
      <c r="B8" s="55"/>
      <c r="C8" s="55"/>
      <c r="D8" s="51"/>
      <c r="E8" s="51"/>
      <c r="F8" s="51"/>
      <c r="G8" s="51"/>
      <c r="H8" s="54"/>
      <c r="I8" s="54">
        <v>3.25</v>
      </c>
      <c r="J8" s="51">
        <v>11.75</v>
      </c>
      <c r="K8" s="54"/>
      <c r="L8" s="54">
        <v>10</v>
      </c>
      <c r="M8" s="54"/>
      <c r="N8" s="4">
        <v>51.25</v>
      </c>
      <c r="O8" s="4">
        <v>81.75</v>
      </c>
      <c r="P8" s="4">
        <v>50.5</v>
      </c>
      <c r="Q8" s="56">
        <v>0</v>
      </c>
      <c r="R8" s="1" t="s">
        <v>94</v>
      </c>
      <c r="S8" s="4">
        <f>SUM(Table17[[#This Row],[Q1Y8]:[Q4Y8]])</f>
        <v>183.5</v>
      </c>
      <c r="T8" s="4"/>
      <c r="U8" s="4"/>
      <c r="V8" s="4">
        <v>29</v>
      </c>
      <c r="W8" s="4">
        <v>35.5</v>
      </c>
      <c r="X8" s="1" t="s">
        <v>94</v>
      </c>
      <c r="Y8" s="4"/>
      <c r="Z8" s="57">
        <v>0</v>
      </c>
      <c r="AA8" s="545">
        <v>0</v>
      </c>
      <c r="AB8" s="4"/>
      <c r="AC8" s="4"/>
      <c r="AD8" s="57"/>
      <c r="AE8" s="57">
        <f>SUM(Table17[[#This Row],[Q1 Y10]:[Q4 Y10]])</f>
        <v>0</v>
      </c>
      <c r="AF8" s="58"/>
    </row>
    <row r="9" spans="1:34">
      <c r="A9" s="32" t="s">
        <v>247</v>
      </c>
      <c r="B9" s="1">
        <v>9</v>
      </c>
      <c r="C9" s="1">
        <v>3</v>
      </c>
      <c r="D9" s="2">
        <v>26</v>
      </c>
      <c r="E9" s="2">
        <v>55</v>
      </c>
      <c r="F9" s="2"/>
      <c r="G9" s="2"/>
      <c r="H9" s="1">
        <v>85</v>
      </c>
      <c r="I9" s="1">
        <v>55</v>
      </c>
      <c r="J9" s="11">
        <v>64</v>
      </c>
      <c r="K9" s="1"/>
      <c r="L9" s="4">
        <v>100</v>
      </c>
      <c r="M9" s="4"/>
      <c r="N9" s="11">
        <v>97</v>
      </c>
      <c r="O9" s="11">
        <v>69</v>
      </c>
      <c r="P9" s="4"/>
      <c r="Q9" s="11">
        <v>77</v>
      </c>
      <c r="R9" s="4">
        <v>350</v>
      </c>
      <c r="S9" s="4">
        <f>SUM(Table17[[#This Row],[Q1Y8]:[Q4Y8]])</f>
        <v>243</v>
      </c>
      <c r="T9" s="11">
        <v>135</v>
      </c>
      <c r="U9" s="51">
        <v>100</v>
      </c>
      <c r="V9" s="4"/>
      <c r="W9" s="11">
        <v>152</v>
      </c>
      <c r="X9" s="4">
        <v>350</v>
      </c>
      <c r="Y9" s="4"/>
      <c r="Z9" s="530">
        <v>163</v>
      </c>
      <c r="AA9" s="530">
        <v>148</v>
      </c>
      <c r="AB9" s="4"/>
      <c r="AC9" s="4"/>
      <c r="AD9" s="57"/>
      <c r="AE9" s="57">
        <f>SUM(Table17[[#This Row],[Q1 Y10]:[Q4 Y10]])</f>
        <v>311</v>
      </c>
      <c r="AF9" s="237" t="s">
        <v>248</v>
      </c>
      <c r="AG9" s="40"/>
      <c r="AH9" s="40"/>
    </row>
    <row r="10" spans="1:34" ht="28.8">
      <c r="A10" s="33" t="s">
        <v>249</v>
      </c>
      <c r="B10" s="2">
        <v>153</v>
      </c>
      <c r="C10" s="2">
        <v>212</v>
      </c>
      <c r="D10" s="2">
        <v>311</v>
      </c>
      <c r="E10" s="2"/>
      <c r="F10" s="2"/>
      <c r="G10" s="2"/>
      <c r="H10" s="2"/>
      <c r="I10" s="2">
        <v>206</v>
      </c>
      <c r="J10" s="2">
        <v>283</v>
      </c>
      <c r="K10" s="2"/>
      <c r="L10" s="57">
        <v>500</v>
      </c>
      <c r="M10" s="57"/>
      <c r="N10" s="57">
        <v>114</v>
      </c>
      <c r="O10" s="57">
        <v>98</v>
      </c>
      <c r="P10" s="57">
        <v>120</v>
      </c>
      <c r="Q10" s="57">
        <v>94</v>
      </c>
      <c r="R10" s="2" t="s">
        <v>94</v>
      </c>
      <c r="S10" s="57">
        <f>SUM(Table17[[#This Row],[Q1Y8]:[Q4Y8]])</f>
        <v>426</v>
      </c>
      <c r="T10" s="57">
        <v>156</v>
      </c>
      <c r="U10" s="57"/>
      <c r="V10" s="57"/>
      <c r="W10" s="57" t="s">
        <v>17118</v>
      </c>
      <c r="X10" s="57" t="s">
        <v>94</v>
      </c>
      <c r="Y10" s="57"/>
      <c r="Z10" s="360" t="s">
        <v>17204</v>
      </c>
      <c r="AA10" s="569" t="s">
        <v>17246</v>
      </c>
      <c r="AB10" s="57"/>
      <c r="AC10" s="57"/>
      <c r="AD10" s="57"/>
      <c r="AE10" s="57">
        <f>SUM(Table17[[#This Row],[Q1 Y10]:[Q4 Y10]])</f>
        <v>0</v>
      </c>
      <c r="AF10" s="58"/>
    </row>
    <row r="11" spans="1:34">
      <c r="A11" s="53" t="s">
        <v>250</v>
      </c>
      <c r="B11" s="52"/>
      <c r="C11" s="52"/>
      <c r="D11" s="2"/>
      <c r="E11" s="2"/>
      <c r="F11" s="2"/>
      <c r="G11" s="2"/>
      <c r="H11" s="57">
        <v>3</v>
      </c>
      <c r="I11" s="57">
        <v>3</v>
      </c>
      <c r="J11" s="57">
        <v>0</v>
      </c>
      <c r="K11" s="57"/>
      <c r="L11" s="57">
        <v>5</v>
      </c>
      <c r="M11" s="57"/>
      <c r="N11" s="57"/>
      <c r="O11" s="57">
        <v>1</v>
      </c>
      <c r="P11" s="57">
        <v>4</v>
      </c>
      <c r="Q11" s="57">
        <v>1</v>
      </c>
      <c r="R11" s="57">
        <v>16</v>
      </c>
      <c r="S11" s="57">
        <f>SUM(Table17[[#This Row],[Q1Y8]:[Q4Y8]])</f>
        <v>6</v>
      </c>
      <c r="T11" s="57">
        <v>3</v>
      </c>
      <c r="U11" s="57">
        <v>0</v>
      </c>
      <c r="V11" s="57">
        <v>5</v>
      </c>
      <c r="W11" s="57">
        <v>3</v>
      </c>
      <c r="X11" s="57">
        <v>7</v>
      </c>
      <c r="Y11" s="57"/>
      <c r="Z11" s="361">
        <v>4</v>
      </c>
      <c r="AA11" s="545">
        <v>3</v>
      </c>
      <c r="AB11" s="57"/>
      <c r="AC11" s="57"/>
      <c r="AD11" s="57">
        <v>15</v>
      </c>
      <c r="AE11" s="57">
        <f>SUM(Table17[[#This Row],[Q1 Y10]:[Q4 Y10]])</f>
        <v>7</v>
      </c>
      <c r="AF11" s="58"/>
    </row>
    <row r="12" spans="1:34">
      <c r="A12" s="53" t="s">
        <v>251</v>
      </c>
      <c r="B12" s="52"/>
      <c r="C12" s="52"/>
      <c r="D12" s="2"/>
      <c r="E12" s="2"/>
      <c r="F12" s="2"/>
      <c r="G12" s="2"/>
      <c r="H12" s="57">
        <v>0</v>
      </c>
      <c r="I12" s="57">
        <v>0</v>
      </c>
      <c r="J12" s="57">
        <v>1</v>
      </c>
      <c r="K12" s="57"/>
      <c r="L12" s="57">
        <v>1</v>
      </c>
      <c r="M12" s="57"/>
      <c r="N12" s="57"/>
      <c r="O12" s="57">
        <v>2</v>
      </c>
      <c r="P12" s="57">
        <v>0</v>
      </c>
      <c r="Q12" s="57">
        <v>3</v>
      </c>
      <c r="R12" s="57">
        <v>3</v>
      </c>
      <c r="S12" s="57">
        <f>SUM(Table17[[#This Row],[Q1Y8]:[Q4Y8]])</f>
        <v>5</v>
      </c>
      <c r="T12" s="57">
        <v>14</v>
      </c>
      <c r="U12" s="57">
        <v>0</v>
      </c>
      <c r="V12" s="57">
        <v>9</v>
      </c>
      <c r="W12" s="57">
        <v>2</v>
      </c>
      <c r="X12" s="57">
        <v>5</v>
      </c>
      <c r="Y12" s="57"/>
      <c r="Z12" s="360">
        <v>4</v>
      </c>
      <c r="AA12" s="545">
        <v>5</v>
      </c>
      <c r="AB12" s="57"/>
      <c r="AC12" s="57"/>
      <c r="AD12" s="57">
        <v>10</v>
      </c>
      <c r="AE12" s="57">
        <f>SUM(Table17[[#This Row],[Q1 Y10]:[Q4 Y10]])</f>
        <v>9</v>
      </c>
      <c r="AF12" s="58"/>
    </row>
    <row r="13" spans="1:34">
      <c r="A13" s="53" t="s">
        <v>252</v>
      </c>
      <c r="B13" s="53"/>
      <c r="C13" s="53"/>
      <c r="D13" s="1"/>
      <c r="E13" s="1"/>
      <c r="F13" s="1"/>
      <c r="G13" s="1"/>
      <c r="H13" s="4"/>
      <c r="I13" s="4">
        <v>20.5</v>
      </c>
      <c r="J13" s="4">
        <v>0</v>
      </c>
      <c r="K13" s="4"/>
      <c r="L13" s="4">
        <v>50</v>
      </c>
      <c r="M13" s="4"/>
      <c r="N13" s="4"/>
      <c r="O13" s="4">
        <v>37.5</v>
      </c>
      <c r="P13" s="4">
        <v>45.25</v>
      </c>
      <c r="Q13" s="4">
        <v>56.5</v>
      </c>
      <c r="R13" s="1" t="s">
        <v>94</v>
      </c>
      <c r="S13" s="4">
        <f>SUM(Table17[[#This Row],[Q1Y8]:[Q4Y8]])</f>
        <v>139.25</v>
      </c>
      <c r="T13" s="4">
        <v>12.25</v>
      </c>
      <c r="U13" s="4">
        <v>0</v>
      </c>
      <c r="V13" s="4">
        <v>27.5</v>
      </c>
      <c r="W13" s="4">
        <v>34</v>
      </c>
      <c r="X13" s="1" t="s">
        <v>94</v>
      </c>
      <c r="Y13" s="4"/>
      <c r="Z13" s="57">
        <v>38.25</v>
      </c>
      <c r="AA13" s="545">
        <v>38.5</v>
      </c>
      <c r="AB13" s="4"/>
      <c r="AC13" s="4"/>
      <c r="AD13" s="57"/>
      <c r="AE13" s="57">
        <f>SUM(Table17[[#This Row],[Q1 Y10]:[Q4 Y10]])</f>
        <v>76.75</v>
      </c>
      <c r="AF13" s="58"/>
    </row>
    <row r="14" spans="1:34">
      <c r="A14" s="53" t="s">
        <v>253</v>
      </c>
      <c r="B14" s="53"/>
      <c r="C14" s="53"/>
      <c r="D14" s="1"/>
      <c r="E14" s="1"/>
      <c r="F14" s="1"/>
      <c r="G14" s="1"/>
      <c r="H14" s="4"/>
      <c r="I14" s="4">
        <v>6.25</v>
      </c>
      <c r="J14" s="4">
        <v>17</v>
      </c>
      <c r="K14" s="4"/>
      <c r="L14" s="4">
        <v>15</v>
      </c>
      <c r="M14" s="4"/>
      <c r="N14" s="4"/>
      <c r="O14" s="4">
        <v>0.5</v>
      </c>
      <c r="P14" s="4">
        <v>3.5</v>
      </c>
      <c r="Q14" s="1">
        <v>9</v>
      </c>
      <c r="R14" s="1" t="s">
        <v>94</v>
      </c>
      <c r="S14" s="4">
        <f>SUM(Table17[[#This Row],[Q1Y8]:[Q4Y8]])</f>
        <v>13</v>
      </c>
      <c r="T14" s="4">
        <v>0</v>
      </c>
      <c r="U14" s="4">
        <v>0</v>
      </c>
      <c r="V14" s="4">
        <v>0</v>
      </c>
      <c r="W14" s="4">
        <v>8.5</v>
      </c>
      <c r="X14" s="1" t="s">
        <v>94</v>
      </c>
      <c r="Y14" s="4"/>
      <c r="Z14" s="57">
        <v>5.75</v>
      </c>
      <c r="AA14" s="545">
        <v>32</v>
      </c>
      <c r="AB14" s="4"/>
      <c r="AC14" s="4"/>
      <c r="AD14" s="57"/>
      <c r="AE14" s="57">
        <f>SUM(Table17[[#This Row],[Q1 Y10]:[Q4 Y10]])</f>
        <v>37.75</v>
      </c>
      <c r="AF14" s="58"/>
    </row>
    <row r="15" spans="1:34" ht="15" thickBot="1">
      <c r="A15" s="53" t="s">
        <v>254</v>
      </c>
      <c r="B15" s="53"/>
      <c r="C15" s="53"/>
      <c r="D15" s="1"/>
      <c r="E15" s="1"/>
      <c r="F15" s="1"/>
      <c r="G15" s="1"/>
      <c r="H15" s="4"/>
      <c r="I15" s="4">
        <v>1</v>
      </c>
      <c r="J15" s="4">
        <v>0</v>
      </c>
      <c r="K15" s="4"/>
      <c r="L15" s="4">
        <v>10</v>
      </c>
      <c r="M15" s="4"/>
      <c r="N15" s="4"/>
      <c r="O15" s="4">
        <v>6</v>
      </c>
      <c r="P15" s="4">
        <v>7.5</v>
      </c>
      <c r="Q15" s="4">
        <v>5</v>
      </c>
      <c r="R15" s="1" t="s">
        <v>94</v>
      </c>
      <c r="S15" s="4">
        <f>SUM(Table17[[#This Row],[Q1Y8]:[Q4Y8]])</f>
        <v>18.5</v>
      </c>
      <c r="T15" s="4">
        <v>1.75</v>
      </c>
      <c r="U15" s="4">
        <v>9.75</v>
      </c>
      <c r="V15" s="4">
        <v>30.25</v>
      </c>
      <c r="W15" s="4">
        <v>12.5</v>
      </c>
      <c r="X15" s="1" t="s">
        <v>94</v>
      </c>
      <c r="Y15" s="4"/>
      <c r="Z15" s="57">
        <v>14.5</v>
      </c>
      <c r="AA15" s="545">
        <v>1</v>
      </c>
      <c r="AB15" s="4"/>
      <c r="AC15" s="4"/>
      <c r="AD15" s="57"/>
      <c r="AE15" s="57">
        <f>SUM(Table17[[#This Row],[Q1 Y10]:[Q4 Y10]])</f>
        <v>15.5</v>
      </c>
      <c r="AF15" s="58"/>
    </row>
    <row r="16" spans="1:34" ht="15" thickBot="1">
      <c r="A16" s="33" t="s">
        <v>255</v>
      </c>
      <c r="B16" s="2">
        <v>3727</v>
      </c>
      <c r="C16" s="2">
        <v>3939</v>
      </c>
      <c r="D16" s="2">
        <v>4264</v>
      </c>
      <c r="E16" s="59">
        <v>4723</v>
      </c>
      <c r="F16" s="2"/>
      <c r="G16" s="2"/>
      <c r="H16" s="60">
        <v>4865</v>
      </c>
      <c r="I16" s="2">
        <v>5076</v>
      </c>
      <c r="J16" s="61">
        <v>5381</v>
      </c>
      <c r="K16" s="2"/>
      <c r="L16" s="57">
        <v>5500</v>
      </c>
      <c r="M16" s="57"/>
      <c r="N16" s="57">
        <v>2106</v>
      </c>
      <c r="O16" s="57">
        <v>2204</v>
      </c>
      <c r="P16" s="57">
        <v>2324</v>
      </c>
      <c r="Q16" s="57">
        <v>2418</v>
      </c>
      <c r="R16" s="57">
        <v>10000</v>
      </c>
      <c r="S16" s="57">
        <f>SUM(Table17[[#This Row],[Q1Y8]:[Q4Y8]])</f>
        <v>9052</v>
      </c>
      <c r="T16" s="57">
        <v>2574</v>
      </c>
      <c r="U16" s="57">
        <v>2733</v>
      </c>
      <c r="V16" s="57">
        <v>2896</v>
      </c>
      <c r="W16" s="57" t="s">
        <v>17119</v>
      </c>
      <c r="X16" s="57" t="s">
        <v>94</v>
      </c>
      <c r="Y16" s="57"/>
      <c r="Z16" s="360" t="s">
        <v>17205</v>
      </c>
      <c r="AA16" s="545" t="s">
        <v>17247</v>
      </c>
      <c r="AB16" s="57"/>
      <c r="AC16" s="57"/>
      <c r="AD16" s="57"/>
      <c r="AE16" s="57">
        <f>SUM(Table17[[#This Row],[Q1 Y10]:[Q4 Y10]])</f>
        <v>0</v>
      </c>
      <c r="AF16" s="58"/>
    </row>
    <row r="17" spans="1:32" ht="15" thickBot="1">
      <c r="A17" s="52" t="s">
        <v>256</v>
      </c>
      <c r="B17" s="2">
        <v>68</v>
      </c>
      <c r="C17" s="2">
        <v>64</v>
      </c>
      <c r="D17" s="2">
        <v>147</v>
      </c>
      <c r="E17" s="2">
        <v>47</v>
      </c>
      <c r="F17" s="2"/>
      <c r="G17" s="2"/>
      <c r="H17" s="2">
        <v>67</v>
      </c>
      <c r="I17" s="2">
        <v>52</v>
      </c>
      <c r="J17" s="62">
        <v>64</v>
      </c>
      <c r="K17" s="2"/>
      <c r="L17" s="57">
        <v>240</v>
      </c>
      <c r="M17" s="57"/>
      <c r="N17" s="57">
        <v>83</v>
      </c>
      <c r="O17" s="57">
        <v>61</v>
      </c>
      <c r="P17" s="57">
        <v>78</v>
      </c>
      <c r="Q17" s="57">
        <v>67</v>
      </c>
      <c r="R17" s="2" t="s">
        <v>94</v>
      </c>
      <c r="S17" s="57">
        <f>SUM(Table17[[#This Row],[Q1Y8]:[Q4Y8]])</f>
        <v>289</v>
      </c>
      <c r="T17" s="57">
        <v>215</v>
      </c>
      <c r="U17" s="57"/>
      <c r="V17" s="57">
        <v>147</v>
      </c>
      <c r="W17" s="57">
        <v>140</v>
      </c>
      <c r="X17" s="57" t="s">
        <v>94</v>
      </c>
      <c r="Y17" s="57"/>
      <c r="Z17" s="361">
        <v>81</v>
      </c>
      <c r="AA17" s="545">
        <v>143</v>
      </c>
      <c r="AB17" s="57"/>
      <c r="AC17" s="57"/>
      <c r="AD17" s="57"/>
      <c r="AE17" s="57">
        <f>SUM(Table17[[#This Row],[Q1 Y10]:[Q4 Y10]])</f>
        <v>224</v>
      </c>
    </row>
    <row r="18" spans="1:32" ht="15" thickBot="1">
      <c r="A18" s="33" t="s">
        <v>257</v>
      </c>
      <c r="B18" s="2">
        <v>1138</v>
      </c>
      <c r="C18" s="2">
        <v>1202</v>
      </c>
      <c r="D18" s="2">
        <v>1348</v>
      </c>
      <c r="E18" s="2">
        <v>1394</v>
      </c>
      <c r="F18" s="2"/>
      <c r="G18" s="2"/>
      <c r="H18" s="63">
        <v>1460</v>
      </c>
      <c r="I18" s="2">
        <v>1515</v>
      </c>
      <c r="J18" s="64">
        <v>1579</v>
      </c>
      <c r="K18" s="2"/>
      <c r="L18" s="57">
        <v>1700</v>
      </c>
      <c r="M18" s="57"/>
      <c r="N18" s="57">
        <v>391</v>
      </c>
      <c r="O18" s="57">
        <v>395</v>
      </c>
      <c r="P18" s="57">
        <v>423</v>
      </c>
      <c r="Q18" s="57">
        <v>445</v>
      </c>
      <c r="R18" s="57">
        <v>500</v>
      </c>
      <c r="S18" s="57">
        <f>SUM(Table17[[#This Row],[Q1Y8]:[Q4Y8]])</f>
        <v>1654</v>
      </c>
      <c r="T18" s="57">
        <v>608</v>
      </c>
      <c r="U18" s="57">
        <v>638</v>
      </c>
      <c r="V18" s="57">
        <v>730</v>
      </c>
      <c r="W18" s="57">
        <v>775</v>
      </c>
      <c r="X18" s="57">
        <v>500</v>
      </c>
      <c r="Y18" s="57"/>
      <c r="Z18" s="360">
        <v>777</v>
      </c>
      <c r="AA18" s="545">
        <v>786</v>
      </c>
      <c r="AB18" s="57"/>
      <c r="AC18" s="57"/>
      <c r="AD18" s="57">
        <v>850</v>
      </c>
      <c r="AE18" s="244">
        <f>SUM(Table17[[#This Row],[Q1 Y10]:[Q4 Y10]])</f>
        <v>1563</v>
      </c>
      <c r="AF18" s="58"/>
    </row>
    <row r="19" spans="1:32" ht="15" thickBot="1">
      <c r="A19" s="33" t="s">
        <v>258</v>
      </c>
      <c r="B19" s="52"/>
      <c r="C19" s="52"/>
      <c r="D19" s="2"/>
      <c r="E19" s="2"/>
      <c r="F19" s="2"/>
      <c r="G19" s="2"/>
      <c r="H19" s="65"/>
      <c r="I19" s="66"/>
      <c r="J19" s="67"/>
      <c r="K19" s="66"/>
      <c r="L19" s="66"/>
      <c r="M19" s="66"/>
      <c r="N19" s="66">
        <v>1721</v>
      </c>
      <c r="O19" s="66">
        <v>1782</v>
      </c>
      <c r="P19" s="66">
        <v>1860</v>
      </c>
      <c r="Q19" s="66">
        <v>1927</v>
      </c>
      <c r="R19" s="66" t="s">
        <v>94</v>
      </c>
      <c r="S19" s="66">
        <f>SUM(Table17[[#This Row],[Q1Y8]:[Q4Y8]])</f>
        <v>7290</v>
      </c>
      <c r="T19" s="2">
        <v>2142</v>
      </c>
      <c r="U19" s="66">
        <v>2225</v>
      </c>
      <c r="V19" s="66">
        <v>2375</v>
      </c>
      <c r="W19" s="66">
        <v>2493</v>
      </c>
      <c r="X19" s="2" t="s">
        <v>94</v>
      </c>
      <c r="Y19" s="66"/>
      <c r="Z19" s="362">
        <v>2655</v>
      </c>
      <c r="AA19" s="545">
        <v>2745</v>
      </c>
      <c r="AB19" s="66"/>
      <c r="AC19" s="66"/>
      <c r="AD19" s="57"/>
      <c r="AE19" s="244">
        <f>SUM(Table17[[#This Row],[Q1 Y10]:[Q4 Y10]])</f>
        <v>5400</v>
      </c>
      <c r="AF19" s="58"/>
    </row>
    <row r="20" spans="1:32" ht="15" thickBot="1">
      <c r="A20" s="52" t="s">
        <v>259</v>
      </c>
      <c r="B20" s="2">
        <v>875</v>
      </c>
      <c r="C20" s="2">
        <v>924</v>
      </c>
      <c r="D20" s="2">
        <v>1012</v>
      </c>
      <c r="E20" s="2">
        <v>1045</v>
      </c>
      <c r="F20" s="2"/>
      <c r="G20" s="2"/>
      <c r="H20" s="63">
        <v>1010</v>
      </c>
      <c r="I20" s="2">
        <v>1134</v>
      </c>
      <c r="J20" s="62">
        <v>1173</v>
      </c>
      <c r="K20" s="2"/>
      <c r="L20" s="57">
        <v>1100</v>
      </c>
      <c r="M20" s="57"/>
      <c r="N20" s="57">
        <v>304</v>
      </c>
      <c r="O20" s="57">
        <v>317</v>
      </c>
      <c r="P20" s="57">
        <v>350</v>
      </c>
      <c r="Q20" s="57">
        <v>374</v>
      </c>
      <c r="R20" s="2">
        <v>350</v>
      </c>
      <c r="S20" s="57">
        <f>SUM(Table17[[#This Row],[Q1Y8]:[Q4Y8]])</f>
        <v>1345</v>
      </c>
      <c r="T20" s="57">
        <v>525</v>
      </c>
      <c r="U20" s="57">
        <v>536</v>
      </c>
      <c r="V20" s="57">
        <v>580</v>
      </c>
      <c r="W20" s="57">
        <v>575</v>
      </c>
      <c r="X20" s="57">
        <v>400</v>
      </c>
      <c r="Y20" s="57"/>
      <c r="Z20" s="360">
        <v>551</v>
      </c>
      <c r="AA20" s="545">
        <v>563</v>
      </c>
      <c r="AB20" s="57"/>
      <c r="AC20" s="57"/>
      <c r="AD20" s="57">
        <v>600</v>
      </c>
      <c r="AE20" s="244">
        <f>SUM(Table17[[#This Row],[Q1 Y10]:[Q4 Y10]])</f>
        <v>1114</v>
      </c>
      <c r="AF20" s="58"/>
    </row>
    <row r="21" spans="1:32" ht="15" thickBot="1">
      <c r="A21" s="52" t="s">
        <v>260</v>
      </c>
      <c r="B21" s="52"/>
      <c r="C21" s="52"/>
      <c r="D21" s="2"/>
      <c r="E21" s="2"/>
      <c r="F21" s="2"/>
      <c r="G21" s="2"/>
      <c r="H21" s="65"/>
      <c r="I21" s="66"/>
      <c r="J21" s="68"/>
      <c r="K21" s="66"/>
      <c r="L21" s="66"/>
      <c r="M21" s="66"/>
      <c r="N21" s="66">
        <v>1289</v>
      </c>
      <c r="O21" s="66">
        <v>1337</v>
      </c>
      <c r="P21" s="66">
        <v>1406</v>
      </c>
      <c r="Q21" s="66">
        <v>1467</v>
      </c>
      <c r="R21" s="66"/>
      <c r="S21" s="66">
        <f>SUM(Table17[[#This Row],[Q1Y8]:[Q4Y8]])</f>
        <v>5499</v>
      </c>
      <c r="T21" s="66">
        <v>1656</v>
      </c>
      <c r="U21" s="66">
        <v>1712</v>
      </c>
      <c r="V21" s="66">
        <v>1804</v>
      </c>
      <c r="W21" s="66">
        <v>1863</v>
      </c>
      <c r="X21" s="2" t="s">
        <v>94</v>
      </c>
      <c r="Y21" s="66"/>
      <c r="Z21" s="362">
        <v>1972</v>
      </c>
      <c r="AA21" s="545">
        <v>2035</v>
      </c>
      <c r="AB21" s="66"/>
      <c r="AC21" s="66"/>
      <c r="AD21" s="57"/>
      <c r="AE21" s="244">
        <f>SUM(Table17[[#This Row],[Q1 Y10]:[Q4 Y10]])</f>
        <v>4007</v>
      </c>
      <c r="AF21" s="58"/>
    </row>
    <row r="22" spans="1:32" ht="15" thickBot="1">
      <c r="A22" s="52" t="s">
        <v>261</v>
      </c>
      <c r="B22" s="2">
        <v>7</v>
      </c>
      <c r="C22" s="2">
        <v>7</v>
      </c>
      <c r="D22" s="2">
        <v>12</v>
      </c>
      <c r="E22" s="2">
        <v>12</v>
      </c>
      <c r="F22" s="2"/>
      <c r="G22" s="2"/>
      <c r="H22" s="2">
        <v>12</v>
      </c>
      <c r="I22" s="2">
        <v>12</v>
      </c>
      <c r="J22" s="64">
        <v>13</v>
      </c>
      <c r="K22" s="2"/>
      <c r="L22" s="57">
        <v>20</v>
      </c>
      <c r="M22" s="57"/>
      <c r="N22" s="57">
        <v>4</v>
      </c>
      <c r="O22" s="57">
        <v>5</v>
      </c>
      <c r="P22" s="57">
        <v>4</v>
      </c>
      <c r="Q22" s="57">
        <v>4</v>
      </c>
      <c r="R22" s="57">
        <v>8</v>
      </c>
      <c r="S22" s="57">
        <f>SUM(Table17[[#This Row],[Q1Y8]:[Q4Y8]])</f>
        <v>17</v>
      </c>
      <c r="T22" s="57">
        <v>4</v>
      </c>
      <c r="U22" s="57">
        <v>4</v>
      </c>
      <c r="V22" s="57">
        <v>5</v>
      </c>
      <c r="W22" s="57">
        <v>5</v>
      </c>
      <c r="X22" s="57">
        <v>5</v>
      </c>
      <c r="Y22" s="57"/>
      <c r="Z22" s="360">
        <v>6</v>
      </c>
      <c r="AA22" s="545">
        <v>6</v>
      </c>
      <c r="AB22" s="57"/>
      <c r="AC22" s="57"/>
      <c r="AD22" s="57">
        <v>8</v>
      </c>
      <c r="AE22" s="244">
        <f>SUM(Table17[[#This Row],[Q1 Y10]:[Q4 Y10]])</f>
        <v>12</v>
      </c>
      <c r="AF22" s="58"/>
    </row>
    <row r="23" spans="1:32" ht="15" thickBot="1">
      <c r="A23" s="52" t="s">
        <v>262</v>
      </c>
      <c r="B23" s="52"/>
      <c r="C23" s="52"/>
      <c r="D23" s="2"/>
      <c r="E23" s="2"/>
      <c r="F23" s="2"/>
      <c r="G23" s="2"/>
      <c r="H23" s="66"/>
      <c r="I23" s="66"/>
      <c r="J23" s="67"/>
      <c r="K23" s="66"/>
      <c r="L23" s="66"/>
      <c r="M23" s="66"/>
      <c r="N23" s="66">
        <v>15</v>
      </c>
      <c r="O23" s="66">
        <v>16</v>
      </c>
      <c r="P23" s="66">
        <v>16</v>
      </c>
      <c r="Q23" s="66">
        <v>16</v>
      </c>
      <c r="R23" s="66"/>
      <c r="S23" s="66">
        <f>SUM(Table17[[#This Row],[Q1Y8]:[Q4Y8]])</f>
        <v>63</v>
      </c>
      <c r="T23" s="66">
        <v>16</v>
      </c>
      <c r="U23" s="66">
        <v>17</v>
      </c>
      <c r="V23" s="66">
        <v>18</v>
      </c>
      <c r="W23" s="66">
        <v>19</v>
      </c>
      <c r="X23" s="2" t="s">
        <v>94</v>
      </c>
      <c r="Y23" s="66"/>
      <c r="Z23" s="361">
        <v>20</v>
      </c>
      <c r="AA23" s="545">
        <v>20</v>
      </c>
      <c r="AB23" s="66"/>
      <c r="AC23" s="66"/>
      <c r="AD23" s="57"/>
      <c r="AE23" s="244">
        <f>SUM(Table17[[#This Row],[Q1 Y10]:[Q4 Y10]])</f>
        <v>40</v>
      </c>
      <c r="AF23" s="58"/>
    </row>
    <row r="24" spans="1:32" ht="15" thickBot="1">
      <c r="A24" s="52" t="s">
        <v>263</v>
      </c>
      <c r="B24" s="2">
        <v>5</v>
      </c>
      <c r="C24" s="2">
        <v>5</v>
      </c>
      <c r="D24" s="2">
        <v>8</v>
      </c>
      <c r="E24" s="2">
        <v>9</v>
      </c>
      <c r="F24" s="2"/>
      <c r="G24" s="2"/>
      <c r="H24" s="2">
        <v>8</v>
      </c>
      <c r="I24" s="2">
        <v>10</v>
      </c>
      <c r="J24" s="62">
        <v>10</v>
      </c>
      <c r="K24" s="2"/>
      <c r="L24" s="57">
        <v>15</v>
      </c>
      <c r="M24" s="57"/>
      <c r="N24" s="57">
        <v>2</v>
      </c>
      <c r="O24" s="57">
        <v>4</v>
      </c>
      <c r="P24" s="57">
        <v>4</v>
      </c>
      <c r="Q24" s="57">
        <v>4</v>
      </c>
      <c r="R24" s="57">
        <v>5</v>
      </c>
      <c r="S24" s="57">
        <f>SUM(Table17[[#This Row],[Q1Y8]:[Q4Y8]])</f>
        <v>14</v>
      </c>
      <c r="T24" s="57">
        <v>6</v>
      </c>
      <c r="U24" s="57">
        <v>5</v>
      </c>
      <c r="V24" s="57">
        <v>6</v>
      </c>
      <c r="W24" s="57">
        <v>6</v>
      </c>
      <c r="X24" s="57">
        <v>8</v>
      </c>
      <c r="Y24" s="57"/>
      <c r="Z24" s="360">
        <v>9</v>
      </c>
      <c r="AA24" s="545">
        <v>7</v>
      </c>
      <c r="AB24" s="57"/>
      <c r="AC24" s="57"/>
      <c r="AD24" s="57">
        <v>10</v>
      </c>
      <c r="AE24" s="244">
        <f>SUM(Table17[[#This Row],[Q1 Y10]:[Q4 Y10]])</f>
        <v>16</v>
      </c>
      <c r="AF24" s="58"/>
    </row>
    <row r="25" spans="1:32" ht="15" thickBot="1">
      <c r="A25" s="52" t="s">
        <v>264</v>
      </c>
      <c r="B25" s="52"/>
      <c r="C25" s="52"/>
      <c r="D25" s="2"/>
      <c r="E25" s="2"/>
      <c r="F25" s="2"/>
      <c r="G25" s="2"/>
      <c r="H25" s="66"/>
      <c r="I25" s="66"/>
      <c r="J25" s="68"/>
      <c r="K25" s="66"/>
      <c r="L25" s="66"/>
      <c r="M25" s="66"/>
      <c r="N25" s="66">
        <v>10</v>
      </c>
      <c r="O25" s="66">
        <v>11</v>
      </c>
      <c r="P25" s="66">
        <v>11</v>
      </c>
      <c r="Q25" s="66">
        <v>11</v>
      </c>
      <c r="R25" s="66"/>
      <c r="S25" s="66">
        <f>SUM(Table17[[#This Row],[Q1Y8]:[Q4Y8]])</f>
        <v>43</v>
      </c>
      <c r="T25" s="66">
        <v>13</v>
      </c>
      <c r="U25" s="66">
        <v>13</v>
      </c>
      <c r="V25" s="66">
        <v>15</v>
      </c>
      <c r="W25" s="66">
        <v>15</v>
      </c>
      <c r="X25" s="2" t="s">
        <v>94</v>
      </c>
      <c r="Y25" s="66"/>
      <c r="Z25" s="361">
        <v>18</v>
      </c>
      <c r="AA25" s="545">
        <v>18</v>
      </c>
      <c r="AB25" s="66"/>
      <c r="AC25" s="66"/>
      <c r="AD25" s="57"/>
      <c r="AE25" s="244">
        <f>SUM(Table17[[#This Row],[Q1 Y10]:[Q4 Y10]])</f>
        <v>36</v>
      </c>
      <c r="AF25" s="58"/>
    </row>
    <row r="26" spans="1:32" ht="15" thickBot="1">
      <c r="A26" s="52" t="s">
        <v>265</v>
      </c>
      <c r="B26" s="2">
        <v>230</v>
      </c>
      <c r="C26" s="2">
        <v>245</v>
      </c>
      <c r="D26" s="2">
        <v>316</v>
      </c>
      <c r="E26" s="2">
        <v>370</v>
      </c>
      <c r="F26" s="2"/>
      <c r="G26" s="2"/>
      <c r="H26" s="2">
        <v>430</v>
      </c>
      <c r="I26" s="2">
        <v>359</v>
      </c>
      <c r="J26" s="64">
        <v>383</v>
      </c>
      <c r="K26" s="2"/>
      <c r="L26" s="57">
        <v>500</v>
      </c>
      <c r="M26" s="57"/>
      <c r="N26" s="57">
        <v>81</v>
      </c>
      <c r="O26" s="57">
        <v>69</v>
      </c>
      <c r="P26" s="57">
        <v>65</v>
      </c>
      <c r="Q26" s="57">
        <v>63</v>
      </c>
      <c r="R26" s="57">
        <v>100</v>
      </c>
      <c r="S26" s="57">
        <f>SUM(Table17[[#This Row],[Q1Y8]:[Q4Y8]])</f>
        <v>278</v>
      </c>
      <c r="T26" s="57">
        <v>73</v>
      </c>
      <c r="U26" s="57">
        <v>97</v>
      </c>
      <c r="V26" s="57">
        <v>139</v>
      </c>
      <c r="W26" s="57">
        <v>189</v>
      </c>
      <c r="X26" s="57">
        <v>75</v>
      </c>
      <c r="Y26" s="57"/>
      <c r="Z26" s="360">
        <v>211</v>
      </c>
      <c r="AA26" s="545">
        <v>210</v>
      </c>
      <c r="AB26" s="57"/>
      <c r="AC26" s="57"/>
      <c r="AD26" s="57">
        <v>215</v>
      </c>
      <c r="AE26" s="244">
        <f>SUM(Table17[[#This Row],[Q1 Y10]:[Q4 Y10]])</f>
        <v>421</v>
      </c>
      <c r="AF26" s="58"/>
    </row>
    <row r="27" spans="1:32">
      <c r="A27" s="52" t="s">
        <v>266</v>
      </c>
      <c r="B27" s="52"/>
      <c r="C27" s="52"/>
      <c r="D27" s="2"/>
      <c r="E27" s="2"/>
      <c r="F27" s="2"/>
      <c r="G27" s="2"/>
      <c r="H27" s="66"/>
      <c r="I27" s="66"/>
      <c r="J27" s="69"/>
      <c r="K27" s="66"/>
      <c r="L27" s="66"/>
      <c r="M27" s="66"/>
      <c r="N27" s="66">
        <v>407</v>
      </c>
      <c r="O27" s="66">
        <v>418</v>
      </c>
      <c r="P27" s="66">
        <v>427</v>
      </c>
      <c r="Q27" s="66">
        <v>433</v>
      </c>
      <c r="R27" s="66"/>
      <c r="S27" s="66">
        <f>SUM(Table17[[#This Row],[Q1Y8]:[Q4Y8]])</f>
        <v>1685</v>
      </c>
      <c r="T27" s="66">
        <v>457</v>
      </c>
      <c r="U27" s="66">
        <v>487</v>
      </c>
      <c r="V27" s="66">
        <v>538</v>
      </c>
      <c r="W27" s="66">
        <v>596</v>
      </c>
      <c r="X27" s="2" t="s">
        <v>94</v>
      </c>
      <c r="Y27" s="66"/>
      <c r="Z27" s="361">
        <v>645</v>
      </c>
      <c r="AA27" s="545">
        <v>672</v>
      </c>
      <c r="AB27" s="66"/>
      <c r="AC27" s="66"/>
      <c r="AD27" s="57"/>
      <c r="AE27" s="57">
        <f>SUM(Table17[[#This Row],[Q1 Y10]:[Q4 Y10]])</f>
        <v>1317</v>
      </c>
      <c r="AF27" s="58"/>
    </row>
    <row r="28" spans="1:32">
      <c r="A28" s="33" t="s">
        <v>267</v>
      </c>
      <c r="B28" s="2"/>
      <c r="C28" s="2"/>
      <c r="D28" s="2">
        <v>223</v>
      </c>
      <c r="E28" s="2">
        <v>265</v>
      </c>
      <c r="F28" s="2"/>
      <c r="G28" s="2"/>
      <c r="H28" s="2">
        <v>306</v>
      </c>
      <c r="I28" s="2">
        <v>242</v>
      </c>
      <c r="J28" s="2">
        <v>275</v>
      </c>
      <c r="K28" s="2"/>
      <c r="L28" s="57">
        <v>300</v>
      </c>
      <c r="M28" s="57"/>
      <c r="N28" s="57">
        <v>342</v>
      </c>
      <c r="O28" s="57">
        <v>312</v>
      </c>
      <c r="P28" s="57">
        <v>345</v>
      </c>
      <c r="Q28" s="57">
        <v>365</v>
      </c>
      <c r="R28" s="57">
        <v>375</v>
      </c>
      <c r="S28" s="57">
        <f>SUM(Table17[[#This Row],[Q1Y8]:[Q4Y8]])</f>
        <v>1364</v>
      </c>
      <c r="T28" s="57">
        <v>391</v>
      </c>
      <c r="U28" s="57">
        <v>411</v>
      </c>
      <c r="V28" s="57">
        <v>431</v>
      </c>
      <c r="W28" s="57">
        <v>456</v>
      </c>
      <c r="X28" s="57">
        <v>500</v>
      </c>
      <c r="Y28" s="57"/>
      <c r="Z28" s="57">
        <v>496</v>
      </c>
      <c r="AA28" s="545">
        <v>523</v>
      </c>
      <c r="AB28" s="57"/>
      <c r="AC28" s="57"/>
      <c r="AD28" s="57"/>
      <c r="AE28" s="57">
        <f>SUM(Table17[[#This Row],[Q1 Y10]:[Q4 Y10]])</f>
        <v>1019</v>
      </c>
      <c r="AF28" s="58"/>
    </row>
    <row r="29" spans="1:32">
      <c r="A29" s="52" t="s">
        <v>268</v>
      </c>
      <c r="B29" s="2">
        <v>175</v>
      </c>
      <c r="C29" s="2">
        <v>186</v>
      </c>
      <c r="D29" s="2">
        <v>492</v>
      </c>
      <c r="E29" s="2">
        <v>416</v>
      </c>
      <c r="F29" s="2"/>
      <c r="G29" s="2"/>
      <c r="H29" s="2">
        <v>446</v>
      </c>
      <c r="I29" s="2">
        <v>1062</v>
      </c>
      <c r="J29" s="2">
        <v>1179</v>
      </c>
      <c r="K29" s="2"/>
      <c r="L29" s="57">
        <v>2000</v>
      </c>
      <c r="M29" s="57"/>
      <c r="N29" s="57">
        <v>1682</v>
      </c>
      <c r="O29" s="57">
        <v>1811</v>
      </c>
      <c r="P29" s="57">
        <v>2393</v>
      </c>
      <c r="Q29" s="57">
        <v>7269</v>
      </c>
      <c r="R29" s="57">
        <v>5000</v>
      </c>
      <c r="S29" s="57">
        <f>SUM(Table17[[#This Row],[Q1Y8]:[Q4Y8]])</f>
        <v>13155</v>
      </c>
      <c r="T29" s="57">
        <v>4081</v>
      </c>
      <c r="U29" s="57">
        <v>2579</v>
      </c>
      <c r="V29" s="57">
        <v>330000</v>
      </c>
      <c r="W29" s="57">
        <v>5162</v>
      </c>
      <c r="X29" s="57">
        <v>12000</v>
      </c>
      <c r="Y29" s="57"/>
      <c r="Z29" s="57">
        <v>2023</v>
      </c>
      <c r="AA29" s="545">
        <v>4749</v>
      </c>
      <c r="AB29" s="57"/>
      <c r="AC29" s="57"/>
      <c r="AD29" s="57"/>
      <c r="AE29" s="57">
        <f>SUM(Table17[[#This Row],[Q1 Y10]:[Q4 Y10]])</f>
        <v>6772</v>
      </c>
      <c r="AF29" s="58"/>
    </row>
    <row r="30" spans="1:32" s="70" customFormat="1">
      <c r="A30" s="13" t="s">
        <v>269</v>
      </c>
      <c r="B30" s="1">
        <v>428</v>
      </c>
      <c r="C30" s="1">
        <v>337</v>
      </c>
      <c r="D30" s="1">
        <v>321</v>
      </c>
      <c r="E30" s="1">
        <v>267</v>
      </c>
      <c r="F30" s="1"/>
      <c r="G30" s="1"/>
      <c r="H30" s="1">
        <v>56</v>
      </c>
      <c r="I30" s="1">
        <v>46</v>
      </c>
      <c r="J30" s="11">
        <v>35</v>
      </c>
      <c r="K30" s="1"/>
      <c r="L30" s="4">
        <v>150</v>
      </c>
      <c r="M30" s="4"/>
      <c r="N30" s="11">
        <v>43</v>
      </c>
      <c r="O30" s="11">
        <v>32</v>
      </c>
      <c r="P30" s="4"/>
      <c r="Q30" s="11">
        <v>39</v>
      </c>
      <c r="R30" s="4">
        <v>75</v>
      </c>
      <c r="S30" s="4">
        <f>SUM(Table17[[#This Row],[Q1Y8]:[Q4Y8]])</f>
        <v>114</v>
      </c>
      <c r="T30" s="11">
        <v>0</v>
      </c>
      <c r="U30" s="51">
        <v>17</v>
      </c>
      <c r="V30" s="4">
        <v>22</v>
      </c>
      <c r="W30" s="11">
        <v>26</v>
      </c>
      <c r="X30" s="4">
        <v>35</v>
      </c>
      <c r="Y30" s="4"/>
      <c r="Z30" s="57">
        <v>28</v>
      </c>
      <c r="AA30" s="530">
        <v>37</v>
      </c>
      <c r="AB30" s="4"/>
      <c r="AC30" s="4"/>
      <c r="AD30" s="57"/>
      <c r="AE30" s="57">
        <f>SUM(Table17[[#This Row],[Q1 Y10]:[Q4 Y10]])</f>
        <v>65</v>
      </c>
      <c r="AF30" s="237" t="s">
        <v>270</v>
      </c>
    </row>
    <row r="31" spans="1:32" s="70" customFormat="1">
      <c r="A31" s="53" t="s">
        <v>271</v>
      </c>
      <c r="B31" s="53"/>
      <c r="C31" s="53"/>
      <c r="D31" s="1"/>
      <c r="E31" s="1"/>
      <c r="F31" s="1"/>
      <c r="G31" s="1"/>
      <c r="H31" s="4">
        <v>6</v>
      </c>
      <c r="I31" s="4">
        <v>7</v>
      </c>
      <c r="J31" s="11">
        <v>1</v>
      </c>
      <c r="K31" s="4"/>
      <c r="L31" s="4">
        <v>25</v>
      </c>
      <c r="M31" s="4"/>
      <c r="N31" s="4">
        <v>15</v>
      </c>
      <c r="O31" s="4">
        <v>0</v>
      </c>
      <c r="P31" s="4">
        <v>1</v>
      </c>
      <c r="Q31" s="4">
        <v>12</v>
      </c>
      <c r="R31" s="4">
        <v>25</v>
      </c>
      <c r="S31" s="4">
        <f>SUM(Table17[[#This Row],[Q1Y8]:[Q4Y8]])</f>
        <v>28</v>
      </c>
      <c r="T31" s="4">
        <v>7</v>
      </c>
      <c r="U31" s="4">
        <v>3</v>
      </c>
      <c r="V31" s="4">
        <v>6</v>
      </c>
      <c r="W31" s="4">
        <v>3</v>
      </c>
      <c r="X31" s="4">
        <v>25</v>
      </c>
      <c r="Y31" s="4"/>
      <c r="Z31" s="57">
        <v>0</v>
      </c>
      <c r="AA31" s="545">
        <v>1</v>
      </c>
      <c r="AB31" s="4"/>
      <c r="AC31" s="4"/>
      <c r="AD31" s="57"/>
      <c r="AE31" s="57">
        <f>SUM(Table17[[#This Row],[Q1 Y10]:[Q4 Y10]])</f>
        <v>1</v>
      </c>
      <c r="AF31" s="237"/>
    </row>
    <row r="32" spans="1:32" s="40" customFormat="1" ht="28.8">
      <c r="A32" s="53" t="s">
        <v>272</v>
      </c>
      <c r="B32" s="1">
        <v>150</v>
      </c>
      <c r="C32" s="1">
        <v>174</v>
      </c>
      <c r="D32" s="1">
        <v>121</v>
      </c>
      <c r="E32" s="1">
        <v>130</v>
      </c>
      <c r="F32" s="1"/>
      <c r="G32" s="1"/>
      <c r="H32" s="1">
        <v>99</v>
      </c>
      <c r="I32" s="1">
        <v>260</v>
      </c>
      <c r="J32" s="11">
        <v>54</v>
      </c>
      <c r="K32" s="1"/>
      <c r="L32" s="4">
        <v>650</v>
      </c>
      <c r="M32" s="4"/>
      <c r="N32" s="11">
        <v>69</v>
      </c>
      <c r="O32" s="11">
        <v>64</v>
      </c>
      <c r="P32" s="4"/>
      <c r="Q32" s="11">
        <v>61</v>
      </c>
      <c r="R32" s="4">
        <v>500</v>
      </c>
      <c r="S32" s="4">
        <f>SUM(Table17[[#This Row],[Q1Y8]:[Q4Y8]])</f>
        <v>194</v>
      </c>
      <c r="T32" s="11">
        <v>60</v>
      </c>
      <c r="U32" s="51">
        <v>40</v>
      </c>
      <c r="V32" s="4"/>
      <c r="W32" s="11">
        <v>34</v>
      </c>
      <c r="X32" s="4">
        <v>300</v>
      </c>
      <c r="Y32" s="4"/>
      <c r="Z32" s="530">
        <v>40</v>
      </c>
      <c r="AA32" s="530">
        <v>58</v>
      </c>
      <c r="AB32" s="4"/>
      <c r="AC32" s="4"/>
      <c r="AD32" s="57"/>
      <c r="AE32" s="57">
        <f>SUM(Table17[[#This Row],[Q1 Y10]:[Q4 Y10]])</f>
        <v>98</v>
      </c>
      <c r="AF32" s="559" t="s">
        <v>17248</v>
      </c>
    </row>
    <row r="33" spans="1:34" s="40" customFormat="1">
      <c r="A33" s="53" t="s">
        <v>273</v>
      </c>
      <c r="B33" s="53"/>
      <c r="C33" s="53">
        <v>4</v>
      </c>
      <c r="D33" s="1">
        <v>0</v>
      </c>
      <c r="E33" s="1">
        <v>4</v>
      </c>
      <c r="F33" s="1"/>
      <c r="G33" s="1"/>
      <c r="H33" s="1">
        <v>1</v>
      </c>
      <c r="I33" s="1">
        <v>35</v>
      </c>
      <c r="J33" s="11">
        <v>36</v>
      </c>
      <c r="K33" s="1"/>
      <c r="L33" s="4">
        <v>75</v>
      </c>
      <c r="M33" s="4"/>
      <c r="N33" s="4"/>
      <c r="O33" s="11">
        <v>28</v>
      </c>
      <c r="P33" s="4"/>
      <c r="Q33" s="11">
        <v>25</v>
      </c>
      <c r="R33" s="4">
        <v>120</v>
      </c>
      <c r="S33" s="4">
        <f>SUM(Table17[[#This Row],[Q1Y8]:[Q4Y8]])</f>
        <v>53</v>
      </c>
      <c r="T33" s="11">
        <v>17</v>
      </c>
      <c r="U33" s="51">
        <v>18</v>
      </c>
      <c r="V33" s="4"/>
      <c r="W33" s="4">
        <v>15</v>
      </c>
      <c r="X33" s="4">
        <v>115</v>
      </c>
      <c r="Y33" s="4"/>
      <c r="Z33" s="530">
        <v>14</v>
      </c>
      <c r="AA33" s="530">
        <v>16</v>
      </c>
      <c r="AB33" s="4"/>
      <c r="AC33" s="4"/>
      <c r="AD33" s="57"/>
      <c r="AE33" s="57">
        <f>SUM(Table17[[#This Row],[Q1 Y10]:[Q4 Y10]])</f>
        <v>30</v>
      </c>
      <c r="AF33" s="237" t="s">
        <v>274</v>
      </c>
    </row>
    <row r="34" spans="1:34" s="40" customFormat="1">
      <c r="A34" s="53" t="s">
        <v>275</v>
      </c>
      <c r="B34" s="53"/>
      <c r="C34" s="53"/>
      <c r="D34" s="1">
        <v>0</v>
      </c>
      <c r="E34" s="1"/>
      <c r="F34" s="1"/>
      <c r="G34" s="1"/>
      <c r="H34" s="1">
        <v>0</v>
      </c>
      <c r="I34" s="1">
        <v>25</v>
      </c>
      <c r="J34" s="1">
        <v>12</v>
      </c>
      <c r="K34" s="1"/>
      <c r="L34" s="4">
        <v>25</v>
      </c>
      <c r="M34" s="4"/>
      <c r="N34" s="4">
        <v>12</v>
      </c>
      <c r="O34" s="4">
        <v>15</v>
      </c>
      <c r="P34" s="4">
        <v>18</v>
      </c>
      <c r="Q34" s="4">
        <v>15</v>
      </c>
      <c r="R34" s="4">
        <v>55</v>
      </c>
      <c r="S34" s="4">
        <f>SUM(Table17[[#This Row],[Q1Y8]:[Q4Y8]])</f>
        <v>60</v>
      </c>
      <c r="T34" s="4">
        <v>11</v>
      </c>
      <c r="U34" s="4">
        <v>14</v>
      </c>
      <c r="V34" s="4">
        <v>19</v>
      </c>
      <c r="W34" s="4">
        <v>27</v>
      </c>
      <c r="X34" s="4">
        <v>60</v>
      </c>
      <c r="Y34" s="4"/>
      <c r="Z34" s="57">
        <v>14</v>
      </c>
      <c r="AA34" s="545">
        <v>16</v>
      </c>
      <c r="AB34" s="4"/>
      <c r="AC34" s="4"/>
      <c r="AD34" s="57"/>
      <c r="AE34" s="57">
        <f>SUM(Table17[[#This Row],[Q1 Y10]:[Q4 Y10]])</f>
        <v>30</v>
      </c>
      <c r="AF34" s="237"/>
    </row>
    <row r="35" spans="1:34" s="40" customFormat="1">
      <c r="A35" s="53" t="s">
        <v>276</v>
      </c>
      <c r="B35" s="53"/>
      <c r="C35" s="53"/>
      <c r="D35" s="1">
        <v>21</v>
      </c>
      <c r="E35" s="1">
        <v>24</v>
      </c>
      <c r="F35" s="1"/>
      <c r="G35" s="1"/>
      <c r="H35" s="1">
        <v>25</v>
      </c>
      <c r="I35" s="1">
        <v>14</v>
      </c>
      <c r="J35" s="1">
        <v>6</v>
      </c>
      <c r="K35" s="1"/>
      <c r="L35" s="4">
        <v>30</v>
      </c>
      <c r="M35" s="4"/>
      <c r="N35" s="4">
        <v>6</v>
      </c>
      <c r="O35" s="4">
        <v>11</v>
      </c>
      <c r="P35" s="4">
        <v>6</v>
      </c>
      <c r="Q35" s="4">
        <v>2</v>
      </c>
      <c r="R35" s="4">
        <v>65</v>
      </c>
      <c r="S35" s="4">
        <f>SUM(Table17[[#This Row],[Q1Y8]:[Q4Y8]])</f>
        <v>25</v>
      </c>
      <c r="T35" s="4">
        <v>3</v>
      </c>
      <c r="U35" s="4">
        <v>1</v>
      </c>
      <c r="V35" s="4">
        <v>8</v>
      </c>
      <c r="W35" s="4">
        <v>2</v>
      </c>
      <c r="X35" s="4">
        <v>30</v>
      </c>
      <c r="Y35" s="4"/>
      <c r="Z35" s="57">
        <v>1</v>
      </c>
      <c r="AA35" s="545">
        <v>3</v>
      </c>
      <c r="AB35" s="4"/>
      <c r="AC35" s="4"/>
      <c r="AD35" s="57"/>
      <c r="AE35" s="57">
        <f>SUM(Table17[[#This Row],[Q1 Y10]:[Q4 Y10]])</f>
        <v>4</v>
      </c>
      <c r="AF35" s="237"/>
    </row>
    <row r="36" spans="1:34" s="40" customFormat="1">
      <c r="A36" s="53" t="s">
        <v>277</v>
      </c>
      <c r="B36" s="53"/>
      <c r="C36" s="53"/>
      <c r="D36" s="1">
        <v>0</v>
      </c>
      <c r="E36" s="1"/>
      <c r="F36" s="1"/>
      <c r="G36" s="1"/>
      <c r="H36" s="1">
        <v>1</v>
      </c>
      <c r="I36" s="1">
        <v>13</v>
      </c>
      <c r="J36" s="1">
        <v>15</v>
      </c>
      <c r="K36" s="1"/>
      <c r="L36" s="4">
        <v>15</v>
      </c>
      <c r="M36" s="4"/>
      <c r="N36" s="4">
        <v>11</v>
      </c>
      <c r="O36" s="4">
        <v>16</v>
      </c>
      <c r="P36" s="4">
        <v>15</v>
      </c>
      <c r="Q36" s="4">
        <v>11</v>
      </c>
      <c r="R36" s="4">
        <v>50</v>
      </c>
      <c r="S36" s="4">
        <f>SUM(Table17[[#This Row],[Q1Y8]:[Q4Y8]])</f>
        <v>53</v>
      </c>
      <c r="T36" s="4">
        <v>7</v>
      </c>
      <c r="U36" s="4">
        <v>10</v>
      </c>
      <c r="V36" s="4">
        <v>16</v>
      </c>
      <c r="W36" s="4">
        <v>8</v>
      </c>
      <c r="X36" s="4">
        <v>55</v>
      </c>
      <c r="Y36" s="4"/>
      <c r="Z36" s="57"/>
      <c r="AA36" s="545">
        <v>7</v>
      </c>
      <c r="AB36" s="4"/>
      <c r="AC36" s="4"/>
      <c r="AD36" s="57"/>
      <c r="AE36" s="57">
        <f>SUM(Table17[[#This Row],[Q1 Y10]:[Q4 Y10]])</f>
        <v>7</v>
      </c>
      <c r="AF36" s="237"/>
    </row>
    <row r="37" spans="1:34" s="40" customFormat="1">
      <c r="A37" s="53" t="s">
        <v>278</v>
      </c>
      <c r="B37" s="53"/>
      <c r="C37" s="53"/>
      <c r="D37" s="1"/>
      <c r="E37" s="1"/>
      <c r="F37" s="1"/>
      <c r="G37" s="1"/>
      <c r="H37" s="1"/>
      <c r="I37" s="1"/>
      <c r="J37" s="1">
        <v>228.75</v>
      </c>
      <c r="K37" s="1"/>
      <c r="L37" s="1">
        <v>750</v>
      </c>
      <c r="M37" s="1"/>
      <c r="N37" s="1">
        <v>269.25</v>
      </c>
      <c r="O37" s="1">
        <v>369.25</v>
      </c>
      <c r="P37" s="1">
        <v>447.5</v>
      </c>
      <c r="Q37" s="4">
        <v>415.75</v>
      </c>
      <c r="R37" s="1" t="s">
        <v>94</v>
      </c>
      <c r="S37" s="1">
        <f>SUM(Table17[[#This Row],[Q1Y8]:[Q4Y8]])</f>
        <v>1501.75</v>
      </c>
      <c r="T37" s="1">
        <v>424.75</v>
      </c>
      <c r="U37" s="1">
        <v>366</v>
      </c>
      <c r="V37" s="1">
        <v>423</v>
      </c>
      <c r="W37" s="1">
        <v>694.25</v>
      </c>
      <c r="X37" s="1" t="s">
        <v>94</v>
      </c>
      <c r="Y37" s="1"/>
      <c r="Z37" s="234">
        <v>532.25</v>
      </c>
      <c r="AA37" s="558">
        <v>327.75</v>
      </c>
      <c r="AB37" s="1"/>
      <c r="AC37" s="1"/>
      <c r="AD37" s="234"/>
      <c r="AE37" s="234">
        <f>SUM(Table17[[#This Row],[Q1 Y10]:[Q4 Y10]])</f>
        <v>860</v>
      </c>
      <c r="AF37" s="237"/>
    </row>
    <row r="38" spans="1:34" s="40" customFormat="1">
      <c r="A38" s="53" t="s">
        <v>17120</v>
      </c>
      <c r="B38" s="53"/>
      <c r="C38" s="53"/>
      <c r="D38" s="1"/>
      <c r="E38" s="1"/>
      <c r="F38" s="1"/>
      <c r="G38" s="1"/>
      <c r="H38" s="56"/>
      <c r="I38" s="56"/>
      <c r="J38" s="56"/>
      <c r="K38" s="56"/>
      <c r="L38" s="56"/>
      <c r="M38" s="56"/>
      <c r="N38" s="56"/>
      <c r="O38" s="56"/>
      <c r="P38" s="56"/>
      <c r="Q38" s="56"/>
      <c r="R38" s="56"/>
      <c r="S38" s="214">
        <f>SUM(Table17[[#This Row],[Q1Y8]:[Q4Y8]])</f>
        <v>0</v>
      </c>
      <c r="T38" s="56"/>
      <c r="U38" s="56"/>
      <c r="V38" s="56"/>
      <c r="W38" s="56">
        <v>48</v>
      </c>
      <c r="X38" s="56"/>
      <c r="Y38" s="56"/>
      <c r="Z38" s="57">
        <v>33</v>
      </c>
      <c r="AA38" s="545">
        <v>46</v>
      </c>
      <c r="AB38" s="56"/>
      <c r="AC38" s="56"/>
      <c r="AD38" s="57"/>
      <c r="AE38" s="57">
        <f>SUM(Table17[[#This Row],[Q1 Y10]:[Q4 Y10]])</f>
        <v>79</v>
      </c>
      <c r="AF38" s="237" t="s">
        <v>17121</v>
      </c>
    </row>
    <row r="39" spans="1:34" s="40" customFormat="1">
      <c r="A39" s="53" t="s">
        <v>17122</v>
      </c>
      <c r="B39" s="53"/>
      <c r="C39" s="53"/>
      <c r="D39" s="1"/>
      <c r="E39" s="1"/>
      <c r="F39" s="1"/>
      <c r="G39" s="1"/>
      <c r="H39" s="56"/>
      <c r="I39" s="56"/>
      <c r="J39" s="56"/>
      <c r="K39" s="56"/>
      <c r="L39" s="56"/>
      <c r="M39" s="56"/>
      <c r="N39" s="56"/>
      <c r="O39" s="56"/>
      <c r="P39" s="56"/>
      <c r="Q39" s="56"/>
      <c r="R39" s="56"/>
      <c r="S39" s="214">
        <f>SUM(Table17[[#This Row],[Q1Y8]:[Q4Y8]])</f>
        <v>0</v>
      </c>
      <c r="T39" s="56"/>
      <c r="U39" s="56"/>
      <c r="V39" s="56"/>
      <c r="W39" s="56">
        <v>84</v>
      </c>
      <c r="X39" s="56"/>
      <c r="Y39" s="56"/>
      <c r="Z39" s="57">
        <v>131.5</v>
      </c>
      <c r="AA39" s="545">
        <v>135.75</v>
      </c>
      <c r="AB39" s="56"/>
      <c r="AC39" s="56"/>
      <c r="AD39" s="57"/>
      <c r="AE39" s="57">
        <f>SUM(Table17[[#This Row],[Q1 Y10]:[Q4 Y10]])</f>
        <v>267.25</v>
      </c>
      <c r="AF39" s="58"/>
    </row>
    <row r="40" spans="1:34" s="40" customFormat="1">
      <c r="A40" s="53" t="s">
        <v>17123</v>
      </c>
      <c r="B40" s="53"/>
      <c r="C40" s="53"/>
      <c r="D40" s="1"/>
      <c r="E40" s="1"/>
      <c r="F40" s="1"/>
      <c r="G40" s="1"/>
      <c r="H40" s="56"/>
      <c r="I40" s="56"/>
      <c r="J40" s="56"/>
      <c r="K40" s="56"/>
      <c r="L40" s="56"/>
      <c r="M40" s="56"/>
      <c r="N40" s="56"/>
      <c r="O40" s="56"/>
      <c r="P40" s="56"/>
      <c r="Q40" s="56"/>
      <c r="R40" s="56"/>
      <c r="S40" s="214">
        <f>SUM(Table17[[#This Row],[Q1Y8]:[Q4Y8]])</f>
        <v>0</v>
      </c>
      <c r="T40" s="56"/>
      <c r="U40" s="56"/>
      <c r="V40" s="56"/>
      <c r="W40" s="56">
        <v>16</v>
      </c>
      <c r="X40" s="56"/>
      <c r="Y40" s="56"/>
      <c r="Z40" s="57">
        <v>126.5</v>
      </c>
      <c r="AA40" s="545">
        <v>70</v>
      </c>
      <c r="AB40" s="56"/>
      <c r="AC40" s="56"/>
      <c r="AD40" s="57"/>
      <c r="AE40" s="57">
        <f>SUM(Table17[[#This Row],[Q1 Y10]:[Q4 Y10]])</f>
        <v>196.5</v>
      </c>
      <c r="AF40" s="58"/>
    </row>
    <row r="41" spans="1:34">
      <c r="A41" s="52" t="s">
        <v>279</v>
      </c>
      <c r="B41" s="52"/>
      <c r="C41" s="52">
        <v>18</v>
      </c>
      <c r="D41" s="2">
        <v>15</v>
      </c>
      <c r="E41" s="2">
        <v>8</v>
      </c>
      <c r="F41" s="2"/>
      <c r="G41" s="2"/>
      <c r="H41" s="1">
        <v>12</v>
      </c>
      <c r="I41" s="1">
        <v>0</v>
      </c>
      <c r="J41" s="1">
        <v>0</v>
      </c>
      <c r="K41" s="1"/>
      <c r="L41" s="1" t="s">
        <v>94</v>
      </c>
      <c r="M41" s="4"/>
      <c r="N41" s="4">
        <v>1</v>
      </c>
      <c r="O41" s="4">
        <v>2</v>
      </c>
      <c r="P41" s="4">
        <v>4</v>
      </c>
      <c r="Q41" s="4">
        <v>4</v>
      </c>
      <c r="R41" s="4">
        <v>5</v>
      </c>
      <c r="S41" s="4">
        <f>SUM(Table17[[#This Row],[Q1Y8]:[Q4Y8]])</f>
        <v>11</v>
      </c>
      <c r="T41" s="4">
        <v>3</v>
      </c>
      <c r="U41" s="4">
        <v>0</v>
      </c>
      <c r="V41" s="4">
        <v>2</v>
      </c>
      <c r="W41" s="4">
        <v>0</v>
      </c>
      <c r="X41" s="4">
        <v>10</v>
      </c>
      <c r="Y41" s="4"/>
      <c r="Z41" s="57">
        <v>0</v>
      </c>
      <c r="AA41" s="545">
        <v>0</v>
      </c>
      <c r="AB41" s="4"/>
      <c r="AC41" s="4"/>
      <c r="AD41" s="57">
        <v>10</v>
      </c>
      <c r="AE41" s="57">
        <f>SUM(Table17[[#This Row],[Q1 Y10]:[Q4 Y10]])</f>
        <v>0</v>
      </c>
      <c r="AF41" s="58"/>
      <c r="AG41" s="40"/>
      <c r="AH41" s="40"/>
    </row>
    <row r="42" spans="1:34" ht="28.8">
      <c r="A42" s="33" t="s">
        <v>280</v>
      </c>
      <c r="B42" s="52"/>
      <c r="C42" s="52"/>
      <c r="D42" s="2"/>
      <c r="E42" s="2"/>
      <c r="F42" s="2"/>
      <c r="G42" s="2"/>
      <c r="H42" s="57">
        <v>1</v>
      </c>
      <c r="I42" s="57"/>
      <c r="J42" s="57">
        <v>0</v>
      </c>
      <c r="K42" s="57"/>
      <c r="L42" s="57"/>
      <c r="M42" s="57"/>
      <c r="N42" s="57">
        <v>1</v>
      </c>
      <c r="O42" s="57"/>
      <c r="P42" s="57"/>
      <c r="Q42" s="57"/>
      <c r="R42" s="2" t="s">
        <v>94</v>
      </c>
      <c r="S42" s="57">
        <f>SUM(Table17[[#This Row],[Q1Y8]:[Q4Y8]])</f>
        <v>1</v>
      </c>
      <c r="T42" s="57"/>
      <c r="U42" s="57"/>
      <c r="V42" s="57"/>
      <c r="W42" s="57">
        <v>1</v>
      </c>
      <c r="X42" s="57" t="s">
        <v>94</v>
      </c>
      <c r="Y42" s="57"/>
      <c r="Z42" s="57"/>
      <c r="AA42" s="545"/>
      <c r="AB42" s="57"/>
      <c r="AC42" s="57"/>
      <c r="AD42" s="57"/>
      <c r="AE42" s="57">
        <f>SUM(Table17[[#This Row],[Q1 Y10]:[Q4 Y10]])</f>
        <v>0</v>
      </c>
      <c r="AF42" s="58"/>
    </row>
    <row r="43" spans="1:34" ht="28.8">
      <c r="A43" s="33" t="s">
        <v>281</v>
      </c>
      <c r="B43" s="52"/>
      <c r="C43" s="52"/>
      <c r="D43" s="2"/>
      <c r="E43" s="2"/>
      <c r="F43" s="2"/>
      <c r="G43" s="2"/>
      <c r="H43" s="57">
        <v>1</v>
      </c>
      <c r="I43" s="57">
        <v>2</v>
      </c>
      <c r="J43" s="57">
        <v>0</v>
      </c>
      <c r="K43" s="57"/>
      <c r="L43" s="57"/>
      <c r="M43" s="57"/>
      <c r="N43" s="57"/>
      <c r="O43" s="57"/>
      <c r="P43" s="57"/>
      <c r="Q43" s="57"/>
      <c r="R43" s="2" t="s">
        <v>94</v>
      </c>
      <c r="S43" s="57">
        <f>SUM(Table17[[#This Row],[Q1Y8]:[Q4Y8]])</f>
        <v>0</v>
      </c>
      <c r="T43" s="57"/>
      <c r="U43" s="57"/>
      <c r="V43" s="57"/>
      <c r="W43" s="57"/>
      <c r="X43" s="57" t="s">
        <v>94</v>
      </c>
      <c r="Y43" s="57"/>
      <c r="Z43" s="57"/>
      <c r="AA43" s="545"/>
      <c r="AB43" s="57"/>
      <c r="AC43" s="57"/>
      <c r="AD43" s="57"/>
      <c r="AE43" s="57">
        <f>SUM(Table17[[#This Row],[Q1 Y10]:[Q4 Y10]])</f>
        <v>0</v>
      </c>
      <c r="AF43" s="58"/>
    </row>
    <row r="44" spans="1:34" ht="28.8">
      <c r="A44" s="33" t="s">
        <v>282</v>
      </c>
      <c r="B44" s="52"/>
      <c r="C44" s="52"/>
      <c r="D44" s="2"/>
      <c r="E44" s="2"/>
      <c r="F44" s="2"/>
      <c r="G44" s="2"/>
      <c r="H44" s="57">
        <v>1</v>
      </c>
      <c r="I44" s="57"/>
      <c r="J44" s="57">
        <v>0</v>
      </c>
      <c r="K44" s="57"/>
      <c r="L44" s="57"/>
      <c r="M44" s="57"/>
      <c r="N44" s="57"/>
      <c r="O44" s="57"/>
      <c r="P44" s="57"/>
      <c r="Q44" s="57"/>
      <c r="R44" s="2" t="s">
        <v>94</v>
      </c>
      <c r="S44" s="57">
        <f>SUM(Table17[[#This Row],[Q1Y8]:[Q4Y8]])</f>
        <v>0</v>
      </c>
      <c r="T44" s="57"/>
      <c r="U44" s="57"/>
      <c r="V44" s="57"/>
      <c r="W44" s="57"/>
      <c r="X44" s="57" t="s">
        <v>94</v>
      </c>
      <c r="Y44" s="57"/>
      <c r="Z44" s="57"/>
      <c r="AA44" s="545"/>
      <c r="AB44" s="57"/>
      <c r="AC44" s="57"/>
      <c r="AD44" s="57"/>
      <c r="AE44" s="57">
        <f>SUM(Table17[[#This Row],[Q1 Y10]:[Q4 Y10]])</f>
        <v>0</v>
      </c>
      <c r="AF44" s="58"/>
    </row>
    <row r="45" spans="1:34" ht="28.8">
      <c r="A45" s="33" t="s">
        <v>283</v>
      </c>
      <c r="B45" s="33">
        <v>0</v>
      </c>
      <c r="C45" s="33">
        <v>0</v>
      </c>
      <c r="D45" s="52">
        <v>0</v>
      </c>
      <c r="E45" s="52">
        <v>0</v>
      </c>
      <c r="F45" s="2"/>
      <c r="G45" s="2"/>
      <c r="H45" s="2">
        <v>1</v>
      </c>
      <c r="I45" s="2"/>
      <c r="J45" s="2">
        <v>0</v>
      </c>
      <c r="K45" s="2"/>
      <c r="L45" s="57"/>
      <c r="M45" s="57"/>
      <c r="N45" s="57"/>
      <c r="O45" s="57"/>
      <c r="P45" s="57"/>
      <c r="Q45" s="57"/>
      <c r="R45" s="2" t="s">
        <v>94</v>
      </c>
      <c r="S45" s="57">
        <f>SUM(Table17[[#This Row],[Q1Y8]:[Q4Y8]])</f>
        <v>0</v>
      </c>
      <c r="T45" s="57"/>
      <c r="U45" s="57"/>
      <c r="V45" s="57"/>
      <c r="W45" s="57"/>
      <c r="X45" s="57" t="s">
        <v>94</v>
      </c>
      <c r="Y45" s="57"/>
      <c r="Z45" s="57"/>
      <c r="AA45" s="545"/>
      <c r="AB45" s="57"/>
      <c r="AC45" s="57"/>
      <c r="AD45" s="57"/>
      <c r="AE45" s="57">
        <f>SUM(Table17[[#This Row],[Q1 Y10]:[Q4 Y10]])</f>
        <v>0</v>
      </c>
      <c r="AF45" s="58"/>
    </row>
    <row r="46" spans="1:34">
      <c r="A46" s="33" t="s">
        <v>284</v>
      </c>
      <c r="B46" s="52"/>
      <c r="C46" s="52"/>
      <c r="D46" s="52"/>
      <c r="E46" s="52"/>
      <c r="F46" s="2"/>
      <c r="G46" s="2"/>
      <c r="H46" s="2">
        <v>3</v>
      </c>
      <c r="I46" s="2">
        <v>6</v>
      </c>
      <c r="J46" s="2">
        <v>0</v>
      </c>
      <c r="K46" s="2"/>
      <c r="L46" s="57"/>
      <c r="M46" s="57"/>
      <c r="N46" s="57"/>
      <c r="O46" s="57"/>
      <c r="P46" s="57"/>
      <c r="Q46" s="57"/>
      <c r="R46" s="57">
        <v>5</v>
      </c>
      <c r="S46" s="57">
        <f>SUM(Table17[[#This Row],[Q1Y8]:[Q4Y8]])</f>
        <v>0</v>
      </c>
      <c r="T46" s="57"/>
      <c r="U46" s="57"/>
      <c r="V46" s="57"/>
      <c r="W46" s="57"/>
      <c r="X46" s="57">
        <v>3</v>
      </c>
      <c r="Y46" s="57"/>
      <c r="Z46" s="57"/>
      <c r="AA46" s="545"/>
      <c r="AB46" s="57"/>
      <c r="AC46" s="57"/>
      <c r="AD46" s="57"/>
      <c r="AE46" s="57">
        <f>SUM(Table17[[#This Row],[Q1 Y10]:[Q4 Y10]])</f>
        <v>0</v>
      </c>
      <c r="AF46" s="58"/>
    </row>
    <row r="47" spans="1:34">
      <c r="A47" s="71" t="s">
        <v>285</v>
      </c>
      <c r="B47" s="71"/>
      <c r="C47" s="71"/>
      <c r="D47">
        <v>0</v>
      </c>
      <c r="E47">
        <v>0</v>
      </c>
      <c r="F47">
        <v>0</v>
      </c>
      <c r="L47" s="57"/>
      <c r="M47" s="57"/>
      <c r="N47" s="57">
        <v>0</v>
      </c>
      <c r="O47" s="57"/>
      <c r="P47" s="57"/>
      <c r="Q47" s="57"/>
      <c r="R47" s="2" t="s">
        <v>94</v>
      </c>
      <c r="S47" s="57">
        <f>SUM(Table17[[#This Row],[Q1Y8]:[Q4Y8]])</f>
        <v>0</v>
      </c>
      <c r="T47" s="57"/>
      <c r="U47" s="57"/>
      <c r="V47" s="57"/>
      <c r="W47" s="57"/>
      <c r="X47" s="57" t="s">
        <v>94</v>
      </c>
      <c r="Y47" s="57"/>
      <c r="Z47" s="57"/>
      <c r="AA47" s="545"/>
      <c r="AB47" s="57"/>
      <c r="AC47" s="57"/>
      <c r="AD47" s="57"/>
      <c r="AE47" s="57">
        <f>SUM(Table17[[#This Row],[Q1 Y10]:[Q4 Y10]])</f>
        <v>0</v>
      </c>
      <c r="AF47" s="58"/>
    </row>
  </sheetData>
  <mergeCells count="1">
    <mergeCell ref="A1:G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7"/>
  <sheetViews>
    <sheetView workbookViewId="0">
      <selection activeCell="A4" sqref="A4"/>
    </sheetView>
  </sheetViews>
  <sheetFormatPr defaultColWidth="8.5546875" defaultRowHeight="14.4"/>
  <cols>
    <col min="1" max="1" width="80.5546875" style="559" customWidth="1"/>
    <col min="2" max="2" width="2.44140625" style="558" customWidth="1"/>
    <col min="3" max="3" width="55.109375" style="559" customWidth="1"/>
    <col min="4" max="4" width="31.5546875" style="559" customWidth="1"/>
    <col min="5" max="5" width="2.5546875" style="558" customWidth="1"/>
    <col min="6" max="6" width="90.44140625" style="559" bestFit="1" customWidth="1"/>
    <col min="7" max="7" width="2.5546875" style="558" customWidth="1"/>
    <col min="8" max="8" width="79" style="559" customWidth="1"/>
    <col min="9" max="9" width="2.44140625" style="559" customWidth="1"/>
    <col min="10" max="10" width="74.44140625" style="558" customWidth="1"/>
    <col min="11" max="11" width="11.44140625" style="558" customWidth="1"/>
    <col min="12" max="16384" width="8.5546875" style="558"/>
  </cols>
  <sheetData>
    <row r="1" spans="1:11">
      <c r="A1" s="561" t="s">
        <v>286</v>
      </c>
      <c r="C1" s="895" t="s">
        <v>287</v>
      </c>
      <c r="D1" s="895"/>
      <c r="F1" s="562" t="s">
        <v>288</v>
      </c>
      <c r="H1" s="561" t="s">
        <v>289</v>
      </c>
      <c r="I1" s="72"/>
    </row>
    <row r="2" spans="1:11">
      <c r="A2" s="559" t="s">
        <v>290</v>
      </c>
      <c r="C2" s="559" t="s">
        <v>291</v>
      </c>
      <c r="D2" s="559" t="s">
        <v>292</v>
      </c>
      <c r="F2" s="559" t="s">
        <v>290</v>
      </c>
      <c r="H2" s="559" t="s">
        <v>293</v>
      </c>
      <c r="J2" s="559" t="s">
        <v>294</v>
      </c>
      <c r="K2" s="558" t="s">
        <v>295</v>
      </c>
    </row>
    <row r="3" spans="1:11" ht="43.2">
      <c r="A3" s="559" t="s">
        <v>17249</v>
      </c>
      <c r="C3" s="570" t="s">
        <v>17250</v>
      </c>
      <c r="D3" s="558"/>
      <c r="F3" s="571"/>
      <c r="J3" s="559"/>
      <c r="K3" s="559"/>
    </row>
    <row r="4" spans="1:11" ht="115.2">
      <c r="A4" s="73" t="s">
        <v>17251</v>
      </c>
      <c r="C4" s="570" t="s">
        <v>17252</v>
      </c>
      <c r="D4" s="558"/>
      <c r="F4" s="571"/>
      <c r="J4" s="559"/>
      <c r="K4" s="559"/>
    </row>
    <row r="5" spans="1:11" ht="43.2">
      <c r="A5" s="559" t="s">
        <v>17253</v>
      </c>
      <c r="C5" s="570" t="s">
        <v>17254</v>
      </c>
      <c r="D5" s="558"/>
      <c r="F5" s="571"/>
    </row>
    <row r="6" spans="1:11" ht="72">
      <c r="A6" s="559" t="s">
        <v>17255</v>
      </c>
      <c r="C6" s="570" t="s">
        <v>17256</v>
      </c>
      <c r="D6" s="558"/>
      <c r="F6" s="372"/>
    </row>
    <row r="7" spans="1:11" ht="72">
      <c r="C7" s="570" t="s">
        <v>17257</v>
      </c>
      <c r="D7" s="558"/>
      <c r="F7" s="572"/>
    </row>
    <row r="8" spans="1:11" ht="57.6">
      <c r="C8" s="570" t="s">
        <v>17258</v>
      </c>
      <c r="D8" s="558"/>
    </row>
    <row r="9" spans="1:11">
      <c r="D9" s="558"/>
    </row>
    <row r="10" spans="1:11">
      <c r="D10" s="558"/>
    </row>
    <row r="11" spans="1:11">
      <c r="D11" s="558"/>
    </row>
    <row r="12" spans="1:11">
      <c r="D12" s="558"/>
    </row>
    <row r="13" spans="1:11">
      <c r="D13" s="558"/>
    </row>
    <row r="14" spans="1:11">
      <c r="D14" s="558"/>
    </row>
    <row r="15" spans="1:11">
      <c r="D15" s="558"/>
    </row>
    <row r="16" spans="1:11">
      <c r="D16" s="558"/>
    </row>
    <row r="17" spans="4:4">
      <c r="D17" s="558"/>
    </row>
    <row r="18" spans="4:4">
      <c r="D18" s="558"/>
    </row>
    <row r="19" spans="4:4">
      <c r="D19" s="558"/>
    </row>
    <row r="20" spans="4:4">
      <c r="D20" s="558"/>
    </row>
    <row r="21" spans="4:4">
      <c r="D21" s="558"/>
    </row>
    <row r="22" spans="4:4">
      <c r="D22" s="558"/>
    </row>
    <row r="23" spans="4:4">
      <c r="D23" s="558"/>
    </row>
    <row r="24" spans="4:4">
      <c r="D24" s="558"/>
    </row>
    <row r="25" spans="4:4">
      <c r="D25" s="558"/>
    </row>
    <row r="26" spans="4:4">
      <c r="D26" s="558"/>
    </row>
    <row r="27" spans="4:4">
      <c r="D27" s="558"/>
    </row>
    <row r="28" spans="4:4">
      <c r="D28" s="558"/>
    </row>
    <row r="29" spans="4:4">
      <c r="D29" s="558"/>
    </row>
    <row r="30" spans="4:4">
      <c r="D30" s="558"/>
    </row>
    <row r="31" spans="4:4">
      <c r="D31" s="558"/>
    </row>
    <row r="32" spans="4:4">
      <c r="D32" s="558"/>
    </row>
    <row r="33" spans="4:4">
      <c r="D33" s="558"/>
    </row>
    <row r="34" spans="4:4">
      <c r="D34" s="558"/>
    </row>
    <row r="35" spans="4:4">
      <c r="D35" s="558"/>
    </row>
    <row r="36" spans="4:4">
      <c r="D36" s="558"/>
    </row>
    <row r="37" spans="4:4">
      <c r="D37" s="558"/>
    </row>
    <row r="38" spans="4:4">
      <c r="D38" s="558"/>
    </row>
    <row r="39" spans="4:4">
      <c r="D39" s="558"/>
    </row>
    <row r="40" spans="4:4">
      <c r="D40" s="558"/>
    </row>
    <row r="41" spans="4:4">
      <c r="D41" s="558"/>
    </row>
    <row r="42" spans="4:4">
      <c r="D42" s="558"/>
    </row>
    <row r="43" spans="4:4">
      <c r="D43" s="558"/>
    </row>
    <row r="44" spans="4:4">
      <c r="D44" s="558"/>
    </row>
    <row r="45" spans="4:4">
      <c r="D45" s="558"/>
    </row>
    <row r="46" spans="4:4">
      <c r="D46" s="558"/>
    </row>
    <row r="47" spans="4:4">
      <c r="D47" s="558"/>
    </row>
    <row r="48" spans="4:4">
      <c r="D48" s="558"/>
    </row>
    <row r="49" spans="4:4">
      <c r="D49" s="558"/>
    </row>
    <row r="50" spans="4:4">
      <c r="D50" s="558"/>
    </row>
    <row r="51" spans="4:4">
      <c r="D51" s="558"/>
    </row>
    <row r="52" spans="4:4">
      <c r="D52" s="558"/>
    </row>
    <row r="53" spans="4:4">
      <c r="D53" s="558"/>
    </row>
    <row r="54" spans="4:4">
      <c r="D54" s="558"/>
    </row>
    <row r="55" spans="4:4">
      <c r="D55" s="558"/>
    </row>
    <row r="56" spans="4:4">
      <c r="D56" s="558"/>
    </row>
    <row r="57" spans="4:4">
      <c r="D57" s="558"/>
    </row>
    <row r="58" spans="4:4">
      <c r="D58" s="558"/>
    </row>
    <row r="59" spans="4:4">
      <c r="D59" s="558"/>
    </row>
    <row r="60" spans="4:4">
      <c r="D60" s="558"/>
    </row>
    <row r="61" spans="4:4">
      <c r="D61" s="558"/>
    </row>
    <row r="62" spans="4:4">
      <c r="D62" s="558"/>
    </row>
    <row r="63" spans="4:4">
      <c r="D63" s="558"/>
    </row>
    <row r="64" spans="4:4">
      <c r="D64" s="558"/>
    </row>
    <row r="65" spans="4:4">
      <c r="D65" s="558"/>
    </row>
    <row r="66" spans="4:4">
      <c r="D66" s="558"/>
    </row>
    <row r="67" spans="4:4">
      <c r="D67" s="558"/>
    </row>
    <row r="68" spans="4:4">
      <c r="D68" s="558"/>
    </row>
    <row r="69" spans="4:4">
      <c r="D69" s="558"/>
    </row>
    <row r="70" spans="4:4">
      <c r="D70" s="558"/>
    </row>
    <row r="71" spans="4:4">
      <c r="D71" s="558"/>
    </row>
    <row r="72" spans="4:4">
      <c r="D72" s="558"/>
    </row>
    <row r="73" spans="4:4">
      <c r="D73" s="558"/>
    </row>
    <row r="74" spans="4:4">
      <c r="D74" s="558"/>
    </row>
    <row r="75" spans="4:4">
      <c r="D75" s="558"/>
    </row>
    <row r="76" spans="4:4">
      <c r="D76" s="558"/>
    </row>
    <row r="77" spans="4:4">
      <c r="D77" s="558"/>
    </row>
    <row r="78" spans="4:4">
      <c r="D78" s="558"/>
    </row>
    <row r="79" spans="4:4">
      <c r="D79" s="558"/>
    </row>
    <row r="80" spans="4:4">
      <c r="D80" s="558"/>
    </row>
    <row r="81" spans="4:4">
      <c r="D81" s="558"/>
    </row>
    <row r="82" spans="4:4">
      <c r="D82" s="558"/>
    </row>
    <row r="83" spans="4:4">
      <c r="D83" s="558"/>
    </row>
    <row r="84" spans="4:4">
      <c r="D84" s="558"/>
    </row>
    <row r="85" spans="4:4">
      <c r="D85" s="558"/>
    </row>
    <row r="86" spans="4:4">
      <c r="D86" s="558"/>
    </row>
    <row r="87" spans="4:4">
      <c r="D87" s="558"/>
    </row>
    <row r="88" spans="4:4">
      <c r="D88" s="558"/>
    </row>
    <row r="89" spans="4:4">
      <c r="D89" s="558"/>
    </row>
    <row r="90" spans="4:4">
      <c r="D90" s="558"/>
    </row>
    <row r="91" spans="4:4">
      <c r="D91" s="558"/>
    </row>
    <row r="92" spans="4:4">
      <c r="D92" s="558"/>
    </row>
    <row r="93" spans="4:4">
      <c r="D93" s="558"/>
    </row>
    <row r="94" spans="4:4">
      <c r="D94" s="558"/>
    </row>
    <row r="95" spans="4:4">
      <c r="D95" s="558"/>
    </row>
    <row r="96" spans="4:4">
      <c r="D96" s="558"/>
    </row>
    <row r="97" spans="4:4">
      <c r="D97" s="558"/>
    </row>
    <row r="98" spans="4:4">
      <c r="D98" s="558"/>
    </row>
    <row r="99" spans="4:4">
      <c r="D99" s="558"/>
    </row>
    <row r="100" spans="4:4">
      <c r="D100" s="558"/>
    </row>
    <row r="101" spans="4:4">
      <c r="D101" s="558"/>
    </row>
    <row r="102" spans="4:4">
      <c r="D102" s="558"/>
    </row>
    <row r="103" spans="4:4">
      <c r="D103" s="558"/>
    </row>
    <row r="104" spans="4:4">
      <c r="D104" s="558"/>
    </row>
    <row r="105" spans="4:4">
      <c r="D105" s="558"/>
    </row>
    <row r="106" spans="4:4">
      <c r="D106" s="558"/>
    </row>
    <row r="107" spans="4:4">
      <c r="D107" s="558"/>
    </row>
    <row r="108" spans="4:4">
      <c r="D108" s="558"/>
    </row>
    <row r="109" spans="4:4">
      <c r="D109" s="558"/>
    </row>
    <row r="110" spans="4:4">
      <c r="D110" s="558"/>
    </row>
    <row r="111" spans="4:4">
      <c r="D111" s="558"/>
    </row>
    <row r="112" spans="4:4">
      <c r="D112" s="558"/>
    </row>
    <row r="113" spans="4:4">
      <c r="D113" s="558"/>
    </row>
    <row r="114" spans="4:4">
      <c r="D114" s="558"/>
    </row>
    <row r="115" spans="4:4">
      <c r="D115" s="558"/>
    </row>
    <row r="116" spans="4:4">
      <c r="D116" s="558"/>
    </row>
    <row r="117" spans="4:4">
      <c r="D117" s="558"/>
    </row>
    <row r="118" spans="4:4">
      <c r="D118" s="558"/>
    </row>
    <row r="119" spans="4:4">
      <c r="D119" s="558"/>
    </row>
    <row r="120" spans="4:4">
      <c r="D120" s="558"/>
    </row>
    <row r="121" spans="4:4">
      <c r="D121" s="558"/>
    </row>
    <row r="122" spans="4:4">
      <c r="D122" s="558"/>
    </row>
    <row r="123" spans="4:4">
      <c r="D123" s="558"/>
    </row>
    <row r="124" spans="4:4">
      <c r="D124" s="558"/>
    </row>
    <row r="125" spans="4:4">
      <c r="D125" s="558"/>
    </row>
    <row r="126" spans="4:4">
      <c r="D126" s="558"/>
    </row>
    <row r="127" spans="4:4">
      <c r="D127" s="558"/>
    </row>
    <row r="128" spans="4:4">
      <c r="D128" s="558"/>
    </row>
    <row r="129" spans="4:4">
      <c r="D129" s="558"/>
    </row>
    <row r="130" spans="4:4">
      <c r="D130" s="558"/>
    </row>
    <row r="131" spans="4:4">
      <c r="D131" s="558"/>
    </row>
    <row r="132" spans="4:4">
      <c r="D132" s="558"/>
    </row>
    <row r="133" spans="4:4">
      <c r="D133" s="558"/>
    </row>
    <row r="134" spans="4:4">
      <c r="D134" s="558"/>
    </row>
    <row r="135" spans="4:4">
      <c r="D135" s="558"/>
    </row>
    <row r="136" spans="4:4">
      <c r="D136" s="558"/>
    </row>
    <row r="137" spans="4:4">
      <c r="D137" s="558"/>
    </row>
    <row r="138" spans="4:4">
      <c r="D138" s="558"/>
    </row>
    <row r="139" spans="4:4">
      <c r="D139" s="558"/>
    </row>
    <row r="140" spans="4:4">
      <c r="D140" s="558"/>
    </row>
    <row r="141" spans="4:4">
      <c r="D141" s="558"/>
    </row>
    <row r="142" spans="4:4">
      <c r="D142" s="558"/>
    </row>
    <row r="143" spans="4:4">
      <c r="D143" s="558"/>
    </row>
    <row r="144" spans="4:4">
      <c r="D144" s="558"/>
    </row>
    <row r="145" spans="4:4">
      <c r="D145" s="558"/>
    </row>
    <row r="146" spans="4:4">
      <c r="D146" s="558"/>
    </row>
    <row r="147" spans="4:4">
      <c r="D147" s="558"/>
    </row>
    <row r="148" spans="4:4">
      <c r="D148" s="558"/>
    </row>
    <row r="149" spans="4:4">
      <c r="D149" s="558"/>
    </row>
    <row r="150" spans="4:4">
      <c r="D150" s="558"/>
    </row>
    <row r="151" spans="4:4">
      <c r="D151" s="558"/>
    </row>
    <row r="152" spans="4:4">
      <c r="D152" s="558"/>
    </row>
    <row r="153" spans="4:4">
      <c r="D153" s="558"/>
    </row>
    <row r="154" spans="4:4">
      <c r="D154" s="558"/>
    </row>
    <row r="155" spans="4:4">
      <c r="D155" s="558"/>
    </row>
    <row r="156" spans="4:4">
      <c r="D156" s="558"/>
    </row>
    <row r="157" spans="4:4">
      <c r="D157" s="558"/>
    </row>
    <row r="158" spans="4:4">
      <c r="D158" s="558"/>
    </row>
    <row r="159" spans="4:4">
      <c r="D159" s="558"/>
    </row>
    <row r="160" spans="4:4">
      <c r="D160" s="558"/>
    </row>
    <row r="161" spans="4:4">
      <c r="D161" s="558"/>
    </row>
    <row r="162" spans="4:4">
      <c r="D162" s="558"/>
    </row>
    <row r="163" spans="4:4">
      <c r="D163" s="558"/>
    </row>
    <row r="164" spans="4:4">
      <c r="D164" s="558"/>
    </row>
    <row r="165" spans="4:4">
      <c r="D165" s="558"/>
    </row>
    <row r="166" spans="4:4">
      <c r="D166" s="558"/>
    </row>
    <row r="167" spans="4:4">
      <c r="D167" s="558"/>
    </row>
    <row r="168" spans="4:4">
      <c r="D168" s="558"/>
    </row>
    <row r="169" spans="4:4">
      <c r="D169" s="558"/>
    </row>
    <row r="170" spans="4:4">
      <c r="D170" s="558"/>
    </row>
    <row r="171" spans="4:4">
      <c r="D171" s="558"/>
    </row>
    <row r="172" spans="4:4">
      <c r="D172" s="558"/>
    </row>
    <row r="173" spans="4:4">
      <c r="D173" s="558"/>
    </row>
    <row r="174" spans="4:4">
      <c r="D174" s="558"/>
    </row>
    <row r="175" spans="4:4">
      <c r="D175" s="558"/>
    </row>
    <row r="176" spans="4:4">
      <c r="D176" s="558"/>
    </row>
    <row r="177" spans="4:4">
      <c r="D177" s="558"/>
    </row>
    <row r="178" spans="4:4">
      <c r="D178" s="558"/>
    </row>
    <row r="179" spans="4:4">
      <c r="D179" s="558"/>
    </row>
    <row r="180" spans="4:4">
      <c r="D180" s="558"/>
    </row>
    <row r="181" spans="4:4">
      <c r="D181" s="558"/>
    </row>
    <row r="182" spans="4:4">
      <c r="D182" s="558"/>
    </row>
    <row r="183" spans="4:4">
      <c r="D183" s="558"/>
    </row>
    <row r="184" spans="4:4">
      <c r="D184" s="558"/>
    </row>
    <row r="185" spans="4:4">
      <c r="D185" s="558"/>
    </row>
    <row r="186" spans="4:4">
      <c r="D186" s="558"/>
    </row>
    <row r="187" spans="4:4">
      <c r="D187" s="558"/>
    </row>
    <row r="188" spans="4:4">
      <c r="D188" s="558"/>
    </row>
    <row r="189" spans="4:4">
      <c r="D189" s="558"/>
    </row>
    <row r="190" spans="4:4">
      <c r="D190" s="558"/>
    </row>
    <row r="191" spans="4:4">
      <c r="D191" s="558"/>
    </row>
    <row r="192" spans="4:4">
      <c r="D192" s="558"/>
    </row>
    <row r="193" spans="4:4">
      <c r="D193" s="558"/>
    </row>
    <row r="194" spans="4:4">
      <c r="D194" s="558"/>
    </row>
    <row r="195" spans="4:4">
      <c r="D195" s="558"/>
    </row>
    <row r="196" spans="4:4">
      <c r="D196" s="558"/>
    </row>
    <row r="197" spans="4:4">
      <c r="D197" s="558"/>
    </row>
    <row r="198" spans="4:4">
      <c r="D198" s="558"/>
    </row>
    <row r="199" spans="4:4">
      <c r="D199" s="558"/>
    </row>
    <row r="200" spans="4:4">
      <c r="D200" s="558"/>
    </row>
    <row r="201" spans="4:4">
      <c r="D201" s="558"/>
    </row>
    <row r="202" spans="4:4">
      <c r="D202" s="558"/>
    </row>
    <row r="203" spans="4:4">
      <c r="D203" s="558"/>
    </row>
    <row r="204" spans="4:4">
      <c r="D204" s="558"/>
    </row>
    <row r="205" spans="4:4">
      <c r="D205" s="558"/>
    </row>
    <row r="206" spans="4:4">
      <c r="D206" s="558"/>
    </row>
    <row r="207" spans="4:4">
      <c r="D207" s="558"/>
    </row>
    <row r="208" spans="4:4">
      <c r="D208" s="558"/>
    </row>
    <row r="209" spans="4:4">
      <c r="D209" s="558"/>
    </row>
    <row r="210" spans="4:4">
      <c r="D210" s="558"/>
    </row>
    <row r="211" spans="4:4">
      <c r="D211" s="558"/>
    </row>
    <row r="212" spans="4:4">
      <c r="D212" s="558"/>
    </row>
    <row r="213" spans="4:4">
      <c r="D213" s="558"/>
    </row>
    <row r="214" spans="4:4">
      <c r="D214" s="558"/>
    </row>
    <row r="215" spans="4:4">
      <c r="D215" s="558"/>
    </row>
    <row r="216" spans="4:4">
      <c r="D216" s="558"/>
    </row>
    <row r="217" spans="4:4">
      <c r="D217" s="558"/>
    </row>
    <row r="218" spans="4:4">
      <c r="D218" s="558"/>
    </row>
    <row r="219" spans="4:4">
      <c r="D219" s="558"/>
    </row>
    <row r="220" spans="4:4">
      <c r="D220" s="558"/>
    </row>
    <row r="221" spans="4:4">
      <c r="D221" s="558"/>
    </row>
    <row r="222" spans="4:4">
      <c r="D222" s="558"/>
    </row>
    <row r="223" spans="4:4">
      <c r="D223" s="558"/>
    </row>
    <row r="224" spans="4:4">
      <c r="D224" s="558"/>
    </row>
    <row r="225" spans="4:4">
      <c r="D225" s="558"/>
    </row>
    <row r="226" spans="4:4">
      <c r="D226" s="558"/>
    </row>
    <row r="227" spans="4:4">
      <c r="D227" s="558"/>
    </row>
  </sheetData>
  <mergeCells count="1">
    <mergeCell ref="C1:D1"/>
  </mergeCells>
  <pageMargins left="0.7" right="0.7" top="0.75" bottom="0.75" header="0.3" footer="0.3"/>
  <tableParts count="6">
    <tablePart r:id="rId1"/>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37"/>
  <sheetViews>
    <sheetView workbookViewId="0">
      <selection activeCell="AG27" sqref="AG27"/>
    </sheetView>
  </sheetViews>
  <sheetFormatPr defaultColWidth="8.88671875" defaultRowHeight="14.4"/>
  <cols>
    <col min="1" max="1" width="68.5546875" style="234" customWidth="1"/>
    <col min="2" max="17" width="15" style="234" hidden="1" customWidth="1"/>
    <col min="18" max="22" width="18.44140625" style="234" hidden="1" customWidth="1"/>
    <col min="23" max="23" width="8.109375" style="234" hidden="1" customWidth="1"/>
    <col min="24" max="24" width="8.44140625" style="234" hidden="1" customWidth="1"/>
    <col min="25" max="25" width="8.5546875" style="234" hidden="1" customWidth="1"/>
    <col min="26" max="26" width="9" style="234" hidden="1" customWidth="1"/>
    <col min="27" max="27" width="9" style="558" customWidth="1"/>
    <col min="28" max="29" width="9" style="234" hidden="1" customWidth="1"/>
    <col min="30" max="30" width="18.5546875" style="234" customWidth="1"/>
    <col min="31" max="31" width="17.5546875" style="363" customWidth="1"/>
    <col min="32" max="16384" width="8.88671875" style="234"/>
  </cols>
  <sheetData>
    <row r="1" spans="1:31" ht="21.6" customHeight="1">
      <c r="A1" s="895" t="s">
        <v>296</v>
      </c>
      <c r="B1" s="895"/>
      <c r="C1" s="895"/>
      <c r="D1" s="895"/>
      <c r="E1" s="895"/>
      <c r="F1" s="895"/>
      <c r="G1" s="895"/>
      <c r="Z1" s="365"/>
      <c r="AD1" s="370"/>
    </row>
    <row r="2" spans="1:31" ht="14.4" customHeight="1">
      <c r="A2" s="237" t="s">
        <v>297</v>
      </c>
      <c r="B2" s="237" t="s">
        <v>2</v>
      </c>
      <c r="C2" s="237" t="s">
        <v>3</v>
      </c>
      <c r="D2" s="234" t="s">
        <v>4</v>
      </c>
      <c r="E2" s="234" t="s">
        <v>5</v>
      </c>
      <c r="F2" s="237" t="s">
        <v>6</v>
      </c>
      <c r="G2" s="237" t="s">
        <v>170</v>
      </c>
      <c r="H2" s="234" t="s">
        <v>7</v>
      </c>
      <c r="I2" s="234" t="s">
        <v>8</v>
      </c>
      <c r="J2" s="234" t="s">
        <v>9</v>
      </c>
      <c r="K2" s="234" t="s">
        <v>10</v>
      </c>
      <c r="L2" s="234" t="s">
        <v>11</v>
      </c>
      <c r="M2" s="234" t="s">
        <v>298</v>
      </c>
      <c r="N2" s="234" t="s">
        <v>13</v>
      </c>
      <c r="O2" s="234" t="s">
        <v>14</v>
      </c>
      <c r="P2" s="234" t="s">
        <v>15</v>
      </c>
      <c r="Q2" s="234" t="s">
        <v>16</v>
      </c>
      <c r="R2" s="234" t="s">
        <v>17</v>
      </c>
      <c r="S2" s="234" t="s">
        <v>18</v>
      </c>
      <c r="T2" s="234" t="s">
        <v>19</v>
      </c>
      <c r="U2" s="234" t="s">
        <v>20</v>
      </c>
      <c r="V2" s="234" t="s">
        <v>21</v>
      </c>
      <c r="W2" s="234" t="s">
        <v>22</v>
      </c>
      <c r="X2" s="234" t="s">
        <v>23</v>
      </c>
      <c r="Y2" s="234" t="s">
        <v>24</v>
      </c>
      <c r="Z2" s="365" t="s">
        <v>25</v>
      </c>
      <c r="AA2" s="558" t="s">
        <v>26</v>
      </c>
      <c r="AB2" s="234" t="s">
        <v>27</v>
      </c>
      <c r="AC2" s="234" t="s">
        <v>171</v>
      </c>
      <c r="AD2" s="370" t="s">
        <v>28</v>
      </c>
      <c r="AE2" s="363" t="s">
        <v>29</v>
      </c>
    </row>
    <row r="3" spans="1:31" ht="28.8">
      <c r="A3" s="238" t="s">
        <v>299</v>
      </c>
      <c r="B3" s="237">
        <v>395</v>
      </c>
      <c r="C3" s="237">
        <v>207</v>
      </c>
      <c r="D3" s="234">
        <v>810</v>
      </c>
      <c r="E3" s="234">
        <v>1037</v>
      </c>
      <c r="G3" s="234">
        <v>2249</v>
      </c>
      <c r="H3" s="237">
        <v>1445</v>
      </c>
      <c r="I3" s="237">
        <v>346</v>
      </c>
      <c r="J3" s="237">
        <v>831</v>
      </c>
      <c r="K3" s="237"/>
      <c r="L3" s="237">
        <v>2126</v>
      </c>
      <c r="M3" s="237"/>
      <c r="N3" s="247">
        <v>461</v>
      </c>
      <c r="O3" s="247">
        <v>370</v>
      </c>
      <c r="P3" s="247">
        <v>484</v>
      </c>
      <c r="Q3" s="247">
        <v>318</v>
      </c>
      <c r="R3" s="247">
        <v>1500</v>
      </c>
      <c r="S3" s="237">
        <f>SUM(Table114[[#This Row],[Q1 Y8]:[Q4 Y8]])</f>
        <v>1633</v>
      </c>
      <c r="T3" s="237">
        <v>314</v>
      </c>
      <c r="U3" s="237">
        <v>261</v>
      </c>
      <c r="V3" s="237">
        <v>231</v>
      </c>
      <c r="W3" s="237">
        <v>432</v>
      </c>
      <c r="X3" s="237">
        <v>1500</v>
      </c>
      <c r="Y3" s="237"/>
      <c r="Z3" s="366">
        <v>754</v>
      </c>
      <c r="AA3" s="559">
        <v>455</v>
      </c>
      <c r="AB3" s="237"/>
      <c r="AC3" s="237"/>
      <c r="AD3" s="371">
        <v>2000</v>
      </c>
      <c r="AE3" s="373">
        <f>SUM(Table114[[#This Row],[Q1 Y10]:[Q4 Y10]])</f>
        <v>1209</v>
      </c>
    </row>
    <row r="4" spans="1:31">
      <c r="A4" s="238" t="s">
        <v>300</v>
      </c>
      <c r="B4" s="237">
        <v>43</v>
      </c>
      <c r="C4" s="237">
        <v>32</v>
      </c>
      <c r="D4" s="234">
        <v>26</v>
      </c>
      <c r="E4" s="234">
        <v>107</v>
      </c>
      <c r="G4" s="234">
        <v>208</v>
      </c>
      <c r="H4" s="237">
        <v>180</v>
      </c>
      <c r="I4" s="237">
        <v>68</v>
      </c>
      <c r="J4" s="237">
        <v>512</v>
      </c>
      <c r="K4" s="237"/>
      <c r="L4" s="237">
        <v>694</v>
      </c>
      <c r="M4" s="237"/>
      <c r="N4" s="247">
        <v>92</v>
      </c>
      <c r="O4" s="247">
        <v>126</v>
      </c>
      <c r="P4" s="247">
        <v>60</v>
      </c>
      <c r="Q4" s="247">
        <v>19</v>
      </c>
      <c r="R4" s="247">
        <v>504</v>
      </c>
      <c r="S4" s="237">
        <f>SUM(Table114[[#This Row],[Q1 Y8]:[Q4 Y8]])</f>
        <v>297</v>
      </c>
      <c r="T4" s="237">
        <v>212</v>
      </c>
      <c r="U4" s="237">
        <v>86</v>
      </c>
      <c r="V4" s="237">
        <v>47</v>
      </c>
      <c r="W4" s="237">
        <v>219</v>
      </c>
      <c r="X4" s="237">
        <v>500</v>
      </c>
      <c r="Y4" s="237"/>
      <c r="Z4" s="366">
        <v>290</v>
      </c>
      <c r="AA4" s="559">
        <v>35</v>
      </c>
      <c r="AB4" s="237"/>
      <c r="AC4" s="237"/>
      <c r="AD4" s="371">
        <v>1000</v>
      </c>
      <c r="AE4" s="373">
        <f>SUM(Table114[[#This Row],[Q1 Y10]:[Q4 Y10]])</f>
        <v>325</v>
      </c>
    </row>
    <row r="5" spans="1:31" ht="28.8">
      <c r="A5" s="238" t="s">
        <v>301</v>
      </c>
      <c r="B5" s="237">
        <v>2</v>
      </c>
      <c r="C5" s="237">
        <v>13</v>
      </c>
      <c r="D5" s="234">
        <v>17</v>
      </c>
      <c r="E5" s="234">
        <v>49</v>
      </c>
      <c r="G5" s="234">
        <v>81</v>
      </c>
      <c r="H5" s="237">
        <v>354</v>
      </c>
      <c r="I5" s="237">
        <v>31</v>
      </c>
      <c r="J5" s="237">
        <v>210</v>
      </c>
      <c r="K5" s="237"/>
      <c r="L5" s="237">
        <v>448</v>
      </c>
      <c r="M5" s="237"/>
      <c r="N5" s="247">
        <v>49</v>
      </c>
      <c r="O5" s="247">
        <v>50</v>
      </c>
      <c r="P5" s="247">
        <v>55</v>
      </c>
      <c r="Q5" s="247">
        <v>24</v>
      </c>
      <c r="R5" s="247">
        <v>200</v>
      </c>
      <c r="S5" s="237">
        <f>SUM(Table114[[#This Row],[Q1 Y8]:[Q4 Y8]])</f>
        <v>178</v>
      </c>
      <c r="T5" s="237">
        <v>6</v>
      </c>
      <c r="U5" s="237">
        <v>15</v>
      </c>
      <c r="V5" s="237">
        <v>19</v>
      </c>
      <c r="W5" s="237">
        <v>48</v>
      </c>
      <c r="X5" s="237">
        <v>200</v>
      </c>
      <c r="Y5" s="237"/>
      <c r="Z5" s="366">
        <v>123</v>
      </c>
      <c r="AA5" s="559">
        <v>26</v>
      </c>
      <c r="AB5" s="237"/>
      <c r="AC5" s="237"/>
      <c r="AD5" s="371">
        <v>250</v>
      </c>
      <c r="AE5" s="373">
        <f>SUM(Table114[[#This Row],[Q1 Y10]:[Q4 Y10]])</f>
        <v>149</v>
      </c>
    </row>
    <row r="6" spans="1:31">
      <c r="A6" s="238" t="s">
        <v>302</v>
      </c>
      <c r="B6" s="238"/>
      <c r="C6" s="238"/>
      <c r="H6" s="237">
        <v>7</v>
      </c>
      <c r="I6" s="237">
        <v>1</v>
      </c>
      <c r="J6" s="237">
        <v>2</v>
      </c>
      <c r="K6" s="237"/>
      <c r="L6" s="237">
        <v>8</v>
      </c>
      <c r="M6" s="237"/>
      <c r="N6" s="247">
        <v>2</v>
      </c>
      <c r="O6" s="247">
        <v>1</v>
      </c>
      <c r="P6" s="247">
        <v>1</v>
      </c>
      <c r="Q6" s="247">
        <v>7</v>
      </c>
      <c r="R6" s="247">
        <v>2</v>
      </c>
      <c r="S6" s="237">
        <f>SUM(Table114[[#This Row],[Q1 Y8]:[Q4 Y8]])</f>
        <v>11</v>
      </c>
      <c r="T6" s="237">
        <v>4</v>
      </c>
      <c r="U6" s="237">
        <v>7</v>
      </c>
      <c r="V6" s="237">
        <v>3</v>
      </c>
      <c r="W6" s="237">
        <v>3</v>
      </c>
      <c r="X6" s="237">
        <v>20</v>
      </c>
      <c r="Y6" s="237"/>
      <c r="Z6" s="366">
        <v>3</v>
      </c>
      <c r="AA6" s="559">
        <v>3</v>
      </c>
      <c r="AB6" s="237"/>
      <c r="AC6" s="237"/>
      <c r="AD6" s="371">
        <v>25</v>
      </c>
      <c r="AE6" s="373">
        <f>SUM(Table114[[#This Row],[Q1 Y10]:[Q4 Y10]])</f>
        <v>6</v>
      </c>
    </row>
    <row r="7" spans="1:31">
      <c r="A7" s="238" t="s">
        <v>303</v>
      </c>
      <c r="B7" s="237">
        <v>15</v>
      </c>
      <c r="C7" s="237">
        <v>8</v>
      </c>
      <c r="D7" s="234">
        <v>5</v>
      </c>
      <c r="E7" s="234">
        <v>5</v>
      </c>
      <c r="G7" s="234">
        <v>33</v>
      </c>
      <c r="H7" s="237">
        <v>2</v>
      </c>
      <c r="I7" s="237">
        <v>3</v>
      </c>
      <c r="J7" s="234">
        <v>2</v>
      </c>
      <c r="L7" s="234">
        <v>5</v>
      </c>
      <c r="N7" s="248">
        <v>2</v>
      </c>
      <c r="O7" s="248">
        <v>3</v>
      </c>
      <c r="P7" s="248">
        <v>2</v>
      </c>
      <c r="Q7" s="248">
        <v>4</v>
      </c>
      <c r="R7" s="248">
        <v>20</v>
      </c>
      <c r="S7" s="234">
        <f>SUM(Table114[[#This Row],[Q1 Y8]:[Q4 Y8]])</f>
        <v>11</v>
      </c>
      <c r="T7" s="251">
        <v>10</v>
      </c>
      <c r="U7" s="234">
        <v>6</v>
      </c>
      <c r="V7" s="234">
        <v>17</v>
      </c>
      <c r="W7" s="234">
        <v>6</v>
      </c>
      <c r="X7" s="234">
        <v>20</v>
      </c>
      <c r="Z7" s="365">
        <v>4</v>
      </c>
      <c r="AA7" s="558">
        <v>4</v>
      </c>
      <c r="AD7" s="370">
        <v>25</v>
      </c>
      <c r="AE7" s="373">
        <f>SUM(Table114[[#This Row],[Q1 Y10]:[Q4 Y10]])</f>
        <v>8</v>
      </c>
    </row>
    <row r="8" spans="1:31">
      <c r="A8" s="238" t="s">
        <v>304</v>
      </c>
      <c r="B8" s="237">
        <v>1</v>
      </c>
      <c r="C8" s="237">
        <v>1</v>
      </c>
      <c r="D8" s="234">
        <v>0</v>
      </c>
      <c r="E8" s="234">
        <v>0</v>
      </c>
      <c r="G8" s="234">
        <f>SUM(Table114[[#This Row],[Q1Y6]:[Q3Y6]])</f>
        <v>2</v>
      </c>
      <c r="H8" s="237">
        <v>2</v>
      </c>
      <c r="I8" s="237">
        <v>0</v>
      </c>
      <c r="J8" s="234">
        <v>0</v>
      </c>
      <c r="L8" s="234">
        <v>2</v>
      </c>
      <c r="N8" s="248">
        <v>0</v>
      </c>
      <c r="O8" s="248">
        <v>0</v>
      </c>
      <c r="P8" s="248">
        <v>0</v>
      </c>
      <c r="Q8" s="248">
        <v>1</v>
      </c>
      <c r="R8" s="248">
        <v>3</v>
      </c>
      <c r="S8" s="234">
        <f>SUM(Table114[[#This Row],[Q1 Y8]:[Q4 Y8]])</f>
        <v>1</v>
      </c>
      <c r="T8" s="234">
        <v>0</v>
      </c>
      <c r="U8" s="234">
        <v>0</v>
      </c>
      <c r="V8" s="234">
        <v>1</v>
      </c>
      <c r="W8" s="234">
        <v>0</v>
      </c>
      <c r="X8" s="234">
        <v>2</v>
      </c>
      <c r="Z8" s="365">
        <v>1</v>
      </c>
      <c r="AA8" s="558">
        <v>1</v>
      </c>
      <c r="AD8" s="370">
        <v>3</v>
      </c>
      <c r="AE8" s="373">
        <f>SUM(Table114[[#This Row],[Q1 Y10]:[Q4 Y10]])</f>
        <v>2</v>
      </c>
    </row>
    <row r="9" spans="1:31">
      <c r="A9" s="238" t="s">
        <v>305</v>
      </c>
      <c r="B9" s="237">
        <v>13</v>
      </c>
      <c r="C9" s="237">
        <v>6</v>
      </c>
      <c r="D9" s="234">
        <v>4</v>
      </c>
      <c r="E9" s="234">
        <v>4</v>
      </c>
      <c r="G9" s="234">
        <v>27</v>
      </c>
      <c r="H9" s="237">
        <v>0</v>
      </c>
      <c r="I9" s="237">
        <v>2</v>
      </c>
      <c r="J9" s="234">
        <v>1</v>
      </c>
      <c r="L9" s="234">
        <v>2</v>
      </c>
      <c r="N9" s="248">
        <v>2</v>
      </c>
      <c r="O9" s="248">
        <v>3</v>
      </c>
      <c r="P9" s="248">
        <v>2</v>
      </c>
      <c r="Q9" s="248">
        <v>2</v>
      </c>
      <c r="R9" s="248">
        <v>20</v>
      </c>
      <c r="S9" s="234">
        <f>SUM(Table114[[#This Row],[Q1 Y8]:[Q4 Y8]])</f>
        <v>9</v>
      </c>
      <c r="T9" s="234">
        <v>7</v>
      </c>
      <c r="U9" s="234">
        <v>6</v>
      </c>
      <c r="V9" s="234">
        <v>7</v>
      </c>
      <c r="W9" s="234">
        <v>5</v>
      </c>
      <c r="X9" s="234">
        <v>16</v>
      </c>
      <c r="Z9" s="365">
        <v>2</v>
      </c>
      <c r="AA9" s="558">
        <v>2</v>
      </c>
      <c r="AD9" s="370">
        <v>18</v>
      </c>
      <c r="AE9" s="373">
        <f>SUM(Table114[[#This Row],[Q1 Y10]:[Q4 Y10]])</f>
        <v>4</v>
      </c>
    </row>
    <row r="10" spans="1:31">
      <c r="A10" s="238" t="s">
        <v>306</v>
      </c>
      <c r="B10" s="237">
        <v>0</v>
      </c>
      <c r="C10" s="237">
        <v>0</v>
      </c>
      <c r="D10" s="234">
        <v>0</v>
      </c>
      <c r="E10" s="234">
        <v>0</v>
      </c>
      <c r="G10" s="234">
        <f>SUM(Table114[[#This Row],[Q1Y6]:[Q3Y6]])</f>
        <v>0</v>
      </c>
      <c r="H10" s="237">
        <v>0</v>
      </c>
      <c r="I10" s="237">
        <v>0</v>
      </c>
      <c r="J10" s="234">
        <v>0</v>
      </c>
      <c r="L10" s="234">
        <v>0</v>
      </c>
      <c r="N10" s="248">
        <v>0</v>
      </c>
      <c r="O10" s="248">
        <v>0</v>
      </c>
      <c r="P10" s="248">
        <v>0</v>
      </c>
      <c r="Q10" s="248">
        <v>0</v>
      </c>
      <c r="R10" s="248">
        <v>5</v>
      </c>
      <c r="S10" s="234">
        <f>SUM(Table114[[#This Row],[Q1 Y8]:[Q4 Y8]])</f>
        <v>0</v>
      </c>
      <c r="T10" s="234">
        <v>0</v>
      </c>
      <c r="U10" s="234">
        <v>0</v>
      </c>
      <c r="V10" s="234">
        <v>2</v>
      </c>
      <c r="W10" s="234">
        <v>0</v>
      </c>
      <c r="X10" s="234">
        <v>0</v>
      </c>
      <c r="Z10" s="365">
        <v>0</v>
      </c>
      <c r="AA10" s="558">
        <v>0</v>
      </c>
      <c r="AD10" s="370">
        <v>0</v>
      </c>
      <c r="AE10" s="373">
        <f>SUM(Table114[[#This Row],[Q1 Y10]:[Q4 Y10]])</f>
        <v>0</v>
      </c>
    </row>
    <row r="11" spans="1:31">
      <c r="A11" s="238" t="s">
        <v>307</v>
      </c>
      <c r="B11" s="237">
        <v>0</v>
      </c>
      <c r="C11" s="237">
        <v>0</v>
      </c>
      <c r="D11" s="234">
        <v>0</v>
      </c>
      <c r="E11" s="234">
        <v>0</v>
      </c>
      <c r="G11" s="234">
        <f>SUM(Table114[[#This Row],[Q1Y6]:[Q3Y6]])</f>
        <v>0</v>
      </c>
      <c r="H11" s="237">
        <v>0</v>
      </c>
      <c r="I11" s="237">
        <v>0</v>
      </c>
      <c r="J11" s="234">
        <v>1</v>
      </c>
      <c r="L11" s="234">
        <v>0</v>
      </c>
      <c r="N11" s="248">
        <v>0</v>
      </c>
      <c r="O11" s="248">
        <v>0</v>
      </c>
      <c r="P11" s="248">
        <v>0</v>
      </c>
      <c r="Q11" s="248">
        <v>0</v>
      </c>
      <c r="R11" s="248">
        <v>3</v>
      </c>
      <c r="S11" s="234">
        <f>SUM(Table114[[#This Row],[Q1 Y8]:[Q4 Y8]])</f>
        <v>0</v>
      </c>
      <c r="T11" s="234">
        <v>1</v>
      </c>
      <c r="U11" s="234">
        <v>0</v>
      </c>
      <c r="V11" s="234">
        <v>2</v>
      </c>
      <c r="W11" s="234">
        <v>0</v>
      </c>
      <c r="X11" s="234">
        <v>0</v>
      </c>
      <c r="Z11" s="365">
        <v>0</v>
      </c>
      <c r="AA11" s="558">
        <v>0</v>
      </c>
      <c r="AD11" s="370">
        <v>0</v>
      </c>
      <c r="AE11" s="373">
        <f>SUM(Table114[[#This Row],[Q1 Y10]:[Q4 Y10]])</f>
        <v>0</v>
      </c>
    </row>
    <row r="12" spans="1:31">
      <c r="A12" s="238" t="s">
        <v>308</v>
      </c>
      <c r="B12" s="237">
        <v>1</v>
      </c>
      <c r="C12" s="237">
        <v>1</v>
      </c>
      <c r="D12" s="234">
        <v>1</v>
      </c>
      <c r="E12" s="234">
        <v>1</v>
      </c>
      <c r="G12" s="234">
        <v>4</v>
      </c>
      <c r="H12" s="237">
        <v>0</v>
      </c>
      <c r="I12" s="237">
        <v>1</v>
      </c>
      <c r="J12" s="234">
        <v>0</v>
      </c>
      <c r="L12" s="234">
        <v>1</v>
      </c>
      <c r="N12" s="248">
        <v>0</v>
      </c>
      <c r="O12" s="248">
        <v>0</v>
      </c>
      <c r="P12" s="248">
        <v>0</v>
      </c>
      <c r="Q12" s="248">
        <v>1</v>
      </c>
      <c r="R12" s="248">
        <v>3</v>
      </c>
      <c r="S12" s="234">
        <f>SUM(Table114[[#This Row],[Q1 Y8]:[Q4 Y8]])</f>
        <v>1</v>
      </c>
      <c r="T12" s="234">
        <v>2</v>
      </c>
      <c r="U12" s="234">
        <v>0</v>
      </c>
      <c r="V12" s="234">
        <v>5</v>
      </c>
      <c r="W12" s="234">
        <v>1</v>
      </c>
      <c r="X12" s="234">
        <v>2</v>
      </c>
      <c r="Z12" s="365">
        <v>1</v>
      </c>
      <c r="AA12" s="558">
        <v>1</v>
      </c>
      <c r="AD12" s="370">
        <v>4</v>
      </c>
      <c r="AE12" s="373">
        <f>SUM(Table114[[#This Row],[Q1 Y10]:[Q4 Y10]])</f>
        <v>2</v>
      </c>
    </row>
    <row r="13" spans="1:31" ht="72.599999999999994" customHeight="1">
      <c r="A13" s="239" t="s">
        <v>309</v>
      </c>
      <c r="B13" s="237">
        <v>10</v>
      </c>
      <c r="C13" s="237">
        <v>2</v>
      </c>
      <c r="D13" s="234">
        <v>5</v>
      </c>
      <c r="E13" s="234">
        <v>2</v>
      </c>
      <c r="G13" s="234">
        <v>19</v>
      </c>
      <c r="H13" s="237">
        <v>2</v>
      </c>
      <c r="I13" s="237">
        <v>2</v>
      </c>
      <c r="J13" s="234">
        <v>2</v>
      </c>
      <c r="L13" s="234">
        <v>5</v>
      </c>
      <c r="N13" s="248">
        <v>2</v>
      </c>
      <c r="O13" s="248">
        <v>2</v>
      </c>
      <c r="P13" s="248">
        <v>1</v>
      </c>
      <c r="Q13" s="248">
        <v>3</v>
      </c>
      <c r="R13" s="248">
        <v>10</v>
      </c>
      <c r="S13" s="234">
        <f>SUM(Table114[[#This Row],[Q1 Y8]:[Q4 Y8]])</f>
        <v>8</v>
      </c>
      <c r="T13" s="234">
        <v>4</v>
      </c>
      <c r="U13" s="234">
        <v>4</v>
      </c>
      <c r="V13" s="234">
        <v>7</v>
      </c>
      <c r="W13" s="234">
        <v>4</v>
      </c>
      <c r="X13" s="234">
        <v>10</v>
      </c>
      <c r="Z13" s="365">
        <v>0</v>
      </c>
      <c r="AA13" s="558">
        <v>2</v>
      </c>
      <c r="AD13" s="370">
        <v>20</v>
      </c>
      <c r="AE13" s="373">
        <f>SUM(Table114[[#This Row],[Q1 Y10]:[Q4 Y10]])</f>
        <v>2</v>
      </c>
    </row>
    <row r="14" spans="1:31" ht="76.5" customHeight="1">
      <c r="A14" s="239" t="s">
        <v>310</v>
      </c>
      <c r="B14" s="237">
        <v>5</v>
      </c>
      <c r="C14" s="237">
        <v>2</v>
      </c>
      <c r="D14" s="234">
        <v>3</v>
      </c>
      <c r="E14" s="234">
        <v>2</v>
      </c>
      <c r="G14" s="234">
        <v>12</v>
      </c>
      <c r="H14" s="237">
        <v>0</v>
      </c>
      <c r="I14" s="237">
        <v>2</v>
      </c>
      <c r="J14" s="234">
        <v>2</v>
      </c>
      <c r="L14" s="234">
        <v>2</v>
      </c>
      <c r="N14" s="248">
        <v>2</v>
      </c>
      <c r="O14" s="248">
        <v>2</v>
      </c>
      <c r="P14" s="248">
        <v>1</v>
      </c>
      <c r="Q14" s="248">
        <v>2</v>
      </c>
      <c r="R14" s="248">
        <v>10</v>
      </c>
      <c r="S14" s="234">
        <f>SUM(Table114[[#This Row],[Q1 Y8]:[Q4 Y8]])</f>
        <v>7</v>
      </c>
      <c r="T14" s="234">
        <v>7</v>
      </c>
      <c r="U14" s="234">
        <v>1</v>
      </c>
      <c r="V14" s="234">
        <v>4</v>
      </c>
      <c r="W14" s="234">
        <v>3</v>
      </c>
      <c r="X14" s="234">
        <v>10</v>
      </c>
      <c r="Z14" s="365">
        <v>1</v>
      </c>
      <c r="AA14" s="558">
        <v>2</v>
      </c>
      <c r="AD14" s="370">
        <v>10</v>
      </c>
      <c r="AE14" s="373">
        <f>SUM(Table114[[#This Row],[Q1 Y10]:[Q4 Y10]])</f>
        <v>3</v>
      </c>
    </row>
    <row r="15" spans="1:31">
      <c r="A15" s="238" t="s">
        <v>311</v>
      </c>
      <c r="B15" s="238"/>
      <c r="C15" s="238"/>
      <c r="D15" s="234">
        <v>6</v>
      </c>
      <c r="E15" s="234">
        <v>7</v>
      </c>
      <c r="G15" s="234">
        <v>13</v>
      </c>
      <c r="H15" s="238">
        <v>0</v>
      </c>
      <c r="I15" s="237">
        <v>15</v>
      </c>
      <c r="J15" s="234">
        <v>1</v>
      </c>
      <c r="L15" s="234">
        <v>15</v>
      </c>
      <c r="N15" s="248">
        <v>0</v>
      </c>
      <c r="O15" s="248">
        <v>0</v>
      </c>
      <c r="P15" s="248">
        <v>0</v>
      </c>
      <c r="Q15" s="248">
        <v>2</v>
      </c>
      <c r="R15" s="248">
        <v>0</v>
      </c>
      <c r="S15" s="234">
        <f>SUM(Table114[[#This Row],[Q1 Y8]:[Q4 Y8]])</f>
        <v>2</v>
      </c>
      <c r="T15" s="234">
        <v>7</v>
      </c>
      <c r="U15" s="234">
        <v>9</v>
      </c>
      <c r="V15" s="234">
        <v>3</v>
      </c>
      <c r="W15" s="234">
        <v>2</v>
      </c>
      <c r="X15" s="234">
        <v>0</v>
      </c>
      <c r="Z15" s="365">
        <v>0</v>
      </c>
      <c r="AA15" s="558">
        <v>2</v>
      </c>
      <c r="AD15" s="370">
        <v>0</v>
      </c>
      <c r="AE15" s="373">
        <f>SUM(Table114[[#This Row],[Q1 Y10]:[Q4 Y10]])</f>
        <v>2</v>
      </c>
    </row>
    <row r="16" spans="1:31">
      <c r="A16" s="238" t="s">
        <v>312</v>
      </c>
      <c r="B16" s="238"/>
      <c r="C16" s="238"/>
      <c r="D16" s="234">
        <v>2</v>
      </c>
      <c r="E16" s="234">
        <v>3</v>
      </c>
      <c r="G16" s="234">
        <v>5</v>
      </c>
      <c r="H16" s="238">
        <v>2</v>
      </c>
      <c r="I16" s="238">
        <v>1</v>
      </c>
      <c r="J16" s="234">
        <v>1</v>
      </c>
      <c r="L16" s="234">
        <v>2</v>
      </c>
      <c r="N16" s="248">
        <v>1</v>
      </c>
      <c r="O16" s="248">
        <v>0</v>
      </c>
      <c r="P16" s="248">
        <v>0</v>
      </c>
      <c r="Q16" s="248">
        <v>0</v>
      </c>
      <c r="R16" s="248">
        <v>10</v>
      </c>
      <c r="S16" s="234">
        <f>SUM(Table114[[#This Row],[Q1 Y8]:[Q4 Y8]])</f>
        <v>1</v>
      </c>
      <c r="T16" s="234">
        <v>2</v>
      </c>
      <c r="U16" s="234">
        <v>3</v>
      </c>
      <c r="V16" s="234">
        <v>1</v>
      </c>
      <c r="W16" s="234">
        <v>1</v>
      </c>
      <c r="X16" s="234">
        <v>12</v>
      </c>
      <c r="Z16" s="365">
        <v>2</v>
      </c>
      <c r="AA16" s="558">
        <v>3</v>
      </c>
      <c r="AD16" s="370">
        <v>6</v>
      </c>
      <c r="AE16" s="373">
        <f>SUM(Table114[[#This Row],[Q1 Y10]:[Q4 Y10]])</f>
        <v>5</v>
      </c>
    </row>
    <row r="17" spans="1:31">
      <c r="A17" s="238" t="s">
        <v>313</v>
      </c>
      <c r="B17" s="238"/>
      <c r="C17" s="238"/>
      <c r="H17" s="237"/>
      <c r="I17" s="237"/>
      <c r="M17" s="238"/>
      <c r="N17" s="249"/>
      <c r="O17" s="249"/>
      <c r="P17" s="249"/>
      <c r="Q17" s="249"/>
      <c r="R17" s="249"/>
      <c r="S17" s="254">
        <f>SUM(Table114[[#This Row],[Q1 Y8]:[Q4 Y8]])</f>
        <v>0</v>
      </c>
      <c r="T17" s="238">
        <v>2</v>
      </c>
      <c r="U17" s="238">
        <v>5</v>
      </c>
      <c r="V17" s="238">
        <v>1</v>
      </c>
      <c r="W17" s="238">
        <v>0</v>
      </c>
      <c r="X17" s="238">
        <v>12</v>
      </c>
      <c r="Y17" s="238"/>
      <c r="Z17" s="367">
        <v>1</v>
      </c>
      <c r="AA17" s="372">
        <v>1</v>
      </c>
      <c r="AB17" s="238"/>
      <c r="AC17" s="238"/>
      <c r="AD17" s="372">
        <v>18</v>
      </c>
      <c r="AE17" s="373">
        <f>SUM(Table114[[#This Row],[Q1 Y10]:[Q4 Y10]])</f>
        <v>2</v>
      </c>
    </row>
    <row r="18" spans="1:31" ht="28.8">
      <c r="A18" s="238" t="s">
        <v>314</v>
      </c>
      <c r="B18" s="238"/>
      <c r="C18" s="238"/>
      <c r="H18" s="237"/>
      <c r="I18" s="237"/>
      <c r="M18" s="238"/>
      <c r="N18" s="249"/>
      <c r="O18" s="249"/>
      <c r="P18" s="249"/>
      <c r="Q18" s="249"/>
      <c r="R18" s="249"/>
      <c r="S18" s="254">
        <f>SUM(Table114[[#This Row],[Q1 Y8]:[Q4 Y8]])</f>
        <v>0</v>
      </c>
      <c r="T18" s="238">
        <v>1</v>
      </c>
      <c r="U18" s="238">
        <v>1</v>
      </c>
      <c r="V18" s="238">
        <v>0</v>
      </c>
      <c r="W18" s="238">
        <v>0</v>
      </c>
      <c r="X18" s="238">
        <v>4</v>
      </c>
      <c r="Y18" s="238"/>
      <c r="Z18" s="367">
        <v>1</v>
      </c>
      <c r="AA18" s="372">
        <v>1</v>
      </c>
      <c r="AB18" s="238"/>
      <c r="AC18" s="238"/>
      <c r="AD18" s="372">
        <v>2</v>
      </c>
      <c r="AE18" s="373">
        <f>SUM(Table114[[#This Row],[Q1 Y10]:[Q4 Y10]])</f>
        <v>2</v>
      </c>
    </row>
    <row r="19" spans="1:31">
      <c r="A19" s="238" t="s">
        <v>315</v>
      </c>
      <c r="B19" s="237">
        <v>21</v>
      </c>
      <c r="C19" s="237">
        <v>9</v>
      </c>
      <c r="D19" s="234">
        <v>8</v>
      </c>
      <c r="E19" s="234">
        <v>14</v>
      </c>
      <c r="G19" s="234">
        <v>52</v>
      </c>
      <c r="H19" s="237">
        <v>10</v>
      </c>
      <c r="I19" s="237">
        <v>14</v>
      </c>
      <c r="J19" s="234">
        <v>34</v>
      </c>
      <c r="L19" s="234">
        <v>24</v>
      </c>
      <c r="N19" s="248">
        <v>17</v>
      </c>
      <c r="O19" s="248">
        <v>24</v>
      </c>
      <c r="P19" s="248">
        <v>14</v>
      </c>
      <c r="Q19" s="248">
        <v>14</v>
      </c>
      <c r="R19" s="248">
        <v>100</v>
      </c>
      <c r="S19" s="234">
        <f>SUM(Table114[[#This Row],[Q1 Y8]:[Q4 Y8]])</f>
        <v>69</v>
      </c>
      <c r="T19" s="234">
        <v>19</v>
      </c>
      <c r="U19" s="234">
        <v>16</v>
      </c>
      <c r="V19" s="234">
        <v>27</v>
      </c>
      <c r="W19" s="234">
        <v>27</v>
      </c>
      <c r="X19" s="234">
        <v>100</v>
      </c>
      <c r="Z19" s="365">
        <v>22</v>
      </c>
      <c r="AA19" s="558">
        <v>20</v>
      </c>
      <c r="AD19" s="370">
        <v>100</v>
      </c>
      <c r="AE19" s="373">
        <f>SUM(Table114[[#This Row],[Q1 Y10]:[Q4 Y10]])</f>
        <v>42</v>
      </c>
    </row>
    <row r="20" spans="1:31">
      <c r="A20" s="238" t="s">
        <v>316</v>
      </c>
      <c r="B20" s="240">
        <v>12</v>
      </c>
      <c r="C20" s="240">
        <v>2</v>
      </c>
      <c r="D20" s="234">
        <v>5</v>
      </c>
      <c r="E20" s="234">
        <v>9</v>
      </c>
      <c r="G20" s="234">
        <v>28</v>
      </c>
      <c r="H20" s="240">
        <v>7</v>
      </c>
      <c r="I20" s="240">
        <v>7</v>
      </c>
      <c r="J20" s="234">
        <v>10</v>
      </c>
      <c r="L20" s="234">
        <v>14</v>
      </c>
      <c r="N20" s="248">
        <v>4</v>
      </c>
      <c r="O20" s="248">
        <v>10</v>
      </c>
      <c r="P20" s="248">
        <v>6</v>
      </c>
      <c r="Q20" s="248">
        <v>8</v>
      </c>
      <c r="R20" s="248">
        <v>35</v>
      </c>
      <c r="S20" s="234">
        <f>SUM(Table114[[#This Row],[Q1 Y8]:[Q4 Y8]])</f>
        <v>28</v>
      </c>
      <c r="T20" s="234">
        <v>9</v>
      </c>
      <c r="U20" s="234">
        <v>7</v>
      </c>
      <c r="V20" s="234">
        <v>12</v>
      </c>
      <c r="W20" s="234">
        <v>12</v>
      </c>
      <c r="X20" s="234">
        <v>50</v>
      </c>
      <c r="Z20" s="365">
        <v>9</v>
      </c>
      <c r="AA20" s="558">
        <v>4</v>
      </c>
      <c r="AD20" s="370">
        <v>50</v>
      </c>
      <c r="AE20" s="373">
        <f>SUM(Table114[[#This Row],[Q1 Y10]:[Q4 Y10]])</f>
        <v>13</v>
      </c>
    </row>
    <row r="21" spans="1:31" ht="28.8">
      <c r="A21" s="238" t="s">
        <v>317</v>
      </c>
      <c r="B21" s="238">
        <v>0</v>
      </c>
      <c r="C21" s="238">
        <v>0</v>
      </c>
      <c r="D21" s="234">
        <v>1</v>
      </c>
      <c r="E21" s="234">
        <v>1</v>
      </c>
      <c r="G21" s="234">
        <v>2</v>
      </c>
      <c r="H21" s="238">
        <v>2</v>
      </c>
      <c r="I21" s="238">
        <v>0</v>
      </c>
      <c r="J21" s="234">
        <v>0</v>
      </c>
      <c r="L21" s="234">
        <v>2</v>
      </c>
      <c r="N21" s="248">
        <v>0</v>
      </c>
      <c r="O21" s="248">
        <v>8</v>
      </c>
      <c r="P21" s="248">
        <v>0</v>
      </c>
      <c r="Q21" s="248">
        <v>1</v>
      </c>
      <c r="R21" s="248">
        <v>5</v>
      </c>
      <c r="S21" s="234">
        <f>SUM(Table114[[#This Row],[Q1 Y8]:[Q4 Y8]])</f>
        <v>9</v>
      </c>
      <c r="T21" s="234">
        <v>0</v>
      </c>
      <c r="U21" s="234">
        <v>0</v>
      </c>
      <c r="V21" s="234">
        <v>0</v>
      </c>
      <c r="W21" s="234">
        <v>1</v>
      </c>
      <c r="X21" s="234">
        <v>10</v>
      </c>
      <c r="Z21" s="365">
        <v>0</v>
      </c>
      <c r="AA21" s="558">
        <v>0</v>
      </c>
      <c r="AD21" s="370">
        <v>10</v>
      </c>
      <c r="AE21" s="373">
        <f>SUM(Table114[[#This Row],[Q1 Y10]:[Q4 Y10]])</f>
        <v>0</v>
      </c>
    </row>
    <row r="22" spans="1:31">
      <c r="A22" s="239" t="s">
        <v>318</v>
      </c>
      <c r="B22" s="239"/>
      <c r="C22" s="239"/>
      <c r="D22" s="251"/>
      <c r="E22" s="251"/>
      <c r="F22" s="251"/>
      <c r="G22" s="251"/>
      <c r="H22" s="240"/>
      <c r="I22" s="240"/>
      <c r="J22" s="251"/>
      <c r="K22" s="251"/>
      <c r="L22" s="251"/>
      <c r="M22" s="239"/>
      <c r="N22" s="252"/>
      <c r="O22" s="252">
        <v>15</v>
      </c>
      <c r="P22" s="252">
        <v>30</v>
      </c>
      <c r="Q22" s="252">
        <v>23</v>
      </c>
      <c r="R22" s="252">
        <v>100</v>
      </c>
      <c r="S22" s="253">
        <f>SUM(Table114[[#This Row],[Q1 Y8]:[Q4 Y8]])</f>
        <v>68</v>
      </c>
      <c r="T22" s="253">
        <v>34</v>
      </c>
      <c r="U22" s="253">
        <v>26</v>
      </c>
      <c r="V22" s="253">
        <v>25</v>
      </c>
      <c r="W22" s="253">
        <v>20</v>
      </c>
      <c r="X22" s="253">
        <v>100</v>
      </c>
      <c r="Y22" s="253"/>
      <c r="Z22" s="368">
        <v>26</v>
      </c>
      <c r="AA22" s="372">
        <v>14</v>
      </c>
      <c r="AB22" s="253"/>
      <c r="AC22" s="253"/>
      <c r="AD22" s="374">
        <v>130</v>
      </c>
      <c r="AE22" s="373">
        <f>SUM(Table114[[#This Row],[Q1 Y10]:[Q4 Y10]])</f>
        <v>40</v>
      </c>
    </row>
    <row r="23" spans="1:31" ht="28.8">
      <c r="A23" s="239" t="s">
        <v>319</v>
      </c>
      <c r="B23" s="239"/>
      <c r="C23" s="239"/>
      <c r="D23" s="251"/>
      <c r="E23" s="251"/>
      <c r="F23" s="251"/>
      <c r="G23" s="251"/>
      <c r="H23" s="240"/>
      <c r="I23" s="240"/>
      <c r="J23" s="251"/>
      <c r="K23" s="251"/>
      <c r="L23" s="251"/>
      <c r="M23" s="239"/>
      <c r="N23" s="252"/>
      <c r="O23" s="252">
        <v>5</v>
      </c>
      <c r="P23" s="252">
        <v>9</v>
      </c>
      <c r="Q23" s="252">
        <v>15</v>
      </c>
      <c r="R23" s="252">
        <v>25</v>
      </c>
      <c r="S23" s="253">
        <f>SUM(Table114[[#This Row],[Q1 Y8]:[Q4 Y8]])</f>
        <v>29</v>
      </c>
      <c r="T23" s="253">
        <v>28</v>
      </c>
      <c r="U23" s="253">
        <v>15</v>
      </c>
      <c r="V23" s="253">
        <v>15</v>
      </c>
      <c r="W23" s="253">
        <v>14</v>
      </c>
      <c r="X23" s="253">
        <v>75</v>
      </c>
      <c r="Y23" s="253"/>
      <c r="Z23" s="368">
        <v>15</v>
      </c>
      <c r="AA23" s="372">
        <v>8</v>
      </c>
      <c r="AB23" s="253"/>
      <c r="AC23" s="253"/>
      <c r="AD23" s="374">
        <v>98</v>
      </c>
      <c r="AE23" s="373">
        <f>SUM(Table114[[#This Row],[Q1 Y10]:[Q4 Y10]])</f>
        <v>23</v>
      </c>
    </row>
    <row r="24" spans="1:31" ht="28.8">
      <c r="A24" s="239" t="s">
        <v>320</v>
      </c>
      <c r="B24" s="239"/>
      <c r="C24" s="239"/>
      <c r="D24" s="251"/>
      <c r="E24" s="251"/>
      <c r="F24" s="251"/>
      <c r="G24" s="251"/>
      <c r="H24" s="240"/>
      <c r="I24" s="240"/>
      <c r="J24" s="251"/>
      <c r="K24" s="251"/>
      <c r="L24" s="251"/>
      <c r="M24" s="239"/>
      <c r="N24" s="252"/>
      <c r="O24" s="252">
        <v>5</v>
      </c>
      <c r="P24" s="252">
        <v>6</v>
      </c>
      <c r="Q24" s="252">
        <v>12</v>
      </c>
      <c r="R24" s="252">
        <v>20</v>
      </c>
      <c r="S24" s="253">
        <f>SUM(Table114[[#This Row],[Q1 Y8]:[Q4 Y8]])</f>
        <v>23</v>
      </c>
      <c r="T24" s="253">
        <v>29</v>
      </c>
      <c r="U24" s="253">
        <v>12</v>
      </c>
      <c r="V24" s="253">
        <v>18</v>
      </c>
      <c r="W24" s="253">
        <v>11</v>
      </c>
      <c r="X24" s="253">
        <v>75</v>
      </c>
      <c r="Y24" s="253"/>
      <c r="Z24" s="368">
        <v>15</v>
      </c>
      <c r="AA24" s="372">
        <v>8</v>
      </c>
      <c r="AB24" s="253"/>
      <c r="AC24" s="253"/>
      <c r="AD24" s="374">
        <v>98</v>
      </c>
      <c r="AE24" s="373">
        <f>SUM(Table114[[#This Row],[Q1 Y10]:[Q4 Y10]])</f>
        <v>23</v>
      </c>
    </row>
    <row r="25" spans="1:31" ht="28.8">
      <c r="A25" s="239" t="s">
        <v>321</v>
      </c>
      <c r="B25" s="239"/>
      <c r="C25" s="239"/>
      <c r="D25" s="251"/>
      <c r="E25" s="251"/>
      <c r="F25" s="251"/>
      <c r="G25" s="251"/>
      <c r="H25" s="240"/>
      <c r="I25" s="240"/>
      <c r="J25" s="251"/>
      <c r="K25" s="251"/>
      <c r="L25" s="251"/>
      <c r="M25" s="239"/>
      <c r="N25" s="252"/>
      <c r="O25" s="252">
        <v>0</v>
      </c>
      <c r="P25" s="252">
        <v>0</v>
      </c>
      <c r="Q25" s="252">
        <v>0</v>
      </c>
      <c r="R25" s="252">
        <v>10</v>
      </c>
      <c r="S25" s="253">
        <f>SUM(Table114[[#This Row],[Q1 Y8]:[Q4 Y8]])</f>
        <v>0</v>
      </c>
      <c r="T25" s="253">
        <v>0</v>
      </c>
      <c r="U25" s="253">
        <v>0</v>
      </c>
      <c r="V25" s="253">
        <v>0</v>
      </c>
      <c r="W25" s="253">
        <v>0</v>
      </c>
      <c r="X25" s="253">
        <v>0</v>
      </c>
      <c r="Y25" s="253"/>
      <c r="Z25" s="368">
        <v>0</v>
      </c>
      <c r="AA25" s="372">
        <v>0</v>
      </c>
      <c r="AB25" s="253"/>
      <c r="AC25" s="253"/>
      <c r="AD25" s="374">
        <v>0</v>
      </c>
      <c r="AE25" s="373">
        <f>SUM(Table114[[#This Row],[Q1 Y10]:[Q4 Y10]])</f>
        <v>0</v>
      </c>
    </row>
    <row r="26" spans="1:31" ht="28.8">
      <c r="A26" s="239" t="s">
        <v>322</v>
      </c>
      <c r="B26" s="239"/>
      <c r="C26" s="239"/>
      <c r="D26" s="251"/>
      <c r="E26" s="251"/>
      <c r="F26" s="251"/>
      <c r="G26" s="251"/>
      <c r="H26" s="240"/>
      <c r="I26" s="240"/>
      <c r="J26" s="251"/>
      <c r="K26" s="251"/>
      <c r="L26" s="251"/>
      <c r="M26" s="239"/>
      <c r="N26" s="252"/>
      <c r="O26" s="252">
        <v>0</v>
      </c>
      <c r="P26" s="252">
        <v>0</v>
      </c>
      <c r="Q26" s="252">
        <v>0</v>
      </c>
      <c r="R26" s="252">
        <v>0</v>
      </c>
      <c r="S26" s="253">
        <f>SUM(Table114[[#This Row],[Q1 Y8]:[Q4 Y8]])</f>
        <v>0</v>
      </c>
      <c r="T26" s="253">
        <v>0</v>
      </c>
      <c r="U26" s="253">
        <v>0</v>
      </c>
      <c r="V26" s="253">
        <v>0</v>
      </c>
      <c r="W26" s="253">
        <v>0</v>
      </c>
      <c r="X26" s="253">
        <v>0</v>
      </c>
      <c r="Y26" s="253"/>
      <c r="Z26" s="368">
        <v>0</v>
      </c>
      <c r="AA26" s="372">
        <v>0</v>
      </c>
      <c r="AB26" s="253"/>
      <c r="AC26" s="253"/>
      <c r="AD26" s="374">
        <v>0</v>
      </c>
      <c r="AE26" s="373">
        <f>SUM(Table114[[#This Row],[Q1 Y10]:[Q4 Y10]])</f>
        <v>0</v>
      </c>
    </row>
    <row r="27" spans="1:31" ht="28.8">
      <c r="A27" s="238" t="s">
        <v>323</v>
      </c>
      <c r="B27" s="237">
        <v>53</v>
      </c>
      <c r="C27" s="237">
        <v>35</v>
      </c>
      <c r="D27" s="234">
        <v>20</v>
      </c>
      <c r="E27" s="234">
        <v>26</v>
      </c>
      <c r="G27" s="234">
        <v>134</v>
      </c>
      <c r="H27" s="237">
        <v>29</v>
      </c>
      <c r="I27" s="237">
        <v>31</v>
      </c>
      <c r="J27" s="234">
        <v>24</v>
      </c>
      <c r="L27" s="234">
        <v>64</v>
      </c>
      <c r="N27" s="248">
        <v>33</v>
      </c>
      <c r="O27" s="248">
        <v>31</v>
      </c>
      <c r="P27" s="248">
        <v>32</v>
      </c>
      <c r="Q27" s="248">
        <v>44</v>
      </c>
      <c r="R27" s="248">
        <v>150</v>
      </c>
      <c r="S27" s="234">
        <f>SUM(Table114[[#This Row],[Q1 Y8]:[Q4 Y8]])</f>
        <v>140</v>
      </c>
      <c r="T27" s="234">
        <v>39</v>
      </c>
      <c r="U27" s="234">
        <v>45</v>
      </c>
      <c r="V27" s="234">
        <v>39</v>
      </c>
      <c r="W27" s="234">
        <v>40</v>
      </c>
      <c r="X27" s="234">
        <v>100</v>
      </c>
      <c r="Z27" s="365">
        <v>44</v>
      </c>
      <c r="AA27" s="558">
        <v>44</v>
      </c>
      <c r="AD27" s="370">
        <v>120</v>
      </c>
      <c r="AE27" s="373">
        <f>SUM(Table114[[#This Row],[Q1 Y10]:[Q4 Y10]])</f>
        <v>88</v>
      </c>
    </row>
    <row r="28" spans="1:31" ht="28.8">
      <c r="A28" s="238" t="s">
        <v>324</v>
      </c>
      <c r="B28" s="237">
        <v>37</v>
      </c>
      <c r="C28" s="237">
        <v>22</v>
      </c>
      <c r="D28" s="234">
        <v>12</v>
      </c>
      <c r="E28" s="234">
        <v>14</v>
      </c>
      <c r="G28" s="234">
        <v>85</v>
      </c>
      <c r="H28" s="237">
        <v>14</v>
      </c>
      <c r="I28" s="237">
        <v>22</v>
      </c>
      <c r="J28" s="234">
        <v>9</v>
      </c>
      <c r="L28" s="234">
        <v>45</v>
      </c>
      <c r="N28" s="248">
        <v>24</v>
      </c>
      <c r="O28" s="248">
        <v>21</v>
      </c>
      <c r="P28" s="248">
        <v>25</v>
      </c>
      <c r="Q28" s="248">
        <v>31</v>
      </c>
      <c r="R28" s="248">
        <v>100</v>
      </c>
      <c r="S28" s="234">
        <f>SUM(Table114[[#This Row],[Q1 Y8]:[Q4 Y8]])</f>
        <v>101</v>
      </c>
      <c r="T28" s="234">
        <v>29</v>
      </c>
      <c r="U28" s="234">
        <v>35</v>
      </c>
      <c r="V28" s="234">
        <v>30</v>
      </c>
      <c r="W28" s="234">
        <v>30</v>
      </c>
      <c r="X28" s="234">
        <v>120</v>
      </c>
      <c r="Z28" s="365">
        <v>34</v>
      </c>
      <c r="AA28" s="558">
        <v>36</v>
      </c>
      <c r="AD28" s="370">
        <v>120</v>
      </c>
      <c r="AE28" s="373">
        <f>SUM(Table114[[#This Row],[Q1 Y10]:[Q4 Y10]])</f>
        <v>70</v>
      </c>
    </row>
    <row r="29" spans="1:31" ht="28.8">
      <c r="A29" s="238" t="s">
        <v>325</v>
      </c>
      <c r="B29" s="237">
        <v>60</v>
      </c>
      <c r="C29" s="237">
        <v>60</v>
      </c>
      <c r="D29" s="234">
        <v>60</v>
      </c>
      <c r="E29" s="234">
        <v>23</v>
      </c>
      <c r="G29" s="234">
        <v>203</v>
      </c>
      <c r="H29" s="237">
        <v>23</v>
      </c>
      <c r="I29" s="237">
        <v>23</v>
      </c>
      <c r="J29" s="234">
        <v>30</v>
      </c>
      <c r="L29" s="234">
        <v>76</v>
      </c>
      <c r="N29" s="248">
        <v>44</v>
      </c>
      <c r="O29" s="248">
        <v>45</v>
      </c>
      <c r="P29" s="248">
        <v>42</v>
      </c>
      <c r="Q29" s="248">
        <v>41</v>
      </c>
      <c r="R29" s="248">
        <v>200</v>
      </c>
      <c r="S29" s="234">
        <f>SUM(Table114[[#This Row],[Q1 Y8]:[Q4 Y8]])</f>
        <v>172</v>
      </c>
      <c r="T29" s="234">
        <v>37</v>
      </c>
      <c r="U29" s="234">
        <v>43</v>
      </c>
      <c r="V29" s="234">
        <v>52</v>
      </c>
      <c r="W29" s="234">
        <v>55</v>
      </c>
      <c r="X29" s="234">
        <v>100</v>
      </c>
      <c r="Z29" s="365">
        <v>61</v>
      </c>
      <c r="AA29" s="558">
        <v>61</v>
      </c>
      <c r="AD29" s="370">
        <v>120</v>
      </c>
      <c r="AE29" s="373">
        <f>SUM(Table114[[#This Row],[Q1 Y10]:[Q4 Y10]])</f>
        <v>122</v>
      </c>
    </row>
    <row r="30" spans="1:31" s="251" customFormat="1">
      <c r="A30" s="255" t="s">
        <v>326</v>
      </c>
      <c r="B30" s="255"/>
      <c r="C30" s="255"/>
      <c r="D30" s="256"/>
      <c r="E30" s="256"/>
      <c r="F30" s="256"/>
      <c r="G30" s="256"/>
      <c r="H30" s="257"/>
      <c r="I30" s="257"/>
      <c r="J30" s="256"/>
      <c r="K30" s="256"/>
      <c r="L30" s="256"/>
      <c r="M30" s="255"/>
      <c r="N30" s="258"/>
      <c r="O30" s="258"/>
      <c r="P30" s="258"/>
      <c r="Q30" s="258"/>
      <c r="R30" s="258"/>
      <c r="S30" s="259">
        <f>SUM(Table114[[#This Row],[Q1 Y8]:[Q4 Y8]])</f>
        <v>0</v>
      </c>
      <c r="T30" s="255">
        <v>0</v>
      </c>
      <c r="U30" s="255">
        <v>3</v>
      </c>
      <c r="V30" s="255">
        <v>2</v>
      </c>
      <c r="W30" s="255">
        <v>0</v>
      </c>
      <c r="X30" s="255">
        <v>4</v>
      </c>
      <c r="Y30" s="255"/>
      <c r="Z30" s="369">
        <v>2</v>
      </c>
      <c r="AA30" s="375">
        <v>4</v>
      </c>
      <c r="AB30" s="255"/>
      <c r="AC30" s="255"/>
      <c r="AD30" s="375">
        <v>4</v>
      </c>
      <c r="AE30" s="364">
        <f>SUM(Table114[[#This Row],[Q1 Y10]:[Q4 Y10]])</f>
        <v>6</v>
      </c>
    </row>
    <row r="31" spans="1:31" s="251" customFormat="1">
      <c r="A31" s="255" t="s">
        <v>327</v>
      </c>
      <c r="B31" s="255"/>
      <c r="C31" s="255"/>
      <c r="D31" s="256"/>
      <c r="E31" s="256"/>
      <c r="F31" s="256"/>
      <c r="G31" s="256"/>
      <c r="H31" s="257"/>
      <c r="I31" s="257"/>
      <c r="J31" s="256"/>
      <c r="K31" s="256"/>
      <c r="L31" s="256"/>
      <c r="M31" s="255"/>
      <c r="N31" s="258"/>
      <c r="O31" s="258"/>
      <c r="P31" s="258"/>
      <c r="Q31" s="258"/>
      <c r="R31" s="258"/>
      <c r="S31" s="259">
        <f>SUM(Table114[[#This Row],[Q1 Y8]:[Q4 Y8]])</f>
        <v>0</v>
      </c>
      <c r="T31" s="255">
        <v>2</v>
      </c>
      <c r="U31" s="255">
        <v>4</v>
      </c>
      <c r="V31" s="255">
        <v>5</v>
      </c>
      <c r="W31" s="255">
        <v>4</v>
      </c>
      <c r="X31" s="255">
        <v>20</v>
      </c>
      <c r="Y31" s="255"/>
      <c r="Z31" s="369">
        <v>2</v>
      </c>
      <c r="AA31" s="375">
        <v>3</v>
      </c>
      <c r="AB31" s="255"/>
      <c r="AC31" s="255"/>
      <c r="AD31" s="375">
        <v>20</v>
      </c>
      <c r="AE31" s="364">
        <f>SUM(Table114[[#This Row],[Q1 Y10]:[Q4 Y10]])</f>
        <v>5</v>
      </c>
    </row>
    <row r="32" spans="1:31" ht="28.8">
      <c r="A32" s="238" t="s">
        <v>17245</v>
      </c>
      <c r="B32" s="237">
        <v>0</v>
      </c>
      <c r="C32" s="237">
        <v>0</v>
      </c>
      <c r="D32" s="234">
        <v>0</v>
      </c>
      <c r="E32" s="234">
        <v>0</v>
      </c>
      <c r="G32" s="234">
        <f>SUM(Table114[[#This Row],[Q1Y6]:[Q3Y6]])</f>
        <v>0</v>
      </c>
      <c r="H32" s="237">
        <v>3</v>
      </c>
      <c r="I32" s="237">
        <v>6</v>
      </c>
      <c r="J32" s="234">
        <v>4</v>
      </c>
      <c r="L32" s="234">
        <v>13</v>
      </c>
      <c r="N32" s="248">
        <v>1</v>
      </c>
      <c r="O32" s="248">
        <v>2</v>
      </c>
      <c r="P32" s="248">
        <v>1</v>
      </c>
      <c r="Q32" s="248">
        <v>0</v>
      </c>
      <c r="R32" s="248">
        <v>5</v>
      </c>
      <c r="S32" s="234">
        <f>SUM(Table114[[#This Row],[Q1 Y8]:[Q4 Y8]])</f>
        <v>4</v>
      </c>
      <c r="T32" s="234" t="s">
        <v>17124</v>
      </c>
      <c r="U32" s="234" t="s">
        <v>17124</v>
      </c>
      <c r="V32" s="234" t="s">
        <v>17124</v>
      </c>
      <c r="X32" s="234" t="s">
        <v>17124</v>
      </c>
      <c r="Z32" s="365"/>
      <c r="AA32" s="558" t="s">
        <v>17259</v>
      </c>
      <c r="AD32" s="370"/>
      <c r="AE32" s="373">
        <f>SUM(Table114[[#This Row],[Q1 Y10]:[Q4 Y10]])</f>
        <v>0</v>
      </c>
    </row>
    <row r="33" spans="1:31" ht="28.8">
      <c r="A33" s="238" t="s">
        <v>328</v>
      </c>
      <c r="B33" s="238"/>
      <c r="C33" s="238"/>
      <c r="G33" s="234">
        <f>SUM(Table114[[#This Row],[Q1Y6]:[Q3Y6]])</f>
        <v>0</v>
      </c>
      <c r="H33" s="238" t="s">
        <v>329</v>
      </c>
      <c r="I33" s="238" t="s">
        <v>329</v>
      </c>
      <c r="J33" s="238" t="s">
        <v>329</v>
      </c>
      <c r="K33" s="238"/>
      <c r="L33" s="238" t="s">
        <v>329</v>
      </c>
      <c r="M33" s="238"/>
      <c r="N33" s="249" t="s">
        <v>329</v>
      </c>
      <c r="O33" s="249" t="s">
        <v>329</v>
      </c>
      <c r="P33" s="249" t="s">
        <v>329</v>
      </c>
      <c r="Q33" s="249" t="s">
        <v>329</v>
      </c>
      <c r="R33" s="249" t="s">
        <v>329</v>
      </c>
      <c r="S33" s="238">
        <f>SUM(Table114[[#This Row],[Q1 Y8]:[Q4 Y8]])</f>
        <v>0</v>
      </c>
      <c r="T33" s="238" t="s">
        <v>329</v>
      </c>
      <c r="U33" s="238" t="s">
        <v>329</v>
      </c>
      <c r="V33" s="238" t="s">
        <v>329</v>
      </c>
      <c r="W33" s="238" t="s">
        <v>329</v>
      </c>
      <c r="X33" s="238"/>
      <c r="Y33" s="238"/>
      <c r="Z33" s="367" t="s">
        <v>329</v>
      </c>
      <c r="AA33" s="372">
        <v>0</v>
      </c>
      <c r="AB33" s="238"/>
      <c r="AC33" s="238"/>
      <c r="AD33" s="372"/>
      <c r="AE33" s="373">
        <f>SUM(Table114[[#This Row],[Q1 Y10]:[Q4 Y10]])</f>
        <v>0</v>
      </c>
    </row>
    <row r="34" spans="1:31" ht="28.8">
      <c r="A34" s="239" t="s">
        <v>330</v>
      </c>
      <c r="B34" s="238"/>
      <c r="C34" s="238"/>
      <c r="H34" s="238" t="s">
        <v>329</v>
      </c>
      <c r="I34" s="238" t="s">
        <v>329</v>
      </c>
      <c r="J34" s="238" t="s">
        <v>329</v>
      </c>
      <c r="K34" s="238"/>
      <c r="L34" s="238" t="s">
        <v>329</v>
      </c>
      <c r="M34" s="238"/>
      <c r="N34" s="249" t="s">
        <v>329</v>
      </c>
      <c r="O34" s="249" t="s">
        <v>329</v>
      </c>
      <c r="P34" s="249" t="s">
        <v>329</v>
      </c>
      <c r="Q34" s="249" t="s">
        <v>329</v>
      </c>
      <c r="R34" s="249" t="s">
        <v>329</v>
      </c>
      <c r="S34" s="238">
        <f>SUM(Table114[[#This Row],[Q1 Y8]:[Q4 Y8]])</f>
        <v>0</v>
      </c>
      <c r="T34" s="238" t="s">
        <v>329</v>
      </c>
      <c r="U34" s="238" t="s">
        <v>329</v>
      </c>
      <c r="V34" s="238" t="s">
        <v>329</v>
      </c>
      <c r="W34" s="238">
        <v>0</v>
      </c>
      <c r="X34" s="238"/>
      <c r="Y34" s="238"/>
      <c r="Z34" s="367">
        <v>0</v>
      </c>
      <c r="AA34" s="372">
        <v>0</v>
      </c>
      <c r="AB34" s="238"/>
      <c r="AC34" s="238"/>
      <c r="AD34" s="372"/>
      <c r="AE34" s="373">
        <f>SUM(Table114[[#This Row],[Q1 Y10]:[Q4 Y10]])</f>
        <v>0</v>
      </c>
    </row>
    <row r="35" spans="1:31" ht="28.8">
      <c r="A35" s="239" t="s">
        <v>331</v>
      </c>
      <c r="B35" s="238"/>
      <c r="C35" s="238"/>
      <c r="H35" s="238" t="s">
        <v>329</v>
      </c>
      <c r="I35" s="238" t="s">
        <v>329</v>
      </c>
      <c r="J35" s="238" t="s">
        <v>329</v>
      </c>
      <c r="K35" s="238"/>
      <c r="L35" s="238" t="s">
        <v>329</v>
      </c>
      <c r="M35" s="238"/>
      <c r="N35" s="249" t="s">
        <v>329</v>
      </c>
      <c r="O35" s="249" t="s">
        <v>329</v>
      </c>
      <c r="P35" s="249" t="s">
        <v>329</v>
      </c>
      <c r="Q35" s="249" t="s">
        <v>329</v>
      </c>
      <c r="R35" s="249" t="s">
        <v>329</v>
      </c>
      <c r="S35" s="238">
        <f>SUM(Table114[[#This Row],[Q1 Y8]:[Q4 Y8]])</f>
        <v>0</v>
      </c>
      <c r="T35" s="238" t="s">
        <v>329</v>
      </c>
      <c r="U35" s="238" t="s">
        <v>329</v>
      </c>
      <c r="V35" s="238" t="s">
        <v>329</v>
      </c>
      <c r="W35" s="238">
        <v>0</v>
      </c>
      <c r="X35" s="238"/>
      <c r="Y35" s="238"/>
      <c r="Z35" s="367">
        <v>0</v>
      </c>
      <c r="AA35" s="372">
        <v>0</v>
      </c>
      <c r="AB35" s="238"/>
      <c r="AC35" s="238"/>
      <c r="AD35" s="372"/>
      <c r="AE35" s="373">
        <f>SUM(Table114[[#This Row],[Q1 Y10]:[Q4 Y10]])</f>
        <v>0</v>
      </c>
    </row>
    <row r="36" spans="1:31" ht="28.8">
      <c r="A36" s="239" t="s">
        <v>332</v>
      </c>
      <c r="B36" s="238"/>
      <c r="C36" s="238"/>
      <c r="H36" s="238" t="s">
        <v>329</v>
      </c>
      <c r="I36" s="238" t="s">
        <v>329</v>
      </c>
      <c r="J36" s="238" t="s">
        <v>329</v>
      </c>
      <c r="K36" s="238"/>
      <c r="L36" s="238" t="s">
        <v>329</v>
      </c>
      <c r="M36" s="238"/>
      <c r="N36" s="249" t="s">
        <v>329</v>
      </c>
      <c r="O36" s="249" t="s">
        <v>329</v>
      </c>
      <c r="P36" s="249" t="s">
        <v>329</v>
      </c>
      <c r="Q36" s="249" t="s">
        <v>329</v>
      </c>
      <c r="R36" s="249" t="s">
        <v>329</v>
      </c>
      <c r="S36" s="238">
        <f>SUM(Table114[[#This Row],[Q1 Y8]:[Q4 Y8]])</f>
        <v>0</v>
      </c>
      <c r="T36" s="238" t="s">
        <v>329</v>
      </c>
      <c r="U36" s="238" t="s">
        <v>329</v>
      </c>
      <c r="V36" s="238" t="s">
        <v>329</v>
      </c>
      <c r="W36" s="238">
        <v>0</v>
      </c>
      <c r="X36" s="238"/>
      <c r="Y36" s="238"/>
      <c r="Z36" s="367">
        <v>0</v>
      </c>
      <c r="AA36" s="372">
        <v>0</v>
      </c>
      <c r="AB36" s="238"/>
      <c r="AC36" s="238"/>
      <c r="AD36" s="372"/>
      <c r="AE36" s="373">
        <f>SUM(Table114[[#This Row],[Q1 Y10]:[Q4 Y10]])</f>
        <v>0</v>
      </c>
    </row>
    <row r="37" spans="1:31" ht="28.8">
      <c r="A37" s="239" t="s">
        <v>333</v>
      </c>
      <c r="B37" s="240">
        <v>0</v>
      </c>
      <c r="C37" s="240">
        <v>0</v>
      </c>
      <c r="D37" s="234">
        <v>1</v>
      </c>
      <c r="E37" s="234">
        <v>0</v>
      </c>
      <c r="G37" s="234">
        <f>SUM(Table114[[#This Row],[Q1Y6]:[Q3Y6]])</f>
        <v>1</v>
      </c>
      <c r="H37" s="238" t="s">
        <v>329</v>
      </c>
      <c r="I37" s="238" t="s">
        <v>329</v>
      </c>
      <c r="J37" s="238" t="s">
        <v>329</v>
      </c>
      <c r="K37" s="238"/>
      <c r="L37" s="238" t="s">
        <v>329</v>
      </c>
      <c r="M37" s="238"/>
      <c r="N37" s="249" t="s">
        <v>329</v>
      </c>
      <c r="O37" s="249" t="s">
        <v>329</v>
      </c>
      <c r="P37" s="249" t="s">
        <v>329</v>
      </c>
      <c r="Q37" s="249" t="s">
        <v>329</v>
      </c>
      <c r="R37" s="249" t="s">
        <v>329</v>
      </c>
      <c r="S37" s="238">
        <f>SUM(Table114[[#This Row],[Q1 Y8]:[Q4 Y8]])</f>
        <v>0</v>
      </c>
      <c r="T37" s="238" t="s">
        <v>329</v>
      </c>
      <c r="U37" s="238" t="s">
        <v>329</v>
      </c>
      <c r="V37" s="238" t="s">
        <v>329</v>
      </c>
      <c r="W37" s="238">
        <v>0</v>
      </c>
      <c r="X37" s="238"/>
      <c r="Y37" s="238"/>
      <c r="Z37" s="367">
        <v>0</v>
      </c>
      <c r="AA37" s="372">
        <v>0</v>
      </c>
      <c r="AB37" s="238"/>
      <c r="AC37" s="238"/>
      <c r="AD37" s="372"/>
      <c r="AE37" s="373">
        <f>SUM(Table114[[#This Row],[Q1 Y10]:[Q4 Y10]])</f>
        <v>0</v>
      </c>
    </row>
  </sheetData>
  <mergeCells count="1">
    <mergeCell ref="A1:G1"/>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2"/>
  <sheetViews>
    <sheetView workbookViewId="0">
      <selection activeCell="A7" sqref="A7"/>
    </sheetView>
  </sheetViews>
  <sheetFormatPr defaultColWidth="8.88671875" defaultRowHeight="14.4"/>
  <cols>
    <col min="1" max="1" width="93.109375" style="559" customWidth="1"/>
    <col min="2" max="2" width="57.109375" style="558" customWidth="1"/>
    <col min="3" max="3" width="94.88671875" style="558" customWidth="1"/>
    <col min="4" max="16384" width="8.88671875" style="558"/>
  </cols>
  <sheetData>
    <row r="1" spans="1:3" ht="39" customHeight="1">
      <c r="A1" s="895" t="s">
        <v>334</v>
      </c>
      <c r="B1" s="895"/>
    </row>
    <row r="2" spans="1:3" ht="28.8">
      <c r="A2" s="573" t="s">
        <v>335</v>
      </c>
      <c r="B2" s="573" t="s">
        <v>336</v>
      </c>
    </row>
    <row r="3" spans="1:3" ht="43.2">
      <c r="A3" s="559" t="s">
        <v>17260</v>
      </c>
      <c r="B3" s="558" t="s">
        <v>160</v>
      </c>
    </row>
    <row r="4" spans="1:3" ht="43.2">
      <c r="A4" s="559" t="s">
        <v>17261</v>
      </c>
      <c r="B4" s="559" t="s">
        <v>160</v>
      </c>
    </row>
    <row r="5" spans="1:3">
      <c r="A5" s="570"/>
    </row>
    <row r="7" spans="1:3" ht="44.4" customHeight="1"/>
    <row r="8" spans="1:3">
      <c r="A8" s="570"/>
    </row>
    <row r="9" spans="1:3" ht="36" customHeight="1">
      <c r="A9" s="895" t="s">
        <v>337</v>
      </c>
      <c r="B9" s="895"/>
    </row>
    <row r="10" spans="1:3" ht="28.8">
      <c r="A10" s="573" t="s">
        <v>338</v>
      </c>
      <c r="B10" s="574" t="s">
        <v>339</v>
      </c>
      <c r="C10" s="573" t="s">
        <v>336</v>
      </c>
    </row>
    <row r="11" spans="1:3" ht="43.2">
      <c r="A11" s="559" t="s">
        <v>17260</v>
      </c>
      <c r="B11" s="558" t="s">
        <v>17262</v>
      </c>
      <c r="C11" s="558" t="s">
        <v>160</v>
      </c>
    </row>
    <row r="12" spans="1:3" ht="43.2">
      <c r="A12" s="559" t="s">
        <v>17261</v>
      </c>
      <c r="B12" s="558" t="s">
        <v>17263</v>
      </c>
      <c r="C12" s="558" t="s">
        <v>160</v>
      </c>
    </row>
    <row r="16" spans="1:3">
      <c r="A16" s="554"/>
    </row>
    <row r="17" spans="1:2">
      <c r="A17" s="554"/>
    </row>
    <row r="18" spans="1:2">
      <c r="A18" s="554"/>
    </row>
    <row r="20" spans="1:2">
      <c r="A20" s="573" t="s">
        <v>340</v>
      </c>
      <c r="B20" s="573" t="s">
        <v>224</v>
      </c>
    </row>
    <row r="21" spans="1:2">
      <c r="B21" s="559"/>
    </row>
    <row r="22" spans="1:2">
      <c r="B22" s="559"/>
    </row>
    <row r="23" spans="1:2">
      <c r="B23" s="559"/>
    </row>
    <row r="24" spans="1:2">
      <c r="B24" s="559"/>
    </row>
    <row r="25" spans="1:2">
      <c r="B25" s="559"/>
    </row>
    <row r="26" spans="1:2">
      <c r="B26" s="559"/>
    </row>
    <row r="27" spans="1:2">
      <c r="B27" s="559"/>
    </row>
    <row r="28" spans="1:2">
      <c r="B28" s="559"/>
    </row>
    <row r="29" spans="1:2">
      <c r="B29" s="559"/>
    </row>
    <row r="30" spans="1:2">
      <c r="B30" s="559"/>
    </row>
    <row r="31" spans="1:2">
      <c r="B31" s="559"/>
    </row>
    <row r="32" spans="1:2">
      <c r="B32" s="559"/>
    </row>
  </sheetData>
  <mergeCells count="2">
    <mergeCell ref="A1:B1"/>
    <mergeCell ref="A9:B9"/>
  </mergeCells>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63"/>
  <sheetViews>
    <sheetView workbookViewId="0">
      <selection activeCell="AA1" sqref="AA1:AB1048576"/>
    </sheetView>
  </sheetViews>
  <sheetFormatPr defaultColWidth="8.88671875" defaultRowHeight="14.4"/>
  <cols>
    <col min="1" max="1" width="75.77734375" style="18" customWidth="1"/>
    <col min="2" max="4" width="10.109375" style="18" hidden="1" customWidth="1"/>
    <col min="5" max="5" width="10.109375" style="388" hidden="1" customWidth="1"/>
    <col min="6" max="6" width="18" style="18" hidden="1" customWidth="1"/>
    <col min="7" max="7" width="19.44140625" style="18" hidden="1" customWidth="1"/>
    <col min="8" max="11" width="10.109375" style="18" hidden="1" customWidth="1"/>
    <col min="12" max="12" width="20.5546875" style="18" hidden="1" customWidth="1"/>
    <col min="13" max="13" width="6.88671875" style="18" hidden="1" customWidth="1"/>
    <col min="14" max="14" width="5.88671875" style="18" hidden="1" customWidth="1"/>
    <col min="15" max="15" width="16.5546875" style="18" hidden="1" customWidth="1"/>
    <col min="16" max="16" width="15.44140625" style="18" hidden="1" customWidth="1"/>
    <col min="17" max="18" width="20.5546875" style="18" hidden="1" customWidth="1"/>
    <col min="19" max="21" width="18.44140625" style="46" hidden="1" customWidth="1"/>
    <col min="22" max="22" width="12" style="46" hidden="1" customWidth="1"/>
    <col min="23" max="23" width="16.6640625" style="46" hidden="1" customWidth="1"/>
    <col min="24" max="25" width="18.44140625" style="376" hidden="1" customWidth="1"/>
    <col min="26" max="26" width="18.44140625" style="376" customWidth="1"/>
    <col min="27" max="28" width="18.44140625" style="376" hidden="1" customWidth="1"/>
    <col min="29" max="30" width="18.44140625" style="376" customWidth="1"/>
    <col min="31" max="16384" width="8.88671875" style="18"/>
  </cols>
  <sheetData>
    <row r="1" spans="1:47" ht="33.6" customHeight="1">
      <c r="A1" s="897" t="s">
        <v>168</v>
      </c>
      <c r="B1" s="898"/>
      <c r="C1" s="898"/>
      <c r="D1" s="898"/>
      <c r="E1" s="898"/>
      <c r="F1" s="898"/>
      <c r="G1" s="230"/>
      <c r="H1" s="230"/>
      <c r="I1" s="230"/>
      <c r="J1" s="230"/>
      <c r="K1" s="230"/>
      <c r="L1" s="230"/>
      <c r="M1" s="230"/>
      <c r="N1" s="230"/>
      <c r="O1" s="230"/>
      <c r="P1" s="230"/>
      <c r="Q1" s="230"/>
      <c r="R1" s="230"/>
      <c r="Y1" s="540"/>
      <c r="Z1" s="600"/>
      <c r="AC1" s="540"/>
    </row>
    <row r="2" spans="1:47" s="47" customFormat="1">
      <c r="A2" s="260" t="s">
        <v>169</v>
      </c>
      <c r="B2" s="232" t="s">
        <v>2</v>
      </c>
      <c r="C2" s="232" t="s">
        <v>3</v>
      </c>
      <c r="D2" s="232" t="s">
        <v>4</v>
      </c>
      <c r="E2" s="261" t="s">
        <v>5</v>
      </c>
      <c r="F2" s="232" t="s">
        <v>6</v>
      </c>
      <c r="G2" s="232" t="s">
        <v>170</v>
      </c>
      <c r="H2" s="232" t="s">
        <v>67</v>
      </c>
      <c r="I2" s="232" t="s">
        <v>68</v>
      </c>
      <c r="J2" s="232" t="s">
        <v>69</v>
      </c>
      <c r="K2" s="261" t="s">
        <v>70</v>
      </c>
      <c r="L2" s="262" t="s">
        <v>11</v>
      </c>
      <c r="M2" s="262" t="s">
        <v>13</v>
      </c>
      <c r="N2" s="262" t="s">
        <v>14</v>
      </c>
      <c r="O2" s="262" t="s">
        <v>15</v>
      </c>
      <c r="P2" s="263" t="s">
        <v>16</v>
      </c>
      <c r="Q2" s="262" t="s">
        <v>17</v>
      </c>
      <c r="R2" s="262" t="s">
        <v>18</v>
      </c>
      <c r="S2" s="580" t="s">
        <v>19</v>
      </c>
      <c r="T2" s="580" t="s">
        <v>20</v>
      </c>
      <c r="U2" s="580" t="s">
        <v>21</v>
      </c>
      <c r="V2" s="581" t="s">
        <v>22</v>
      </c>
      <c r="W2" s="580" t="s">
        <v>23</v>
      </c>
      <c r="X2" s="580" t="s">
        <v>24</v>
      </c>
      <c r="Y2" s="575" t="s">
        <v>25</v>
      </c>
      <c r="Z2" s="601" t="s">
        <v>26</v>
      </c>
      <c r="AA2" s="580" t="s">
        <v>27</v>
      </c>
      <c r="AB2" s="581" t="s">
        <v>171</v>
      </c>
      <c r="AC2" s="582" t="s">
        <v>28</v>
      </c>
      <c r="AD2" s="580" t="s">
        <v>29</v>
      </c>
    </row>
    <row r="3" spans="1:47">
      <c r="A3" s="264" t="s">
        <v>17264</v>
      </c>
      <c r="B3" s="265">
        <v>73</v>
      </c>
      <c r="C3" s="265">
        <v>74</v>
      </c>
      <c r="D3" s="265">
        <v>86</v>
      </c>
      <c r="E3" s="265">
        <v>86</v>
      </c>
      <c r="F3" s="265">
        <v>74</v>
      </c>
      <c r="G3" s="265">
        <v>86</v>
      </c>
      <c r="H3" s="265">
        <v>86</v>
      </c>
      <c r="I3" s="265">
        <v>94</v>
      </c>
      <c r="J3" s="265">
        <v>95</v>
      </c>
      <c r="K3" s="265">
        <v>95</v>
      </c>
      <c r="L3" s="265">
        <v>90</v>
      </c>
      <c r="M3" s="268">
        <v>107</v>
      </c>
      <c r="N3" s="268">
        <v>107</v>
      </c>
      <c r="O3" s="268">
        <v>107</v>
      </c>
      <c r="P3" s="268">
        <v>108</v>
      </c>
      <c r="Q3" s="268">
        <v>110</v>
      </c>
      <c r="R3" s="265"/>
      <c r="S3" s="583">
        <v>108</v>
      </c>
      <c r="T3" s="583">
        <v>108</v>
      </c>
      <c r="U3" s="583">
        <v>108</v>
      </c>
      <c r="V3" s="583">
        <v>108</v>
      </c>
      <c r="W3" s="583">
        <v>112</v>
      </c>
      <c r="X3" s="583"/>
      <c r="Y3" s="576">
        <v>108</v>
      </c>
      <c r="Z3" s="602">
        <v>112</v>
      </c>
      <c r="AA3" s="583"/>
      <c r="AB3" s="583"/>
      <c r="AC3" s="583">
        <v>112</v>
      </c>
      <c r="AD3" s="583">
        <f>SUM(Table119[[#This Row],[Q1 Y10]:[Q4 Y10]])</f>
        <v>220</v>
      </c>
    </row>
    <row r="4" spans="1:47">
      <c r="A4" s="264" t="s">
        <v>17265</v>
      </c>
      <c r="B4" s="265">
        <v>9</v>
      </c>
      <c r="C4" s="265">
        <v>2</v>
      </c>
      <c r="D4" s="265">
        <v>11</v>
      </c>
      <c r="E4" s="265">
        <v>9</v>
      </c>
      <c r="F4" s="584" t="s">
        <v>172</v>
      </c>
      <c r="G4" s="265">
        <f>SUM(Table119[[#This Row],[Q1Y6]:[Q4Y6]])</f>
        <v>31</v>
      </c>
      <c r="H4" s="265">
        <v>8</v>
      </c>
      <c r="I4" s="265">
        <v>4</v>
      </c>
      <c r="J4" s="265">
        <v>19</v>
      </c>
      <c r="K4" s="265">
        <v>7</v>
      </c>
      <c r="L4" s="585">
        <v>8</v>
      </c>
      <c r="M4" s="271">
        <v>7</v>
      </c>
      <c r="N4" s="271">
        <v>6</v>
      </c>
      <c r="O4" s="271">
        <v>13</v>
      </c>
      <c r="P4" s="271">
        <v>6</v>
      </c>
      <c r="Q4" s="271">
        <v>30</v>
      </c>
      <c r="R4" s="585"/>
      <c r="S4" s="586">
        <v>9</v>
      </c>
      <c r="T4" s="586">
        <v>5</v>
      </c>
      <c r="U4" s="586">
        <v>12</v>
      </c>
      <c r="V4" s="586">
        <v>7</v>
      </c>
      <c r="W4" s="586" t="s">
        <v>173</v>
      </c>
      <c r="X4" s="586"/>
      <c r="Y4" s="577">
        <v>2</v>
      </c>
      <c r="Z4" s="603">
        <v>3</v>
      </c>
      <c r="AA4" s="586"/>
      <c r="AB4" s="586"/>
      <c r="AC4" s="587" t="s">
        <v>173</v>
      </c>
      <c r="AD4" s="586">
        <f>SUM(Table119[[#This Row],[Q1 Y10]:[Q4 Y10]])</f>
        <v>5</v>
      </c>
    </row>
    <row r="5" spans="1:47">
      <c r="A5" s="264" t="s">
        <v>17266</v>
      </c>
      <c r="B5" s="261"/>
      <c r="C5" s="261"/>
      <c r="D5" s="265">
        <v>25</v>
      </c>
      <c r="E5" s="265">
        <v>26</v>
      </c>
      <c r="F5" s="584" t="s">
        <v>172</v>
      </c>
      <c r="G5" s="265" t="s">
        <v>174</v>
      </c>
      <c r="H5" s="261">
        <v>27</v>
      </c>
      <c r="I5" s="261">
        <v>40</v>
      </c>
      <c r="J5" s="265">
        <v>26</v>
      </c>
      <c r="K5" s="265">
        <v>33</v>
      </c>
      <c r="L5" s="585">
        <v>40</v>
      </c>
      <c r="M5" s="271">
        <v>35</v>
      </c>
      <c r="N5" s="271">
        <v>36</v>
      </c>
      <c r="O5" s="271">
        <v>27</v>
      </c>
      <c r="P5" s="271">
        <v>44</v>
      </c>
      <c r="Q5" s="271">
        <v>35</v>
      </c>
      <c r="R5" s="585"/>
      <c r="S5" s="586">
        <v>42</v>
      </c>
      <c r="T5" s="586">
        <v>33</v>
      </c>
      <c r="U5" s="586">
        <v>39</v>
      </c>
      <c r="V5" s="586">
        <v>39</v>
      </c>
      <c r="W5" s="586" t="s">
        <v>175</v>
      </c>
      <c r="X5" s="586"/>
      <c r="Y5" s="577">
        <v>33</v>
      </c>
      <c r="Z5" s="603">
        <v>36</v>
      </c>
      <c r="AA5" s="586"/>
      <c r="AB5" s="586"/>
      <c r="AC5" s="587" t="s">
        <v>175</v>
      </c>
      <c r="AD5" s="586">
        <f>SUM(Table119[[#This Row],[Q1 Y10]:[Q4 Y10]])</f>
        <v>69</v>
      </c>
    </row>
    <row r="6" spans="1:47" ht="28.8">
      <c r="A6" s="264" t="s">
        <v>176</v>
      </c>
      <c r="B6" s="265">
        <v>2</v>
      </c>
      <c r="C6" s="265">
        <v>1</v>
      </c>
      <c r="D6" s="265">
        <v>5</v>
      </c>
      <c r="E6" s="265">
        <v>0</v>
      </c>
      <c r="F6" s="584" t="s">
        <v>172</v>
      </c>
      <c r="G6" s="265">
        <v>8</v>
      </c>
      <c r="H6" s="265">
        <v>0</v>
      </c>
      <c r="I6" s="261" t="s">
        <v>177</v>
      </c>
      <c r="J6" s="265">
        <v>8</v>
      </c>
      <c r="K6" s="265">
        <v>15</v>
      </c>
      <c r="L6" s="585">
        <v>8</v>
      </c>
      <c r="M6" s="271">
        <v>2</v>
      </c>
      <c r="N6" s="271">
        <v>1</v>
      </c>
      <c r="O6" s="271">
        <v>10</v>
      </c>
      <c r="P6" s="271">
        <v>3</v>
      </c>
      <c r="Q6" s="271">
        <v>15</v>
      </c>
      <c r="R6" s="585"/>
      <c r="S6" s="586">
        <v>3</v>
      </c>
      <c r="T6" s="586">
        <v>6</v>
      </c>
      <c r="U6" s="586">
        <v>4</v>
      </c>
      <c r="V6" s="586">
        <v>0</v>
      </c>
      <c r="W6" s="586">
        <v>15</v>
      </c>
      <c r="X6" s="586"/>
      <c r="Y6" s="577">
        <v>4</v>
      </c>
      <c r="Z6" s="603">
        <v>2</v>
      </c>
      <c r="AA6" s="586"/>
      <c r="AB6" s="586"/>
      <c r="AC6" s="587">
        <v>15</v>
      </c>
      <c r="AD6" s="586">
        <f>SUM(Table119[[#This Row],[Q1 Y10]:[Q4 Y10]])</f>
        <v>6</v>
      </c>
    </row>
    <row r="7" spans="1:47">
      <c r="A7" s="264" t="s">
        <v>17267</v>
      </c>
      <c r="B7" s="261"/>
      <c r="C7" s="261"/>
      <c r="D7" s="261">
        <v>56</v>
      </c>
      <c r="E7" s="261" t="s">
        <v>178</v>
      </c>
      <c r="F7" s="261">
        <v>42</v>
      </c>
      <c r="G7" s="265">
        <v>62</v>
      </c>
      <c r="H7" s="261">
        <v>67</v>
      </c>
      <c r="I7" s="261">
        <v>74</v>
      </c>
      <c r="J7" s="261">
        <v>87</v>
      </c>
      <c r="K7" s="261">
        <v>96</v>
      </c>
      <c r="L7" s="261">
        <v>80</v>
      </c>
      <c r="M7" s="588">
        <v>121</v>
      </c>
      <c r="N7" s="588">
        <v>112</v>
      </c>
      <c r="O7" s="588">
        <v>117</v>
      </c>
      <c r="P7" s="588">
        <v>150</v>
      </c>
      <c r="Q7" s="588">
        <v>140</v>
      </c>
      <c r="R7" s="261"/>
      <c r="S7" s="586">
        <v>153</v>
      </c>
      <c r="T7" s="586">
        <v>162</v>
      </c>
      <c r="U7" s="586">
        <v>117</v>
      </c>
      <c r="V7" s="586">
        <v>159</v>
      </c>
      <c r="W7" s="586">
        <v>160</v>
      </c>
      <c r="X7" s="586"/>
      <c r="Y7" s="577">
        <v>188</v>
      </c>
      <c r="Z7" s="603">
        <v>208</v>
      </c>
      <c r="AA7" s="586"/>
      <c r="AB7" s="586"/>
      <c r="AC7" s="587">
        <v>210</v>
      </c>
      <c r="AD7" s="586">
        <f>SUM(Table119[[#This Row],[Q1 Y10]:[Q4 Y10]])</f>
        <v>396</v>
      </c>
    </row>
    <row r="8" spans="1:47" ht="28.8">
      <c r="A8" s="264" t="s">
        <v>17268</v>
      </c>
      <c r="B8" s="265">
        <v>1</v>
      </c>
      <c r="C8" s="265">
        <v>0</v>
      </c>
      <c r="D8" s="265">
        <v>0</v>
      </c>
      <c r="E8" s="265">
        <v>0</v>
      </c>
      <c r="F8" s="584" t="s">
        <v>172</v>
      </c>
      <c r="G8" s="265">
        <f>SUM(Table119[[#This Row],[Q1Y6]:[Q4Y6]])</f>
        <v>1</v>
      </c>
      <c r="H8" s="265">
        <v>0</v>
      </c>
      <c r="I8" s="265">
        <v>0</v>
      </c>
      <c r="J8" s="265">
        <v>1</v>
      </c>
      <c r="K8" s="265">
        <v>2</v>
      </c>
      <c r="L8" s="585">
        <v>2</v>
      </c>
      <c r="M8" s="271">
        <v>0</v>
      </c>
      <c r="N8" s="271">
        <v>1</v>
      </c>
      <c r="O8" s="271">
        <v>0</v>
      </c>
      <c r="P8" s="271">
        <v>3</v>
      </c>
      <c r="Q8" s="271">
        <v>2</v>
      </c>
      <c r="R8" s="585"/>
      <c r="S8" s="586">
        <v>2</v>
      </c>
      <c r="T8" s="586">
        <v>2</v>
      </c>
      <c r="U8" s="586">
        <v>0</v>
      </c>
      <c r="V8" s="586">
        <v>1</v>
      </c>
      <c r="W8" s="589" t="s">
        <v>179</v>
      </c>
      <c r="X8" s="586"/>
      <c r="Y8" s="577">
        <v>0</v>
      </c>
      <c r="Z8" s="603">
        <v>0</v>
      </c>
      <c r="AA8" s="586"/>
      <c r="AB8" s="586"/>
      <c r="AC8" s="587">
        <v>4</v>
      </c>
      <c r="AD8" s="586">
        <f>SUM(Table119[[#This Row],[Q1 Y10]:[Q4 Y10]])</f>
        <v>0</v>
      </c>
    </row>
    <row r="9" spans="1:47">
      <c r="A9" s="264" t="s">
        <v>17269</v>
      </c>
      <c r="B9" s="265">
        <v>1</v>
      </c>
      <c r="C9" s="265">
        <v>1</v>
      </c>
      <c r="D9" s="265">
        <v>3</v>
      </c>
      <c r="E9" s="265">
        <v>2</v>
      </c>
      <c r="F9" s="584" t="s">
        <v>172</v>
      </c>
      <c r="G9" s="265" t="s">
        <v>174</v>
      </c>
      <c r="H9" s="265">
        <v>2</v>
      </c>
      <c r="I9" s="265">
        <v>2</v>
      </c>
      <c r="J9" s="265">
        <v>2</v>
      </c>
      <c r="K9" s="265">
        <v>0</v>
      </c>
      <c r="L9" s="585">
        <v>4</v>
      </c>
      <c r="M9" s="271">
        <v>3</v>
      </c>
      <c r="N9" s="271">
        <v>3</v>
      </c>
      <c r="O9" s="271">
        <v>3</v>
      </c>
      <c r="P9" s="590">
        <v>4</v>
      </c>
      <c r="Q9" s="271">
        <v>4</v>
      </c>
      <c r="R9" s="585"/>
      <c r="S9" s="586">
        <v>4</v>
      </c>
      <c r="T9" s="586">
        <v>4</v>
      </c>
      <c r="U9" s="586">
        <v>1</v>
      </c>
      <c r="V9" s="586">
        <v>2</v>
      </c>
      <c r="W9" s="586">
        <v>4</v>
      </c>
      <c r="X9" s="586"/>
      <c r="Y9" s="577">
        <v>2</v>
      </c>
      <c r="Z9" s="603">
        <v>2</v>
      </c>
      <c r="AA9" s="586"/>
      <c r="AB9" s="586"/>
      <c r="AC9" s="587">
        <v>4</v>
      </c>
      <c r="AD9" s="586">
        <f>SUM(Table119[[#This Row],[Q1 Y10]:[Q4 Y10]])</f>
        <v>4</v>
      </c>
      <c r="AU9" s="388"/>
    </row>
    <row r="10" spans="1:47" ht="28.8">
      <c r="A10" s="264" t="s">
        <v>17270</v>
      </c>
      <c r="B10" s="265">
        <v>2</v>
      </c>
      <c r="C10" s="265">
        <v>1</v>
      </c>
      <c r="D10" s="265">
        <v>1</v>
      </c>
      <c r="E10" s="265">
        <v>0</v>
      </c>
      <c r="F10" s="584" t="s">
        <v>172</v>
      </c>
      <c r="G10" s="265">
        <v>4</v>
      </c>
      <c r="H10" s="265">
        <v>0</v>
      </c>
      <c r="I10" s="261" t="s">
        <v>180</v>
      </c>
      <c r="J10" s="265">
        <v>0</v>
      </c>
      <c r="K10" s="265">
        <v>0</v>
      </c>
      <c r="L10" s="585">
        <v>2</v>
      </c>
      <c r="M10" s="271">
        <v>0</v>
      </c>
      <c r="N10" s="271">
        <v>0</v>
      </c>
      <c r="O10" s="271">
        <v>0</v>
      </c>
      <c r="P10" s="271">
        <v>0</v>
      </c>
      <c r="Q10" s="271">
        <v>1</v>
      </c>
      <c r="R10" s="585"/>
      <c r="S10" s="586">
        <v>0</v>
      </c>
      <c r="T10" s="586">
        <v>0</v>
      </c>
      <c r="U10" s="586">
        <v>0</v>
      </c>
      <c r="V10" s="586">
        <v>0</v>
      </c>
      <c r="W10" s="586">
        <v>1</v>
      </c>
      <c r="X10" s="586"/>
      <c r="Y10" s="577">
        <v>0</v>
      </c>
      <c r="Z10" s="603">
        <v>0</v>
      </c>
      <c r="AA10" s="586"/>
      <c r="AB10" s="586"/>
      <c r="AC10" s="587">
        <v>2</v>
      </c>
      <c r="AD10" s="586">
        <f>SUM(Table119[[#This Row],[Q1 Y10]:[Q4 Y10]])</f>
        <v>0</v>
      </c>
    </row>
    <row r="11" spans="1:47">
      <c r="A11" s="231" t="s">
        <v>17271</v>
      </c>
      <c r="B11" s="265">
        <v>5</v>
      </c>
      <c r="C11" s="265">
        <v>7</v>
      </c>
      <c r="D11" s="265">
        <v>8</v>
      </c>
      <c r="E11" s="265">
        <v>0</v>
      </c>
      <c r="F11" s="584" t="s">
        <v>172</v>
      </c>
      <c r="G11" s="265">
        <f>SUM(Table119[[#This Row],[Q1Y6]:[Q4Y6]])</f>
        <v>20</v>
      </c>
      <c r="H11" s="265">
        <v>9</v>
      </c>
      <c r="I11" s="265">
        <v>0</v>
      </c>
      <c r="J11" s="265">
        <v>0</v>
      </c>
      <c r="K11" s="265">
        <v>0</v>
      </c>
      <c r="L11" s="585">
        <v>8</v>
      </c>
      <c r="M11" s="271">
        <v>9</v>
      </c>
      <c r="N11" s="271">
        <v>1</v>
      </c>
      <c r="O11" s="271">
        <v>4</v>
      </c>
      <c r="P11" s="271">
        <v>3</v>
      </c>
      <c r="Q11" s="271">
        <v>15</v>
      </c>
      <c r="R11" s="585"/>
      <c r="S11" s="586">
        <v>1</v>
      </c>
      <c r="T11" s="586">
        <v>0</v>
      </c>
      <c r="U11" s="586">
        <v>1</v>
      </c>
      <c r="V11" s="586">
        <v>5</v>
      </c>
      <c r="W11" s="586">
        <v>15</v>
      </c>
      <c r="X11" s="586"/>
      <c r="Y11" s="578"/>
      <c r="Z11" s="603">
        <v>5</v>
      </c>
      <c r="AA11" s="586"/>
      <c r="AB11" s="586"/>
      <c r="AC11" s="591"/>
      <c r="AD11" s="586">
        <f>SUM(Table119[[#This Row],[Q1 Y10]:[Q4 Y10]])</f>
        <v>5</v>
      </c>
    </row>
    <row r="12" spans="1:47" ht="28.8">
      <c r="A12" s="264" t="s">
        <v>17272</v>
      </c>
      <c r="B12" s="265">
        <v>4</v>
      </c>
      <c r="C12" s="265">
        <v>3</v>
      </c>
      <c r="D12" s="265">
        <v>2</v>
      </c>
      <c r="E12" s="265">
        <v>3</v>
      </c>
      <c r="F12" s="584" t="s">
        <v>172</v>
      </c>
      <c r="G12" s="265">
        <f>SUM(Table119[[#This Row],[Q1Y6]:[Q4Y6]])</f>
        <v>12</v>
      </c>
      <c r="H12" s="265">
        <v>3</v>
      </c>
      <c r="I12" s="265">
        <v>22</v>
      </c>
      <c r="J12" s="265">
        <v>2</v>
      </c>
      <c r="K12" s="265">
        <v>3</v>
      </c>
      <c r="L12" s="585">
        <v>16</v>
      </c>
      <c r="M12" s="271">
        <v>1</v>
      </c>
      <c r="N12" s="271">
        <v>1</v>
      </c>
      <c r="O12" s="271">
        <v>3</v>
      </c>
      <c r="P12" s="271">
        <v>0</v>
      </c>
      <c r="Q12" s="271">
        <v>5</v>
      </c>
      <c r="R12" s="585"/>
      <c r="S12" s="586">
        <v>1</v>
      </c>
      <c r="T12" s="586">
        <v>1</v>
      </c>
      <c r="U12" s="586">
        <v>18</v>
      </c>
      <c r="V12" s="586">
        <v>7</v>
      </c>
      <c r="W12" s="586">
        <v>5</v>
      </c>
      <c r="X12" s="586"/>
      <c r="Y12" s="577">
        <v>7</v>
      </c>
      <c r="Z12" s="603">
        <v>0</v>
      </c>
      <c r="AA12" s="586"/>
      <c r="AB12" s="586"/>
      <c r="AC12" s="587">
        <v>10</v>
      </c>
      <c r="AD12" s="586">
        <f>SUM(Table119[[#This Row],[Q1 Y10]:[Q4 Y10]])</f>
        <v>7</v>
      </c>
    </row>
    <row r="13" spans="1:47">
      <c r="A13" s="266" t="s">
        <v>181</v>
      </c>
      <c r="B13" s="265">
        <v>22</v>
      </c>
      <c r="C13" s="265">
        <v>16</v>
      </c>
      <c r="D13" s="265">
        <v>13</v>
      </c>
      <c r="E13" s="265">
        <v>7</v>
      </c>
      <c r="F13" s="265">
        <f t="shared" ref="F13" si="0">SUM(B13:E13)</f>
        <v>58</v>
      </c>
      <c r="G13" s="267">
        <v>40</v>
      </c>
      <c r="H13" s="265">
        <v>22</v>
      </c>
      <c r="I13" s="265">
        <v>16</v>
      </c>
      <c r="J13" s="265">
        <v>13</v>
      </c>
      <c r="K13" s="265">
        <v>7</v>
      </c>
      <c r="L13" s="265">
        <v>40</v>
      </c>
      <c r="M13" s="268">
        <v>4</v>
      </c>
      <c r="N13" s="268">
        <v>4</v>
      </c>
      <c r="O13" s="268">
        <v>20</v>
      </c>
      <c r="P13" s="268">
        <v>8</v>
      </c>
      <c r="Q13" s="268">
        <v>20</v>
      </c>
      <c r="R13" s="265"/>
      <c r="S13" s="586">
        <v>11</v>
      </c>
      <c r="T13" s="586">
        <v>0</v>
      </c>
      <c r="U13" s="586">
        <v>7</v>
      </c>
      <c r="V13" s="586">
        <v>0</v>
      </c>
      <c r="W13" s="586" t="s">
        <v>182</v>
      </c>
      <c r="X13" s="586"/>
      <c r="Y13" s="577">
        <v>17</v>
      </c>
      <c r="Z13" s="603">
        <v>12</v>
      </c>
      <c r="AA13" s="586"/>
      <c r="AB13" s="586"/>
      <c r="AC13" s="587">
        <v>50</v>
      </c>
      <c r="AD13" s="586">
        <f>SUM(Table119[[#This Row],[Q1 Y10]:[Q4 Y10]])</f>
        <v>29</v>
      </c>
    </row>
    <row r="14" spans="1:47" s="388" customFormat="1" ht="0.75" customHeight="1">
      <c r="A14" s="264" t="s">
        <v>183</v>
      </c>
      <c r="B14" s="261"/>
      <c r="C14" s="261"/>
      <c r="D14" s="265"/>
      <c r="E14" s="265"/>
      <c r="F14" s="584"/>
      <c r="G14" s="265"/>
      <c r="H14" s="265"/>
      <c r="I14" s="265"/>
      <c r="J14" s="265">
        <v>6</v>
      </c>
      <c r="K14" s="265"/>
      <c r="L14" s="585"/>
      <c r="M14" s="271">
        <v>0</v>
      </c>
      <c r="N14" s="271"/>
      <c r="O14" s="271"/>
      <c r="P14" s="271"/>
      <c r="Q14" s="271"/>
      <c r="R14" s="585"/>
      <c r="S14" s="586"/>
      <c r="T14" s="586"/>
      <c r="U14" s="586"/>
      <c r="V14" s="586"/>
      <c r="W14" s="586"/>
      <c r="X14" s="586"/>
      <c r="Y14" s="577"/>
      <c r="Z14" s="603"/>
      <c r="AA14" s="586"/>
      <c r="AB14" s="586"/>
      <c r="AC14" s="587"/>
      <c r="AD14" s="586">
        <f>SUM(Table119[[#This Row],[Q1 Y10]:[Q4 Y10]])</f>
        <v>0</v>
      </c>
    </row>
    <row r="15" spans="1:47" s="388" customFormat="1" ht="0.75" customHeight="1">
      <c r="A15" s="264" t="s">
        <v>17273</v>
      </c>
      <c r="B15" s="265">
        <v>0</v>
      </c>
      <c r="C15" s="265">
        <v>22</v>
      </c>
      <c r="D15" s="265">
        <v>32</v>
      </c>
      <c r="E15" s="265">
        <v>33</v>
      </c>
      <c r="F15" s="265">
        <v>40</v>
      </c>
      <c r="G15" s="265">
        <f>SUM(Table119[[#This Row],[Q1Y6]:[Q4Y6]])</f>
        <v>87</v>
      </c>
      <c r="H15" s="265">
        <v>27</v>
      </c>
      <c r="I15" s="265">
        <v>17</v>
      </c>
      <c r="J15" s="265">
        <v>24</v>
      </c>
      <c r="K15" s="265"/>
      <c r="L15" s="265">
        <v>40</v>
      </c>
      <c r="M15" s="268">
        <v>0</v>
      </c>
      <c r="N15" s="268"/>
      <c r="O15" s="268"/>
      <c r="P15" s="268"/>
      <c r="Q15" s="268"/>
      <c r="R15" s="265"/>
      <c r="S15" s="586"/>
      <c r="T15" s="586"/>
      <c r="U15" s="586"/>
      <c r="V15" s="586"/>
      <c r="W15" s="586"/>
      <c r="X15" s="586"/>
      <c r="Y15" s="577"/>
      <c r="Z15" s="603"/>
      <c r="AA15" s="586"/>
      <c r="AB15" s="586"/>
      <c r="AC15" s="587"/>
      <c r="AD15" s="586">
        <f>SUM(Table119[[#This Row],[Q1 Y10]:[Q4 Y10]])</f>
        <v>0</v>
      </c>
    </row>
    <row r="16" spans="1:47" s="388" customFormat="1" ht="0.75" customHeight="1">
      <c r="A16" s="264" t="s">
        <v>184</v>
      </c>
      <c r="B16" s="265">
        <v>2</v>
      </c>
      <c r="C16" s="265">
        <v>1</v>
      </c>
      <c r="D16" s="265">
        <v>0</v>
      </c>
      <c r="E16" s="265">
        <v>0</v>
      </c>
      <c r="F16" s="265">
        <v>4</v>
      </c>
      <c r="G16" s="265">
        <f>SUM(Table119[[#This Row],[Q1Y6]:[Q4Y6]])</f>
        <v>3</v>
      </c>
      <c r="H16" s="265">
        <v>0</v>
      </c>
      <c r="I16" s="265">
        <v>1</v>
      </c>
      <c r="J16" s="265">
        <v>1</v>
      </c>
      <c r="K16" s="265"/>
      <c r="L16" s="265">
        <v>4</v>
      </c>
      <c r="M16" s="268">
        <v>0</v>
      </c>
      <c r="N16" s="268"/>
      <c r="O16" s="268"/>
      <c r="P16" s="268"/>
      <c r="Q16" s="268"/>
      <c r="R16" s="265"/>
      <c r="S16" s="586"/>
      <c r="T16" s="586"/>
      <c r="U16" s="586"/>
      <c r="V16" s="586"/>
      <c r="W16" s="586"/>
      <c r="X16" s="586"/>
      <c r="Y16" s="577"/>
      <c r="Z16" s="603"/>
      <c r="AA16" s="586"/>
      <c r="AB16" s="586"/>
      <c r="AC16" s="587"/>
      <c r="AD16" s="586">
        <f>SUM(Table119[[#This Row],[Q1 Y10]:[Q4 Y10]])</f>
        <v>0</v>
      </c>
    </row>
    <row r="17" spans="1:30" s="388" customFormat="1" ht="0.75" customHeight="1">
      <c r="A17" s="264" t="s">
        <v>185</v>
      </c>
      <c r="B17" s="265">
        <v>0</v>
      </c>
      <c r="C17" s="265">
        <v>0</v>
      </c>
      <c r="D17" s="265">
        <v>0</v>
      </c>
      <c r="E17" s="265">
        <v>99</v>
      </c>
      <c r="F17" s="265">
        <v>10</v>
      </c>
      <c r="G17" s="265">
        <f>SUM(Table119[[#This Row],[Q1Y6]:[Q4Y6]])</f>
        <v>99</v>
      </c>
      <c r="H17" s="265">
        <v>0</v>
      </c>
      <c r="I17" s="265">
        <v>0</v>
      </c>
      <c r="J17" s="265">
        <v>0</v>
      </c>
      <c r="K17" s="265"/>
      <c r="L17" s="265">
        <v>0</v>
      </c>
      <c r="M17" s="268">
        <v>0</v>
      </c>
      <c r="N17" s="268"/>
      <c r="O17" s="268"/>
      <c r="P17" s="268"/>
      <c r="Q17" s="268"/>
      <c r="R17" s="265"/>
      <c r="S17" s="586"/>
      <c r="T17" s="586"/>
      <c r="U17" s="586"/>
      <c r="V17" s="586"/>
      <c r="W17" s="586"/>
      <c r="X17" s="586"/>
      <c r="Y17" s="577"/>
      <c r="Z17" s="603"/>
      <c r="AA17" s="586"/>
      <c r="AB17" s="586"/>
      <c r="AC17" s="587"/>
      <c r="AD17" s="586">
        <f>SUM(Table119[[#This Row],[Q1 Y10]:[Q4 Y10]])</f>
        <v>0</v>
      </c>
    </row>
    <row r="18" spans="1:30" s="388" customFormat="1" ht="0.75" customHeight="1">
      <c r="A18" s="264" t="s">
        <v>17274</v>
      </c>
      <c r="B18" s="265">
        <v>0</v>
      </c>
      <c r="C18" s="265">
        <v>0</v>
      </c>
      <c r="D18" s="265">
        <v>0</v>
      </c>
      <c r="E18" s="265">
        <v>0</v>
      </c>
      <c r="F18" s="265" t="s">
        <v>186</v>
      </c>
      <c r="G18" s="265">
        <f>SUM(Table119[[#This Row],[Q1Y6]:[Q4Y6]])</f>
        <v>0</v>
      </c>
      <c r="H18" s="265">
        <v>0</v>
      </c>
      <c r="I18" s="265">
        <v>0</v>
      </c>
      <c r="J18" s="265">
        <v>1</v>
      </c>
      <c r="K18" s="265"/>
      <c r="L18" s="265">
        <v>5</v>
      </c>
      <c r="M18" s="592">
        <v>0</v>
      </c>
      <c r="N18" s="268"/>
      <c r="O18" s="268"/>
      <c r="P18" s="268"/>
      <c r="Q18" s="268"/>
      <c r="R18" s="265"/>
      <c r="S18" s="586"/>
      <c r="T18" s="586"/>
      <c r="U18" s="586"/>
      <c r="V18" s="586"/>
      <c r="W18" s="586"/>
      <c r="X18" s="586"/>
      <c r="Y18" s="577"/>
      <c r="Z18" s="603"/>
      <c r="AA18" s="586"/>
      <c r="AB18" s="586"/>
      <c r="AC18" s="587"/>
      <c r="AD18" s="586">
        <f>SUM(Table119[[#This Row],[Q1 Y10]:[Q4 Y10]])</f>
        <v>0</v>
      </c>
    </row>
    <row r="19" spans="1:30" s="388" customFormat="1" ht="14.4" hidden="1" customHeight="1">
      <c r="A19" s="264" t="s">
        <v>17275</v>
      </c>
      <c r="B19" s="265">
        <v>2</v>
      </c>
      <c r="C19" s="265">
        <v>7</v>
      </c>
      <c r="D19" s="265">
        <v>11</v>
      </c>
      <c r="E19" s="265">
        <v>10</v>
      </c>
      <c r="F19" s="584" t="s">
        <v>172</v>
      </c>
      <c r="G19" s="265">
        <f>SUM(Table119[[#This Row],[Q1Y6]:[Q4Y6]])</f>
        <v>30</v>
      </c>
      <c r="H19" s="265">
        <v>1</v>
      </c>
      <c r="I19" s="265">
        <v>12</v>
      </c>
      <c r="J19" s="265">
        <v>12.5</v>
      </c>
      <c r="K19" s="265"/>
      <c r="L19" s="585">
        <v>30</v>
      </c>
      <c r="M19" s="593">
        <v>0</v>
      </c>
      <c r="N19" s="271"/>
      <c r="O19" s="271"/>
      <c r="P19" s="271"/>
      <c r="Q19" s="271"/>
      <c r="R19" s="585"/>
      <c r="S19" s="586"/>
      <c r="T19" s="586"/>
      <c r="U19" s="586"/>
      <c r="V19" s="586"/>
      <c r="W19" s="586"/>
      <c r="X19" s="586"/>
      <c r="Y19" s="577"/>
      <c r="Z19" s="603"/>
      <c r="AA19" s="586"/>
      <c r="AB19" s="586"/>
      <c r="AC19" s="587"/>
      <c r="AD19" s="586">
        <f>SUM(Table119[[#This Row],[Q1 Y10]:[Q4 Y10]])</f>
        <v>0</v>
      </c>
    </row>
    <row r="20" spans="1:30" s="388" customFormat="1" ht="14.4" hidden="1" customHeight="1">
      <c r="A20" s="264" t="s">
        <v>17276</v>
      </c>
      <c r="B20" s="265">
        <v>0</v>
      </c>
      <c r="C20" s="265">
        <v>0</v>
      </c>
      <c r="D20" s="265">
        <v>0</v>
      </c>
      <c r="E20" s="265">
        <v>11</v>
      </c>
      <c r="F20" s="265">
        <v>10</v>
      </c>
      <c r="G20" s="265">
        <f>SUM(Table119[[#This Row],[Q1Y6]:[Q4Y6]])</f>
        <v>11</v>
      </c>
      <c r="H20" s="265">
        <v>0</v>
      </c>
      <c r="I20" s="265">
        <v>1</v>
      </c>
      <c r="J20" s="265">
        <v>0</v>
      </c>
      <c r="K20" s="265"/>
      <c r="L20" s="265">
        <v>0</v>
      </c>
      <c r="M20" s="268">
        <v>0</v>
      </c>
      <c r="N20" s="268"/>
      <c r="O20" s="268"/>
      <c r="P20" s="268"/>
      <c r="Q20" s="268"/>
      <c r="R20" s="265"/>
      <c r="S20" s="586"/>
      <c r="T20" s="586"/>
      <c r="U20" s="586"/>
      <c r="V20" s="586"/>
      <c r="W20" s="586"/>
      <c r="X20" s="586"/>
      <c r="Y20" s="577"/>
      <c r="Z20" s="603"/>
      <c r="AA20" s="586"/>
      <c r="AB20" s="586"/>
      <c r="AC20" s="587"/>
      <c r="AD20" s="586">
        <f>SUM(Table119[[#This Row],[Q1 Y10]:[Q4 Y10]])</f>
        <v>0</v>
      </c>
    </row>
    <row r="21" spans="1:30" s="388" customFormat="1" ht="14.4" hidden="1" customHeight="1">
      <c r="A21" s="264" t="s">
        <v>17277</v>
      </c>
      <c r="B21" s="261">
        <v>0</v>
      </c>
      <c r="C21" s="261">
        <v>0</v>
      </c>
      <c r="D21" s="265">
        <v>7</v>
      </c>
      <c r="E21" s="265">
        <v>1</v>
      </c>
      <c r="F21" s="265">
        <v>4</v>
      </c>
      <c r="G21" s="265">
        <f>SUM(Table119[[#This Row],[Q1Y6]:[Q4Y6]])</f>
        <v>8</v>
      </c>
      <c r="H21" s="261">
        <v>8</v>
      </c>
      <c r="I21" s="261">
        <v>3</v>
      </c>
      <c r="J21" s="265">
        <v>4</v>
      </c>
      <c r="K21" s="265"/>
      <c r="L21" s="265">
        <v>10</v>
      </c>
      <c r="M21" s="268">
        <v>0</v>
      </c>
      <c r="N21" s="268"/>
      <c r="O21" s="268"/>
      <c r="P21" s="268"/>
      <c r="Q21" s="268"/>
      <c r="R21" s="265"/>
      <c r="S21" s="586"/>
      <c r="T21" s="586"/>
      <c r="U21" s="586"/>
      <c r="V21" s="586"/>
      <c r="W21" s="586"/>
      <c r="X21" s="586"/>
      <c r="Y21" s="577"/>
      <c r="Z21" s="603"/>
      <c r="AA21" s="586"/>
      <c r="AB21" s="586"/>
      <c r="AC21" s="587"/>
      <c r="AD21" s="586">
        <f>SUM(Table119[[#This Row],[Q1 Y10]:[Q4 Y10]])</f>
        <v>0</v>
      </c>
    </row>
    <row r="22" spans="1:30" s="388" customFormat="1" ht="14.4" hidden="1" customHeight="1">
      <c r="A22" s="264" t="s">
        <v>187</v>
      </c>
      <c r="B22" s="261"/>
      <c r="C22" s="261"/>
      <c r="D22" s="265"/>
      <c r="E22" s="265"/>
      <c r="F22" s="265"/>
      <c r="G22" s="265"/>
      <c r="H22" s="261"/>
      <c r="I22" s="261"/>
      <c r="J22" s="265">
        <v>12</v>
      </c>
      <c r="K22" s="265"/>
      <c r="L22" s="269"/>
      <c r="M22" s="268">
        <v>0</v>
      </c>
      <c r="N22" s="268"/>
      <c r="O22" s="268"/>
      <c r="P22" s="268"/>
      <c r="Q22" s="268"/>
      <c r="R22" s="269"/>
      <c r="S22" s="586"/>
      <c r="T22" s="586"/>
      <c r="U22" s="586"/>
      <c r="V22" s="586"/>
      <c r="W22" s="586"/>
      <c r="X22" s="586"/>
      <c r="Y22" s="577"/>
      <c r="Z22" s="603"/>
      <c r="AA22" s="586"/>
      <c r="AB22" s="586"/>
      <c r="AC22" s="587"/>
      <c r="AD22" s="586">
        <f>SUM(Table119[[#This Row],[Q1 Y10]:[Q4 Y10]])</f>
        <v>0</v>
      </c>
    </row>
    <row r="23" spans="1:30" ht="14.4" hidden="1" customHeight="1">
      <c r="A23" s="266" t="s">
        <v>188</v>
      </c>
      <c r="B23" s="261"/>
      <c r="C23" s="261"/>
      <c r="D23" s="265"/>
      <c r="E23" s="265"/>
      <c r="F23" s="265"/>
      <c r="G23" s="265"/>
      <c r="H23" s="265">
        <v>82</v>
      </c>
      <c r="I23" s="265">
        <v>89</v>
      </c>
      <c r="J23" s="265">
        <v>84</v>
      </c>
      <c r="K23" s="265">
        <v>59</v>
      </c>
      <c r="L23" s="269">
        <v>200</v>
      </c>
      <c r="M23" s="270" t="s">
        <v>189</v>
      </c>
      <c r="N23" s="268"/>
      <c r="O23" s="268"/>
      <c r="P23" s="268"/>
      <c r="Q23" s="268"/>
      <c r="R23" s="269"/>
      <c r="S23" s="586"/>
      <c r="T23" s="586"/>
      <c r="U23" s="586"/>
      <c r="V23" s="586"/>
      <c r="W23" s="586"/>
      <c r="X23" s="586"/>
      <c r="Y23" s="577"/>
      <c r="Z23" s="603"/>
      <c r="AA23" s="586"/>
      <c r="AB23" s="586"/>
      <c r="AC23" s="587"/>
      <c r="AD23" s="586">
        <f>SUM(Table119[[#This Row],[Q1 Y10]:[Q4 Y10]])</f>
        <v>0</v>
      </c>
    </row>
    <row r="24" spans="1:30">
      <c r="A24" s="266" t="s">
        <v>190</v>
      </c>
      <c r="B24" s="261"/>
      <c r="C24" s="261"/>
      <c r="D24" s="265"/>
      <c r="E24" s="265"/>
      <c r="F24" s="265"/>
      <c r="G24" s="265"/>
      <c r="H24" s="265">
        <v>20</v>
      </c>
      <c r="I24" s="265">
        <v>50</v>
      </c>
      <c r="J24" s="265">
        <v>69</v>
      </c>
      <c r="K24" s="265">
        <v>60</v>
      </c>
      <c r="L24" s="48" t="s">
        <v>191</v>
      </c>
      <c r="M24" s="271">
        <v>115</v>
      </c>
      <c r="N24" s="271">
        <v>83</v>
      </c>
      <c r="O24" s="271">
        <v>93</v>
      </c>
      <c r="P24" s="271">
        <v>125</v>
      </c>
      <c r="Q24" s="271">
        <v>400</v>
      </c>
      <c r="R24" s="48"/>
      <c r="S24" s="586">
        <v>216</v>
      </c>
      <c r="T24" s="586">
        <v>383</v>
      </c>
      <c r="U24" s="586">
        <v>404</v>
      </c>
      <c r="V24" s="586">
        <v>190</v>
      </c>
      <c r="W24" s="586">
        <v>500</v>
      </c>
      <c r="X24" s="586"/>
      <c r="Y24" s="577">
        <v>275</v>
      </c>
      <c r="Z24" s="603">
        <v>224</v>
      </c>
      <c r="AA24" s="586"/>
      <c r="AB24" s="586"/>
      <c r="AC24" s="587">
        <v>1000</v>
      </c>
      <c r="AD24" s="586">
        <f>SUM(Table119[[#This Row],[Q1 Y10]:[Q4 Y10]])</f>
        <v>499</v>
      </c>
    </row>
    <row r="25" spans="1:30">
      <c r="A25" s="264" t="s">
        <v>17278</v>
      </c>
      <c r="B25" s="265">
        <v>12</v>
      </c>
      <c r="C25" s="265">
        <v>48</v>
      </c>
      <c r="D25" s="265">
        <v>84</v>
      </c>
      <c r="E25" s="265">
        <v>130</v>
      </c>
      <c r="F25" s="265">
        <v>120</v>
      </c>
      <c r="G25" s="265">
        <f>SUM(Table119[[#This Row],[Q1Y6]:[Q4Y6]])</f>
        <v>274</v>
      </c>
      <c r="H25" s="265">
        <v>147</v>
      </c>
      <c r="I25" s="265">
        <v>141</v>
      </c>
      <c r="J25" s="265">
        <v>198</v>
      </c>
      <c r="K25" s="265"/>
      <c r="L25" s="48">
        <v>200</v>
      </c>
      <c r="M25" s="271">
        <v>114</v>
      </c>
      <c r="N25" s="271">
        <v>147</v>
      </c>
      <c r="O25" s="271">
        <v>158.5</v>
      </c>
      <c r="P25" s="271">
        <v>223</v>
      </c>
      <c r="Q25" s="271">
        <v>400</v>
      </c>
      <c r="R25" s="48"/>
      <c r="S25" s="586">
        <v>321</v>
      </c>
      <c r="T25" s="586">
        <v>112</v>
      </c>
      <c r="U25" s="586">
        <v>157</v>
      </c>
      <c r="V25" s="586">
        <v>111</v>
      </c>
      <c r="W25" s="586">
        <v>500</v>
      </c>
      <c r="X25" s="586"/>
      <c r="Y25" s="577">
        <v>126</v>
      </c>
      <c r="Z25" s="603">
        <v>99</v>
      </c>
      <c r="AA25" s="586"/>
      <c r="AB25" s="586"/>
      <c r="AC25" s="587">
        <v>1000</v>
      </c>
      <c r="AD25" s="586">
        <f>SUM(Table119[[#This Row],[Q1 Y10]:[Q4 Y10]])</f>
        <v>225</v>
      </c>
    </row>
    <row r="26" spans="1:30">
      <c r="A26" s="266" t="s">
        <v>17125</v>
      </c>
      <c r="B26" s="265">
        <v>7</v>
      </c>
      <c r="C26" s="265">
        <v>15</v>
      </c>
      <c r="D26" s="265">
        <v>4</v>
      </c>
      <c r="E26" s="265">
        <v>5</v>
      </c>
      <c r="F26" s="265">
        <f t="shared" ref="F26" si="1">SUM(B26:E26)</f>
        <v>31</v>
      </c>
      <c r="G26" s="267" t="s">
        <v>192</v>
      </c>
      <c r="H26" s="265">
        <v>7</v>
      </c>
      <c r="I26" s="265">
        <v>15</v>
      </c>
      <c r="J26" s="265">
        <v>4</v>
      </c>
      <c r="K26" s="265">
        <v>5</v>
      </c>
      <c r="L26" s="585">
        <v>45</v>
      </c>
      <c r="M26" s="271">
        <v>3</v>
      </c>
      <c r="N26" s="271">
        <v>6</v>
      </c>
      <c r="O26" s="271">
        <v>13</v>
      </c>
      <c r="P26" s="271">
        <v>15</v>
      </c>
      <c r="Q26" s="271">
        <v>10</v>
      </c>
      <c r="R26" s="585"/>
      <c r="S26" s="586">
        <v>4</v>
      </c>
      <c r="T26" s="586">
        <v>1</v>
      </c>
      <c r="U26" s="586">
        <v>1</v>
      </c>
      <c r="V26" s="586">
        <v>0</v>
      </c>
      <c r="W26" s="586" t="s">
        <v>193</v>
      </c>
      <c r="X26" s="586"/>
      <c r="Y26" s="577">
        <v>1</v>
      </c>
      <c r="Z26" s="603">
        <v>1</v>
      </c>
      <c r="AA26" s="586"/>
      <c r="AB26" s="586"/>
      <c r="AC26" s="587">
        <v>4</v>
      </c>
      <c r="AD26" s="586">
        <f>SUM(Table119[[#This Row],[Q1 Y10]:[Q4 Y10]])</f>
        <v>2</v>
      </c>
    </row>
    <row r="27" spans="1:30">
      <c r="A27" s="654" t="s">
        <v>194</v>
      </c>
      <c r="B27" s="655"/>
      <c r="C27" s="655"/>
      <c r="D27" s="656"/>
      <c r="E27" s="656"/>
      <c r="F27" s="657"/>
      <c r="G27" s="656"/>
      <c r="H27" s="656"/>
      <c r="I27" s="656">
        <v>6</v>
      </c>
      <c r="J27" s="656">
        <v>11</v>
      </c>
      <c r="K27" s="656"/>
      <c r="L27" s="658">
        <v>15</v>
      </c>
      <c r="M27" s="659"/>
      <c r="N27" s="659"/>
      <c r="O27" s="659"/>
      <c r="P27" s="659"/>
      <c r="Q27" s="659"/>
      <c r="R27" s="658"/>
      <c r="S27" s="660"/>
      <c r="T27" s="660"/>
      <c r="U27" s="660"/>
      <c r="V27" s="660"/>
      <c r="W27" s="660"/>
      <c r="X27" s="660"/>
      <c r="Y27" s="578"/>
      <c r="Z27" s="604"/>
      <c r="AA27" s="660"/>
      <c r="AB27" s="660"/>
      <c r="AC27" s="591"/>
      <c r="AD27" s="660">
        <f>SUM(Table119[[#This Row],[Q1 Y10]:[Q4 Y10]])</f>
        <v>0</v>
      </c>
    </row>
    <row r="28" spans="1:30">
      <c r="A28" s="654" t="s">
        <v>195</v>
      </c>
      <c r="B28" s="655"/>
      <c r="C28" s="655"/>
      <c r="D28" s="656"/>
      <c r="E28" s="656"/>
      <c r="F28" s="657"/>
      <c r="G28" s="656"/>
      <c r="H28" s="656"/>
      <c r="I28" s="656">
        <v>1</v>
      </c>
      <c r="J28" s="656">
        <v>4</v>
      </c>
      <c r="K28" s="656"/>
      <c r="L28" s="658">
        <v>10</v>
      </c>
      <c r="M28" s="659"/>
      <c r="N28" s="659"/>
      <c r="O28" s="659"/>
      <c r="P28" s="659"/>
      <c r="Q28" s="659"/>
      <c r="R28" s="658"/>
      <c r="S28" s="660"/>
      <c r="T28" s="660"/>
      <c r="U28" s="660"/>
      <c r="V28" s="660"/>
      <c r="W28" s="660"/>
      <c r="X28" s="660"/>
      <c r="Y28" s="578"/>
      <c r="Z28" s="604"/>
      <c r="AA28" s="660"/>
      <c r="AB28" s="660"/>
      <c r="AC28" s="591"/>
      <c r="AD28" s="660">
        <f>SUM(Table119[[#This Row],[Q1 Y10]:[Q4 Y10]])</f>
        <v>0</v>
      </c>
    </row>
    <row r="29" spans="1:30" ht="28.8">
      <c r="A29" s="264" t="s">
        <v>17279</v>
      </c>
      <c r="B29" s="265">
        <v>1</v>
      </c>
      <c r="C29" s="265">
        <v>1</v>
      </c>
      <c r="D29" s="265">
        <v>0</v>
      </c>
      <c r="E29" s="265">
        <v>2</v>
      </c>
      <c r="F29" s="265">
        <v>2</v>
      </c>
      <c r="G29" s="265">
        <f>SUM(Table119[[#This Row],[Q1Y6]:[Q4Y6]])</f>
        <v>4</v>
      </c>
      <c r="H29" s="265">
        <v>5</v>
      </c>
      <c r="I29" s="265">
        <v>1</v>
      </c>
      <c r="J29" s="265">
        <v>2</v>
      </c>
      <c r="K29" s="265"/>
      <c r="L29" s="585">
        <v>10</v>
      </c>
      <c r="M29" s="271">
        <v>3</v>
      </c>
      <c r="N29" s="271">
        <v>0</v>
      </c>
      <c r="O29" s="271">
        <v>2</v>
      </c>
      <c r="P29" s="271">
        <v>1</v>
      </c>
      <c r="Q29" s="271">
        <v>10</v>
      </c>
      <c r="R29" s="585"/>
      <c r="S29" s="586">
        <v>1</v>
      </c>
      <c r="T29" s="586">
        <v>0</v>
      </c>
      <c r="U29" s="586">
        <v>1</v>
      </c>
      <c r="V29" s="586">
        <v>1</v>
      </c>
      <c r="W29" s="589" t="s">
        <v>196</v>
      </c>
      <c r="X29" s="586"/>
      <c r="Y29" s="577">
        <v>1</v>
      </c>
      <c r="Z29" s="603">
        <v>0</v>
      </c>
      <c r="AA29" s="586"/>
      <c r="AB29" s="586"/>
      <c r="AC29" s="587">
        <v>10</v>
      </c>
      <c r="AD29" s="586">
        <f>SUM(Table119[[#This Row],[Q1 Y10]:[Q4 Y10]])</f>
        <v>1</v>
      </c>
    </row>
    <row r="30" spans="1:30">
      <c r="A30" s="264" t="s">
        <v>197</v>
      </c>
      <c r="B30" s="265">
        <v>1</v>
      </c>
      <c r="C30" s="265">
        <v>5</v>
      </c>
      <c r="D30" s="265">
        <v>11</v>
      </c>
      <c r="E30" s="265">
        <v>13</v>
      </c>
      <c r="F30" s="265">
        <v>20</v>
      </c>
      <c r="G30" s="265">
        <v>28</v>
      </c>
      <c r="H30" s="265">
        <v>5</v>
      </c>
      <c r="I30" s="265">
        <v>51</v>
      </c>
      <c r="J30" s="265">
        <v>21</v>
      </c>
      <c r="K30" s="265">
        <v>20</v>
      </c>
      <c r="L30" s="265">
        <v>20</v>
      </c>
      <c r="M30" s="268">
        <v>38</v>
      </c>
      <c r="N30" s="268">
        <v>33</v>
      </c>
      <c r="O30" s="268">
        <v>103</v>
      </c>
      <c r="P30" s="268">
        <v>107</v>
      </c>
      <c r="Q30" s="268">
        <v>200</v>
      </c>
      <c r="R30" s="265"/>
      <c r="S30" s="586">
        <v>56</v>
      </c>
      <c r="T30" s="586">
        <v>37</v>
      </c>
      <c r="U30" s="586">
        <v>54</v>
      </c>
      <c r="V30" s="586">
        <v>17</v>
      </c>
      <c r="W30" s="586" t="s">
        <v>198</v>
      </c>
      <c r="X30" s="586"/>
      <c r="Y30" s="577">
        <v>23</v>
      </c>
      <c r="Z30" s="603">
        <v>11</v>
      </c>
      <c r="AA30" s="586"/>
      <c r="AB30" s="586"/>
      <c r="AC30" s="587">
        <v>350</v>
      </c>
      <c r="AD30" s="586">
        <f>SUM(Table119[[#This Row],[Q1 Y10]:[Q4 Y10]])</f>
        <v>34</v>
      </c>
    </row>
    <row r="31" spans="1:30">
      <c r="A31" s="264" t="s">
        <v>199</v>
      </c>
      <c r="B31" s="265">
        <v>0</v>
      </c>
      <c r="C31" s="265">
        <v>0</v>
      </c>
      <c r="D31" s="265">
        <v>0</v>
      </c>
      <c r="E31" s="265">
        <v>0</v>
      </c>
      <c r="F31" s="584" t="s">
        <v>172</v>
      </c>
      <c r="G31" s="265">
        <f>SUM(Table119[[#This Row],[Q1Y6]:[Q4Y6]])</f>
        <v>0</v>
      </c>
      <c r="H31" s="265">
        <v>0</v>
      </c>
      <c r="I31" s="265">
        <v>10</v>
      </c>
      <c r="J31" s="265">
        <v>0</v>
      </c>
      <c r="K31" s="265"/>
      <c r="L31" s="585">
        <v>10</v>
      </c>
      <c r="M31" s="271"/>
      <c r="N31" s="271"/>
      <c r="O31" s="271"/>
      <c r="P31" s="271"/>
      <c r="Q31" s="271"/>
      <c r="R31" s="585"/>
      <c r="S31" s="586"/>
      <c r="T31" s="586"/>
      <c r="U31" s="586"/>
      <c r="V31" s="586"/>
      <c r="W31" s="586"/>
      <c r="X31" s="586"/>
      <c r="Y31" s="577"/>
      <c r="Z31" s="603">
        <v>0</v>
      </c>
      <c r="AA31" s="586"/>
      <c r="AB31" s="586"/>
      <c r="AC31" s="587"/>
      <c r="AD31" s="586">
        <f>SUM(Table119[[#This Row],[Q1 Y10]:[Q4 Y10]])</f>
        <v>0</v>
      </c>
    </row>
    <row r="32" spans="1:30">
      <c r="A32" s="264" t="s">
        <v>200</v>
      </c>
      <c r="B32" s="261"/>
      <c r="C32" s="261"/>
      <c r="D32" s="265"/>
      <c r="E32" s="265"/>
      <c r="F32" s="265"/>
      <c r="G32" s="265"/>
      <c r="H32" s="265">
        <v>26</v>
      </c>
      <c r="I32" s="265">
        <v>18</v>
      </c>
      <c r="J32" s="265">
        <v>28</v>
      </c>
      <c r="K32" s="265">
        <v>12</v>
      </c>
      <c r="L32" s="265">
        <v>75</v>
      </c>
      <c r="M32" s="268">
        <v>14</v>
      </c>
      <c r="N32" s="268">
        <v>25</v>
      </c>
      <c r="O32" s="268">
        <v>42</v>
      </c>
      <c r="P32" s="268">
        <v>31</v>
      </c>
      <c r="Q32" s="268">
        <v>90</v>
      </c>
      <c r="R32" s="265"/>
      <c r="S32" s="586">
        <v>20</v>
      </c>
      <c r="T32" s="586">
        <v>6</v>
      </c>
      <c r="U32" s="586">
        <v>11</v>
      </c>
      <c r="V32" s="586">
        <v>12</v>
      </c>
      <c r="W32" s="586">
        <v>100</v>
      </c>
      <c r="X32" s="586"/>
      <c r="Y32" s="577">
        <v>15</v>
      </c>
      <c r="Z32" s="603">
        <v>9</v>
      </c>
      <c r="AA32" s="586"/>
      <c r="AB32" s="586"/>
      <c r="AC32" s="587">
        <v>100</v>
      </c>
      <c r="AD32" s="586">
        <f>SUM(Table119[[#This Row],[Q1 Y10]:[Q4 Y10]])</f>
        <v>24</v>
      </c>
    </row>
    <row r="33" spans="1:30">
      <c r="A33" s="264" t="s">
        <v>201</v>
      </c>
      <c r="B33" s="261"/>
      <c r="C33" s="261"/>
      <c r="D33" s="265"/>
      <c r="E33" s="265"/>
      <c r="F33" s="265"/>
      <c r="G33" s="265"/>
      <c r="H33" s="265">
        <v>5</v>
      </c>
      <c r="I33" s="265">
        <v>29</v>
      </c>
      <c r="J33" s="265">
        <v>5</v>
      </c>
      <c r="K33" s="265">
        <v>5</v>
      </c>
      <c r="L33" s="265">
        <v>25</v>
      </c>
      <c r="M33" s="268">
        <v>9</v>
      </c>
      <c r="N33" s="268">
        <v>7</v>
      </c>
      <c r="O33" s="268">
        <v>56.5</v>
      </c>
      <c r="P33" s="268">
        <v>23</v>
      </c>
      <c r="Q33" s="268">
        <v>50</v>
      </c>
      <c r="R33" s="265"/>
      <c r="S33" s="586">
        <v>41</v>
      </c>
      <c r="T33" s="586">
        <v>11</v>
      </c>
      <c r="U33" s="586">
        <v>15</v>
      </c>
      <c r="V33" s="586">
        <v>21</v>
      </c>
      <c r="W33" s="586">
        <v>100</v>
      </c>
      <c r="X33" s="586"/>
      <c r="Y33" s="577">
        <v>33</v>
      </c>
      <c r="Z33" s="603">
        <v>32</v>
      </c>
      <c r="AA33" s="586"/>
      <c r="AB33" s="586"/>
      <c r="AC33" s="587">
        <v>125</v>
      </c>
      <c r="AD33" s="586">
        <f>SUM(Table119[[#This Row],[Q1 Y10]:[Q4 Y10]])</f>
        <v>65</v>
      </c>
    </row>
    <row r="34" spans="1:30">
      <c r="A34" s="264" t="s">
        <v>17280</v>
      </c>
      <c r="B34" s="265">
        <v>4</v>
      </c>
      <c r="C34" s="265">
        <v>6</v>
      </c>
      <c r="D34" s="265">
        <v>2</v>
      </c>
      <c r="E34" s="265">
        <v>5</v>
      </c>
      <c r="F34" s="265">
        <v>4</v>
      </c>
      <c r="G34" s="265">
        <f>SUM(Table119[[#This Row],[Q1Y6]:[Q4Y6]])</f>
        <v>17</v>
      </c>
      <c r="H34" s="265">
        <v>5</v>
      </c>
      <c r="I34" s="265">
        <v>2</v>
      </c>
      <c r="J34" s="265">
        <v>17</v>
      </c>
      <c r="K34" s="265">
        <v>3</v>
      </c>
      <c r="L34" s="265">
        <v>10</v>
      </c>
      <c r="M34" s="268">
        <v>3</v>
      </c>
      <c r="N34" s="268">
        <v>3</v>
      </c>
      <c r="O34" s="268">
        <v>9</v>
      </c>
      <c r="P34" s="268">
        <v>6</v>
      </c>
      <c r="Q34" s="268">
        <v>20</v>
      </c>
      <c r="R34" s="265"/>
      <c r="S34" s="586">
        <v>7</v>
      </c>
      <c r="T34" s="586">
        <v>4</v>
      </c>
      <c r="U34" s="586">
        <v>2</v>
      </c>
      <c r="V34" s="586">
        <v>4</v>
      </c>
      <c r="W34" s="586">
        <v>20</v>
      </c>
      <c r="X34" s="586"/>
      <c r="Y34" s="577">
        <v>2</v>
      </c>
      <c r="Z34" s="603">
        <v>0</v>
      </c>
      <c r="AA34" s="586"/>
      <c r="AB34" s="586"/>
      <c r="AC34" s="587">
        <v>25</v>
      </c>
      <c r="AD34" s="586">
        <f>SUM(Table119[[#This Row],[Q1 Y10]:[Q4 Y10]])</f>
        <v>2</v>
      </c>
    </row>
    <row r="35" spans="1:30">
      <c r="A35" s="264" t="s">
        <v>17281</v>
      </c>
      <c r="B35" s="265">
        <v>4</v>
      </c>
      <c r="C35" s="265">
        <v>6</v>
      </c>
      <c r="D35" s="265">
        <v>2</v>
      </c>
      <c r="E35" s="265">
        <v>5</v>
      </c>
      <c r="F35" s="584" t="s">
        <v>172</v>
      </c>
      <c r="G35" s="265">
        <f>SUM(Table119[[#This Row],[Q1Y6]:[Q4Y6]])</f>
        <v>17</v>
      </c>
      <c r="H35" s="265">
        <v>5</v>
      </c>
      <c r="I35" s="265">
        <v>2</v>
      </c>
      <c r="J35" s="265">
        <v>7</v>
      </c>
      <c r="K35" s="265">
        <v>3</v>
      </c>
      <c r="L35" s="585">
        <v>8</v>
      </c>
      <c r="M35" s="271">
        <v>2</v>
      </c>
      <c r="N35" s="271">
        <v>3</v>
      </c>
      <c r="O35" s="271">
        <v>3</v>
      </c>
      <c r="P35" s="271">
        <v>6</v>
      </c>
      <c r="Q35" s="271">
        <v>16</v>
      </c>
      <c r="R35" s="585"/>
      <c r="S35" s="586">
        <v>7</v>
      </c>
      <c r="T35" s="586">
        <v>4</v>
      </c>
      <c r="U35" s="586">
        <v>2</v>
      </c>
      <c r="V35" s="586">
        <v>4</v>
      </c>
      <c r="W35" s="586">
        <v>16</v>
      </c>
      <c r="X35" s="586"/>
      <c r="Y35" s="577">
        <v>2</v>
      </c>
      <c r="Z35" s="603">
        <v>2</v>
      </c>
      <c r="AA35" s="586"/>
      <c r="AB35" s="586"/>
      <c r="AC35" s="587">
        <v>20</v>
      </c>
      <c r="AD35" s="586">
        <f>SUM(Table119[[#This Row],[Q1 Y10]:[Q4 Y10]])</f>
        <v>4</v>
      </c>
    </row>
    <row r="36" spans="1:30">
      <c r="A36" s="654" t="s">
        <v>202</v>
      </c>
      <c r="B36" s="655"/>
      <c r="C36" s="655"/>
      <c r="D36" s="656"/>
      <c r="E36" s="656"/>
      <c r="F36" s="657"/>
      <c r="G36" s="656"/>
      <c r="H36" s="656"/>
      <c r="I36" s="656"/>
      <c r="J36" s="656">
        <v>3</v>
      </c>
      <c r="K36" s="656"/>
      <c r="L36" s="658"/>
      <c r="M36" s="659"/>
      <c r="N36" s="659"/>
      <c r="O36" s="659"/>
      <c r="P36" s="659"/>
      <c r="Q36" s="659"/>
      <c r="R36" s="658"/>
      <c r="S36" s="660"/>
      <c r="T36" s="660"/>
      <c r="U36" s="660"/>
      <c r="V36" s="660"/>
      <c r="W36" s="660"/>
      <c r="X36" s="660"/>
      <c r="Y36" s="578"/>
      <c r="Z36" s="604"/>
      <c r="AA36" s="660"/>
      <c r="AB36" s="660"/>
      <c r="AC36" s="591"/>
      <c r="AD36" s="660">
        <f>SUM(Table119[[#This Row],[Q1 Y10]:[Q4 Y10]])</f>
        <v>0</v>
      </c>
    </row>
    <row r="37" spans="1:30">
      <c r="A37" s="264" t="s">
        <v>203</v>
      </c>
      <c r="B37" s="261"/>
      <c r="C37" s="261"/>
      <c r="D37" s="265"/>
      <c r="E37" s="265"/>
      <c r="F37" s="265"/>
      <c r="G37" s="265"/>
      <c r="H37" s="265">
        <v>0</v>
      </c>
      <c r="I37" s="265">
        <v>25</v>
      </c>
      <c r="J37" s="265">
        <v>61</v>
      </c>
      <c r="K37" s="265">
        <v>82</v>
      </c>
      <c r="L37" s="265">
        <v>150</v>
      </c>
      <c r="M37" s="268">
        <v>82</v>
      </c>
      <c r="N37" s="268">
        <v>67</v>
      </c>
      <c r="O37" s="268">
        <v>73.25</v>
      </c>
      <c r="P37" s="268">
        <v>144</v>
      </c>
      <c r="Q37" s="268">
        <v>300</v>
      </c>
      <c r="R37" s="265"/>
      <c r="S37" s="586">
        <v>37</v>
      </c>
      <c r="T37" s="586">
        <v>85</v>
      </c>
      <c r="U37" s="586">
        <v>128</v>
      </c>
      <c r="V37" s="586">
        <v>142</v>
      </c>
      <c r="W37" s="586" t="s">
        <v>204</v>
      </c>
      <c r="X37" s="586"/>
      <c r="Y37" s="577">
        <v>143</v>
      </c>
      <c r="Z37" s="603">
        <v>162</v>
      </c>
      <c r="AA37" s="586"/>
      <c r="AB37" s="586"/>
      <c r="AC37" s="587">
        <v>425</v>
      </c>
      <c r="AD37" s="586">
        <f>SUM(Table119[[#This Row],[Q1 Y10]:[Q4 Y10]])</f>
        <v>305</v>
      </c>
    </row>
    <row r="38" spans="1:30" ht="28.8">
      <c r="A38" s="264" t="s">
        <v>17282</v>
      </c>
      <c r="B38" s="265">
        <v>1</v>
      </c>
      <c r="C38" s="265">
        <v>1</v>
      </c>
      <c r="D38" s="265">
        <v>0</v>
      </c>
      <c r="E38" s="265">
        <v>0</v>
      </c>
      <c r="F38" s="584" t="s">
        <v>172</v>
      </c>
      <c r="G38" s="265">
        <f>SUM(Table119[[#This Row],[Q1Y6]:[Q4Y6]])</f>
        <v>2</v>
      </c>
      <c r="H38" s="265">
        <v>0</v>
      </c>
      <c r="I38" s="265">
        <v>1</v>
      </c>
      <c r="J38" s="265">
        <v>0</v>
      </c>
      <c r="K38" s="265">
        <v>0</v>
      </c>
      <c r="L38" s="585">
        <v>2</v>
      </c>
      <c r="M38" s="271">
        <v>0</v>
      </c>
      <c r="N38" s="271">
        <v>0</v>
      </c>
      <c r="O38" s="271">
        <v>0</v>
      </c>
      <c r="P38" s="271">
        <v>1</v>
      </c>
      <c r="Q38" s="271">
        <v>1</v>
      </c>
      <c r="R38" s="585"/>
      <c r="S38" s="586">
        <v>0</v>
      </c>
      <c r="T38" s="586">
        <v>2</v>
      </c>
      <c r="U38" s="586">
        <v>0</v>
      </c>
      <c r="V38" s="586">
        <v>0</v>
      </c>
      <c r="W38" s="586">
        <v>1</v>
      </c>
      <c r="X38" s="586"/>
      <c r="Y38" s="577">
        <v>1</v>
      </c>
      <c r="Z38" s="603">
        <v>0</v>
      </c>
      <c r="AA38" s="586"/>
      <c r="AB38" s="586"/>
      <c r="AC38" s="587">
        <v>2</v>
      </c>
      <c r="AD38" s="586">
        <f>SUM(Table119[[#This Row],[Q1 Y10]:[Q4 Y10]])</f>
        <v>1</v>
      </c>
    </row>
    <row r="39" spans="1:30">
      <c r="A39" s="264" t="s">
        <v>205</v>
      </c>
      <c r="B39" s="261"/>
      <c r="C39" s="261"/>
      <c r="D39" s="265"/>
      <c r="E39" s="265"/>
      <c r="F39" s="265"/>
      <c r="G39" s="265"/>
      <c r="H39" s="265">
        <v>20</v>
      </c>
      <c r="I39" s="265">
        <v>14</v>
      </c>
      <c r="J39" s="265">
        <v>16</v>
      </c>
      <c r="K39" s="265">
        <v>27</v>
      </c>
      <c r="L39" s="265">
        <v>60</v>
      </c>
      <c r="M39" s="268">
        <v>13</v>
      </c>
      <c r="N39" s="268">
        <v>24</v>
      </c>
      <c r="O39" s="268">
        <v>12</v>
      </c>
      <c r="P39" s="268">
        <v>25</v>
      </c>
      <c r="Q39" s="268">
        <v>40</v>
      </c>
      <c r="R39" s="265"/>
      <c r="S39" s="586">
        <v>37</v>
      </c>
      <c r="T39" s="586">
        <v>1</v>
      </c>
      <c r="U39" s="586">
        <v>2</v>
      </c>
      <c r="V39" s="586">
        <v>12</v>
      </c>
      <c r="W39" s="586">
        <v>50</v>
      </c>
      <c r="X39" s="586"/>
      <c r="Y39" s="577">
        <v>25</v>
      </c>
      <c r="Z39" s="603">
        <v>8</v>
      </c>
      <c r="AA39" s="586"/>
      <c r="AB39" s="586"/>
      <c r="AC39" s="587">
        <v>90</v>
      </c>
      <c r="AD39" s="586">
        <f>SUM(Table119[[#This Row],[Q1 Y10]:[Q4 Y10]])</f>
        <v>33</v>
      </c>
    </row>
    <row r="40" spans="1:30" ht="28.8">
      <c r="A40" s="264" t="s">
        <v>17283</v>
      </c>
      <c r="B40" s="265">
        <v>8</v>
      </c>
      <c r="C40" s="265">
        <v>1</v>
      </c>
      <c r="D40" s="265">
        <v>0</v>
      </c>
      <c r="E40" s="265">
        <v>1</v>
      </c>
      <c r="F40" s="584" t="s">
        <v>172</v>
      </c>
      <c r="G40" s="265">
        <f>SUM(Table119[[#This Row],[Q1Y6]:[Q4Y6]])</f>
        <v>10</v>
      </c>
      <c r="H40" s="265" t="s">
        <v>206</v>
      </c>
      <c r="I40" s="265">
        <v>0</v>
      </c>
      <c r="J40" s="265">
        <v>0</v>
      </c>
      <c r="K40" s="265">
        <v>0</v>
      </c>
      <c r="L40" s="585">
        <v>1</v>
      </c>
      <c r="M40" s="271">
        <v>0</v>
      </c>
      <c r="N40" s="271">
        <v>0</v>
      </c>
      <c r="O40" s="271">
        <v>0</v>
      </c>
      <c r="P40" s="271">
        <v>1</v>
      </c>
      <c r="Q40" s="271">
        <v>2</v>
      </c>
      <c r="R40" s="585"/>
      <c r="S40" s="586">
        <v>2</v>
      </c>
      <c r="T40" s="586">
        <v>0</v>
      </c>
      <c r="U40" s="586">
        <v>1</v>
      </c>
      <c r="V40" s="586">
        <v>1</v>
      </c>
      <c r="W40" s="586">
        <v>2</v>
      </c>
      <c r="X40" s="586"/>
      <c r="Y40" s="577">
        <v>1</v>
      </c>
      <c r="Z40" s="603">
        <v>0</v>
      </c>
      <c r="AA40" s="586"/>
      <c r="AB40" s="586"/>
      <c r="AC40" s="587">
        <v>2</v>
      </c>
      <c r="AD40" s="586">
        <f>SUM(Table119[[#This Row],[Q1 Y10]:[Q4 Y10]])</f>
        <v>1</v>
      </c>
    </row>
    <row r="41" spans="1:30" ht="28.8">
      <c r="A41" s="264" t="s">
        <v>17284</v>
      </c>
      <c r="B41" s="265"/>
      <c r="C41" s="265"/>
      <c r="D41" s="265"/>
      <c r="E41" s="265"/>
      <c r="F41" s="584"/>
      <c r="G41" s="265"/>
      <c r="H41" s="265">
        <v>0</v>
      </c>
      <c r="I41" s="265">
        <v>0</v>
      </c>
      <c r="J41" s="265">
        <v>0</v>
      </c>
      <c r="K41" s="265">
        <v>0</v>
      </c>
      <c r="L41" s="585">
        <v>1</v>
      </c>
      <c r="M41" s="271">
        <v>0</v>
      </c>
      <c r="N41" s="271">
        <v>0</v>
      </c>
      <c r="O41" s="271">
        <v>1</v>
      </c>
      <c r="P41" s="271">
        <v>0</v>
      </c>
      <c r="Q41" s="271">
        <v>2</v>
      </c>
      <c r="R41" s="585"/>
      <c r="S41" s="586">
        <v>0</v>
      </c>
      <c r="T41" s="586">
        <v>0</v>
      </c>
      <c r="U41" s="586">
        <v>0</v>
      </c>
      <c r="V41" s="586">
        <v>0</v>
      </c>
      <c r="W41" s="586">
        <v>2</v>
      </c>
      <c r="X41" s="586"/>
      <c r="Y41" s="577">
        <v>0</v>
      </c>
      <c r="Z41" s="603">
        <v>0</v>
      </c>
      <c r="AA41" s="586"/>
      <c r="AB41" s="586"/>
      <c r="AC41" s="587">
        <v>2</v>
      </c>
      <c r="AD41" s="586">
        <f>SUM(Table119[[#This Row],[Q1 Y10]:[Q4 Y10]])</f>
        <v>0</v>
      </c>
    </row>
    <row r="42" spans="1:30" ht="28.8">
      <c r="A42" s="264" t="s">
        <v>17285</v>
      </c>
      <c r="B42" s="261"/>
      <c r="C42" s="261"/>
      <c r="D42" s="265"/>
      <c r="E42" s="265"/>
      <c r="F42" s="584"/>
      <c r="G42" s="265"/>
      <c r="H42" s="261">
        <v>0</v>
      </c>
      <c r="I42" s="261">
        <v>0</v>
      </c>
      <c r="J42" s="265">
        <v>0</v>
      </c>
      <c r="K42" s="265">
        <v>0</v>
      </c>
      <c r="L42" s="585">
        <v>4</v>
      </c>
      <c r="M42" s="271">
        <v>0</v>
      </c>
      <c r="N42" s="271">
        <v>0</v>
      </c>
      <c r="O42" s="271">
        <v>1</v>
      </c>
      <c r="P42" s="271">
        <v>0</v>
      </c>
      <c r="Q42" s="271">
        <v>20</v>
      </c>
      <c r="R42" s="585"/>
      <c r="S42" s="586">
        <v>0</v>
      </c>
      <c r="T42" s="586">
        <v>0</v>
      </c>
      <c r="U42" s="586">
        <v>9</v>
      </c>
      <c r="V42" s="586">
        <v>4</v>
      </c>
      <c r="W42" s="586">
        <v>20</v>
      </c>
      <c r="X42" s="586"/>
      <c r="Y42" s="577">
        <v>2</v>
      </c>
      <c r="Z42" s="603">
        <v>0</v>
      </c>
      <c r="AA42" s="586"/>
      <c r="AB42" s="586"/>
      <c r="AC42" s="587">
        <v>10</v>
      </c>
      <c r="AD42" s="586">
        <f>SUM(Table119[[#This Row],[Q1 Y10]:[Q4 Y10]])</f>
        <v>2</v>
      </c>
    </row>
    <row r="43" spans="1:30" ht="28.8">
      <c r="A43" s="264" t="s">
        <v>17286</v>
      </c>
      <c r="B43" s="261"/>
      <c r="C43" s="261"/>
      <c r="D43" s="265"/>
      <c r="E43" s="265"/>
      <c r="F43" s="584"/>
      <c r="G43" s="265"/>
      <c r="H43" s="261">
        <v>0</v>
      </c>
      <c r="I43" s="261">
        <v>0</v>
      </c>
      <c r="J43" s="265">
        <v>0</v>
      </c>
      <c r="K43" s="265">
        <v>0</v>
      </c>
      <c r="L43" s="585">
        <v>2</v>
      </c>
      <c r="M43" s="271">
        <v>0</v>
      </c>
      <c r="N43" s="271">
        <v>0</v>
      </c>
      <c r="O43" s="271">
        <v>1</v>
      </c>
      <c r="P43" s="271">
        <v>0</v>
      </c>
      <c r="Q43" s="271">
        <v>5</v>
      </c>
      <c r="R43" s="585"/>
      <c r="S43" s="586">
        <v>0</v>
      </c>
      <c r="T43" s="586">
        <v>0</v>
      </c>
      <c r="U43" s="586">
        <v>0</v>
      </c>
      <c r="V43" s="586">
        <v>0</v>
      </c>
      <c r="W43" s="586">
        <v>5</v>
      </c>
      <c r="X43" s="586"/>
      <c r="Y43" s="577">
        <v>0</v>
      </c>
      <c r="Z43" s="603">
        <v>0</v>
      </c>
      <c r="AA43" s="586"/>
      <c r="AB43" s="586"/>
      <c r="AC43" s="587">
        <v>5</v>
      </c>
      <c r="AD43" s="586">
        <f>SUM(Table119[[#This Row],[Q1 Y10]:[Q4 Y10]])</f>
        <v>0</v>
      </c>
    </row>
    <row r="44" spans="1:30">
      <c r="A44" s="264" t="s">
        <v>207</v>
      </c>
      <c r="B44" s="261"/>
      <c r="C44" s="261"/>
      <c r="D44" s="265"/>
      <c r="E44" s="265"/>
      <c r="F44" s="584"/>
      <c r="G44" s="265"/>
      <c r="H44" s="261">
        <v>0</v>
      </c>
      <c r="I44" s="261">
        <v>10</v>
      </c>
      <c r="J44" s="265">
        <v>0</v>
      </c>
      <c r="K44" s="265">
        <v>0</v>
      </c>
      <c r="L44" s="585">
        <v>10</v>
      </c>
      <c r="M44" s="271">
        <v>0</v>
      </c>
      <c r="N44" s="271">
        <v>0</v>
      </c>
      <c r="O44" s="271">
        <v>1</v>
      </c>
      <c r="P44" s="271">
        <v>1</v>
      </c>
      <c r="Q44" s="271">
        <v>2</v>
      </c>
      <c r="R44" s="585"/>
      <c r="S44" s="579">
        <v>1</v>
      </c>
      <c r="T44" s="579">
        <v>0</v>
      </c>
      <c r="U44" s="579">
        <v>0</v>
      </c>
      <c r="V44" s="579">
        <v>0</v>
      </c>
      <c r="W44" s="579">
        <v>10</v>
      </c>
      <c r="X44" s="579"/>
      <c r="Y44" s="579">
        <v>1</v>
      </c>
      <c r="Z44" s="605">
        <v>0</v>
      </c>
      <c r="AA44" s="579"/>
      <c r="AB44" s="579"/>
      <c r="AC44" s="579">
        <v>7</v>
      </c>
      <c r="AD44" s="579">
        <f>SUM(Table119[[#This Row],[Q1 Y10]:[Q4 Y10]])</f>
        <v>1</v>
      </c>
    </row>
    <row r="46" spans="1:30">
      <c r="A46" s="594"/>
      <c r="B46" s="388"/>
      <c r="C46" s="388"/>
      <c r="D46" s="388"/>
      <c r="F46" s="388"/>
      <c r="G46" s="388"/>
      <c r="H46" s="388"/>
      <c r="I46" s="388"/>
      <c r="S46" s="39"/>
      <c r="Y46" s="540"/>
      <c r="Z46" s="600"/>
      <c r="AC46" s="540"/>
    </row>
    <row r="47" spans="1:30">
      <c r="A47" s="388"/>
      <c r="B47" s="388"/>
      <c r="C47" s="388"/>
      <c r="D47" s="388"/>
      <c r="F47" s="388"/>
      <c r="G47" s="388"/>
      <c r="H47" s="388"/>
      <c r="I47" s="594"/>
      <c r="S47" s="595"/>
      <c r="Y47" s="540"/>
      <c r="Z47" s="600"/>
      <c r="AC47" s="540"/>
    </row>
    <row r="48" spans="1:30">
      <c r="A48" s="388"/>
      <c r="B48" s="388"/>
      <c r="C48" s="388"/>
      <c r="D48" s="388"/>
      <c r="F48" s="388"/>
      <c r="G48" s="388"/>
      <c r="H48" s="388"/>
      <c r="I48" s="388"/>
      <c r="S48" s="39"/>
      <c r="Y48" s="540"/>
      <c r="Z48" s="600"/>
      <c r="AC48" s="540"/>
    </row>
    <row r="49" spans="1:19">
      <c r="A49" s="388"/>
      <c r="B49" s="388"/>
      <c r="C49" s="388"/>
      <c r="D49" s="388"/>
      <c r="F49" s="388"/>
      <c r="G49" s="388"/>
      <c r="H49" s="388"/>
      <c r="I49" s="388"/>
      <c r="S49" s="39"/>
    </row>
    <row r="50" spans="1:19">
      <c r="A50" s="388"/>
      <c r="B50" s="388"/>
      <c r="C50" s="388"/>
      <c r="D50" s="388"/>
      <c r="F50" s="388"/>
      <c r="G50" s="388"/>
      <c r="H50" s="388"/>
      <c r="I50" s="388"/>
      <c r="S50" s="39"/>
    </row>
    <row r="51" spans="1:19">
      <c r="A51" s="388"/>
      <c r="B51" s="388"/>
      <c r="C51" s="388"/>
      <c r="D51" s="388"/>
      <c r="F51" s="388"/>
      <c r="G51" s="388"/>
      <c r="H51" s="388"/>
      <c r="I51" s="388"/>
      <c r="S51" s="39"/>
    </row>
    <row r="52" spans="1:19">
      <c r="A52" s="388"/>
      <c r="B52" s="388"/>
      <c r="C52" s="388"/>
      <c r="D52" s="388"/>
      <c r="F52" s="388"/>
      <c r="G52" s="388"/>
      <c r="H52" s="388"/>
      <c r="I52" s="388"/>
      <c r="S52" s="39"/>
    </row>
    <row r="53" spans="1:19">
      <c r="A53" s="388"/>
      <c r="B53" s="388"/>
      <c r="C53" s="388"/>
      <c r="D53" s="388"/>
      <c r="F53" s="388"/>
      <c r="G53" s="388"/>
      <c r="H53" s="388"/>
      <c r="I53" s="388"/>
      <c r="S53" s="39"/>
    </row>
    <row r="54" spans="1:19">
      <c r="A54" s="388"/>
      <c r="B54" s="388"/>
      <c r="C54" s="388"/>
      <c r="D54" s="388"/>
      <c r="F54" s="388"/>
      <c r="G54" s="388"/>
      <c r="H54" s="388"/>
      <c r="I54" s="388"/>
      <c r="S54" s="39"/>
    </row>
    <row r="55" spans="1:19">
      <c r="A55" s="388"/>
      <c r="B55" s="388"/>
      <c r="C55" s="388"/>
      <c r="D55" s="388"/>
      <c r="F55" s="388"/>
      <c r="G55" s="388"/>
      <c r="H55" s="388"/>
      <c r="I55" s="388"/>
      <c r="S55" s="39"/>
    </row>
    <row r="56" spans="1:19">
      <c r="A56" s="596"/>
      <c r="B56" s="388"/>
      <c r="C56" s="388"/>
      <c r="D56" s="388"/>
      <c r="F56" s="388"/>
      <c r="G56" s="388"/>
      <c r="H56" s="388"/>
      <c r="I56" s="388"/>
      <c r="S56" s="39"/>
    </row>
    <row r="57" spans="1:19">
      <c r="A57" s="597"/>
      <c r="B57" s="388"/>
      <c r="C57" s="388"/>
      <c r="D57" s="388"/>
      <c r="F57" s="388"/>
      <c r="G57" s="388"/>
      <c r="H57" s="388"/>
      <c r="I57" s="388"/>
      <c r="S57" s="39"/>
    </row>
    <row r="58" spans="1:19">
      <c r="A58" s="598"/>
      <c r="B58" s="388"/>
      <c r="C58" s="388"/>
      <c r="D58" s="388"/>
      <c r="F58" s="388"/>
      <c r="G58" s="388"/>
      <c r="H58" s="388"/>
      <c r="I58" s="388"/>
      <c r="S58" s="39"/>
    </row>
    <row r="59" spans="1:19">
      <c r="A59" s="49"/>
      <c r="B59" s="388"/>
      <c r="C59" s="388"/>
      <c r="D59" s="388"/>
      <c r="F59" s="388"/>
      <c r="G59" s="388"/>
      <c r="H59" s="388"/>
      <c r="I59" s="388"/>
      <c r="S59" s="39"/>
    </row>
    <row r="60" spans="1:19">
      <c r="A60" s="388"/>
      <c r="B60" s="388"/>
      <c r="C60" s="388"/>
      <c r="D60" s="388"/>
      <c r="F60" s="388"/>
      <c r="G60" s="388"/>
      <c r="H60" s="388"/>
      <c r="I60" s="388"/>
      <c r="S60" s="39"/>
    </row>
    <row r="61" spans="1:19">
      <c r="A61" s="50"/>
      <c r="B61" s="388"/>
      <c r="C61" s="388"/>
      <c r="D61" s="388"/>
      <c r="F61" s="388"/>
      <c r="G61" s="388"/>
      <c r="H61" s="388"/>
      <c r="I61" s="388"/>
      <c r="S61" s="39"/>
    </row>
    <row r="62" spans="1:19">
      <c r="A62" s="599"/>
      <c r="B62" s="388"/>
      <c r="C62" s="388"/>
      <c r="D62" s="388"/>
      <c r="F62" s="388"/>
      <c r="G62" s="388"/>
      <c r="H62" s="388"/>
      <c r="I62" s="388"/>
      <c r="S62" s="39"/>
    </row>
    <row r="63" spans="1:19">
      <c r="A63" s="388"/>
      <c r="B63" s="388"/>
      <c r="C63" s="388"/>
      <c r="D63" s="388"/>
      <c r="F63" s="388"/>
      <c r="G63" s="388"/>
      <c r="H63" s="388"/>
      <c r="I63" s="388"/>
      <c r="S63" s="39"/>
    </row>
  </sheetData>
  <mergeCells count="1">
    <mergeCell ref="A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H117"/>
  <sheetViews>
    <sheetView workbookViewId="0">
      <selection activeCell="B37" sqref="B37"/>
    </sheetView>
  </sheetViews>
  <sheetFormatPr defaultColWidth="43.21875" defaultRowHeight="14.4"/>
  <cols>
    <col min="1" max="1" width="6.5546875" style="610" customWidth="1"/>
    <col min="2" max="2" width="101.5546875" style="610" customWidth="1"/>
    <col min="3" max="3" width="44.5546875" style="610" customWidth="1"/>
    <col min="4" max="4" width="38.21875" style="610" customWidth="1"/>
    <col min="5" max="5" width="45.44140625" style="610" customWidth="1"/>
    <col min="6" max="6" width="50.21875" style="610" customWidth="1"/>
    <col min="7" max="7" width="57.21875" style="610" customWidth="1"/>
    <col min="8" max="16384" width="43.21875" style="610"/>
  </cols>
  <sheetData>
    <row r="2" spans="2:8">
      <c r="B2" s="607" t="s">
        <v>208</v>
      </c>
      <c r="C2" s="608" t="s">
        <v>209</v>
      </c>
      <c r="D2" s="608" t="s">
        <v>210</v>
      </c>
      <c r="E2" s="608" t="s">
        <v>211</v>
      </c>
      <c r="F2" s="608" t="s">
        <v>212</v>
      </c>
      <c r="G2" s="609" t="s">
        <v>213</v>
      </c>
    </row>
    <row r="3" spans="2:8">
      <c r="B3" s="651" t="s">
        <v>94</v>
      </c>
      <c r="C3" s="612"/>
      <c r="D3" s="613"/>
      <c r="E3" s="613"/>
      <c r="F3" s="613"/>
      <c r="G3" s="614"/>
    </row>
    <row r="4" spans="2:8">
      <c r="B4" s="611"/>
      <c r="C4" s="612"/>
      <c r="D4" s="613"/>
      <c r="E4" s="613"/>
      <c r="F4" s="613"/>
      <c r="G4" s="614"/>
    </row>
    <row r="5" spans="2:8">
      <c r="B5" s="615"/>
      <c r="C5" s="612"/>
      <c r="D5" s="613"/>
      <c r="E5" s="613"/>
      <c r="F5" s="613"/>
      <c r="G5" s="614"/>
    </row>
    <row r="6" spans="2:8">
      <c r="B6" s="616"/>
      <c r="C6" s="617"/>
      <c r="D6" s="618"/>
      <c r="E6" s="618"/>
      <c r="F6" s="618"/>
      <c r="G6" s="619"/>
    </row>
    <row r="8" spans="2:8" ht="23.25" customHeight="1">
      <c r="B8" s="620" t="s">
        <v>214</v>
      </c>
      <c r="C8" s="600"/>
      <c r="D8" s="600"/>
      <c r="E8" s="600"/>
      <c r="F8" s="600"/>
      <c r="G8" s="600"/>
    </row>
    <row r="9" spans="2:8">
      <c r="B9" s="621" t="s">
        <v>94</v>
      </c>
      <c r="C9" s="600"/>
      <c r="D9" s="600"/>
      <c r="E9" s="600"/>
      <c r="F9" s="600"/>
      <c r="G9" s="600"/>
    </row>
    <row r="10" spans="2:8">
      <c r="B10" s="622"/>
      <c r="C10" s="600"/>
      <c r="D10" s="600"/>
      <c r="E10" s="600"/>
      <c r="F10" s="600"/>
      <c r="G10" s="600"/>
    </row>
    <row r="11" spans="2:8">
      <c r="B11" s="622"/>
      <c r="C11" s="600"/>
      <c r="D11" s="600"/>
      <c r="E11" s="600"/>
      <c r="F11" s="600"/>
      <c r="G11" s="600"/>
    </row>
    <row r="12" spans="2:8">
      <c r="B12" s="623"/>
      <c r="C12" s="600"/>
      <c r="D12" s="600"/>
      <c r="E12" s="600"/>
      <c r="F12" s="600"/>
      <c r="G12" s="600"/>
    </row>
    <row r="13" spans="2:8">
      <c r="B13" s="624"/>
      <c r="C13" s="600"/>
      <c r="D13" s="600"/>
      <c r="E13" s="600"/>
      <c r="F13" s="600"/>
      <c r="G13" s="600"/>
    </row>
    <row r="14" spans="2:8" ht="23.25" customHeight="1" thickBot="1">
      <c r="B14" s="600" t="s">
        <v>17308</v>
      </c>
      <c r="C14" s="625" t="s">
        <v>215</v>
      </c>
      <c r="D14" s="625" t="s">
        <v>17287</v>
      </c>
      <c r="E14" s="625" t="s">
        <v>216</v>
      </c>
      <c r="F14" s="600"/>
      <c r="G14" s="600"/>
      <c r="H14" s="600"/>
    </row>
    <row r="15" spans="2:8" s="541" customFormat="1" ht="26.4">
      <c r="B15" s="663" t="s">
        <v>17288</v>
      </c>
      <c r="C15" s="648" t="s">
        <v>17289</v>
      </c>
      <c r="D15" s="649" t="s">
        <v>17290</v>
      </c>
      <c r="E15" s="627"/>
      <c r="F15" s="606"/>
      <c r="G15" s="606"/>
      <c r="H15" s="606"/>
    </row>
    <row r="16" spans="2:8" s="541" customFormat="1">
      <c r="B16" s="663" t="s">
        <v>17291</v>
      </c>
      <c r="C16" s="648" t="s">
        <v>17292</v>
      </c>
      <c r="D16" s="650" t="s">
        <v>17293</v>
      </c>
      <c r="E16" s="627"/>
      <c r="F16" s="606"/>
      <c r="G16" s="606"/>
      <c r="H16" s="606"/>
    </row>
    <row r="17" spans="2:5" s="541" customFormat="1">
      <c r="B17" s="663" t="s">
        <v>17294</v>
      </c>
      <c r="C17" s="648" t="s">
        <v>17295</v>
      </c>
      <c r="D17" s="650" t="s">
        <v>17293</v>
      </c>
      <c r="E17" s="627"/>
    </row>
    <row r="18" spans="2:5">
      <c r="B18" s="626"/>
      <c r="C18" s="627"/>
      <c r="D18" s="627"/>
      <c r="E18" s="627"/>
    </row>
    <row r="19" spans="2:5">
      <c r="B19" s="626"/>
      <c r="C19" s="627"/>
      <c r="D19" s="627"/>
      <c r="E19" s="627"/>
    </row>
    <row r="20" spans="2:5">
      <c r="B20" s="626"/>
      <c r="C20" s="627"/>
      <c r="D20" s="627"/>
      <c r="E20" s="627"/>
    </row>
    <row r="21" spans="2:5">
      <c r="B21" s="626"/>
      <c r="C21" s="627"/>
      <c r="D21" s="627"/>
      <c r="E21" s="627"/>
    </row>
    <row r="22" spans="2:5">
      <c r="B22" s="626"/>
      <c r="C22" s="627"/>
      <c r="D22" s="627"/>
      <c r="E22" s="627"/>
    </row>
    <row r="23" spans="2:5">
      <c r="B23" s="626"/>
      <c r="C23" s="627"/>
      <c r="D23" s="627"/>
      <c r="E23" s="627"/>
    </row>
    <row r="24" spans="2:5" ht="23.25" customHeight="1">
      <c r="B24" s="627"/>
      <c r="C24" s="627"/>
      <c r="D24" s="627"/>
    </row>
    <row r="27" spans="2:5">
      <c r="B27" s="661" t="s">
        <v>217</v>
      </c>
      <c r="C27" s="600"/>
      <c r="D27" s="600"/>
    </row>
    <row r="28" spans="2:5">
      <c r="B28" s="610" t="s">
        <v>17296</v>
      </c>
      <c r="C28" s="600"/>
      <c r="D28" s="600"/>
    </row>
    <row r="29" spans="2:5">
      <c r="B29" s="610" t="s">
        <v>17297</v>
      </c>
      <c r="C29" s="600"/>
      <c r="D29" s="600"/>
    </row>
    <row r="30" spans="2:5">
      <c r="B30" s="610" t="s">
        <v>17298</v>
      </c>
      <c r="C30" s="600"/>
      <c r="D30" s="600"/>
    </row>
    <row r="31" spans="2:5">
      <c r="B31" s="610" t="s">
        <v>17299</v>
      </c>
    </row>
    <row r="32" spans="2:5">
      <c r="B32" s="610" t="s">
        <v>17300</v>
      </c>
    </row>
    <row r="33" spans="2:2">
      <c r="B33" s="610" t="s">
        <v>17301</v>
      </c>
    </row>
    <row r="34" spans="2:2">
      <c r="B34" s="610" t="s">
        <v>17302</v>
      </c>
    </row>
    <row r="35" spans="2:2">
      <c r="B35" s="610" t="s">
        <v>17303</v>
      </c>
    </row>
    <row r="36" spans="2:2">
      <c r="B36" s="610" t="s">
        <v>17304</v>
      </c>
    </row>
    <row r="37" spans="2:2">
      <c r="B37" s="610" t="s">
        <v>17305</v>
      </c>
    </row>
    <row r="57" spans="2:3" ht="23.25" customHeight="1"/>
    <row r="58" spans="2:3">
      <c r="B58" s="628"/>
    </row>
    <row r="59" spans="2:3">
      <c r="B59" s="607" t="s">
        <v>218</v>
      </c>
    </row>
    <row r="60" spans="2:3">
      <c r="B60" s="629" t="s">
        <v>94</v>
      </c>
    </row>
    <row r="61" spans="2:3">
      <c r="B61" s="629"/>
    </row>
    <row r="62" spans="2:3">
      <c r="B62" s="629"/>
      <c r="C62" s="600"/>
    </row>
    <row r="63" spans="2:3">
      <c r="B63" s="630"/>
      <c r="C63" s="600"/>
    </row>
    <row r="64" spans="2:3">
      <c r="B64" s="631"/>
      <c r="C64" s="600"/>
    </row>
    <row r="65" spans="2:3">
      <c r="B65" s="631"/>
      <c r="C65" s="600"/>
    </row>
    <row r="66" spans="2:3">
      <c r="B66" s="632"/>
      <c r="C66" s="600"/>
    </row>
    <row r="67" spans="2:3">
      <c r="B67" s="631"/>
      <c r="C67" s="600"/>
    </row>
    <row r="68" spans="2:3">
      <c r="B68" s="631"/>
      <c r="C68" s="600"/>
    </row>
    <row r="69" spans="2:3">
      <c r="B69" s="633"/>
      <c r="C69" s="600"/>
    </row>
    <row r="70" spans="2:3">
      <c r="B70" s="634" t="s">
        <v>219</v>
      </c>
      <c r="C70" s="609" t="s">
        <v>220</v>
      </c>
    </row>
    <row r="71" spans="2:3">
      <c r="B71" s="635" t="s">
        <v>94</v>
      </c>
      <c r="C71" s="614"/>
    </row>
    <row r="72" spans="2:3" ht="23.25" customHeight="1">
      <c r="B72" s="632"/>
      <c r="C72" s="636"/>
    </row>
    <row r="73" spans="2:3">
      <c r="B73" s="632"/>
      <c r="C73" s="636"/>
    </row>
    <row r="74" spans="2:3">
      <c r="B74" s="631"/>
      <c r="C74" s="637"/>
    </row>
    <row r="75" spans="2:3">
      <c r="B75" s="638"/>
    </row>
    <row r="76" spans="2:3">
      <c r="B76" s="639" t="s">
        <v>221</v>
      </c>
      <c r="C76" s="600"/>
    </row>
    <row r="77" spans="2:3">
      <c r="B77" s="640" t="s">
        <v>94</v>
      </c>
      <c r="C77" s="600"/>
    </row>
    <row r="78" spans="2:3">
      <c r="B78" s="640"/>
    </row>
    <row r="79" spans="2:3">
      <c r="B79" s="640"/>
    </row>
    <row r="80" spans="2:3">
      <c r="B80" s="641"/>
    </row>
    <row r="81" spans="2:3">
      <c r="B81" s="633"/>
    </row>
    <row r="82" spans="2:3">
      <c r="B82" s="642" t="s">
        <v>17126</v>
      </c>
    </row>
    <row r="83" spans="2:3">
      <c r="B83" s="652" t="s">
        <v>17306</v>
      </c>
    </row>
    <row r="84" spans="2:3">
      <c r="B84" s="662"/>
    </row>
    <row r="85" spans="2:3">
      <c r="B85" s="635"/>
    </row>
    <row r="86" spans="2:3">
      <c r="B86" s="630"/>
    </row>
    <row r="87" spans="2:3" ht="23.25" customHeight="1">
      <c r="B87" s="635"/>
    </row>
    <row r="88" spans="2:3">
      <c r="B88" s="643"/>
    </row>
    <row r="89" spans="2:3" ht="18.600000000000001" customHeight="1">
      <c r="B89" s="643"/>
    </row>
    <row r="90" spans="2:3">
      <c r="B90" s="638"/>
    </row>
    <row r="91" spans="2:3">
      <c r="B91" s="620" t="s">
        <v>222</v>
      </c>
    </row>
    <row r="92" spans="2:3">
      <c r="B92" s="621" t="s">
        <v>94</v>
      </c>
    </row>
    <row r="93" spans="2:3">
      <c r="B93" s="636"/>
    </row>
    <row r="94" spans="2:3">
      <c r="B94" s="636"/>
      <c r="C94" s="600"/>
    </row>
    <row r="95" spans="2:3">
      <c r="B95" s="637"/>
      <c r="C95" s="600"/>
    </row>
    <row r="96" spans="2:3">
      <c r="B96" s="638"/>
      <c r="C96" s="638"/>
    </row>
    <row r="97" spans="2:3">
      <c r="B97" s="607" t="s">
        <v>223</v>
      </c>
      <c r="C97" s="644" t="s">
        <v>224</v>
      </c>
    </row>
    <row r="98" spans="2:3">
      <c r="B98" s="653" t="s">
        <v>94</v>
      </c>
      <c r="C98" s="640"/>
    </row>
    <row r="99" spans="2:3">
      <c r="B99" s="632"/>
      <c r="C99" s="640"/>
    </row>
    <row r="100" spans="2:3">
      <c r="B100" s="632"/>
      <c r="C100" s="640"/>
    </row>
    <row r="101" spans="2:3">
      <c r="B101" s="631"/>
      <c r="C101" s="641"/>
    </row>
    <row r="102" spans="2:3">
      <c r="B102" s="638"/>
      <c r="C102" s="638"/>
    </row>
    <row r="103" spans="2:3">
      <c r="B103" s="645"/>
    </row>
    <row r="104" spans="2:3">
      <c r="B104" s="634" t="s">
        <v>225</v>
      </c>
      <c r="C104" s="600"/>
    </row>
    <row r="105" spans="2:3">
      <c r="B105" s="662" t="s">
        <v>94</v>
      </c>
      <c r="C105" s="600"/>
    </row>
    <row r="106" spans="2:3">
      <c r="B106" s="635"/>
      <c r="C106" s="600"/>
    </row>
    <row r="107" spans="2:3">
      <c r="B107" s="635"/>
      <c r="C107" s="600"/>
    </row>
    <row r="108" spans="2:3">
      <c r="B108" s="643"/>
      <c r="C108" s="600"/>
    </row>
    <row r="109" spans="2:3">
      <c r="B109" s="646"/>
      <c r="C109" s="600"/>
    </row>
    <row r="110" spans="2:3">
      <c r="B110" s="646"/>
    </row>
    <row r="111" spans="2:3">
      <c r="B111" s="647"/>
    </row>
    <row r="113" spans="2:2">
      <c r="B113" s="634" t="s">
        <v>226</v>
      </c>
    </row>
    <row r="114" spans="2:2">
      <c r="B114" s="635" t="s">
        <v>17307</v>
      </c>
    </row>
    <row r="115" spans="2:2">
      <c r="B115" s="635"/>
    </row>
    <row r="116" spans="2:2">
      <c r="B116" s="635"/>
    </row>
    <row r="117" spans="2:2">
      <c r="B117" s="638"/>
    </row>
  </sheetData>
  <pageMargins left="0.7" right="0.7" top="0.75" bottom="0.75" header="0.3" footer="0.3"/>
  <tableParts count="12">
    <tablePart r:id="rId1"/>
    <tablePart r:id="rId2"/>
    <tablePart r:id="rId3"/>
    <tablePart r:id="rId4"/>
    <tablePart r:id="rId5"/>
    <tablePart r:id="rId6"/>
    <tablePart r:id="rId7"/>
    <tablePart r:id="rId8"/>
    <tablePart r:id="rId9"/>
    <tablePart r:id="rId10"/>
    <tablePart r:id="rId11"/>
    <tablePart r:id="rId1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7"/>
  <sheetViews>
    <sheetView workbookViewId="0">
      <selection activeCell="AG3" sqref="AG3"/>
    </sheetView>
  </sheetViews>
  <sheetFormatPr defaultColWidth="8.88671875" defaultRowHeight="30" customHeight="1"/>
  <cols>
    <col min="1" max="1" width="75.5546875" style="251" customWidth="1"/>
    <col min="2" max="2" width="11" style="251" hidden="1" customWidth="1"/>
    <col min="3" max="3" width="11" style="240" hidden="1" customWidth="1"/>
    <col min="4" max="5" width="11" style="251" hidden="1" customWidth="1"/>
    <col min="6" max="6" width="11.44140625" style="251" hidden="1" customWidth="1"/>
    <col min="7" max="7" width="11" style="251" hidden="1" customWidth="1"/>
    <col min="8" max="8" width="17.44140625" style="251" hidden="1" customWidth="1"/>
    <col min="9" max="9" width="12.5546875" style="251" hidden="1" customWidth="1"/>
    <col min="10" max="10" width="15.109375" style="251" hidden="1" customWidth="1"/>
    <col min="11" max="11" width="12" style="251" hidden="1" customWidth="1"/>
    <col min="12" max="12" width="18.44140625" style="251" hidden="1" customWidth="1"/>
    <col min="13" max="13" width="17.109375" style="251" hidden="1" customWidth="1"/>
    <col min="14" max="14" width="12.5546875" style="122" hidden="1" customWidth="1"/>
    <col min="15" max="15" width="13.44140625" style="122" hidden="1" customWidth="1"/>
    <col min="16" max="16" width="12.5546875" style="251" hidden="1" customWidth="1"/>
    <col min="17" max="17" width="9" style="251" hidden="1" customWidth="1"/>
    <col min="18" max="18" width="18.44140625" style="251" hidden="1" customWidth="1"/>
    <col min="19" max="19" width="14.44140625" style="251" hidden="1" customWidth="1"/>
    <col min="20" max="20" width="8" style="251" hidden="1" customWidth="1"/>
    <col min="21" max="21" width="13.44140625" style="122" hidden="1" customWidth="1"/>
    <col min="22" max="22" width="12.5546875" style="251" hidden="1" customWidth="1"/>
    <col min="23" max="23" width="9" style="251" hidden="1" customWidth="1"/>
    <col min="24" max="24" width="9.33203125" style="251" hidden="1" customWidth="1"/>
    <col min="25" max="25" width="9" style="251" hidden="1" customWidth="1"/>
    <col min="26" max="26" width="9" style="154" hidden="1" customWidth="1"/>
    <col min="27" max="27" width="10.6640625" style="154" customWidth="1"/>
    <col min="28" max="29" width="9" style="154" hidden="1" customWidth="1"/>
    <col min="30" max="30" width="18.5546875" style="154" bestFit="1" customWidth="1"/>
    <col min="31" max="31" width="17.44140625" style="394" bestFit="1" customWidth="1"/>
    <col min="32" max="16384" width="8.88671875" style="251"/>
  </cols>
  <sheetData>
    <row r="1" spans="1:31" ht="30" customHeight="1">
      <c r="A1" s="899" t="s">
        <v>443</v>
      </c>
      <c r="B1" s="899"/>
      <c r="C1" s="899"/>
      <c r="D1" s="899"/>
      <c r="E1" s="899"/>
      <c r="F1" s="899"/>
      <c r="G1" s="899"/>
      <c r="Z1" s="379"/>
      <c r="AA1" s="664"/>
      <c r="AD1" s="387"/>
    </row>
    <row r="2" spans="1:31" ht="30" customHeight="1">
      <c r="A2" s="3" t="s">
        <v>444</v>
      </c>
      <c r="B2" s="153" t="s">
        <v>343</v>
      </c>
      <c r="C2" s="153" t="s">
        <v>344</v>
      </c>
      <c r="D2" s="135" t="s">
        <v>345</v>
      </c>
      <c r="E2" s="135" t="s">
        <v>346</v>
      </c>
      <c r="F2" s="153" t="s">
        <v>6</v>
      </c>
      <c r="G2" s="153" t="s">
        <v>170</v>
      </c>
      <c r="H2" s="154" t="s">
        <v>7</v>
      </c>
      <c r="I2" s="154" t="s">
        <v>8</v>
      </c>
      <c r="J2" s="154" t="s">
        <v>9</v>
      </c>
      <c r="K2" s="154" t="s">
        <v>10</v>
      </c>
      <c r="L2" s="154" t="s">
        <v>11</v>
      </c>
      <c r="M2" s="154" t="s">
        <v>229</v>
      </c>
      <c r="N2" s="155" t="s">
        <v>13</v>
      </c>
      <c r="O2" s="156" t="s">
        <v>14</v>
      </c>
      <c r="P2" s="135" t="s">
        <v>15</v>
      </c>
      <c r="Q2" s="135" t="s">
        <v>16</v>
      </c>
      <c r="R2" s="135" t="s">
        <v>17</v>
      </c>
      <c r="S2" s="135" t="s">
        <v>234</v>
      </c>
      <c r="T2" s="157" t="s">
        <v>19</v>
      </c>
      <c r="U2" s="164" t="s">
        <v>20</v>
      </c>
      <c r="V2" s="135" t="s">
        <v>21</v>
      </c>
      <c r="W2" s="135" t="s">
        <v>22</v>
      </c>
      <c r="X2" s="157" t="s">
        <v>23</v>
      </c>
      <c r="Y2" s="135" t="s">
        <v>235</v>
      </c>
      <c r="Z2" s="386" t="s">
        <v>25</v>
      </c>
      <c r="AA2" s="668" t="s">
        <v>26</v>
      </c>
      <c r="AB2" s="135" t="s">
        <v>27</v>
      </c>
      <c r="AC2" s="135" t="s">
        <v>171</v>
      </c>
      <c r="AD2" s="393" t="s">
        <v>28</v>
      </c>
      <c r="AE2" s="393" t="s">
        <v>236</v>
      </c>
    </row>
    <row r="3" spans="1:31" ht="30" customHeight="1">
      <c r="A3" s="3" t="s">
        <v>445</v>
      </c>
      <c r="B3" s="5"/>
      <c r="C3" s="5"/>
      <c r="D3" s="157"/>
      <c r="E3" s="157"/>
      <c r="F3" s="158"/>
      <c r="G3" s="158">
        <f>SUM(Table130[[#This Row],[Q1 Y6]:[Q3 Y6]])</f>
        <v>0</v>
      </c>
      <c r="H3" s="157"/>
      <c r="I3" s="157"/>
      <c r="J3" s="157"/>
      <c r="K3" s="157"/>
      <c r="L3" s="157"/>
      <c r="M3" s="157"/>
      <c r="N3" s="119">
        <v>46</v>
      </c>
      <c r="O3" s="119">
        <v>1</v>
      </c>
      <c r="P3" s="119">
        <v>0</v>
      </c>
      <c r="Q3" s="119"/>
      <c r="R3" s="119">
        <v>58</v>
      </c>
      <c r="S3" s="157"/>
      <c r="T3" s="4"/>
      <c r="U3" s="119"/>
      <c r="V3" s="119"/>
      <c r="W3" s="119"/>
      <c r="X3" s="4"/>
      <c r="Y3" s="157"/>
      <c r="Z3" s="383">
        <v>0</v>
      </c>
      <c r="AA3" s="557">
        <v>0</v>
      </c>
      <c r="AB3" s="157"/>
      <c r="AC3" s="157"/>
      <c r="AD3" s="392">
        <v>3</v>
      </c>
      <c r="AE3" s="218">
        <f>SUM(Table544[[#This Row],[Q1 Y10]:[Q4 Y10]])</f>
        <v>0</v>
      </c>
    </row>
    <row r="4" spans="1:31" ht="30" customHeight="1">
      <c r="A4" s="159" t="s">
        <v>446</v>
      </c>
      <c r="B4" s="5"/>
      <c r="C4" s="5"/>
      <c r="D4" s="157"/>
      <c r="E4" s="157"/>
      <c r="F4" s="158"/>
      <c r="G4" s="158">
        <f>SUM(Table130[[#This Row],[Q1 Y6]:[Q3 Y6]])</f>
        <v>0</v>
      </c>
      <c r="H4" s="157"/>
      <c r="I4" s="157"/>
      <c r="J4" s="157"/>
      <c r="K4" s="157"/>
      <c r="L4" s="157"/>
      <c r="M4" s="157"/>
      <c r="N4" s="119">
        <v>41</v>
      </c>
      <c r="O4" s="119">
        <v>0</v>
      </c>
      <c r="P4" s="119"/>
      <c r="Q4" s="119">
        <v>2</v>
      </c>
      <c r="R4" s="119">
        <v>35</v>
      </c>
      <c r="S4" s="157"/>
      <c r="T4" s="4">
        <v>26</v>
      </c>
      <c r="U4" s="119"/>
      <c r="V4" s="119"/>
      <c r="W4" s="119">
        <v>0</v>
      </c>
      <c r="X4" s="4">
        <v>26</v>
      </c>
      <c r="Y4" s="157"/>
      <c r="Z4" s="383">
        <v>0</v>
      </c>
      <c r="AA4" s="557">
        <v>0</v>
      </c>
      <c r="AB4" s="157"/>
      <c r="AC4" s="157"/>
      <c r="AD4" s="392">
        <v>0</v>
      </c>
      <c r="AE4" s="218">
        <f>SUM(Table544[[#This Row],[Q1 Y10]:[Q4 Y10]])</f>
        <v>0</v>
      </c>
    </row>
    <row r="5" spans="1:31" ht="30" customHeight="1">
      <c r="A5" s="159" t="s">
        <v>447</v>
      </c>
      <c r="B5" s="5"/>
      <c r="C5" s="5"/>
      <c r="D5" s="157"/>
      <c r="E5" s="157"/>
      <c r="F5" s="158"/>
      <c r="G5" s="158">
        <f>SUM(Table130[[#This Row],[Q1 Y6]:[Q3 Y6]])</f>
        <v>0</v>
      </c>
      <c r="H5" s="157"/>
      <c r="I5" s="157"/>
      <c r="J5" s="157"/>
      <c r="K5" s="157"/>
      <c r="L5" s="157"/>
      <c r="M5" s="157"/>
      <c r="N5" s="119">
        <v>0</v>
      </c>
      <c r="O5" s="119">
        <v>0</v>
      </c>
      <c r="P5" s="119"/>
      <c r="Q5" s="119">
        <v>0</v>
      </c>
      <c r="R5" s="119">
        <v>15</v>
      </c>
      <c r="S5" s="157"/>
      <c r="T5" s="4"/>
      <c r="U5" s="119"/>
      <c r="V5" s="119"/>
      <c r="W5" s="119">
        <v>0</v>
      </c>
      <c r="X5" s="4">
        <v>0</v>
      </c>
      <c r="Y5" s="157"/>
      <c r="Z5" s="383">
        <v>0</v>
      </c>
      <c r="AA5" s="557">
        <v>0</v>
      </c>
      <c r="AB5" s="157"/>
      <c r="AC5" s="157"/>
      <c r="AD5" s="392">
        <v>0</v>
      </c>
      <c r="AE5" s="218">
        <f>SUM(Table544[[#This Row],[Q1 Y10]:[Q4 Y10]])</f>
        <v>0</v>
      </c>
    </row>
    <row r="6" spans="1:31" ht="30" customHeight="1">
      <c r="A6" s="159" t="s">
        <v>448</v>
      </c>
      <c r="B6" s="5"/>
      <c r="C6" s="5"/>
      <c r="D6" s="157"/>
      <c r="E6" s="157"/>
      <c r="F6" s="158"/>
      <c r="G6" s="158">
        <f>SUM(Table130[[#This Row],[Q1 Y6]:[Q3 Y6]])</f>
        <v>0</v>
      </c>
      <c r="H6" s="157"/>
      <c r="I6" s="157"/>
      <c r="J6" s="157"/>
      <c r="K6" s="157"/>
      <c r="L6" s="157"/>
      <c r="M6" s="157"/>
      <c r="N6" s="119">
        <v>3</v>
      </c>
      <c r="O6" s="119">
        <v>1</v>
      </c>
      <c r="P6" s="119"/>
      <c r="Q6" s="119">
        <v>0</v>
      </c>
      <c r="R6" s="119">
        <v>8</v>
      </c>
      <c r="S6" s="157"/>
      <c r="T6" s="4">
        <v>1</v>
      </c>
      <c r="U6" s="119"/>
      <c r="V6" s="119"/>
      <c r="W6" s="119">
        <v>0</v>
      </c>
      <c r="X6" s="4">
        <v>1</v>
      </c>
      <c r="Y6" s="157"/>
      <c r="Z6" s="383">
        <v>0</v>
      </c>
      <c r="AA6" s="557">
        <v>0</v>
      </c>
      <c r="AB6" s="157"/>
      <c r="AC6" s="157"/>
      <c r="AD6" s="392">
        <v>3</v>
      </c>
      <c r="AE6" s="218">
        <f>SUM(Table544[[#This Row],[Q1 Y10]:[Q4 Y10]])</f>
        <v>0</v>
      </c>
    </row>
    <row r="7" spans="1:31" ht="30" customHeight="1">
      <c r="A7" s="3" t="s">
        <v>449</v>
      </c>
      <c r="B7" s="5"/>
      <c r="C7" s="5"/>
      <c r="D7" s="157"/>
      <c r="E7" s="157"/>
      <c r="F7" s="158"/>
      <c r="G7" s="158">
        <f>SUM(Table130[[#This Row],[Q1 Y6]:[Q3 Y6]])</f>
        <v>0</v>
      </c>
      <c r="H7" s="157"/>
      <c r="I7" s="157"/>
      <c r="J7" s="157"/>
      <c r="K7" s="157"/>
      <c r="L7" s="157"/>
      <c r="M7" s="157"/>
      <c r="N7" s="119">
        <v>0</v>
      </c>
      <c r="O7" s="119">
        <v>37</v>
      </c>
      <c r="P7" s="119">
        <v>0</v>
      </c>
      <c r="Q7" s="119"/>
      <c r="R7" s="119">
        <v>78</v>
      </c>
      <c r="S7" s="157"/>
      <c r="T7" s="4"/>
      <c r="U7" s="119"/>
      <c r="V7" s="119"/>
      <c r="W7" s="119"/>
      <c r="X7" s="4"/>
      <c r="Y7" s="157"/>
      <c r="Z7" s="383">
        <v>0</v>
      </c>
      <c r="AA7" s="557">
        <v>0</v>
      </c>
      <c r="AB7" s="157"/>
      <c r="AC7" s="157"/>
      <c r="AD7" s="392">
        <v>10</v>
      </c>
      <c r="AE7" s="218">
        <f>SUM(Table544[[#This Row],[Q1 Y10]:[Q4 Y10]])</f>
        <v>0</v>
      </c>
    </row>
    <row r="8" spans="1:31" ht="30" customHeight="1">
      <c r="A8" s="159" t="s">
        <v>450</v>
      </c>
      <c r="B8" s="1">
        <v>0</v>
      </c>
      <c r="C8" s="1">
        <v>49</v>
      </c>
      <c r="D8" s="1">
        <v>20</v>
      </c>
      <c r="E8" s="1">
        <v>24</v>
      </c>
      <c r="F8" s="3"/>
      <c r="G8" s="3">
        <f>SUM(Table130[[#This Row],[Q1 Y6]:[Q3 Y6]])</f>
        <v>69</v>
      </c>
      <c r="H8" s="5">
        <v>0</v>
      </c>
      <c r="I8" s="4">
        <v>39</v>
      </c>
      <c r="J8" s="4">
        <v>36</v>
      </c>
      <c r="K8" s="4"/>
      <c r="L8" s="5"/>
      <c r="M8" s="5"/>
      <c r="N8" s="37">
        <v>0</v>
      </c>
      <c r="O8" s="37">
        <v>28</v>
      </c>
      <c r="P8" s="37"/>
      <c r="Q8" s="37">
        <v>0</v>
      </c>
      <c r="R8" s="37">
        <v>35</v>
      </c>
      <c r="S8" s="1"/>
      <c r="T8" s="4"/>
      <c r="U8" s="37">
        <v>13</v>
      </c>
      <c r="V8" s="37">
        <v>2</v>
      </c>
      <c r="W8" s="37">
        <v>0</v>
      </c>
      <c r="X8" s="4">
        <v>20</v>
      </c>
      <c r="Y8" s="1"/>
      <c r="Z8" s="382">
        <v>0</v>
      </c>
      <c r="AA8" s="664">
        <v>0</v>
      </c>
      <c r="AB8" s="135"/>
      <c r="AC8" s="135"/>
      <c r="AD8" s="391">
        <v>0</v>
      </c>
      <c r="AE8" s="395">
        <f>SUM(Table544[[#This Row],[Q1 Y10]:[Q4 Y10]])</f>
        <v>0</v>
      </c>
    </row>
    <row r="9" spans="1:31" ht="30" customHeight="1">
      <c r="A9" s="159" t="s">
        <v>451</v>
      </c>
      <c r="B9" s="5"/>
      <c r="C9" s="5"/>
      <c r="D9" s="4"/>
      <c r="E9" s="4"/>
      <c r="F9" s="5"/>
      <c r="G9" s="5">
        <f>SUM(Table130[[#This Row],[Q1 Y6]:[Q3 Y6]])</f>
        <v>0</v>
      </c>
      <c r="H9" s="5"/>
      <c r="I9" s="4"/>
      <c r="J9" s="4"/>
      <c r="K9" s="4"/>
      <c r="L9" s="5"/>
      <c r="M9" s="5"/>
      <c r="N9" s="119">
        <v>0</v>
      </c>
      <c r="O9" s="119">
        <v>0</v>
      </c>
      <c r="P9" s="119"/>
      <c r="Q9" s="119">
        <v>0</v>
      </c>
      <c r="R9" s="119">
        <v>15</v>
      </c>
      <c r="S9" s="4"/>
      <c r="T9" s="4"/>
      <c r="U9" s="119"/>
      <c r="V9" s="119"/>
      <c r="W9" s="119">
        <v>0</v>
      </c>
      <c r="X9" s="4">
        <v>0</v>
      </c>
      <c r="Y9" s="4"/>
      <c r="Z9" s="383">
        <v>0</v>
      </c>
      <c r="AA9" s="557">
        <v>0</v>
      </c>
      <c r="AB9" s="157"/>
      <c r="AC9" s="157"/>
      <c r="AD9" s="392">
        <v>0</v>
      </c>
      <c r="AE9" s="218">
        <f>SUM(Table544[[#This Row],[Q1 Y10]:[Q4 Y10]])</f>
        <v>0</v>
      </c>
    </row>
    <row r="10" spans="1:31" ht="30" customHeight="1">
      <c r="A10" s="159" t="s">
        <v>452</v>
      </c>
      <c r="B10" s="5"/>
      <c r="C10" s="5"/>
      <c r="D10" s="4"/>
      <c r="E10" s="4"/>
      <c r="F10" s="5"/>
      <c r="G10" s="5">
        <f>SUM(Table130[[#This Row],[Q1 Y6]:[Q3 Y6]])</f>
        <v>0</v>
      </c>
      <c r="H10" s="5"/>
      <c r="I10" s="4"/>
      <c r="J10" s="4"/>
      <c r="K10" s="4"/>
      <c r="L10" s="5"/>
      <c r="M10" s="5"/>
      <c r="N10" s="119">
        <v>0</v>
      </c>
      <c r="O10" s="119">
        <v>3</v>
      </c>
      <c r="P10" s="119"/>
      <c r="Q10" s="119">
        <v>0</v>
      </c>
      <c r="R10" s="119">
        <v>8</v>
      </c>
      <c r="S10" s="4"/>
      <c r="T10" s="4"/>
      <c r="U10" s="119">
        <v>1</v>
      </c>
      <c r="V10" s="119"/>
      <c r="W10" s="119">
        <v>0</v>
      </c>
      <c r="X10" s="4">
        <v>1</v>
      </c>
      <c r="Y10" s="4"/>
      <c r="Z10" s="383">
        <v>0</v>
      </c>
      <c r="AA10" s="557">
        <v>0</v>
      </c>
      <c r="AB10" s="157"/>
      <c r="AC10" s="157"/>
      <c r="AD10" s="392">
        <v>3</v>
      </c>
      <c r="AE10" s="218">
        <f>SUM(Table544[[#This Row],[Q1 Y10]:[Q4 Y10]])</f>
        <v>0</v>
      </c>
    </row>
    <row r="11" spans="1:31" ht="30" customHeight="1">
      <c r="A11" s="159" t="s">
        <v>453</v>
      </c>
      <c r="B11" s="5"/>
      <c r="C11" s="5"/>
      <c r="D11" s="4"/>
      <c r="E11" s="4"/>
      <c r="F11" s="5"/>
      <c r="G11" s="5">
        <f>SUM(Table130[[#This Row],[Q1 Y6]:[Q3 Y6]])</f>
        <v>0</v>
      </c>
      <c r="H11" s="5"/>
      <c r="I11" s="4"/>
      <c r="J11" s="4"/>
      <c r="K11" s="4"/>
      <c r="L11" s="5"/>
      <c r="M11" s="5"/>
      <c r="N11" s="119">
        <v>0</v>
      </c>
      <c r="O11" s="119">
        <v>6</v>
      </c>
      <c r="P11" s="119"/>
      <c r="Q11" s="119">
        <v>0</v>
      </c>
      <c r="R11" s="119">
        <v>20</v>
      </c>
      <c r="S11" s="4"/>
      <c r="T11" s="4">
        <v>10</v>
      </c>
      <c r="U11" s="119"/>
      <c r="V11" s="119"/>
      <c r="W11" s="119">
        <v>14</v>
      </c>
      <c r="X11" s="4">
        <v>10</v>
      </c>
      <c r="Y11" s="4"/>
      <c r="Z11" s="383">
        <v>0</v>
      </c>
      <c r="AA11" s="557">
        <v>0</v>
      </c>
      <c r="AB11" s="157"/>
      <c r="AC11" s="157"/>
      <c r="AD11" s="392">
        <v>7</v>
      </c>
      <c r="AE11" s="218">
        <f>SUM(Table544[[#This Row],[Q1 Y10]:[Q4 Y10]])</f>
        <v>0</v>
      </c>
    </row>
    <row r="12" spans="1:31" ht="30" customHeight="1">
      <c r="A12" s="3" t="s">
        <v>454</v>
      </c>
      <c r="B12" s="1">
        <v>9</v>
      </c>
      <c r="C12" s="1">
        <v>5</v>
      </c>
      <c r="D12" s="1">
        <v>5</v>
      </c>
      <c r="E12" s="1"/>
      <c r="F12" s="3"/>
      <c r="G12" s="3">
        <f>SUM(Table130[[#This Row],[Q1 Y6]:[Q3 Y6]])</f>
        <v>19</v>
      </c>
      <c r="H12" s="4">
        <v>2</v>
      </c>
      <c r="I12" s="4">
        <v>5</v>
      </c>
      <c r="J12" s="4">
        <v>18</v>
      </c>
      <c r="K12" s="4"/>
      <c r="L12" s="5"/>
      <c r="M12" s="5"/>
      <c r="N12" s="37">
        <v>5</v>
      </c>
      <c r="O12" s="37">
        <v>0</v>
      </c>
      <c r="P12" s="37">
        <v>14</v>
      </c>
      <c r="Q12" s="37"/>
      <c r="R12" s="37">
        <v>30</v>
      </c>
      <c r="S12" s="1"/>
      <c r="T12" s="4"/>
      <c r="U12" s="37"/>
      <c r="V12" s="37"/>
      <c r="W12" s="37"/>
      <c r="X12" s="4"/>
      <c r="Y12" s="1"/>
      <c r="Z12" s="382">
        <v>1</v>
      </c>
      <c r="AA12" s="664">
        <v>0</v>
      </c>
      <c r="AB12" s="135"/>
      <c r="AC12" s="135"/>
      <c r="AD12" s="391">
        <v>0</v>
      </c>
      <c r="AE12" s="395">
        <f>SUM(Table544[[#This Row],[Q1 Y10]:[Q4 Y10]])</f>
        <v>1</v>
      </c>
    </row>
    <row r="13" spans="1:31" ht="30" customHeight="1">
      <c r="A13" s="159" t="s">
        <v>455</v>
      </c>
      <c r="B13" s="5"/>
      <c r="C13" s="5"/>
      <c r="D13" s="4"/>
      <c r="E13" s="4"/>
      <c r="F13" s="5"/>
      <c r="G13" s="5">
        <f>SUM(Table130[[#This Row],[Q1 Y6]:[Q3 Y6]])</f>
        <v>0</v>
      </c>
      <c r="H13" s="4"/>
      <c r="I13" s="4"/>
      <c r="J13" s="4"/>
      <c r="K13" s="4"/>
      <c r="L13" s="5"/>
      <c r="M13" s="5"/>
      <c r="N13" s="119">
        <v>0</v>
      </c>
      <c r="O13" s="119">
        <v>0</v>
      </c>
      <c r="P13" s="119">
        <v>9</v>
      </c>
      <c r="Q13" s="119">
        <v>0</v>
      </c>
      <c r="R13" s="119">
        <v>7</v>
      </c>
      <c r="S13" s="4"/>
      <c r="T13" s="4"/>
      <c r="U13" s="119">
        <v>3</v>
      </c>
      <c r="V13" s="119"/>
      <c r="W13" s="119">
        <v>0</v>
      </c>
      <c r="X13" s="4">
        <v>7</v>
      </c>
      <c r="Y13" s="4"/>
      <c r="Z13" s="383">
        <v>1</v>
      </c>
      <c r="AA13" s="557">
        <v>0</v>
      </c>
      <c r="AB13" s="157"/>
      <c r="AC13" s="157"/>
      <c r="AD13" s="392">
        <v>0</v>
      </c>
      <c r="AE13" s="218">
        <f>SUM(Table544[[#This Row],[Q1 Y10]:[Q4 Y10]])</f>
        <v>1</v>
      </c>
    </row>
    <row r="14" spans="1:31" ht="30" customHeight="1">
      <c r="A14" s="159" t="s">
        <v>456</v>
      </c>
      <c r="B14" s="5"/>
      <c r="C14" s="5"/>
      <c r="D14" s="4"/>
      <c r="E14" s="4"/>
      <c r="F14" s="5"/>
      <c r="G14" s="5">
        <f>SUM(Table130[[#This Row],[Q1 Y6]:[Q3 Y6]])</f>
        <v>0</v>
      </c>
      <c r="H14" s="4"/>
      <c r="I14" s="4"/>
      <c r="J14" s="4"/>
      <c r="K14" s="4"/>
      <c r="L14" s="5"/>
      <c r="M14" s="5"/>
      <c r="N14" s="119">
        <v>2</v>
      </c>
      <c r="O14" s="119">
        <v>0</v>
      </c>
      <c r="P14" s="119">
        <v>0</v>
      </c>
      <c r="Q14" s="119">
        <v>0</v>
      </c>
      <c r="R14" s="119">
        <v>5</v>
      </c>
      <c r="S14" s="4"/>
      <c r="T14" s="4"/>
      <c r="U14" s="119"/>
      <c r="V14" s="119"/>
      <c r="W14" s="119">
        <v>0</v>
      </c>
      <c r="X14" s="4">
        <v>0</v>
      </c>
      <c r="Y14" s="4"/>
      <c r="Z14" s="383">
        <v>0</v>
      </c>
      <c r="AA14" s="557">
        <v>0</v>
      </c>
      <c r="AB14" s="157"/>
      <c r="AC14" s="157"/>
      <c r="AD14" s="392">
        <v>0</v>
      </c>
      <c r="AE14" s="218">
        <f>SUM(Table544[[#This Row],[Q1 Y10]:[Q4 Y10]])</f>
        <v>0</v>
      </c>
    </row>
    <row r="15" spans="1:31" ht="30" customHeight="1">
      <c r="A15" s="159" t="s">
        <v>457</v>
      </c>
      <c r="B15" s="5"/>
      <c r="C15" s="5"/>
      <c r="D15" s="4"/>
      <c r="E15" s="4"/>
      <c r="F15" s="5"/>
      <c r="G15" s="5">
        <f>SUM(Table130[[#This Row],[Q1 Y6]:[Q3 Y6]])</f>
        <v>0</v>
      </c>
      <c r="H15" s="4"/>
      <c r="I15" s="4"/>
      <c r="J15" s="4"/>
      <c r="K15" s="4"/>
      <c r="L15" s="5"/>
      <c r="M15" s="5"/>
      <c r="N15" s="119">
        <v>3</v>
      </c>
      <c r="O15" s="119">
        <v>0</v>
      </c>
      <c r="P15" s="119">
        <v>1</v>
      </c>
      <c r="Q15" s="119">
        <v>0</v>
      </c>
      <c r="R15" s="119">
        <v>3</v>
      </c>
      <c r="S15" s="4"/>
      <c r="T15" s="4"/>
      <c r="U15" s="119">
        <v>1</v>
      </c>
      <c r="V15" s="119"/>
      <c r="W15" s="119">
        <v>0</v>
      </c>
      <c r="X15" s="4">
        <v>1</v>
      </c>
      <c r="Y15" s="4"/>
      <c r="Z15" s="383">
        <v>0</v>
      </c>
      <c r="AA15" s="557">
        <v>0</v>
      </c>
      <c r="AB15" s="157"/>
      <c r="AC15" s="157"/>
      <c r="AD15" s="392">
        <v>0</v>
      </c>
      <c r="AE15" s="218">
        <f>SUM(Table544[[#This Row],[Q1 Y10]:[Q4 Y10]])</f>
        <v>0</v>
      </c>
    </row>
    <row r="16" spans="1:31" ht="30" customHeight="1">
      <c r="A16" s="159" t="s">
        <v>458</v>
      </c>
      <c r="B16" s="5"/>
      <c r="C16" s="5"/>
      <c r="D16" s="4"/>
      <c r="E16" s="4"/>
      <c r="F16" s="5"/>
      <c r="G16" s="5">
        <f>SUM(Table130[[#This Row],[Q1 Y6]:[Q3 Y6]])</f>
        <v>0</v>
      </c>
      <c r="H16" s="4"/>
      <c r="I16" s="4"/>
      <c r="J16" s="4"/>
      <c r="K16" s="4"/>
      <c r="L16" s="5"/>
      <c r="M16" s="5"/>
      <c r="N16" s="119">
        <v>0</v>
      </c>
      <c r="O16" s="119">
        <v>0</v>
      </c>
      <c r="P16" s="119">
        <v>4</v>
      </c>
      <c r="Q16" s="119">
        <v>0</v>
      </c>
      <c r="R16" s="119">
        <v>15</v>
      </c>
      <c r="S16" s="4"/>
      <c r="T16" s="4"/>
      <c r="U16" s="119">
        <v>6</v>
      </c>
      <c r="V16" s="119"/>
      <c r="W16" s="119">
        <v>6</v>
      </c>
      <c r="X16" s="4">
        <v>5</v>
      </c>
      <c r="Y16" s="4"/>
      <c r="Z16" s="383">
        <v>0</v>
      </c>
      <c r="AA16" s="557">
        <v>0</v>
      </c>
      <c r="AB16" s="157"/>
      <c r="AC16" s="157"/>
      <c r="AD16" s="392">
        <v>0</v>
      </c>
      <c r="AE16" s="218">
        <f>SUM(Table544[[#This Row],[Q1 Y10]:[Q4 Y10]])</f>
        <v>0</v>
      </c>
    </row>
    <row r="17" spans="1:31" ht="30" customHeight="1">
      <c r="A17" s="13" t="s">
        <v>459</v>
      </c>
      <c r="B17" s="1">
        <v>4</v>
      </c>
      <c r="C17" s="1">
        <v>0</v>
      </c>
      <c r="D17" s="1">
        <v>3</v>
      </c>
      <c r="E17" s="1">
        <v>0</v>
      </c>
      <c r="F17" s="3"/>
      <c r="G17" s="3">
        <f>SUM(Table130[[#This Row],[Q1 Y6]:[Q3 Y6]])</f>
        <v>7</v>
      </c>
      <c r="H17" s="4">
        <v>0</v>
      </c>
      <c r="I17" s="4">
        <v>5</v>
      </c>
      <c r="J17" s="4">
        <v>1</v>
      </c>
      <c r="K17" s="4"/>
      <c r="L17" s="5"/>
      <c r="M17" s="5"/>
      <c r="N17" s="37">
        <v>3</v>
      </c>
      <c r="O17" s="37">
        <v>1</v>
      </c>
      <c r="P17" s="37">
        <v>4</v>
      </c>
      <c r="Q17" s="37">
        <v>3</v>
      </c>
      <c r="R17" s="37">
        <v>10</v>
      </c>
      <c r="S17" s="1"/>
      <c r="T17" s="4"/>
      <c r="U17" s="37"/>
      <c r="V17" s="37">
        <v>1</v>
      </c>
      <c r="W17" s="37">
        <v>0</v>
      </c>
      <c r="X17" s="4">
        <v>1</v>
      </c>
      <c r="Y17" s="1"/>
      <c r="Z17" s="382">
        <v>0</v>
      </c>
      <c r="AA17" s="664">
        <v>0</v>
      </c>
      <c r="AB17" s="135"/>
      <c r="AC17" s="135"/>
      <c r="AD17" s="391">
        <v>2</v>
      </c>
      <c r="AE17" s="395">
        <f>SUM(Table544[[#This Row],[Q1 Y10]:[Q4 Y10]])</f>
        <v>0</v>
      </c>
    </row>
    <row r="18" spans="1:31" ht="30" customHeight="1">
      <c r="A18" s="3" t="s">
        <v>460</v>
      </c>
      <c r="B18" s="3"/>
      <c r="C18" s="3">
        <v>15</v>
      </c>
      <c r="D18" s="1">
        <v>17</v>
      </c>
      <c r="E18" s="1">
        <v>10</v>
      </c>
      <c r="F18" s="3"/>
      <c r="G18" s="3">
        <f>SUM(Table130[[#This Row],[Q1 Y6]:[Q3 Y6]])</f>
        <v>32</v>
      </c>
      <c r="H18" s="5">
        <v>18</v>
      </c>
      <c r="I18" s="5">
        <v>13</v>
      </c>
      <c r="J18" s="4">
        <v>13</v>
      </c>
      <c r="K18" s="4"/>
      <c r="L18" s="5"/>
      <c r="M18" s="5"/>
      <c r="N18" s="6">
        <v>30</v>
      </c>
      <c r="O18" s="6">
        <v>27</v>
      </c>
      <c r="P18" s="1">
        <v>15</v>
      </c>
      <c r="Q18" s="1"/>
      <c r="R18" s="6">
        <v>65</v>
      </c>
      <c r="S18" s="1"/>
      <c r="T18" s="4">
        <v>18</v>
      </c>
      <c r="U18" s="6">
        <v>5</v>
      </c>
      <c r="V18" s="1">
        <v>28</v>
      </c>
      <c r="W18" s="1">
        <v>9</v>
      </c>
      <c r="X18" s="4">
        <v>30</v>
      </c>
      <c r="Y18" s="1"/>
      <c r="Z18" s="380">
        <v>10</v>
      </c>
      <c r="AA18" s="664">
        <v>10</v>
      </c>
      <c r="AB18" s="135"/>
      <c r="AC18" s="135"/>
      <c r="AD18" s="388">
        <v>25</v>
      </c>
      <c r="AE18" s="395">
        <f>SUM(Table544[[#This Row],[Q1 Y10]:[Q4 Y10]])</f>
        <v>20</v>
      </c>
    </row>
    <row r="19" spans="1:31" s="461" customFormat="1" ht="30" customHeight="1">
      <c r="A19" s="3" t="s">
        <v>461</v>
      </c>
      <c r="B19" s="3"/>
      <c r="C19" s="3">
        <v>109</v>
      </c>
      <c r="D19" s="459">
        <v>738</v>
      </c>
      <c r="E19" s="459"/>
      <c r="F19" s="3"/>
      <c r="G19" s="3">
        <f>SUM(Table130[[#This Row],[Q1 Y6]:[Q3 Y6]])</f>
        <v>847</v>
      </c>
      <c r="H19" s="5" t="s">
        <v>462</v>
      </c>
      <c r="I19" s="3" t="s">
        <v>463</v>
      </c>
      <c r="J19" s="3" t="s">
        <v>464</v>
      </c>
      <c r="K19" s="4"/>
      <c r="L19" s="5"/>
      <c r="M19" s="5"/>
      <c r="N19" s="381" t="s">
        <v>465</v>
      </c>
      <c r="O19" s="381" t="s">
        <v>466</v>
      </c>
      <c r="P19" s="3" t="s">
        <v>467</v>
      </c>
      <c r="Q19" s="459"/>
      <c r="R19" s="388" t="s">
        <v>329</v>
      </c>
      <c r="S19" s="459"/>
      <c r="T19" s="3">
        <v>1225</v>
      </c>
      <c r="U19" s="381" t="s">
        <v>17088</v>
      </c>
      <c r="V19" s="3"/>
      <c r="W19" s="459"/>
      <c r="X19" s="459" t="s">
        <v>329</v>
      </c>
      <c r="Y19" s="459"/>
      <c r="Z19" s="381"/>
      <c r="AA19" s="666"/>
      <c r="AB19" s="153"/>
      <c r="AC19" s="460"/>
      <c r="AD19" s="388"/>
      <c r="AE19" s="395">
        <f>SUM(Table544[[#This Row],[Q1 Y10]:[Q4 Y10]])</f>
        <v>0</v>
      </c>
    </row>
    <row r="20" spans="1:31" s="461" customFormat="1" ht="30" customHeight="1">
      <c r="A20" s="3" t="s">
        <v>468</v>
      </c>
      <c r="B20" s="3"/>
      <c r="C20" s="3">
        <v>821</v>
      </c>
      <c r="D20" s="4">
        <v>545</v>
      </c>
      <c r="E20" s="4">
        <v>842</v>
      </c>
      <c r="F20" s="5"/>
      <c r="G20" s="3">
        <f>SUM(Table130[[#This Row],[Q1 Y6]:[Q3 Y6]])</f>
        <v>1366</v>
      </c>
      <c r="H20" s="5" t="s">
        <v>469</v>
      </c>
      <c r="I20" s="3" t="s">
        <v>470</v>
      </c>
      <c r="J20" s="3" t="s">
        <v>471</v>
      </c>
      <c r="K20" s="4"/>
      <c r="L20" s="5"/>
      <c r="M20" s="5"/>
      <c r="N20" s="381" t="s">
        <v>472</v>
      </c>
      <c r="O20" s="381" t="s">
        <v>473</v>
      </c>
      <c r="P20" s="3" t="s">
        <v>474</v>
      </c>
      <c r="Q20" s="11">
        <v>48</v>
      </c>
      <c r="R20" s="388" t="s">
        <v>329</v>
      </c>
      <c r="S20" s="459"/>
      <c r="T20" s="3">
        <v>66</v>
      </c>
      <c r="U20" s="381" t="s">
        <v>17088</v>
      </c>
      <c r="V20" s="3"/>
      <c r="W20" s="11"/>
      <c r="X20" s="459" t="s">
        <v>329</v>
      </c>
      <c r="Y20" s="459"/>
      <c r="Z20" s="381"/>
      <c r="AA20" s="666"/>
      <c r="AB20" s="153"/>
      <c r="AC20" s="378"/>
      <c r="AD20" s="388"/>
      <c r="AE20" s="395">
        <f>SUM(Table544[[#This Row],[Q1 Y10]:[Q4 Y10]])</f>
        <v>0</v>
      </c>
    </row>
    <row r="21" spans="1:31" ht="30" customHeight="1">
      <c r="A21" s="3" t="s">
        <v>475</v>
      </c>
      <c r="B21" s="3"/>
      <c r="C21" s="3">
        <v>5</v>
      </c>
      <c r="D21" s="1">
        <v>20</v>
      </c>
      <c r="E21" s="1">
        <v>0</v>
      </c>
      <c r="F21" s="3"/>
      <c r="G21" s="3">
        <f>SUM(Table130[[#This Row],[Q1 Y6]:[Q3 Y6]])</f>
        <v>25</v>
      </c>
      <c r="H21" s="5">
        <v>2</v>
      </c>
      <c r="I21" s="5">
        <v>5</v>
      </c>
      <c r="J21" s="4">
        <v>18</v>
      </c>
      <c r="K21" s="4"/>
      <c r="L21" s="5"/>
      <c r="M21" s="5"/>
      <c r="N21" s="6">
        <v>5</v>
      </c>
      <c r="O21" s="6">
        <v>0</v>
      </c>
      <c r="P21" s="1">
        <v>14</v>
      </c>
      <c r="Q21" s="1">
        <v>36</v>
      </c>
      <c r="R21" s="6">
        <v>30</v>
      </c>
      <c r="S21" s="1"/>
      <c r="T21" s="4"/>
      <c r="U21" s="6">
        <v>10</v>
      </c>
      <c r="V21" s="1"/>
      <c r="W21" s="1">
        <v>6</v>
      </c>
      <c r="X21" s="4">
        <v>13</v>
      </c>
      <c r="Y21" s="1"/>
      <c r="Z21" s="380">
        <v>1</v>
      </c>
      <c r="AA21" s="664">
        <v>7</v>
      </c>
      <c r="AB21" s="135"/>
      <c r="AC21" s="135"/>
      <c r="AD21" s="388">
        <v>0</v>
      </c>
      <c r="AE21" s="395">
        <f>SUM(Table544[[#This Row],[Q1 Y10]:[Q4 Y10]])</f>
        <v>8</v>
      </c>
    </row>
    <row r="22" spans="1:31" ht="30" customHeight="1" thickBot="1">
      <c r="Z22" s="379"/>
      <c r="AA22" s="664"/>
      <c r="AD22" s="387"/>
    </row>
    <row r="23" spans="1:31" ht="30" customHeight="1" thickBot="1">
      <c r="A23" s="141" t="s">
        <v>429</v>
      </c>
      <c r="B23" s="153" t="s">
        <v>343</v>
      </c>
      <c r="C23" s="153" t="s">
        <v>344</v>
      </c>
      <c r="D23" s="135" t="s">
        <v>345</v>
      </c>
      <c r="E23" s="135" t="s">
        <v>346</v>
      </c>
      <c r="F23" s="153" t="s">
        <v>6</v>
      </c>
      <c r="G23" s="153" t="s">
        <v>170</v>
      </c>
      <c r="H23" s="160" t="s">
        <v>7</v>
      </c>
      <c r="I23" s="160" t="s">
        <v>8</v>
      </c>
      <c r="J23" s="160" t="s">
        <v>9</v>
      </c>
      <c r="K23" s="160" t="s">
        <v>10</v>
      </c>
      <c r="L23" s="160" t="s">
        <v>11</v>
      </c>
      <c r="M23" s="160" t="s">
        <v>229</v>
      </c>
      <c r="N23" s="155" t="s">
        <v>13</v>
      </c>
      <c r="O23" s="155" t="s">
        <v>14</v>
      </c>
      <c r="P23" s="155" t="s">
        <v>15</v>
      </c>
      <c r="Q23" s="154" t="s">
        <v>16</v>
      </c>
      <c r="R23" s="135" t="s">
        <v>17</v>
      </c>
      <c r="S23" s="154" t="s">
        <v>476</v>
      </c>
      <c r="T23" s="157" t="s">
        <v>19</v>
      </c>
      <c r="U23" s="156" t="s">
        <v>20</v>
      </c>
      <c r="V23" s="135" t="s">
        <v>21</v>
      </c>
      <c r="W23" s="135" t="s">
        <v>22</v>
      </c>
      <c r="X23" s="157" t="s">
        <v>23</v>
      </c>
      <c r="Y23" s="135" t="s">
        <v>235</v>
      </c>
      <c r="Z23" s="384" t="s">
        <v>25</v>
      </c>
      <c r="AA23" s="665" t="s">
        <v>26</v>
      </c>
      <c r="AB23" s="135" t="s">
        <v>27</v>
      </c>
      <c r="AC23" s="135" t="s">
        <v>171</v>
      </c>
      <c r="AD23" s="393" t="s">
        <v>28</v>
      </c>
      <c r="AE23" s="395" t="s">
        <v>236</v>
      </c>
    </row>
    <row r="24" spans="1:31" ht="30" customHeight="1">
      <c r="A24" s="161" t="s">
        <v>477</v>
      </c>
      <c r="H24" s="162">
        <v>0</v>
      </c>
      <c r="I24" s="162">
        <v>0</v>
      </c>
      <c r="J24" s="127">
        <v>0</v>
      </c>
      <c r="K24" s="127"/>
      <c r="L24" s="127"/>
      <c r="M24" s="127"/>
      <c r="N24" s="163">
        <v>1</v>
      </c>
      <c r="O24" s="122">
        <v>0</v>
      </c>
      <c r="P24" s="251">
        <v>0</v>
      </c>
      <c r="Q24" s="251">
        <v>0</v>
      </c>
      <c r="R24" s="122" t="s">
        <v>329</v>
      </c>
      <c r="T24" s="251">
        <v>0</v>
      </c>
      <c r="U24" s="122">
        <v>0</v>
      </c>
      <c r="X24" s="251">
        <v>0</v>
      </c>
      <c r="Z24" s="385">
        <v>0</v>
      </c>
      <c r="AA24" s="664">
        <v>0</v>
      </c>
      <c r="AD24" s="389"/>
      <c r="AE24" s="394">
        <f>SUM(Table6[[#This Row],[Q1 Y10]:[Q4 Y10]])</f>
        <v>0</v>
      </c>
    </row>
    <row r="25" spans="1:31" ht="30" customHeight="1">
      <c r="A25" s="161" t="s">
        <v>478</v>
      </c>
      <c r="H25" s="162">
        <v>0</v>
      </c>
      <c r="I25" s="162">
        <v>0</v>
      </c>
      <c r="J25" s="162">
        <v>0</v>
      </c>
      <c r="K25" s="162"/>
      <c r="L25" s="127"/>
      <c r="M25" s="127"/>
      <c r="N25" s="163">
        <v>0</v>
      </c>
      <c r="O25" s="122">
        <v>0</v>
      </c>
      <c r="P25" s="251">
        <v>1</v>
      </c>
      <c r="Q25" s="251">
        <v>0</v>
      </c>
      <c r="R25" s="122" t="s">
        <v>329</v>
      </c>
      <c r="T25" s="251">
        <v>0</v>
      </c>
      <c r="U25" s="122">
        <v>0</v>
      </c>
      <c r="X25" s="251">
        <v>0</v>
      </c>
      <c r="Z25" s="385">
        <v>0</v>
      </c>
      <c r="AA25" s="664">
        <v>0</v>
      </c>
      <c r="AD25" s="389"/>
      <c r="AE25" s="394">
        <f>SUM(Table6[[#This Row],[Q1 Y10]:[Q4 Y10]])</f>
        <v>0</v>
      </c>
    </row>
    <row r="26" spans="1:31" ht="30" customHeight="1">
      <c r="A26" s="161" t="s">
        <v>479</v>
      </c>
      <c r="H26" s="162">
        <v>0</v>
      </c>
      <c r="I26" s="162">
        <v>0</v>
      </c>
      <c r="J26" s="162">
        <v>0</v>
      </c>
      <c r="K26" s="162"/>
      <c r="L26" s="127"/>
      <c r="M26" s="127"/>
      <c r="N26" s="163">
        <v>0</v>
      </c>
      <c r="O26" s="122">
        <v>0</v>
      </c>
      <c r="P26" s="251">
        <v>0</v>
      </c>
      <c r="Q26" s="251">
        <v>0</v>
      </c>
      <c r="R26" s="124" t="s">
        <v>329</v>
      </c>
      <c r="T26" s="251">
        <v>0</v>
      </c>
      <c r="U26" s="122">
        <v>0</v>
      </c>
      <c r="X26" s="251">
        <v>0</v>
      </c>
      <c r="Z26" s="385">
        <v>0</v>
      </c>
      <c r="AA26" s="664">
        <v>0</v>
      </c>
      <c r="AD26" s="390"/>
      <c r="AE26" s="394">
        <f>SUM(Table6[[#This Row],[Q1 Y10]:[Q4 Y10]])</f>
        <v>0</v>
      </c>
    </row>
    <row r="27" spans="1:31" ht="30" customHeight="1">
      <c r="A27" s="161" t="s">
        <v>480</v>
      </c>
      <c r="H27" s="162">
        <v>0</v>
      </c>
      <c r="I27" s="162">
        <v>0</v>
      </c>
      <c r="J27" s="162">
        <v>0</v>
      </c>
      <c r="K27" s="162"/>
      <c r="L27" s="127"/>
      <c r="M27" s="127"/>
      <c r="N27" s="163">
        <v>0</v>
      </c>
      <c r="O27" s="122">
        <v>0</v>
      </c>
      <c r="P27" s="251">
        <v>1</v>
      </c>
      <c r="Q27" s="251">
        <v>0</v>
      </c>
      <c r="R27" s="124" t="s">
        <v>329</v>
      </c>
      <c r="T27" s="125">
        <v>0</v>
      </c>
      <c r="U27" s="122">
        <v>0</v>
      </c>
      <c r="X27" s="125">
        <v>0</v>
      </c>
      <c r="Z27" s="385">
        <v>0</v>
      </c>
      <c r="AA27" s="664">
        <v>0</v>
      </c>
      <c r="AD27" s="390"/>
      <c r="AE27" s="394">
        <f>SUM(Table6[[#This Row],[Q1 Y10]:[Q4 Y10]])</f>
        <v>0</v>
      </c>
    </row>
  </sheetData>
  <mergeCells count="1">
    <mergeCell ref="A1:G1"/>
  </mergeCells>
  <pageMargins left="0.7" right="0.7" top="0.75" bottom="0.75" header="0.3" footer="0.3"/>
  <pageSetup scale="95" orientation="portrait" horizontalDpi="1200" verticalDpi="1200"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70"/>
  <sheetViews>
    <sheetView workbookViewId="0">
      <selection activeCell="AR3" sqref="AR3:AR26"/>
    </sheetView>
  </sheetViews>
  <sheetFormatPr defaultColWidth="8.88671875" defaultRowHeight="14.4"/>
  <cols>
    <col min="1" max="1" width="17.88671875" style="669" customWidth="1"/>
    <col min="2" max="2" width="19.44140625" style="669" customWidth="1"/>
    <col min="3" max="3" width="21" style="669" customWidth="1"/>
    <col min="4" max="4" width="8.88671875" style="669" customWidth="1"/>
    <col min="5" max="5" width="13.109375" style="669" customWidth="1"/>
    <col min="6" max="6" width="10.5546875" style="669" customWidth="1"/>
    <col min="7" max="7" width="13.109375" style="669" customWidth="1"/>
    <col min="8" max="8" width="11.44140625" style="669" customWidth="1"/>
    <col min="9" max="9" width="8.5546875" style="669" customWidth="1"/>
    <col min="10" max="10" width="11.5546875" style="669" customWidth="1"/>
    <col min="11" max="11" width="13.44140625" style="669" customWidth="1"/>
    <col min="12" max="12" width="8.88671875" style="669" customWidth="1"/>
    <col min="13" max="13" width="3" style="669" customWidth="1"/>
    <col min="14" max="14" width="17.88671875" style="669" customWidth="1"/>
    <col min="15" max="15" width="19.44140625" style="669" customWidth="1"/>
    <col min="16" max="16" width="21" style="669" customWidth="1"/>
    <col min="17" max="17" width="8.88671875" style="669" customWidth="1"/>
    <col min="18" max="18" width="13.109375" style="669" customWidth="1"/>
    <col min="19" max="19" width="10.5546875" style="669" customWidth="1"/>
    <col min="20" max="20" width="13.109375" style="669" customWidth="1"/>
    <col min="21" max="21" width="11.44140625" style="669" customWidth="1"/>
    <col min="22" max="22" width="8.5546875" style="669" customWidth="1"/>
    <col min="23" max="23" width="11.5546875" style="669" customWidth="1"/>
    <col min="24" max="24" width="13.44140625" style="669" customWidth="1"/>
    <col min="25" max="25" width="8.88671875" style="669" customWidth="1"/>
    <col min="26" max="26" width="2.88671875" style="669" customWidth="1"/>
    <col min="27" max="27" width="20.88671875" style="669" bestFit="1" customWidth="1"/>
    <col min="28" max="28" width="6.88671875" style="669" customWidth="1"/>
    <col min="29" max="29" width="20.88671875" style="669" customWidth="1"/>
    <col min="30" max="30" width="8.5546875" style="669" customWidth="1"/>
    <col min="31" max="31" width="11.109375" style="669" customWidth="1"/>
    <col min="32" max="32" width="9.44140625" style="669" customWidth="1"/>
    <col min="33" max="33" width="6.5546875" style="669" customWidth="1"/>
    <col min="34" max="34" width="11.5546875" style="669" customWidth="1"/>
    <col min="35" max="35" width="13.44140625" style="669" customWidth="1"/>
    <col min="36" max="36" width="4" style="669" customWidth="1"/>
    <col min="37" max="38" width="17.109375" style="669" bestFit="1" customWidth="1"/>
    <col min="39" max="39" width="9.109375" style="669" customWidth="1"/>
    <col min="40" max="40" width="8.88671875" style="669" customWidth="1"/>
    <col min="41" max="41" width="17.109375" style="669" customWidth="1"/>
    <col min="42" max="42" width="3.5546875" style="669" customWidth="1"/>
    <col min="43" max="43" width="21.44140625" style="669" bestFit="1" customWidth="1"/>
    <col min="44" max="44" width="98.44140625" style="669" bestFit="1" customWidth="1"/>
    <col min="45" max="45" width="9.109375" style="669" customWidth="1"/>
    <col min="46" max="46" width="25.44140625" style="669" customWidth="1"/>
    <col min="47" max="47" width="24.44140625" style="669" customWidth="1"/>
    <col min="48" max="48" width="3" style="669" customWidth="1"/>
    <col min="49" max="49" width="20" style="669" customWidth="1"/>
    <col min="50" max="50" width="18.109375" style="669" customWidth="1"/>
    <col min="51" max="51" width="37" style="669" bestFit="1" customWidth="1"/>
    <col min="52" max="52" width="19.109375" style="669" customWidth="1"/>
    <col min="53" max="53" width="9.5546875" style="669" customWidth="1"/>
    <col min="54" max="54" width="15.44140625" style="690" customWidth="1"/>
    <col min="55" max="55" width="14.5546875" style="679" customWidth="1"/>
    <col min="56" max="56" width="19.5546875" style="669" customWidth="1"/>
    <col min="57" max="57" width="29.109375" style="669" customWidth="1"/>
    <col min="58" max="58" width="5.44140625" style="669" customWidth="1"/>
    <col min="59" max="59" width="29.88671875" style="669" customWidth="1"/>
    <col min="60" max="60" width="51.88671875" style="669" bestFit="1" customWidth="1"/>
    <col min="61" max="16384" width="8.88671875" style="669"/>
  </cols>
  <sheetData>
    <row r="1" spans="1:60" ht="31.5" customHeight="1">
      <c r="A1" s="900" t="s">
        <v>481</v>
      </c>
      <c r="B1" s="900"/>
      <c r="C1" s="900"/>
      <c r="D1" s="900"/>
      <c r="E1" s="900"/>
      <c r="F1" s="900"/>
      <c r="G1" s="900"/>
      <c r="H1" s="900"/>
      <c r="I1" s="900"/>
      <c r="J1" s="900"/>
      <c r="K1" s="900"/>
      <c r="L1" s="900"/>
      <c r="N1" s="900" t="s">
        <v>482</v>
      </c>
      <c r="O1" s="900"/>
      <c r="P1" s="900"/>
      <c r="Q1" s="900"/>
      <c r="R1" s="900"/>
      <c r="S1" s="900"/>
      <c r="T1" s="900"/>
      <c r="U1" s="900"/>
      <c r="V1" s="900"/>
      <c r="W1" s="900"/>
      <c r="X1" s="900"/>
      <c r="Y1" s="900"/>
      <c r="AA1" s="670" t="s">
        <v>483</v>
      </c>
      <c r="AB1" s="670"/>
      <c r="AC1" s="670"/>
      <c r="AD1" s="670"/>
      <c r="AE1" s="670"/>
      <c r="AF1" s="670"/>
      <c r="AG1" s="670"/>
      <c r="AH1" s="670"/>
      <c r="AI1" s="670"/>
      <c r="AK1" s="900" t="s">
        <v>484</v>
      </c>
      <c r="AL1" s="900"/>
      <c r="AM1" s="900"/>
      <c r="AN1" s="900"/>
      <c r="AO1" s="900"/>
      <c r="AQ1" s="900" t="s">
        <v>485</v>
      </c>
      <c r="AR1" s="900"/>
      <c r="AS1" s="900"/>
      <c r="AT1" s="900"/>
      <c r="AU1" s="900"/>
      <c r="AW1" s="900" t="s">
        <v>486</v>
      </c>
      <c r="AX1" s="900"/>
      <c r="AY1" s="900"/>
      <c r="AZ1" s="900"/>
      <c r="BA1" s="900"/>
      <c r="BB1" s="900"/>
      <c r="BC1" s="900"/>
      <c r="BD1" s="900"/>
      <c r="BG1" s="900" t="s">
        <v>429</v>
      </c>
      <c r="BH1" s="900"/>
    </row>
    <row r="2" spans="1:60">
      <c r="A2" s="669" t="s">
        <v>487</v>
      </c>
      <c r="B2" s="669" t="s">
        <v>488</v>
      </c>
      <c r="C2" s="669" t="s">
        <v>489</v>
      </c>
      <c r="D2" s="669" t="s">
        <v>490</v>
      </c>
      <c r="E2" s="669" t="s">
        <v>491</v>
      </c>
      <c r="F2" s="669" t="s">
        <v>492</v>
      </c>
      <c r="G2" s="669" t="s">
        <v>493</v>
      </c>
      <c r="H2" s="669" t="s">
        <v>494</v>
      </c>
      <c r="I2" s="669" t="s">
        <v>495</v>
      </c>
      <c r="J2" s="669" t="s">
        <v>496</v>
      </c>
      <c r="K2" s="669" t="s">
        <v>497</v>
      </c>
      <c r="L2" s="669" t="s">
        <v>498</v>
      </c>
      <c r="N2" s="669" t="s">
        <v>487</v>
      </c>
      <c r="O2" s="669" t="s">
        <v>488</v>
      </c>
      <c r="P2" s="669" t="s">
        <v>489</v>
      </c>
      <c r="Q2" s="669" t="s">
        <v>490</v>
      </c>
      <c r="R2" s="669" t="s">
        <v>491</v>
      </c>
      <c r="S2" s="669" t="s">
        <v>492</v>
      </c>
      <c r="T2" s="669" t="s">
        <v>493</v>
      </c>
      <c r="U2" s="669" t="s">
        <v>494</v>
      </c>
      <c r="V2" s="669" t="s">
        <v>495</v>
      </c>
      <c r="W2" s="669" t="s">
        <v>496</v>
      </c>
      <c r="X2" s="669" t="s">
        <v>497</v>
      </c>
      <c r="Y2" s="669" t="s">
        <v>498</v>
      </c>
      <c r="AA2" s="669" t="s">
        <v>499</v>
      </c>
      <c r="AB2" s="669" t="s">
        <v>157</v>
      </c>
      <c r="AC2" s="669" t="s">
        <v>500</v>
      </c>
      <c r="AD2" s="669" t="s">
        <v>501</v>
      </c>
      <c r="AE2" s="669" t="s">
        <v>502</v>
      </c>
      <c r="AF2" s="669" t="s">
        <v>503</v>
      </c>
      <c r="AG2" s="669" t="s">
        <v>504</v>
      </c>
      <c r="AH2" s="669" t="s">
        <v>496</v>
      </c>
      <c r="AI2" s="669" t="s">
        <v>497</v>
      </c>
      <c r="AK2" s="669" t="s">
        <v>505</v>
      </c>
      <c r="AL2" s="669" t="s">
        <v>506</v>
      </c>
      <c r="AM2" s="669" t="s">
        <v>507</v>
      </c>
      <c r="AN2" s="669" t="s">
        <v>508</v>
      </c>
      <c r="AO2" s="669" t="s">
        <v>509</v>
      </c>
      <c r="AQ2" s="671" t="s">
        <v>510</v>
      </c>
      <c r="AR2" s="671" t="s">
        <v>511</v>
      </c>
      <c r="AS2" s="671" t="s">
        <v>508</v>
      </c>
      <c r="AT2" s="671" t="s">
        <v>512</v>
      </c>
      <c r="AU2" s="671" t="s">
        <v>513</v>
      </c>
      <c r="AW2" s="691" t="s">
        <v>514</v>
      </c>
      <c r="AX2" s="691" t="s">
        <v>487</v>
      </c>
      <c r="AY2" s="691" t="s">
        <v>515</v>
      </c>
      <c r="AZ2" s="691" t="s">
        <v>516</v>
      </c>
      <c r="BA2" s="691" t="s">
        <v>517</v>
      </c>
      <c r="BB2" s="692" t="s">
        <v>518</v>
      </c>
      <c r="BC2" s="693" t="s">
        <v>519</v>
      </c>
      <c r="BD2" s="691" t="s">
        <v>520</v>
      </c>
      <c r="BE2" s="691" t="s">
        <v>521</v>
      </c>
      <c r="BG2" s="672" t="s">
        <v>522</v>
      </c>
      <c r="BH2" s="672" t="s">
        <v>293</v>
      </c>
    </row>
    <row r="3" spans="1:60" ht="89.1" customHeight="1">
      <c r="A3" s="673"/>
      <c r="B3" s="674"/>
      <c r="N3" s="673"/>
      <c r="O3" s="674"/>
      <c r="AA3" s="675"/>
      <c r="AB3" s="674"/>
      <c r="AK3" s="424" t="s">
        <v>17309</v>
      </c>
      <c r="AL3" s="424" t="s">
        <v>17309</v>
      </c>
      <c r="AM3" s="564"/>
      <c r="AN3" s="564" t="s">
        <v>530</v>
      </c>
      <c r="AO3" s="564" t="s">
        <v>17209</v>
      </c>
      <c r="AQ3" s="566" t="s">
        <v>531</v>
      </c>
      <c r="AR3" s="566" t="s">
        <v>532</v>
      </c>
      <c r="AS3" s="566" t="s">
        <v>533</v>
      </c>
      <c r="AT3" s="694"/>
      <c r="AU3" s="695"/>
      <c r="AV3" s="696"/>
      <c r="AW3" s="566" t="s">
        <v>17310</v>
      </c>
      <c r="AX3" s="567" t="s">
        <v>17311</v>
      </c>
      <c r="AY3" s="566" t="s">
        <v>17312</v>
      </c>
      <c r="AZ3" s="564" t="s">
        <v>17313</v>
      </c>
      <c r="BA3" s="697" t="s">
        <v>526</v>
      </c>
      <c r="BB3" s="568">
        <v>44501</v>
      </c>
      <c r="BC3" s="568">
        <v>44681</v>
      </c>
      <c r="BD3" s="563"/>
      <c r="BE3" s="563"/>
      <c r="BF3" s="696"/>
      <c r="BG3" s="698"/>
      <c r="BH3" s="43"/>
    </row>
    <row r="4" spans="1:60" ht="28.35" customHeight="1">
      <c r="A4" s="673"/>
      <c r="B4" s="674"/>
      <c r="N4" s="673"/>
      <c r="O4" s="674"/>
      <c r="AA4" s="675"/>
      <c r="AB4" s="674"/>
      <c r="AK4" s="424" t="s">
        <v>17314</v>
      </c>
      <c r="AL4" s="424" t="s">
        <v>17314</v>
      </c>
      <c r="AM4" s="424"/>
      <c r="AN4" s="564" t="s">
        <v>523</v>
      </c>
      <c r="AO4" s="564" t="s">
        <v>17130</v>
      </c>
      <c r="AQ4" s="699" t="s">
        <v>17315</v>
      </c>
      <c r="AR4" s="697" t="s">
        <v>534</v>
      </c>
      <c r="AS4" s="700" t="s">
        <v>523</v>
      </c>
      <c r="AT4" s="694"/>
      <c r="AU4" s="695"/>
      <c r="AV4" s="696"/>
      <c r="AW4" s="566" t="s">
        <v>17316</v>
      </c>
      <c r="AX4" s="565" t="s">
        <v>17311</v>
      </c>
      <c r="AY4" s="566" t="s">
        <v>17317</v>
      </c>
      <c r="AZ4" s="564" t="s">
        <v>17318</v>
      </c>
      <c r="BA4" s="697" t="s">
        <v>523</v>
      </c>
      <c r="BB4" s="568">
        <v>44501</v>
      </c>
      <c r="BC4" s="568">
        <v>44681</v>
      </c>
      <c r="BD4" s="563"/>
      <c r="BE4" s="563"/>
      <c r="BF4" s="696"/>
      <c r="BG4" s="698"/>
      <c r="BH4" s="43"/>
    </row>
    <row r="5" spans="1:60" ht="87" customHeight="1">
      <c r="A5" s="673"/>
      <c r="B5" s="674"/>
      <c r="N5" s="673"/>
      <c r="O5" s="674"/>
      <c r="AA5" s="673"/>
      <c r="AB5" s="674"/>
      <c r="AK5" s="564" t="s">
        <v>17319</v>
      </c>
      <c r="AL5" s="564" t="s">
        <v>17319</v>
      </c>
      <c r="AM5" s="424"/>
      <c r="AN5" s="564" t="s">
        <v>523</v>
      </c>
      <c r="AO5" s="564" t="s">
        <v>17130</v>
      </c>
      <c r="AQ5" s="699" t="s">
        <v>17320</v>
      </c>
      <c r="AR5" s="697" t="s">
        <v>535</v>
      </c>
      <c r="AS5" s="700" t="s">
        <v>523</v>
      </c>
      <c r="AT5" s="694"/>
      <c r="AU5" s="695"/>
      <c r="AV5" s="696"/>
      <c r="AW5" s="566" t="s">
        <v>17321</v>
      </c>
      <c r="AX5" s="565" t="s">
        <v>17311</v>
      </c>
      <c r="AY5" s="566" t="s">
        <v>17322</v>
      </c>
      <c r="AZ5" s="564" t="s">
        <v>17313</v>
      </c>
      <c r="BA5" s="697" t="s">
        <v>526</v>
      </c>
      <c r="BB5" s="568">
        <v>44501</v>
      </c>
      <c r="BC5" s="568">
        <v>44681</v>
      </c>
      <c r="BD5" s="563"/>
      <c r="BE5" s="563"/>
      <c r="BF5" s="696"/>
      <c r="BG5" s="698"/>
      <c r="BH5" s="43"/>
    </row>
    <row r="6" spans="1:60" ht="62.4" customHeight="1">
      <c r="A6" s="673"/>
      <c r="B6" s="674"/>
      <c r="O6" s="674"/>
      <c r="AA6" s="673"/>
      <c r="AB6" s="674"/>
      <c r="AK6" s="564" t="s">
        <v>17316</v>
      </c>
      <c r="AL6" s="424" t="s">
        <v>17316</v>
      </c>
      <c r="AM6" s="424"/>
      <c r="AN6" s="564" t="s">
        <v>523</v>
      </c>
      <c r="AO6" s="564" t="s">
        <v>17209</v>
      </c>
      <c r="AQ6" s="699" t="s">
        <v>536</v>
      </c>
      <c r="AR6" s="697" t="s">
        <v>537</v>
      </c>
      <c r="AS6" s="700" t="s">
        <v>523</v>
      </c>
      <c r="AT6" s="694"/>
      <c r="AU6" s="695"/>
      <c r="AV6" s="696"/>
      <c r="AW6" s="566" t="s">
        <v>17309</v>
      </c>
      <c r="AX6" s="565" t="s">
        <v>17311</v>
      </c>
      <c r="AY6" s="566" t="s">
        <v>17323</v>
      </c>
      <c r="AZ6" s="564" t="s">
        <v>17324</v>
      </c>
      <c r="BA6" s="697" t="s">
        <v>530</v>
      </c>
      <c r="BB6" s="568">
        <v>44501</v>
      </c>
      <c r="BC6" s="568">
        <v>44681</v>
      </c>
      <c r="BD6" s="563"/>
      <c r="BE6" s="563"/>
      <c r="BF6" s="696"/>
      <c r="BG6" s="698"/>
      <c r="BH6" s="377"/>
    </row>
    <row r="7" spans="1:60" ht="31.2">
      <c r="A7" s="673"/>
      <c r="B7" s="674"/>
      <c r="AB7" s="674"/>
      <c r="AK7" s="564" t="s">
        <v>17310</v>
      </c>
      <c r="AL7" s="564" t="s">
        <v>17310</v>
      </c>
      <c r="AM7" s="424"/>
      <c r="AN7" s="564" t="s">
        <v>526</v>
      </c>
      <c r="AO7" s="564" t="s">
        <v>17209</v>
      </c>
      <c r="AQ7" s="699" t="s">
        <v>17087</v>
      </c>
      <c r="AR7" s="697" t="s">
        <v>17091</v>
      </c>
      <c r="AS7" s="700" t="s">
        <v>523</v>
      </c>
      <c r="AT7" s="694"/>
      <c r="AU7" s="695"/>
      <c r="AV7" s="696"/>
      <c r="AW7" s="566" t="s">
        <v>17202</v>
      </c>
      <c r="AX7" s="565" t="s">
        <v>17311</v>
      </c>
      <c r="AY7" s="566" t="s">
        <v>17325</v>
      </c>
      <c r="AZ7" s="564" t="s">
        <v>17326</v>
      </c>
      <c r="BA7" s="697" t="s">
        <v>523</v>
      </c>
      <c r="BB7" s="568">
        <v>44531</v>
      </c>
      <c r="BC7" s="568">
        <v>44712</v>
      </c>
      <c r="BD7" s="563"/>
      <c r="BE7" s="563" t="s">
        <v>17327</v>
      </c>
      <c r="BF7" s="696"/>
      <c r="BG7" s="698"/>
      <c r="BH7" s="377"/>
    </row>
    <row r="8" spans="1:60" ht="46.8">
      <c r="A8" s="673"/>
      <c r="AK8" s="701" t="s">
        <v>17328</v>
      </c>
      <c r="AL8" s="701" t="s">
        <v>17328</v>
      </c>
      <c r="AM8" s="424"/>
      <c r="AN8" s="564" t="s">
        <v>523</v>
      </c>
      <c r="AO8" s="564" t="s">
        <v>17130</v>
      </c>
      <c r="AQ8" s="699" t="s">
        <v>17212</v>
      </c>
      <c r="AR8" s="697" t="s">
        <v>17213</v>
      </c>
      <c r="AS8" s="700" t="s">
        <v>523</v>
      </c>
      <c r="AT8" s="694"/>
      <c r="AU8" s="695"/>
      <c r="AV8" s="696"/>
      <c r="AW8" s="566" t="s">
        <v>17329</v>
      </c>
      <c r="AX8" s="565" t="s">
        <v>17311</v>
      </c>
      <c r="AY8" s="566" t="s">
        <v>17330</v>
      </c>
      <c r="AZ8" s="564" t="s">
        <v>161</v>
      </c>
      <c r="BA8" s="697" t="s">
        <v>523</v>
      </c>
      <c r="BB8" s="568">
        <v>44531</v>
      </c>
      <c r="BC8" s="568">
        <v>44712</v>
      </c>
      <c r="BD8" s="563"/>
      <c r="BE8" s="563"/>
      <c r="BF8" s="696"/>
      <c r="BG8" s="698"/>
      <c r="BH8" s="377"/>
    </row>
    <row r="9" spans="1:60" ht="31.2">
      <c r="AK9" s="564" t="s">
        <v>17331</v>
      </c>
      <c r="AL9" s="564" t="s">
        <v>17331</v>
      </c>
      <c r="AM9" s="424"/>
      <c r="AN9" s="564" t="s">
        <v>526</v>
      </c>
      <c r="AO9" s="564" t="s">
        <v>17130</v>
      </c>
      <c r="AQ9" s="565" t="s">
        <v>17092</v>
      </c>
      <c r="AR9" s="566" t="s">
        <v>17089</v>
      </c>
      <c r="AS9" s="700" t="s">
        <v>523</v>
      </c>
      <c r="AT9" s="694"/>
      <c r="AU9" s="695"/>
      <c r="AV9" s="696"/>
      <c r="AW9" s="566" t="s">
        <v>17332</v>
      </c>
      <c r="AX9" s="565" t="s">
        <v>17333</v>
      </c>
      <c r="AY9" s="566" t="s">
        <v>17334</v>
      </c>
      <c r="AZ9" s="564" t="s">
        <v>17324</v>
      </c>
      <c r="BA9" s="564" t="s">
        <v>523</v>
      </c>
      <c r="BB9" s="568">
        <v>44531</v>
      </c>
      <c r="BC9" s="568">
        <v>44712</v>
      </c>
      <c r="BD9" s="563"/>
      <c r="BE9" s="563"/>
      <c r="BF9" s="696"/>
      <c r="BG9" s="698"/>
      <c r="BH9" s="43"/>
    </row>
    <row r="10" spans="1:60" ht="31.2">
      <c r="AK10" s="424" t="s">
        <v>17329</v>
      </c>
      <c r="AL10" s="424" t="s">
        <v>17329</v>
      </c>
      <c r="AM10" s="424"/>
      <c r="AN10" s="564" t="s">
        <v>523</v>
      </c>
      <c r="AO10" s="564" t="s">
        <v>17209</v>
      </c>
      <c r="AQ10" s="566" t="s">
        <v>17335</v>
      </c>
      <c r="AR10" s="566" t="s">
        <v>17090</v>
      </c>
      <c r="AS10" s="700" t="s">
        <v>523</v>
      </c>
      <c r="AT10" s="694"/>
      <c r="AU10" s="695"/>
      <c r="AV10" s="696"/>
      <c r="AW10" s="566"/>
      <c r="AX10" s="565"/>
      <c r="AY10" s="567"/>
      <c r="AZ10" s="565"/>
      <c r="BA10" s="566"/>
      <c r="BB10" s="702"/>
      <c r="BC10" s="702"/>
      <c r="BD10" s="563"/>
      <c r="BE10" s="563"/>
      <c r="BF10" s="696"/>
      <c r="BG10" s="698"/>
      <c r="BH10" s="377"/>
    </row>
    <row r="11" spans="1:60" ht="15.6">
      <c r="AK11" s="564" t="s">
        <v>17202</v>
      </c>
      <c r="AL11" s="564" t="s">
        <v>17202</v>
      </c>
      <c r="AM11" s="424"/>
      <c r="AN11" s="424" t="s">
        <v>523</v>
      </c>
      <c r="AO11" s="564" t="s">
        <v>17209</v>
      </c>
      <c r="AQ11" s="565" t="s">
        <v>17131</v>
      </c>
      <c r="AR11" s="566" t="s">
        <v>17132</v>
      </c>
      <c r="AS11" s="700" t="s">
        <v>523</v>
      </c>
      <c r="AT11" s="694"/>
      <c r="AU11" s="695"/>
      <c r="AV11" s="696"/>
      <c r="AW11" s="676"/>
      <c r="AX11" s="703"/>
      <c r="AY11" s="678"/>
      <c r="AZ11" s="703"/>
      <c r="BA11" s="676"/>
      <c r="BB11" s="684"/>
      <c r="BC11" s="684"/>
      <c r="BD11" s="704"/>
      <c r="BE11" s="704"/>
      <c r="BF11" s="696"/>
      <c r="BG11" s="698"/>
      <c r="BH11" s="377"/>
    </row>
    <row r="12" spans="1:60" ht="15.6">
      <c r="AK12" s="564" t="s">
        <v>17332</v>
      </c>
      <c r="AL12" s="564" t="s">
        <v>17332</v>
      </c>
      <c r="AM12" s="424"/>
      <c r="AN12" s="424" t="s">
        <v>523</v>
      </c>
      <c r="AO12" s="564" t="s">
        <v>17209</v>
      </c>
      <c r="AQ12" s="565" t="s">
        <v>17127</v>
      </c>
      <c r="AR12" s="566" t="s">
        <v>17128</v>
      </c>
      <c r="AS12" s="700" t="s">
        <v>523</v>
      </c>
      <c r="AT12" s="694"/>
      <c r="AU12" s="695"/>
      <c r="AV12" s="696"/>
      <c r="AW12" s="676"/>
      <c r="AX12" s="703"/>
      <c r="AY12" s="676"/>
      <c r="AZ12" s="703"/>
      <c r="BA12" s="676"/>
      <c r="BB12" s="684"/>
      <c r="BC12" s="684"/>
      <c r="BD12" s="704"/>
      <c r="BE12" s="704"/>
      <c r="BF12" s="696"/>
      <c r="BG12" s="698"/>
      <c r="BH12" s="377"/>
    </row>
    <row r="13" spans="1:60" ht="15.6">
      <c r="AO13" s="673"/>
      <c r="AQ13" s="565" t="s">
        <v>17133</v>
      </c>
      <c r="AR13" s="566" t="s">
        <v>17134</v>
      </c>
      <c r="AS13" s="700" t="s">
        <v>17336</v>
      </c>
      <c r="AT13" s="694"/>
      <c r="AU13" s="695"/>
      <c r="AV13" s="696"/>
      <c r="AW13" s="676"/>
      <c r="AX13" s="703"/>
      <c r="AY13" s="678"/>
      <c r="AZ13" s="676"/>
      <c r="BA13" s="676"/>
      <c r="BB13" s="684"/>
      <c r="BC13" s="684"/>
      <c r="BD13" s="704"/>
      <c r="BE13" s="704"/>
      <c r="BF13" s="696"/>
      <c r="BG13" s="698"/>
      <c r="BH13" s="43"/>
    </row>
    <row r="14" spans="1:60" ht="15.6">
      <c r="AO14" s="673"/>
      <c r="AQ14" s="565" t="s">
        <v>17116</v>
      </c>
      <c r="AR14" s="566" t="s">
        <v>17135</v>
      </c>
      <c r="AS14" s="700" t="s">
        <v>523</v>
      </c>
      <c r="AT14" s="694"/>
      <c r="AU14" s="695"/>
      <c r="AV14" s="696"/>
      <c r="AW14" s="683"/>
      <c r="AX14" s="703"/>
      <c r="AY14" s="676"/>
      <c r="AZ14" s="703"/>
      <c r="BA14" s="676"/>
      <c r="BB14" s="684"/>
      <c r="BC14" s="684"/>
      <c r="BD14" s="704"/>
      <c r="BE14" s="704"/>
      <c r="BF14" s="696"/>
      <c r="BG14" s="698"/>
      <c r="BH14" s="377"/>
    </row>
    <row r="15" spans="1:60" ht="85.5" customHeight="1">
      <c r="AO15" s="673"/>
      <c r="AQ15" s="565" t="s">
        <v>17207</v>
      </c>
      <c r="AR15" s="566" t="s">
        <v>17208</v>
      </c>
      <c r="AS15" s="700" t="s">
        <v>523</v>
      </c>
      <c r="AT15" s="694"/>
      <c r="AU15" s="695"/>
      <c r="AV15" s="696"/>
      <c r="AW15" s="676"/>
      <c r="AX15" s="703"/>
      <c r="AY15" s="676"/>
      <c r="AZ15" s="703"/>
      <c r="BA15" s="676"/>
      <c r="BB15" s="684"/>
      <c r="BC15" s="684"/>
      <c r="BD15" s="704"/>
      <c r="BE15" s="704"/>
      <c r="BF15" s="696"/>
      <c r="BG15" s="698"/>
      <c r="BH15" s="377"/>
    </row>
    <row r="16" spans="1:60" ht="72" customHeight="1">
      <c r="AO16" s="673"/>
      <c r="AQ16" s="565" t="s">
        <v>17117</v>
      </c>
      <c r="AR16" s="566" t="s">
        <v>17129</v>
      </c>
      <c r="AS16" s="700" t="s">
        <v>523</v>
      </c>
      <c r="AT16" s="694"/>
      <c r="AU16" s="695"/>
      <c r="AV16" s="696"/>
      <c r="AW16" s="676"/>
      <c r="AX16" s="703"/>
      <c r="AY16" s="678"/>
      <c r="AZ16" s="703"/>
      <c r="BA16" s="676"/>
      <c r="BB16" s="684"/>
      <c r="BC16" s="684"/>
      <c r="BD16" s="704"/>
      <c r="BE16" s="704"/>
      <c r="BF16" s="696"/>
      <c r="BG16" s="698"/>
      <c r="BH16" s="377"/>
    </row>
    <row r="17" spans="37:60" ht="15.6">
      <c r="AK17" s="43"/>
      <c r="AL17" s="43"/>
      <c r="AO17" s="673"/>
      <c r="AQ17" s="566" t="s">
        <v>17310</v>
      </c>
      <c r="AR17" s="566" t="s">
        <v>17312</v>
      </c>
      <c r="AS17" s="697" t="s">
        <v>526</v>
      </c>
      <c r="AT17" s="694"/>
      <c r="AU17" s="695"/>
      <c r="AV17" s="696"/>
      <c r="AW17" s="683"/>
      <c r="AX17" s="703"/>
      <c r="AY17" s="676"/>
      <c r="AZ17" s="703"/>
      <c r="BA17" s="676"/>
      <c r="BB17" s="684"/>
      <c r="BC17" s="684"/>
      <c r="BD17" s="704"/>
      <c r="BE17" s="704"/>
      <c r="BF17" s="696"/>
      <c r="BG17" s="698"/>
      <c r="BH17" s="43"/>
    </row>
    <row r="18" spans="37:60" ht="15.6">
      <c r="AO18" s="673"/>
      <c r="AQ18" s="566" t="s">
        <v>17316</v>
      </c>
      <c r="AR18" s="566" t="s">
        <v>17317</v>
      </c>
      <c r="AS18" s="697" t="s">
        <v>523</v>
      </c>
      <c r="AT18" s="695"/>
      <c r="AU18" s="695"/>
      <c r="AV18" s="696"/>
      <c r="AW18" s="683"/>
      <c r="AX18" s="703"/>
      <c r="AY18" s="676"/>
      <c r="AZ18" s="703"/>
      <c r="BA18" s="676"/>
      <c r="BB18" s="684"/>
      <c r="BC18" s="684"/>
      <c r="BD18" s="704"/>
      <c r="BE18" s="704"/>
      <c r="BF18" s="696"/>
      <c r="BG18" s="698"/>
      <c r="BH18" s="377"/>
    </row>
    <row r="19" spans="37:60" ht="15.6">
      <c r="AK19" s="377"/>
      <c r="AL19" s="377"/>
      <c r="AN19" s="673"/>
      <c r="AO19" s="673"/>
      <c r="AQ19" s="566" t="s">
        <v>17321</v>
      </c>
      <c r="AR19" s="566" t="s">
        <v>17322</v>
      </c>
      <c r="AS19" s="697" t="s">
        <v>526</v>
      </c>
      <c r="AT19" s="695"/>
      <c r="AU19" s="695"/>
      <c r="AV19" s="696"/>
      <c r="AW19" s="683"/>
      <c r="AX19" s="703"/>
      <c r="AY19" s="676"/>
      <c r="AZ19" s="703"/>
      <c r="BA19" s="676"/>
      <c r="BB19" s="684"/>
      <c r="BC19" s="684"/>
      <c r="BD19" s="704"/>
      <c r="BE19" s="704"/>
      <c r="BF19" s="696"/>
      <c r="BG19" s="698"/>
      <c r="BH19" s="377"/>
    </row>
    <row r="20" spans="37:60" ht="62.4" customHeight="1">
      <c r="AO20" s="673"/>
      <c r="AQ20" s="566" t="s">
        <v>17309</v>
      </c>
      <c r="AR20" s="566" t="s">
        <v>17323</v>
      </c>
      <c r="AS20" s="697" t="s">
        <v>530</v>
      </c>
      <c r="AT20" s="695"/>
      <c r="AU20" s="695"/>
      <c r="AV20" s="696"/>
      <c r="AW20" s="683"/>
      <c r="AX20" s="703"/>
      <c r="AY20" s="687"/>
      <c r="AZ20" s="703"/>
      <c r="BA20" s="676"/>
      <c r="BB20" s="684"/>
      <c r="BC20" s="684"/>
      <c r="BD20" s="704"/>
      <c r="BE20" s="704"/>
      <c r="BF20" s="696"/>
      <c r="BG20" s="698"/>
      <c r="BH20" s="377"/>
    </row>
    <row r="21" spans="37:60" ht="63" customHeight="1">
      <c r="AO21" s="673"/>
      <c r="AQ21" s="566" t="s">
        <v>17202</v>
      </c>
      <c r="AR21" s="566" t="s">
        <v>17325</v>
      </c>
      <c r="AS21" s="697" t="s">
        <v>523</v>
      </c>
      <c r="AT21" s="695"/>
      <c r="AU21" s="695"/>
      <c r="AV21" s="696"/>
      <c r="AW21" s="683"/>
      <c r="AX21" s="703"/>
      <c r="AY21" s="676"/>
      <c r="AZ21" s="703"/>
      <c r="BA21" s="676"/>
      <c r="BB21" s="684"/>
      <c r="BC21" s="684"/>
      <c r="BD21" s="704"/>
      <c r="BE21" s="704"/>
      <c r="BF21" s="696"/>
      <c r="BG21" s="698"/>
      <c r="BH21" s="43"/>
    </row>
    <row r="22" spans="37:60" ht="15.6">
      <c r="AO22" s="673"/>
      <c r="AQ22" s="566" t="s">
        <v>17329</v>
      </c>
      <c r="AR22" s="566" t="s">
        <v>17330</v>
      </c>
      <c r="AS22" s="697" t="s">
        <v>523</v>
      </c>
      <c r="AT22" s="695"/>
      <c r="AU22" s="695"/>
      <c r="AV22" s="696"/>
      <c r="AW22" s="703"/>
      <c r="AX22" s="703"/>
      <c r="AY22" s="676"/>
      <c r="AZ22" s="703"/>
      <c r="BA22" s="676"/>
      <c r="BB22" s="684"/>
      <c r="BC22" s="684"/>
      <c r="BD22" s="704"/>
      <c r="BE22" s="704"/>
      <c r="BF22" s="696"/>
      <c r="BG22" s="698"/>
      <c r="BH22" s="377"/>
    </row>
    <row r="23" spans="37:60" ht="38.1" customHeight="1">
      <c r="AO23" s="673"/>
      <c r="AQ23" s="566" t="s">
        <v>17332</v>
      </c>
      <c r="AR23" s="566" t="s">
        <v>17334</v>
      </c>
      <c r="AS23" s="564" t="s">
        <v>523</v>
      </c>
      <c r="AT23" s="695"/>
      <c r="AU23" s="705"/>
      <c r="AV23" s="696"/>
      <c r="AW23" s="676"/>
      <c r="AX23" s="676"/>
      <c r="AY23" s="678"/>
      <c r="AZ23" s="703"/>
      <c r="BA23" s="676"/>
      <c r="BB23" s="684"/>
      <c r="BC23" s="684"/>
      <c r="BD23" s="704"/>
      <c r="BE23" s="704"/>
      <c r="BF23" s="696"/>
      <c r="BG23" s="698"/>
      <c r="BH23" s="377"/>
    </row>
    <row r="24" spans="37:60" ht="15.6">
      <c r="AO24" s="673"/>
      <c r="AQ24" s="706" t="s">
        <v>524</v>
      </c>
      <c r="AR24" s="706" t="s">
        <v>525</v>
      </c>
      <c r="AS24" s="707" t="s">
        <v>523</v>
      </c>
      <c r="AT24" s="695"/>
      <c r="AU24" s="705"/>
      <c r="AV24" s="696"/>
      <c r="AW24" s="676"/>
      <c r="AX24" s="703"/>
      <c r="AY24" s="678"/>
      <c r="AZ24" s="703"/>
      <c r="BA24" s="676"/>
      <c r="BB24" s="684"/>
      <c r="BC24" s="684"/>
      <c r="BD24" s="704"/>
      <c r="BE24" s="704"/>
      <c r="BF24" s="696"/>
      <c r="BG24" s="696"/>
      <c r="BH24" s="696"/>
    </row>
    <row r="25" spans="37:60" ht="31.2">
      <c r="AK25" s="673"/>
      <c r="AL25" s="673"/>
      <c r="AQ25" s="706" t="s">
        <v>528</v>
      </c>
      <c r="AR25" s="706" t="s">
        <v>529</v>
      </c>
      <c r="AS25" s="707" t="s">
        <v>523</v>
      </c>
      <c r="AT25" s="695"/>
      <c r="AU25" s="705"/>
      <c r="AV25" s="696"/>
      <c r="AW25" s="676"/>
      <c r="AX25" s="703"/>
      <c r="AY25" s="678"/>
      <c r="AZ25" s="703"/>
      <c r="BA25" s="676"/>
      <c r="BB25" s="684"/>
      <c r="BC25" s="684"/>
      <c r="BD25" s="704"/>
      <c r="BE25" s="704"/>
      <c r="BF25" s="696"/>
      <c r="BG25" s="696"/>
      <c r="BH25" s="696"/>
    </row>
    <row r="26" spans="37:60" ht="15.6">
      <c r="AQ26" s="706" t="s">
        <v>17210</v>
      </c>
      <c r="AR26" s="706" t="s">
        <v>17211</v>
      </c>
      <c r="AS26" s="707" t="s">
        <v>17337</v>
      </c>
      <c r="AT26" s="695"/>
      <c r="AU26" s="705"/>
      <c r="AV26" s="696"/>
      <c r="AW26" s="683"/>
      <c r="AX26" s="703"/>
      <c r="AY26" s="678"/>
      <c r="AZ26" s="703"/>
      <c r="BA26" s="676"/>
      <c r="BB26" s="684"/>
      <c r="BC26" s="684"/>
      <c r="BD26" s="704"/>
      <c r="BE26" s="704"/>
      <c r="BF26" s="696"/>
      <c r="BG26" s="696"/>
      <c r="BH26" s="696"/>
    </row>
    <row r="27" spans="37:60" ht="15.6">
      <c r="AQ27" s="686"/>
      <c r="AR27" s="686"/>
      <c r="AS27" s="686"/>
      <c r="AU27" s="708"/>
      <c r="AW27" s="676"/>
      <c r="AX27" s="703"/>
      <c r="AY27" s="678"/>
      <c r="AZ27" s="703"/>
      <c r="BA27" s="676"/>
      <c r="BB27" s="684"/>
      <c r="BC27" s="684"/>
      <c r="BD27" s="704"/>
      <c r="BE27" s="704"/>
    </row>
    <row r="28" spans="37:60" ht="54" customHeight="1">
      <c r="AQ28" s="688"/>
      <c r="AR28" s="686"/>
      <c r="AS28" s="688"/>
      <c r="AU28" s="708"/>
      <c r="AW28" s="676"/>
      <c r="AX28" s="703"/>
      <c r="AY28" s="676"/>
      <c r="AZ28" s="703"/>
      <c r="BA28" s="685"/>
      <c r="BB28" s="684"/>
      <c r="BC28" s="684"/>
      <c r="BD28" s="704"/>
      <c r="BE28" s="704"/>
    </row>
    <row r="29" spans="37:60" ht="15.6">
      <c r="AO29" s="673"/>
      <c r="AQ29" s="686"/>
      <c r="AR29" s="686"/>
      <c r="AS29" s="686"/>
      <c r="AU29" s="708"/>
      <c r="AW29" s="676"/>
      <c r="AX29" s="703"/>
      <c r="AY29" s="676"/>
      <c r="AZ29" s="703"/>
      <c r="BA29" s="678"/>
      <c r="BB29" s="684"/>
      <c r="BC29" s="684"/>
      <c r="BD29" s="704"/>
      <c r="BE29" s="704"/>
    </row>
    <row r="30" spans="37:60" ht="15.6">
      <c r="AQ30" s="686"/>
      <c r="AR30" s="686"/>
      <c r="AS30" s="686"/>
      <c r="AU30" s="708"/>
      <c r="AW30" s="683"/>
      <c r="AX30" s="703"/>
      <c r="AY30" s="676"/>
      <c r="AZ30" s="703"/>
      <c r="BA30" s="685"/>
      <c r="BB30" s="684"/>
      <c r="BC30" s="684"/>
      <c r="BD30" s="709"/>
      <c r="BE30" s="704"/>
    </row>
    <row r="31" spans="37:60" ht="15.6">
      <c r="AQ31" s="673"/>
      <c r="AR31" s="673"/>
      <c r="AS31" s="673"/>
      <c r="AU31" s="708"/>
      <c r="AW31" s="683"/>
      <c r="AX31" s="703"/>
      <c r="AY31" s="678"/>
      <c r="AZ31" s="703"/>
      <c r="BA31" s="685"/>
      <c r="BB31" s="684"/>
      <c r="BC31" s="684"/>
    </row>
    <row r="32" spans="37:60" ht="15.6">
      <c r="AQ32" s="673"/>
      <c r="AR32" s="673"/>
      <c r="AS32" s="673"/>
      <c r="AU32" s="708"/>
      <c r="AW32" s="680"/>
      <c r="AX32" s="703"/>
      <c r="AY32" s="681"/>
      <c r="AZ32" s="703"/>
      <c r="BA32" s="682"/>
      <c r="BB32" s="684"/>
      <c r="BC32" s="684"/>
    </row>
    <row r="33" spans="43:55" ht="15.6">
      <c r="AQ33" s="673"/>
      <c r="AR33" s="673"/>
      <c r="AS33" s="673"/>
      <c r="AU33" s="708"/>
      <c r="AW33" s="680"/>
      <c r="AX33" s="703"/>
      <c r="AY33" s="681"/>
      <c r="AZ33" s="703"/>
      <c r="BA33" s="682"/>
      <c r="BB33" s="684"/>
      <c r="BC33" s="684"/>
    </row>
    <row r="34" spans="43:55" ht="15.6">
      <c r="AQ34" s="673"/>
      <c r="AR34" s="673"/>
      <c r="AS34" s="673"/>
      <c r="AU34" s="708"/>
      <c r="AW34" s="683"/>
      <c r="AX34" s="703"/>
      <c r="AY34" s="676"/>
      <c r="AZ34" s="703"/>
      <c r="BA34" s="685"/>
      <c r="BB34" s="684"/>
      <c r="BC34" s="684"/>
    </row>
    <row r="35" spans="43:55" ht="15.6">
      <c r="AQ35" s="673"/>
      <c r="AR35" s="673"/>
      <c r="AS35" s="673"/>
      <c r="AU35" s="708"/>
      <c r="AW35" s="680"/>
      <c r="AX35" s="703"/>
      <c r="AY35" s="681"/>
      <c r="AZ35" s="703"/>
      <c r="BA35" s="682"/>
      <c r="BB35" s="684"/>
      <c r="BC35" s="684"/>
    </row>
    <row r="36" spans="43:55" ht="15.6">
      <c r="AQ36" s="673"/>
      <c r="AR36" s="673"/>
      <c r="AS36" s="673"/>
      <c r="AU36" s="708"/>
      <c r="AW36" s="680"/>
      <c r="AX36" s="703"/>
      <c r="AY36" s="681"/>
      <c r="AZ36" s="703"/>
      <c r="BA36" s="682"/>
      <c r="BB36" s="684"/>
      <c r="BC36" s="684"/>
    </row>
    <row r="37" spans="43:55" ht="15.6">
      <c r="AQ37" s="686"/>
      <c r="AR37" s="686"/>
      <c r="AS37" s="686"/>
      <c r="AT37" s="677"/>
      <c r="AU37" s="708"/>
      <c r="AW37" s="680"/>
      <c r="AX37" s="703"/>
      <c r="AY37" s="681"/>
      <c r="AZ37" s="703"/>
      <c r="BA37" s="682"/>
      <c r="BB37" s="684"/>
      <c r="BC37" s="684"/>
    </row>
    <row r="38" spans="43:55" ht="15.6">
      <c r="AQ38" s="686"/>
      <c r="AR38" s="686"/>
      <c r="AS38" s="686"/>
      <c r="AT38" s="677"/>
      <c r="AU38" s="708"/>
      <c r="AW38" s="680"/>
      <c r="AX38" s="703"/>
      <c r="AY38" s="681"/>
      <c r="AZ38" s="703"/>
      <c r="BA38" s="682"/>
      <c r="BB38" s="684"/>
      <c r="BC38" s="684"/>
    </row>
    <row r="39" spans="43:55" ht="15.6">
      <c r="AQ39" s="686"/>
      <c r="AR39" s="686"/>
      <c r="AS39" s="686"/>
      <c r="AW39" s="43"/>
      <c r="AX39" s="703"/>
      <c r="AY39" s="673"/>
      <c r="BB39" s="669"/>
      <c r="BC39" s="669"/>
    </row>
    <row r="40" spans="43:55" ht="15.6">
      <c r="AQ40" s="686"/>
      <c r="AR40" s="686"/>
      <c r="AS40" s="686"/>
      <c r="AW40" s="43"/>
      <c r="AX40" s="703"/>
      <c r="AY40" s="689"/>
      <c r="BB40" s="669"/>
      <c r="BC40" s="669"/>
    </row>
    <row r="41" spans="43:55" ht="15.6">
      <c r="AQ41" s="686"/>
      <c r="AR41" s="686"/>
      <c r="AS41" s="686"/>
      <c r="AW41" s="43"/>
      <c r="AX41" s="703"/>
      <c r="AY41" s="43"/>
      <c r="BB41" s="669"/>
      <c r="BC41" s="669"/>
    </row>
    <row r="42" spans="43:55">
      <c r="AQ42" s="688"/>
      <c r="AR42" s="686"/>
      <c r="AS42" s="688"/>
      <c r="BB42" s="669"/>
      <c r="BC42" s="669"/>
    </row>
    <row r="43" spans="43:55">
      <c r="AQ43" s="686"/>
      <c r="AR43" s="686"/>
      <c r="AS43" s="686"/>
      <c r="BB43" s="669"/>
      <c r="BC43" s="669"/>
    </row>
    <row r="44" spans="43:55">
      <c r="AQ44" s="686"/>
      <c r="AR44" s="686"/>
      <c r="AS44" s="686"/>
      <c r="BB44" s="669"/>
      <c r="BC44" s="669"/>
    </row>
    <row r="45" spans="43:55">
      <c r="AQ45" s="673"/>
      <c r="AR45" s="673"/>
      <c r="AS45" s="673"/>
      <c r="BB45" s="669"/>
      <c r="BC45" s="669"/>
    </row>
    <row r="46" spans="43:55">
      <c r="AQ46" s="673"/>
      <c r="AR46" s="673"/>
      <c r="AS46" s="673"/>
      <c r="BB46" s="669"/>
      <c r="BC46" s="669"/>
    </row>
    <row r="47" spans="43:55">
      <c r="AQ47" s="673"/>
      <c r="AR47" s="673"/>
      <c r="AS47" s="673"/>
      <c r="BB47" s="669"/>
      <c r="BC47" s="669"/>
    </row>
    <row r="48" spans="43:55">
      <c r="AQ48" s="673"/>
      <c r="AR48" s="673"/>
      <c r="AS48" s="673"/>
      <c r="BB48" s="669"/>
      <c r="BC48" s="669"/>
    </row>
    <row r="49" spans="43:45">
      <c r="AQ49" s="673"/>
      <c r="AR49" s="673"/>
      <c r="AS49" s="673"/>
    </row>
    <row r="50" spans="43:45">
      <c r="AQ50" s="673"/>
      <c r="AR50" s="673"/>
      <c r="AS50" s="673"/>
    </row>
    <row r="51" spans="43:45">
      <c r="AQ51" s="673"/>
      <c r="AR51" s="673"/>
      <c r="AS51" s="673"/>
    </row>
    <row r="52" spans="43:45">
      <c r="AQ52" s="673"/>
      <c r="AR52" s="673"/>
      <c r="AS52" s="673"/>
    </row>
    <row r="53" spans="43:45">
      <c r="AQ53" s="673"/>
      <c r="AR53" s="673"/>
      <c r="AS53" s="673"/>
    </row>
    <row r="54" spans="43:45">
      <c r="AQ54" s="673"/>
      <c r="AR54" s="673"/>
      <c r="AS54" s="673"/>
    </row>
    <row r="55" spans="43:45">
      <c r="AQ55" s="673"/>
      <c r="AR55" s="673"/>
      <c r="AS55" s="673"/>
    </row>
    <row r="56" spans="43:45">
      <c r="AQ56" s="673"/>
      <c r="AR56" s="673"/>
      <c r="AS56" s="673"/>
    </row>
    <row r="57" spans="43:45">
      <c r="AQ57" s="673"/>
      <c r="AR57" s="673"/>
      <c r="AS57" s="673"/>
    </row>
    <row r="58" spans="43:45">
      <c r="AQ58" s="673"/>
      <c r="AR58" s="673"/>
      <c r="AS58" s="673"/>
    </row>
    <row r="59" spans="43:45">
      <c r="AQ59" s="673"/>
      <c r="AR59" s="673"/>
      <c r="AS59" s="673"/>
    </row>
    <row r="60" spans="43:45">
      <c r="AQ60" s="673"/>
      <c r="AR60" s="673"/>
      <c r="AS60" s="673"/>
    </row>
    <row r="61" spans="43:45">
      <c r="AQ61" s="673"/>
      <c r="AR61" s="673"/>
      <c r="AS61" s="673"/>
    </row>
    <row r="62" spans="43:45">
      <c r="AQ62" s="673"/>
      <c r="AR62" s="673"/>
      <c r="AS62" s="673"/>
    </row>
    <row r="63" spans="43:45">
      <c r="AQ63" s="673"/>
      <c r="AR63" s="673"/>
      <c r="AS63" s="673"/>
    </row>
    <row r="64" spans="43:45">
      <c r="AQ64" s="673"/>
      <c r="AR64" s="673"/>
      <c r="AS64" s="673"/>
    </row>
    <row r="65" spans="43:45">
      <c r="AQ65" s="673"/>
      <c r="AR65" s="673"/>
      <c r="AS65" s="673"/>
    </row>
    <row r="66" spans="43:45">
      <c r="AQ66" s="673"/>
      <c r="AR66" s="673"/>
      <c r="AS66" s="673"/>
    </row>
    <row r="67" spans="43:45">
      <c r="AQ67" s="673"/>
      <c r="AR67" s="673"/>
      <c r="AS67" s="673"/>
    </row>
    <row r="68" spans="43:45">
      <c r="AQ68" s="673"/>
      <c r="AR68" s="673"/>
      <c r="AS68" s="673"/>
    </row>
    <row r="69" spans="43:45">
      <c r="AQ69" s="673"/>
      <c r="AR69" s="673"/>
      <c r="AS69" s="673"/>
    </row>
    <row r="70" spans="43:45">
      <c r="AQ70" s="673"/>
      <c r="AR70" s="673"/>
      <c r="AS70" s="673"/>
    </row>
  </sheetData>
  <mergeCells count="6">
    <mergeCell ref="A1:L1"/>
    <mergeCell ref="BG1:BH1"/>
    <mergeCell ref="N1:Y1"/>
    <mergeCell ref="AK1:AO1"/>
    <mergeCell ref="AQ1:AU1"/>
    <mergeCell ref="AW1:BD1"/>
  </mergeCells>
  <pageMargins left="0.7" right="0.7" top="0.75" bottom="0.75" header="0.3" footer="0.3"/>
  <tableParts count="7">
    <tablePart r:id="rId1"/>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E122"/>
  <sheetViews>
    <sheetView zoomScaleNormal="100" zoomScalePageLayoutView="130" workbookViewId="0">
      <selection activeCell="AA10" sqref="AA10"/>
    </sheetView>
  </sheetViews>
  <sheetFormatPr defaultColWidth="8.5546875" defaultRowHeight="14.4"/>
  <cols>
    <col min="1" max="1" width="64.44140625" style="44" customWidth="1"/>
    <col min="2" max="2" width="8.44140625" style="75" hidden="1" customWidth="1"/>
    <col min="3" max="3" width="8.44140625" style="78" hidden="1" customWidth="1"/>
    <col min="4" max="4" width="8.44140625" style="90" hidden="1" customWidth="1"/>
    <col min="5" max="5" width="8.44140625" style="75" hidden="1" customWidth="1"/>
    <col min="6" max="6" width="11.44140625" style="78" hidden="1" customWidth="1"/>
    <col min="7" max="7" width="9.5546875" style="75" hidden="1" customWidth="1"/>
    <col min="8" max="8" width="24.44140625" style="75" hidden="1" customWidth="1"/>
    <col min="9" max="9" width="54.5546875" style="75" hidden="1" customWidth="1"/>
    <col min="10" max="10" width="14.5546875" style="75" hidden="1" customWidth="1"/>
    <col min="11" max="11" width="18" style="75" hidden="1" customWidth="1"/>
    <col min="12" max="12" width="18.44140625" style="75" hidden="1" customWidth="1"/>
    <col min="13" max="13" width="17.44140625" style="75" hidden="1" customWidth="1"/>
    <col min="14" max="14" width="7.5546875" style="75" hidden="1" customWidth="1"/>
    <col min="15" max="15" width="12.5546875" style="76" hidden="1" customWidth="1"/>
    <col min="16" max="16" width="20.44140625" style="75" hidden="1" customWidth="1"/>
    <col min="17" max="17" width="18.44140625" style="75" hidden="1" customWidth="1"/>
    <col min="18" max="18" width="25" style="75" hidden="1" customWidth="1"/>
    <col min="19" max="19" width="10.44140625" style="75" hidden="1" customWidth="1"/>
    <col min="20" max="22" width="8.5546875" style="75" hidden="1" customWidth="1"/>
    <col min="23" max="24" width="11.109375" style="75" hidden="1" customWidth="1"/>
    <col min="25" max="25" width="11.33203125" style="75" hidden="1" customWidth="1"/>
    <col min="26" max="26" width="11.109375" style="397" hidden="1" customWidth="1"/>
    <col min="27" max="27" width="10.109375" style="75" customWidth="1"/>
    <col min="28" max="29" width="10.109375" style="75" hidden="1" customWidth="1"/>
    <col min="30" max="30" width="18.5546875" style="75" bestFit="1" customWidth="1"/>
    <col min="31" max="31" width="17.44140625" style="75" bestFit="1" customWidth="1"/>
    <col min="32" max="16384" width="8.5546875" style="75"/>
  </cols>
  <sheetData>
    <row r="1" spans="1:31" ht="29.1" customHeight="1">
      <c r="A1" s="901" t="s">
        <v>341</v>
      </c>
      <c r="B1" s="901"/>
      <c r="C1" s="901"/>
      <c r="D1" s="901"/>
      <c r="E1" s="901"/>
      <c r="F1" s="901"/>
      <c r="Z1" s="543"/>
      <c r="AA1" s="820"/>
    </row>
    <row r="2" spans="1:31" ht="29.1" customHeight="1">
      <c r="A2" s="77" t="s">
        <v>342</v>
      </c>
      <c r="B2" s="77" t="s">
        <v>343</v>
      </c>
      <c r="C2" s="77" t="s">
        <v>344</v>
      </c>
      <c r="D2" s="75" t="s">
        <v>345</v>
      </c>
      <c r="E2" s="75" t="s">
        <v>346</v>
      </c>
      <c r="F2" s="78" t="s">
        <v>6</v>
      </c>
      <c r="G2" s="79" t="s">
        <v>170</v>
      </c>
      <c r="H2" s="75" t="s">
        <v>7</v>
      </c>
      <c r="I2" s="75" t="s">
        <v>8</v>
      </c>
      <c r="J2" s="75" t="s">
        <v>9</v>
      </c>
      <c r="K2" s="75" t="s">
        <v>10</v>
      </c>
      <c r="L2" s="75" t="s">
        <v>11</v>
      </c>
      <c r="M2" s="75" t="s">
        <v>229</v>
      </c>
      <c r="N2" s="75" t="s">
        <v>13</v>
      </c>
      <c r="O2" s="80" t="s">
        <v>14</v>
      </c>
      <c r="P2" s="75" t="s">
        <v>15</v>
      </c>
      <c r="Q2" s="75" t="s">
        <v>16</v>
      </c>
      <c r="R2" s="75" t="s">
        <v>17</v>
      </c>
      <c r="S2" s="75" t="s">
        <v>234</v>
      </c>
      <c r="T2" s="75" t="s">
        <v>19</v>
      </c>
      <c r="U2" s="80" t="s">
        <v>20</v>
      </c>
      <c r="V2" s="75" t="s">
        <v>21</v>
      </c>
      <c r="W2" s="75" t="s">
        <v>22</v>
      </c>
      <c r="X2" s="75" t="s">
        <v>23</v>
      </c>
      <c r="Y2" s="75" t="s">
        <v>235</v>
      </c>
      <c r="Z2" s="546" t="s">
        <v>25</v>
      </c>
      <c r="AA2" s="823" t="s">
        <v>26</v>
      </c>
      <c r="AB2" s="75" t="s">
        <v>27</v>
      </c>
      <c r="AC2" s="75" t="s">
        <v>171</v>
      </c>
      <c r="AD2" s="75" t="s">
        <v>28</v>
      </c>
      <c r="AE2" s="75" t="s">
        <v>236</v>
      </c>
    </row>
    <row r="3" spans="1:31" ht="29.1" customHeight="1">
      <c r="A3" s="77" t="s">
        <v>347</v>
      </c>
      <c r="B3" s="75">
        <v>0</v>
      </c>
      <c r="C3" s="75" t="s">
        <v>348</v>
      </c>
      <c r="D3" s="75">
        <v>10</v>
      </c>
      <c r="E3" s="75">
        <v>0</v>
      </c>
      <c r="G3" s="79">
        <f>SUM(Table149[[#This Row],[Q1 Y6]:[Q3 Y6]])</f>
        <v>10</v>
      </c>
      <c r="H3" s="75" t="s">
        <v>329</v>
      </c>
      <c r="I3" s="75">
        <v>0</v>
      </c>
      <c r="J3" s="81">
        <v>0</v>
      </c>
      <c r="L3" s="78" t="s">
        <v>72</v>
      </c>
      <c r="M3" s="75">
        <f>SUM(Table149[[#This Row],[Q1 Y7]:[Q4 Y7]])</f>
        <v>0</v>
      </c>
      <c r="N3" s="82">
        <v>0</v>
      </c>
      <c r="O3" s="76">
        <v>0</v>
      </c>
      <c r="P3" s="75">
        <v>1</v>
      </c>
      <c r="Q3" s="75">
        <v>12</v>
      </c>
      <c r="R3" s="75">
        <v>10</v>
      </c>
      <c r="T3" s="75">
        <v>0</v>
      </c>
      <c r="U3" s="75" t="s">
        <v>74</v>
      </c>
      <c r="V3" s="75" t="s">
        <v>94</v>
      </c>
      <c r="W3" s="75" t="s">
        <v>94</v>
      </c>
      <c r="X3" s="75" t="s">
        <v>94</v>
      </c>
      <c r="Z3" s="546">
        <v>0</v>
      </c>
      <c r="AA3" s="821" t="s">
        <v>94</v>
      </c>
      <c r="AE3" s="75">
        <f>SUM(Table149[[#This Row],[Q1 Y10]:[Q4 Y10]])</f>
        <v>0</v>
      </c>
    </row>
    <row r="4" spans="1:31" ht="29.1" customHeight="1">
      <c r="A4" s="272" t="s">
        <v>349</v>
      </c>
      <c r="B4" s="88">
        <v>0</v>
      </c>
      <c r="C4" s="88">
        <v>0</v>
      </c>
      <c r="D4" s="88">
        <v>0</v>
      </c>
      <c r="E4" s="88">
        <v>0</v>
      </c>
      <c r="F4" s="273"/>
      <c r="G4" s="273">
        <f>SUM(Table149[[#This Row],[Q1 Y6]:[Q3 Y6]])</f>
        <v>0</v>
      </c>
      <c r="H4" s="88">
        <v>0</v>
      </c>
      <c r="I4" s="88">
        <v>0</v>
      </c>
      <c r="J4" s="88">
        <v>0</v>
      </c>
      <c r="K4" s="88"/>
      <c r="L4" s="273">
        <v>1</v>
      </c>
      <c r="M4" s="88">
        <f>SUM(Table149[[#This Row],[Q1 Y7]:[Q4 Y7]])</f>
        <v>0</v>
      </c>
      <c r="N4" s="274">
        <v>0</v>
      </c>
      <c r="O4" s="275" t="s">
        <v>350</v>
      </c>
      <c r="P4" s="88">
        <v>0</v>
      </c>
      <c r="Q4" s="88">
        <v>1</v>
      </c>
      <c r="R4" s="88">
        <v>1</v>
      </c>
      <c r="S4" s="88"/>
      <c r="T4" s="88"/>
      <c r="U4" s="88"/>
      <c r="V4" s="88"/>
      <c r="W4" s="88"/>
      <c r="X4" s="88">
        <v>2</v>
      </c>
      <c r="Y4" s="88"/>
      <c r="Z4" s="548" t="s">
        <v>59</v>
      </c>
      <c r="AA4" s="824" t="s">
        <v>59</v>
      </c>
      <c r="AB4" s="88"/>
      <c r="AC4" s="88"/>
      <c r="AD4" s="88"/>
      <c r="AE4" s="88">
        <f>SUM(Table149[[#This Row],[Q1 Y10]:[Q4 Y10]])</f>
        <v>0</v>
      </c>
    </row>
    <row r="5" spans="1:31" ht="29.1" customHeight="1">
      <c r="A5" s="272" t="s">
        <v>351</v>
      </c>
      <c r="B5" s="88">
        <v>0</v>
      </c>
      <c r="C5" s="88">
        <v>0</v>
      </c>
      <c r="D5" s="88">
        <v>0</v>
      </c>
      <c r="E5" s="88">
        <v>1</v>
      </c>
      <c r="F5" s="273"/>
      <c r="G5" s="273">
        <f>SUM(Table149[[#This Row],[Q1 Y6]:[Q3 Y6]])</f>
        <v>0</v>
      </c>
      <c r="H5" s="88">
        <v>0</v>
      </c>
      <c r="I5" s="88">
        <v>0</v>
      </c>
      <c r="J5" s="88">
        <v>0</v>
      </c>
      <c r="K5" s="88"/>
      <c r="L5" s="273">
        <v>1</v>
      </c>
      <c r="M5" s="88">
        <f>SUM(Table149[[#This Row],[Q1 Y7]:[Q4 Y7]])</f>
        <v>0</v>
      </c>
      <c r="N5" s="274">
        <v>0</v>
      </c>
      <c r="O5" s="275" t="s">
        <v>350</v>
      </c>
      <c r="P5" s="88">
        <v>0</v>
      </c>
      <c r="Q5" s="88">
        <v>0</v>
      </c>
      <c r="R5" s="88">
        <v>1</v>
      </c>
      <c r="S5" s="88"/>
      <c r="T5" s="88"/>
      <c r="U5" s="88"/>
      <c r="V5" s="88"/>
      <c r="W5" s="88"/>
      <c r="X5" s="88">
        <v>1</v>
      </c>
      <c r="Y5" s="88"/>
      <c r="Z5" s="548" t="s">
        <v>59</v>
      </c>
      <c r="AA5" s="824" t="s">
        <v>59</v>
      </c>
      <c r="AB5" s="88"/>
      <c r="AC5" s="88"/>
      <c r="AD5" s="88"/>
      <c r="AE5" s="88">
        <f>SUM(Table149[[#This Row],[Q1 Y10]:[Q4 Y10]])</f>
        <v>0</v>
      </c>
    </row>
    <row r="6" spans="1:31" ht="29.1" customHeight="1">
      <c r="A6" s="272" t="s">
        <v>352</v>
      </c>
      <c r="B6" s="88">
        <v>0</v>
      </c>
      <c r="C6" s="88">
        <v>0</v>
      </c>
      <c r="D6" s="88">
        <v>1</v>
      </c>
      <c r="E6" s="88">
        <v>0</v>
      </c>
      <c r="F6" s="273"/>
      <c r="G6" s="273">
        <f>SUM(Table149[[#This Row],[Q1 Y6]:[Q3 Y6]])</f>
        <v>1</v>
      </c>
      <c r="H6" s="88">
        <v>0</v>
      </c>
      <c r="I6" s="88">
        <v>0</v>
      </c>
      <c r="J6" s="88">
        <v>0</v>
      </c>
      <c r="K6" s="88"/>
      <c r="L6" s="273">
        <v>1</v>
      </c>
      <c r="M6" s="88">
        <f>SUM(Table149[[#This Row],[Q1 Y7]:[Q4 Y7]])</f>
        <v>0</v>
      </c>
      <c r="N6" s="274">
        <v>0</v>
      </c>
      <c r="O6" s="275" t="s">
        <v>350</v>
      </c>
      <c r="P6" s="88">
        <v>0</v>
      </c>
      <c r="Q6" s="88">
        <v>0</v>
      </c>
      <c r="R6" s="88">
        <v>1</v>
      </c>
      <c r="S6" s="88"/>
      <c r="T6" s="88"/>
      <c r="U6" s="88"/>
      <c r="V6" s="88"/>
      <c r="W6" s="88"/>
      <c r="X6" s="88">
        <v>1</v>
      </c>
      <c r="Y6" s="88"/>
      <c r="Z6" s="548" t="s">
        <v>59</v>
      </c>
      <c r="AA6" s="824" t="s">
        <v>59</v>
      </c>
      <c r="AB6" s="88"/>
      <c r="AC6" s="88"/>
      <c r="AD6" s="88"/>
      <c r="AE6" s="88">
        <f>SUM(Table149[[#This Row],[Q1 Y10]:[Q4 Y10]])</f>
        <v>0</v>
      </c>
    </row>
    <row r="7" spans="1:31" ht="29.1" customHeight="1">
      <c r="A7" s="272" t="s">
        <v>353</v>
      </c>
      <c r="B7" s="88">
        <v>0</v>
      </c>
      <c r="C7" s="88">
        <v>1</v>
      </c>
      <c r="D7" s="88">
        <v>1</v>
      </c>
      <c r="E7" s="88">
        <v>0</v>
      </c>
      <c r="F7" s="273"/>
      <c r="G7" s="273">
        <f>SUM(Table149[[#This Row],[Q1 Y6]:[Q3 Y6]])</f>
        <v>2</v>
      </c>
      <c r="H7" s="88">
        <v>0</v>
      </c>
      <c r="I7" s="88">
        <v>0</v>
      </c>
      <c r="J7" s="88">
        <v>0</v>
      </c>
      <c r="K7" s="88"/>
      <c r="L7" s="273">
        <v>2</v>
      </c>
      <c r="M7" s="88">
        <f>SUM(Table149[[#This Row],[Q1 Y7]:[Q4 Y7]])</f>
        <v>0</v>
      </c>
      <c r="N7" s="274">
        <v>0</v>
      </c>
      <c r="O7" s="275">
        <v>0</v>
      </c>
      <c r="P7" s="88">
        <v>0</v>
      </c>
      <c r="Q7" s="88">
        <v>1</v>
      </c>
      <c r="R7" s="88">
        <v>1</v>
      </c>
      <c r="S7" s="88"/>
      <c r="T7" s="88">
        <v>0</v>
      </c>
      <c r="U7" s="88"/>
      <c r="V7" s="88"/>
      <c r="W7" s="88"/>
      <c r="X7" s="88">
        <v>4</v>
      </c>
      <c r="Y7" s="88"/>
      <c r="Z7" s="548">
        <v>0</v>
      </c>
      <c r="AA7" s="824" t="s">
        <v>59</v>
      </c>
      <c r="AB7" s="88"/>
      <c r="AC7" s="88"/>
      <c r="AD7" s="88"/>
      <c r="AE7" s="88">
        <f>SUM(Table149[[#This Row],[Q1 Y10]:[Q4 Y10]])</f>
        <v>0</v>
      </c>
    </row>
    <row r="8" spans="1:31" ht="29.1" customHeight="1">
      <c r="A8" s="272" t="s">
        <v>354</v>
      </c>
      <c r="B8" s="88">
        <v>0</v>
      </c>
      <c r="C8" s="88">
        <v>0</v>
      </c>
      <c r="D8" s="88">
        <v>0</v>
      </c>
      <c r="E8" s="88">
        <v>0</v>
      </c>
      <c r="F8" s="273"/>
      <c r="G8" s="273">
        <f>SUM(Table149[[#This Row],[Q1 Y6]:[Q3 Y6]])</f>
        <v>0</v>
      </c>
      <c r="H8" s="88">
        <v>1</v>
      </c>
      <c r="I8" s="88">
        <v>1</v>
      </c>
      <c r="J8" s="88">
        <v>1</v>
      </c>
      <c r="K8" s="88"/>
      <c r="L8" s="273">
        <v>3</v>
      </c>
      <c r="M8" s="88">
        <f>SUM(Table149[[#This Row],[Q1 Y7]:[Q4 Y7]])</f>
        <v>3</v>
      </c>
      <c r="N8" s="274" t="s">
        <v>355</v>
      </c>
      <c r="O8" s="275">
        <v>0</v>
      </c>
      <c r="P8" s="88">
        <v>1</v>
      </c>
      <c r="Q8" s="276" t="s">
        <v>356</v>
      </c>
      <c r="R8" s="88">
        <v>1</v>
      </c>
      <c r="S8" s="88"/>
      <c r="T8" s="88">
        <v>2</v>
      </c>
      <c r="U8" s="88"/>
      <c r="V8" s="88">
        <v>7</v>
      </c>
      <c r="W8" s="88">
        <v>1</v>
      </c>
      <c r="X8" s="88">
        <v>3</v>
      </c>
      <c r="Z8" s="548">
        <v>3</v>
      </c>
      <c r="AA8" s="824" t="s">
        <v>59</v>
      </c>
      <c r="AB8" s="399"/>
      <c r="AC8" s="399"/>
      <c r="AD8" s="399"/>
      <c r="AE8" s="399">
        <f>SUM(Table149[[#This Row],[Q1 Y10]:[Q4 Y10]])</f>
        <v>3</v>
      </c>
    </row>
    <row r="9" spans="1:31" ht="29.1" customHeight="1">
      <c r="A9" s="272" t="s">
        <v>357</v>
      </c>
      <c r="B9" s="88">
        <v>0</v>
      </c>
      <c r="C9" s="88">
        <v>0</v>
      </c>
      <c r="D9" s="88">
        <v>0</v>
      </c>
      <c r="E9" s="88">
        <v>0</v>
      </c>
      <c r="F9" s="273"/>
      <c r="G9" s="273">
        <f>SUM(Table149[[#This Row],[Q1 Y6]:[Q3 Y6]])</f>
        <v>0</v>
      </c>
      <c r="H9" s="88">
        <v>7</v>
      </c>
      <c r="I9" s="88">
        <v>1</v>
      </c>
      <c r="J9" s="88">
        <v>1</v>
      </c>
      <c r="K9" s="88"/>
      <c r="L9" s="273">
        <v>3</v>
      </c>
      <c r="M9" s="88">
        <f>SUM(Table149[[#This Row],[Q1 Y7]:[Q4 Y7]])</f>
        <v>9</v>
      </c>
      <c r="N9" s="274" t="s">
        <v>355</v>
      </c>
      <c r="O9" s="275">
        <v>8</v>
      </c>
      <c r="P9" s="88"/>
      <c r="Q9" s="276" t="s">
        <v>356</v>
      </c>
      <c r="R9" s="88">
        <v>1</v>
      </c>
      <c r="S9" s="88"/>
      <c r="T9" s="88">
        <v>0</v>
      </c>
      <c r="U9" s="88"/>
      <c r="V9" s="88"/>
      <c r="W9" s="88">
        <v>9</v>
      </c>
      <c r="X9" s="88">
        <v>7</v>
      </c>
      <c r="Z9" s="548">
        <v>10</v>
      </c>
      <c r="AA9" s="824">
        <v>3</v>
      </c>
      <c r="AB9" s="399"/>
      <c r="AC9" s="399"/>
      <c r="AD9" s="399"/>
      <c r="AE9" s="399">
        <f>SUM(Table149[[#This Row],[Q1 Y10]:[Q4 Y10]])</f>
        <v>13</v>
      </c>
    </row>
    <row r="10" spans="1:31" ht="29.1" customHeight="1">
      <c r="A10" s="272" t="s">
        <v>358</v>
      </c>
      <c r="B10" s="88">
        <v>0</v>
      </c>
      <c r="C10" s="88">
        <v>0</v>
      </c>
      <c r="D10" s="88">
        <v>0</v>
      </c>
      <c r="E10" s="88">
        <v>0</v>
      </c>
      <c r="F10" s="273"/>
      <c r="G10" s="273">
        <f>SUM(Table149[[#This Row],[Q1 Y6]:[Q3 Y6]])</f>
        <v>0</v>
      </c>
      <c r="H10" s="88">
        <v>8</v>
      </c>
      <c r="I10" s="88">
        <v>1</v>
      </c>
      <c r="J10" s="88">
        <v>2</v>
      </c>
      <c r="K10" s="88"/>
      <c r="L10" s="273" t="s">
        <v>72</v>
      </c>
      <c r="M10" s="88">
        <f>SUM(Table149[[#This Row],[Q1 Y7]:[Q4 Y7]])</f>
        <v>11</v>
      </c>
      <c r="N10" s="274">
        <v>7</v>
      </c>
      <c r="O10" s="277">
        <v>4</v>
      </c>
      <c r="P10" s="88">
        <v>4</v>
      </c>
      <c r="Q10" s="276" t="s">
        <v>356</v>
      </c>
      <c r="R10" s="88">
        <v>1</v>
      </c>
      <c r="S10" s="88"/>
      <c r="T10" s="88">
        <v>1</v>
      </c>
      <c r="U10" s="88">
        <v>2</v>
      </c>
      <c r="V10" s="88">
        <v>13</v>
      </c>
      <c r="W10" s="88">
        <v>7</v>
      </c>
      <c r="X10" s="88">
        <v>7</v>
      </c>
      <c r="Z10" s="548">
        <v>10</v>
      </c>
      <c r="AA10" s="824">
        <v>6</v>
      </c>
      <c r="AB10" s="399"/>
      <c r="AC10" s="399"/>
      <c r="AD10" s="399"/>
      <c r="AE10" s="399">
        <f>SUM(Table149[[#This Row],[Q1 Y10]:[Q4 Y10]])</f>
        <v>16</v>
      </c>
    </row>
    <row r="11" spans="1:31" ht="29.1" customHeight="1">
      <c r="A11" s="272" t="s">
        <v>359</v>
      </c>
      <c r="B11" s="88">
        <v>0</v>
      </c>
      <c r="C11" s="88">
        <v>0</v>
      </c>
      <c r="D11" s="88">
        <v>1</v>
      </c>
      <c r="E11" s="88">
        <v>0</v>
      </c>
      <c r="F11" s="273"/>
      <c r="G11" s="273">
        <f>SUM(Table149[[#This Row],[Q1 Y6]:[Q3 Y6]])</f>
        <v>1</v>
      </c>
      <c r="H11" s="88" t="s">
        <v>360</v>
      </c>
      <c r="I11" s="88">
        <v>1</v>
      </c>
      <c r="J11" s="88">
        <v>4</v>
      </c>
      <c r="K11" s="88"/>
      <c r="L11" s="273">
        <v>2</v>
      </c>
      <c r="M11" s="273">
        <f>SUM(Table149[[#This Row],[Q1 Y7]:[Q4 Y7]])</f>
        <v>5</v>
      </c>
      <c r="N11" s="274">
        <v>5</v>
      </c>
      <c r="O11" s="275">
        <v>6</v>
      </c>
      <c r="P11" s="88">
        <v>0</v>
      </c>
      <c r="Q11" s="276" t="s">
        <v>356</v>
      </c>
      <c r="R11" s="88">
        <v>1</v>
      </c>
      <c r="S11" s="88"/>
      <c r="T11" s="88"/>
      <c r="U11" s="88"/>
      <c r="V11" s="88"/>
      <c r="W11" s="88">
        <v>8</v>
      </c>
      <c r="X11" s="88">
        <v>3</v>
      </c>
      <c r="Z11" s="548">
        <v>8</v>
      </c>
      <c r="AA11" s="824" t="s">
        <v>59</v>
      </c>
      <c r="AB11" s="399"/>
      <c r="AC11" s="399"/>
      <c r="AD11" s="399"/>
      <c r="AE11" s="399">
        <f>SUM(Table149[[#This Row],[Q1 Y10]:[Q4 Y10]])</f>
        <v>8</v>
      </c>
    </row>
    <row r="12" spans="1:31" ht="29.1" customHeight="1">
      <c r="A12" s="272" t="s">
        <v>361</v>
      </c>
      <c r="B12" s="88">
        <v>0</v>
      </c>
      <c r="C12" s="88">
        <v>4</v>
      </c>
      <c r="D12" s="88">
        <v>2</v>
      </c>
      <c r="E12" s="88">
        <v>0</v>
      </c>
      <c r="F12" s="273"/>
      <c r="G12" s="273">
        <f>SUM(Table149[[#This Row],[Q1 Y6]:[Q3 Y6]])</f>
        <v>6</v>
      </c>
      <c r="H12" s="88" t="s">
        <v>360</v>
      </c>
      <c r="I12" s="88">
        <v>1</v>
      </c>
      <c r="J12" s="88">
        <v>0</v>
      </c>
      <c r="K12" s="88"/>
      <c r="L12" s="273">
        <v>2</v>
      </c>
      <c r="M12" s="273">
        <f>SUM(Table149[[#This Row],[Q1 Y7]:[Q4 Y7]])</f>
        <v>1</v>
      </c>
      <c r="N12" s="274">
        <v>5</v>
      </c>
      <c r="O12" s="275">
        <v>3</v>
      </c>
      <c r="P12" s="88">
        <v>3</v>
      </c>
      <c r="Q12" s="276" t="s">
        <v>356</v>
      </c>
      <c r="R12" s="88">
        <v>1</v>
      </c>
      <c r="S12" s="88"/>
      <c r="T12" s="88"/>
      <c r="U12" s="88"/>
      <c r="V12" s="88"/>
      <c r="W12" s="88" t="s">
        <v>59</v>
      </c>
      <c r="X12" s="88">
        <v>3</v>
      </c>
      <c r="Z12" s="548">
        <v>0</v>
      </c>
      <c r="AA12" s="824" t="s">
        <v>59</v>
      </c>
      <c r="AB12" s="399"/>
      <c r="AC12" s="399"/>
      <c r="AD12" s="399"/>
      <c r="AE12" s="399">
        <f>SUM(Table149[[#This Row],[Q1 Y10]:[Q4 Y10]])</f>
        <v>0</v>
      </c>
    </row>
    <row r="13" spans="1:31" ht="29.1" customHeight="1">
      <c r="A13" s="272" t="s">
        <v>362</v>
      </c>
      <c r="B13" s="88">
        <v>0</v>
      </c>
      <c r="C13" s="88">
        <v>0</v>
      </c>
      <c r="D13" s="88">
        <v>0</v>
      </c>
      <c r="E13" s="88">
        <v>0</v>
      </c>
      <c r="F13" s="273"/>
      <c r="G13" s="273">
        <f>SUM(Table149[[#This Row],[Q1 Y6]:[Q3 Y6]])</f>
        <v>0</v>
      </c>
      <c r="H13" s="88" t="s">
        <v>360</v>
      </c>
      <c r="I13" s="88">
        <v>0</v>
      </c>
      <c r="J13" s="88">
        <v>10</v>
      </c>
      <c r="K13" s="88"/>
      <c r="L13" s="273">
        <v>2</v>
      </c>
      <c r="M13" s="273">
        <f>SUM(Table149[[#This Row],[Q1 Y7]:[Q4 Y7]])</f>
        <v>10</v>
      </c>
      <c r="N13" s="274">
        <v>4</v>
      </c>
      <c r="O13" s="275">
        <v>3</v>
      </c>
      <c r="P13" s="88">
        <v>2</v>
      </c>
      <c r="Q13" s="276">
        <v>3</v>
      </c>
      <c r="R13" s="88">
        <v>1</v>
      </c>
      <c r="S13" s="88"/>
      <c r="T13" s="88"/>
      <c r="U13" s="88"/>
      <c r="V13" s="88"/>
      <c r="W13" s="88">
        <v>10</v>
      </c>
      <c r="X13" s="88">
        <v>3</v>
      </c>
      <c r="Z13" s="548">
        <v>0</v>
      </c>
      <c r="AA13" s="824" t="s">
        <v>59</v>
      </c>
      <c r="AB13" s="399"/>
      <c r="AC13" s="399"/>
      <c r="AD13" s="399"/>
      <c r="AE13" s="399">
        <f>SUM(Table149[[#This Row],[Q1 Y10]:[Q4 Y10]])</f>
        <v>0</v>
      </c>
    </row>
    <row r="14" spans="1:31" ht="29.1" customHeight="1">
      <c r="A14" s="77" t="s">
        <v>363</v>
      </c>
      <c r="B14" s="75">
        <v>0</v>
      </c>
      <c r="C14" s="75">
        <v>2</v>
      </c>
      <c r="D14" s="75">
        <v>4</v>
      </c>
      <c r="E14" s="75">
        <v>0</v>
      </c>
      <c r="G14" s="79">
        <f>SUM(Table149[[#This Row],[Q1 Y6]:[Q3 Y6]])</f>
        <v>6</v>
      </c>
      <c r="H14" s="75">
        <v>3</v>
      </c>
      <c r="I14" s="88">
        <v>5</v>
      </c>
      <c r="J14" s="89">
        <v>3</v>
      </c>
      <c r="L14" s="78" t="s">
        <v>364</v>
      </c>
      <c r="M14" s="75">
        <f>SUM(Table149[[#This Row],[Q1 Y7]:[Q4 Y7]])</f>
        <v>11</v>
      </c>
      <c r="N14" s="82">
        <v>2</v>
      </c>
      <c r="O14" s="76">
        <v>1</v>
      </c>
      <c r="P14" s="75">
        <v>1</v>
      </c>
      <c r="Q14" s="75">
        <v>0</v>
      </c>
      <c r="R14" s="75">
        <v>20</v>
      </c>
      <c r="T14" s="75">
        <v>3</v>
      </c>
      <c r="U14" s="75">
        <v>11</v>
      </c>
      <c r="V14" s="75">
        <v>10</v>
      </c>
      <c r="X14" s="75">
        <v>35</v>
      </c>
      <c r="Z14" s="546">
        <v>5</v>
      </c>
      <c r="AA14" s="821">
        <v>3</v>
      </c>
      <c r="AE14" s="75">
        <f>SUM(Table149[[#This Row],[Q1 Y10]:[Q4 Y10]])</f>
        <v>8</v>
      </c>
    </row>
    <row r="15" spans="1:31" ht="29.1" customHeight="1">
      <c r="AA15" s="820"/>
    </row>
    <row r="16" spans="1:31" s="90" customFormat="1" ht="29.1" customHeight="1">
      <c r="A16" s="77" t="s">
        <v>365</v>
      </c>
      <c r="B16" s="77" t="s">
        <v>343</v>
      </c>
      <c r="C16" s="77" t="s">
        <v>344</v>
      </c>
      <c r="D16" s="75" t="s">
        <v>345</v>
      </c>
      <c r="E16" s="75" t="s">
        <v>346</v>
      </c>
      <c r="F16" s="78" t="s">
        <v>6</v>
      </c>
      <c r="G16" s="79" t="s">
        <v>170</v>
      </c>
      <c r="H16" s="75" t="s">
        <v>7</v>
      </c>
      <c r="I16" s="75" t="s">
        <v>8</v>
      </c>
      <c r="J16" s="75" t="s">
        <v>9</v>
      </c>
      <c r="K16" s="75" t="s">
        <v>10</v>
      </c>
      <c r="L16" s="75" t="s">
        <v>11</v>
      </c>
      <c r="M16" s="75" t="s">
        <v>229</v>
      </c>
      <c r="N16" s="75" t="s">
        <v>13</v>
      </c>
      <c r="O16" s="76" t="s">
        <v>14</v>
      </c>
      <c r="P16" s="75" t="s">
        <v>15</v>
      </c>
      <c r="Q16" s="75" t="s">
        <v>16</v>
      </c>
      <c r="R16" s="75" t="s">
        <v>17</v>
      </c>
      <c r="S16" s="75" t="s">
        <v>234</v>
      </c>
      <c r="T16" s="75" t="s">
        <v>19</v>
      </c>
      <c r="U16" s="80" t="s">
        <v>20</v>
      </c>
      <c r="V16" s="75" t="s">
        <v>21</v>
      </c>
      <c r="W16" s="75" t="s">
        <v>22</v>
      </c>
      <c r="X16" s="75" t="s">
        <v>23</v>
      </c>
      <c r="Y16" s="75" t="s">
        <v>235</v>
      </c>
      <c r="Z16" s="546" t="s">
        <v>25</v>
      </c>
      <c r="AA16" s="823" t="s">
        <v>26</v>
      </c>
      <c r="AB16" s="75" t="s">
        <v>27</v>
      </c>
      <c r="AC16" s="75" t="s">
        <v>171</v>
      </c>
      <c r="AD16" s="75" t="s">
        <v>28</v>
      </c>
      <c r="AE16" s="75" t="s">
        <v>236</v>
      </c>
    </row>
    <row r="17" spans="1:31" s="90" customFormat="1" ht="29.1" customHeight="1">
      <c r="A17" s="404" t="s">
        <v>366</v>
      </c>
      <c r="B17" s="400">
        <v>16</v>
      </c>
      <c r="C17" s="400">
        <v>13</v>
      </c>
      <c r="D17" s="400">
        <v>13</v>
      </c>
      <c r="E17" s="400">
        <v>12</v>
      </c>
      <c r="F17" s="398"/>
      <c r="G17" s="398"/>
      <c r="H17" s="400">
        <v>17</v>
      </c>
      <c r="I17" s="400">
        <v>17</v>
      </c>
      <c r="J17" s="400">
        <v>17</v>
      </c>
      <c r="K17" s="400"/>
      <c r="L17" s="398">
        <v>15</v>
      </c>
      <c r="M17" s="398"/>
      <c r="N17" s="400">
        <v>22</v>
      </c>
      <c r="O17" s="423">
        <v>20</v>
      </c>
      <c r="P17" s="400">
        <v>28</v>
      </c>
      <c r="Q17" s="400">
        <v>29</v>
      </c>
      <c r="R17" s="400">
        <v>20</v>
      </c>
      <c r="S17" s="400"/>
      <c r="T17" s="400">
        <v>27</v>
      </c>
      <c r="U17" s="400">
        <v>29</v>
      </c>
      <c r="V17" s="400">
        <v>27</v>
      </c>
      <c r="W17" s="400">
        <v>30</v>
      </c>
      <c r="X17" s="400">
        <v>25</v>
      </c>
      <c r="Y17" s="400"/>
      <c r="Z17" s="546">
        <v>26</v>
      </c>
      <c r="AA17" s="827">
        <v>23</v>
      </c>
      <c r="AB17" s="400"/>
      <c r="AC17" s="400"/>
      <c r="AD17" s="400"/>
      <c r="AE17" s="400"/>
    </row>
    <row r="18" spans="1:31" s="92" customFormat="1" ht="29.1" customHeight="1">
      <c r="A18" s="404" t="s">
        <v>367</v>
      </c>
      <c r="B18" s="400">
        <v>3</v>
      </c>
      <c r="C18" s="400">
        <v>3</v>
      </c>
      <c r="D18" s="400">
        <v>3</v>
      </c>
      <c r="E18" s="400">
        <v>3</v>
      </c>
      <c r="F18" s="398"/>
      <c r="G18" s="398"/>
      <c r="H18" s="400">
        <v>8</v>
      </c>
      <c r="I18" s="400">
        <v>10</v>
      </c>
      <c r="J18" s="400">
        <v>10</v>
      </c>
      <c r="K18" s="400"/>
      <c r="L18" s="398">
        <v>7</v>
      </c>
      <c r="M18" s="398"/>
      <c r="N18" s="400">
        <v>10</v>
      </c>
      <c r="O18" s="423">
        <v>9</v>
      </c>
      <c r="P18" s="400">
        <v>14</v>
      </c>
      <c r="Q18" s="400">
        <v>15</v>
      </c>
      <c r="R18" s="400">
        <v>10</v>
      </c>
      <c r="S18" s="400"/>
      <c r="T18" s="400">
        <v>13</v>
      </c>
      <c r="U18" s="400">
        <v>13</v>
      </c>
      <c r="V18" s="400">
        <v>10</v>
      </c>
      <c r="W18" s="400">
        <v>10</v>
      </c>
      <c r="X18" s="400">
        <v>15</v>
      </c>
      <c r="Y18" s="400"/>
      <c r="Z18" s="546">
        <v>10</v>
      </c>
      <c r="AA18" s="825">
        <v>9</v>
      </c>
      <c r="AB18" s="400"/>
      <c r="AC18" s="400"/>
      <c r="AD18" s="400"/>
      <c r="AE18" s="400"/>
    </row>
    <row r="19" spans="1:31" s="90" customFormat="1" ht="29.1" customHeight="1">
      <c r="A19" s="404" t="s">
        <v>368</v>
      </c>
      <c r="B19" s="400">
        <v>5</v>
      </c>
      <c r="C19" s="400">
        <v>4</v>
      </c>
      <c r="D19" s="400">
        <v>4</v>
      </c>
      <c r="E19" s="400">
        <v>5</v>
      </c>
      <c r="F19" s="398"/>
      <c r="G19" s="398"/>
      <c r="H19" s="400">
        <v>6</v>
      </c>
      <c r="I19" s="400">
        <v>4</v>
      </c>
      <c r="J19" s="400">
        <v>4</v>
      </c>
      <c r="K19" s="400"/>
      <c r="L19" s="398">
        <v>7</v>
      </c>
      <c r="M19" s="398"/>
      <c r="N19" s="400">
        <v>6</v>
      </c>
      <c r="O19" s="423">
        <v>4</v>
      </c>
      <c r="P19" s="400">
        <v>8</v>
      </c>
      <c r="Q19" s="400">
        <v>8</v>
      </c>
      <c r="R19" s="400">
        <v>8</v>
      </c>
      <c r="S19" s="400"/>
      <c r="T19" s="400">
        <v>8</v>
      </c>
      <c r="U19" s="400">
        <v>9</v>
      </c>
      <c r="V19" s="400">
        <v>9</v>
      </c>
      <c r="W19" s="400">
        <v>10</v>
      </c>
      <c r="X19" s="400">
        <v>8</v>
      </c>
      <c r="Y19" s="400"/>
      <c r="Z19" s="542">
        <v>7</v>
      </c>
      <c r="AA19" s="827">
        <v>6</v>
      </c>
      <c r="AB19" s="400"/>
      <c r="AC19" s="400"/>
      <c r="AD19" s="400"/>
      <c r="AE19" s="400"/>
    </row>
    <row r="20" spans="1:31" s="92" customFormat="1" ht="29.1" customHeight="1">
      <c r="A20" s="404" t="s">
        <v>369</v>
      </c>
      <c r="B20" s="400">
        <v>3</v>
      </c>
      <c r="C20" s="400">
        <v>3</v>
      </c>
      <c r="D20" s="400">
        <v>3</v>
      </c>
      <c r="E20" s="400">
        <v>3</v>
      </c>
      <c r="F20" s="398"/>
      <c r="G20" s="398"/>
      <c r="H20" s="400">
        <v>3</v>
      </c>
      <c r="I20" s="400">
        <v>3</v>
      </c>
      <c r="J20" s="400">
        <v>3</v>
      </c>
      <c r="K20" s="400"/>
      <c r="L20" s="398">
        <v>1</v>
      </c>
      <c r="M20" s="398"/>
      <c r="N20" s="400">
        <v>4</v>
      </c>
      <c r="O20" s="423">
        <v>4</v>
      </c>
      <c r="P20" s="400">
        <v>4</v>
      </c>
      <c r="Q20" s="400">
        <v>6</v>
      </c>
      <c r="R20" s="400">
        <v>2</v>
      </c>
      <c r="S20" s="400"/>
      <c r="T20" s="400">
        <v>4</v>
      </c>
      <c r="U20" s="400">
        <v>7</v>
      </c>
      <c r="V20" s="400">
        <v>8</v>
      </c>
      <c r="W20" s="400">
        <v>10</v>
      </c>
      <c r="X20" s="400">
        <v>2</v>
      </c>
      <c r="Y20" s="400"/>
      <c r="Z20" s="546">
        <v>9</v>
      </c>
      <c r="AA20" s="825">
        <v>8</v>
      </c>
      <c r="AB20" s="400"/>
      <c r="AC20" s="400"/>
      <c r="AD20" s="400"/>
      <c r="AE20" s="400"/>
    </row>
    <row r="21" spans="1:31" s="90" customFormat="1" ht="29.1" customHeight="1">
      <c r="A21" s="404" t="s">
        <v>370</v>
      </c>
      <c r="B21" s="400">
        <v>5</v>
      </c>
      <c r="C21" s="400">
        <v>3</v>
      </c>
      <c r="D21" s="400">
        <v>3</v>
      </c>
      <c r="E21" s="400">
        <v>1</v>
      </c>
      <c r="F21" s="398"/>
      <c r="G21" s="398"/>
      <c r="H21" s="400"/>
      <c r="I21" s="400">
        <v>0</v>
      </c>
      <c r="J21" s="400">
        <v>0</v>
      </c>
      <c r="K21" s="400"/>
      <c r="L21" s="398">
        <v>0</v>
      </c>
      <c r="M21" s="398"/>
      <c r="N21" s="400">
        <v>2</v>
      </c>
      <c r="O21" s="423">
        <v>2</v>
      </c>
      <c r="P21" s="400">
        <v>0</v>
      </c>
      <c r="Q21" s="400">
        <v>0</v>
      </c>
      <c r="R21" s="400">
        <v>0</v>
      </c>
      <c r="S21" s="400"/>
      <c r="T21" s="400">
        <v>2</v>
      </c>
      <c r="U21" s="400">
        <v>0</v>
      </c>
      <c r="V21" s="400">
        <v>0</v>
      </c>
      <c r="W21" s="400">
        <v>0</v>
      </c>
      <c r="X21" s="400">
        <v>0</v>
      </c>
      <c r="Y21" s="400"/>
      <c r="Z21" s="546">
        <v>0</v>
      </c>
      <c r="AA21" s="827">
        <v>0</v>
      </c>
      <c r="AB21" s="400"/>
      <c r="AC21" s="400"/>
      <c r="AD21" s="400"/>
      <c r="AE21" s="400"/>
    </row>
    <row r="22" spans="1:31" s="92" customFormat="1" ht="29.1" customHeight="1">
      <c r="A22" s="404" t="s">
        <v>371</v>
      </c>
      <c r="B22" s="400">
        <v>0</v>
      </c>
      <c r="C22" s="400">
        <v>0</v>
      </c>
      <c r="D22" s="400">
        <v>0</v>
      </c>
      <c r="E22" s="400">
        <v>2</v>
      </c>
      <c r="F22" s="398"/>
      <c r="G22" s="398">
        <f>SUM(Table185[[#This Row],[Q1 Y6]:[Q3 Y6]])</f>
        <v>0</v>
      </c>
      <c r="H22" s="400">
        <v>9</v>
      </c>
      <c r="I22" s="400">
        <v>3</v>
      </c>
      <c r="J22" s="400">
        <v>3</v>
      </c>
      <c r="K22" s="400"/>
      <c r="L22" s="398">
        <v>10</v>
      </c>
      <c r="M22" s="398"/>
      <c r="N22" s="400">
        <v>1</v>
      </c>
      <c r="O22" s="423">
        <v>7</v>
      </c>
      <c r="P22" s="400">
        <v>5</v>
      </c>
      <c r="Q22" s="400">
        <v>5</v>
      </c>
      <c r="R22" s="400">
        <v>25</v>
      </c>
      <c r="S22" s="400"/>
      <c r="T22" s="400">
        <v>3</v>
      </c>
      <c r="U22" s="400">
        <v>4</v>
      </c>
      <c r="V22" s="400">
        <v>3</v>
      </c>
      <c r="W22" s="400">
        <v>7</v>
      </c>
      <c r="X22" s="400">
        <v>8</v>
      </c>
      <c r="Y22" s="400"/>
      <c r="Z22" s="546">
        <v>6</v>
      </c>
      <c r="AA22" s="825">
        <v>4</v>
      </c>
      <c r="AB22" s="400"/>
      <c r="AC22" s="400"/>
      <c r="AD22" s="400"/>
      <c r="AE22" s="400">
        <f t="shared" ref="AE22:AE31" si="0">SUBTOTAL(109,Z22:AC22)</f>
        <v>10</v>
      </c>
    </row>
    <row r="23" spans="1:31" s="90" customFormat="1" ht="29.1" customHeight="1">
      <c r="A23" s="404" t="s">
        <v>372</v>
      </c>
      <c r="B23" s="400">
        <v>0</v>
      </c>
      <c r="C23" s="400">
        <v>0</v>
      </c>
      <c r="D23" s="400">
        <v>0</v>
      </c>
      <c r="E23" s="400">
        <v>1</v>
      </c>
      <c r="F23" s="398"/>
      <c r="G23" s="398">
        <f>SUM(Table185[[#This Row],[Q1 Y6]:[Q3 Y6]])</f>
        <v>0</v>
      </c>
      <c r="H23" s="400">
        <v>9</v>
      </c>
      <c r="I23" s="400">
        <v>3</v>
      </c>
      <c r="J23" s="400">
        <v>3</v>
      </c>
      <c r="K23" s="400"/>
      <c r="L23" s="398">
        <v>5</v>
      </c>
      <c r="M23" s="398"/>
      <c r="N23" s="400">
        <v>0</v>
      </c>
      <c r="O23" s="423">
        <v>6</v>
      </c>
      <c r="P23" s="400">
        <v>4</v>
      </c>
      <c r="Q23" s="425" t="s">
        <v>373</v>
      </c>
      <c r="R23" s="400">
        <v>20</v>
      </c>
      <c r="S23" s="400"/>
      <c r="T23" s="400">
        <v>1</v>
      </c>
      <c r="U23" s="400">
        <v>2</v>
      </c>
      <c r="V23" s="400">
        <v>2</v>
      </c>
      <c r="W23" s="400">
        <v>6</v>
      </c>
      <c r="X23" s="400">
        <v>5</v>
      </c>
      <c r="Y23" s="400"/>
      <c r="Z23" s="546">
        <v>4</v>
      </c>
      <c r="AA23" s="827">
        <v>3</v>
      </c>
      <c r="AB23" s="400"/>
      <c r="AC23" s="400"/>
      <c r="AD23" s="400"/>
      <c r="AE23" s="400">
        <f t="shared" si="0"/>
        <v>7</v>
      </c>
    </row>
    <row r="24" spans="1:31" s="90" customFormat="1" ht="29.1" customHeight="1">
      <c r="A24" s="404" t="s">
        <v>374</v>
      </c>
      <c r="B24" s="406"/>
      <c r="C24" s="406"/>
      <c r="D24" s="400"/>
      <c r="E24" s="400">
        <v>3</v>
      </c>
      <c r="F24" s="398"/>
      <c r="G24" s="398"/>
      <c r="H24" s="406">
        <v>0</v>
      </c>
      <c r="I24" s="406">
        <v>1</v>
      </c>
      <c r="J24" s="400">
        <v>0</v>
      </c>
      <c r="K24" s="400"/>
      <c r="L24" s="398">
        <v>5</v>
      </c>
      <c r="M24" s="398"/>
      <c r="N24" s="400">
        <v>0</v>
      </c>
      <c r="O24" s="423">
        <v>1</v>
      </c>
      <c r="P24" s="400">
        <v>0</v>
      </c>
      <c r="Q24" s="400">
        <v>0</v>
      </c>
      <c r="R24" s="400">
        <v>5</v>
      </c>
      <c r="S24" s="400"/>
      <c r="T24" s="400">
        <v>2</v>
      </c>
      <c r="U24" s="400">
        <v>4</v>
      </c>
      <c r="V24" s="400">
        <v>0</v>
      </c>
      <c r="W24" s="400">
        <v>5</v>
      </c>
      <c r="X24" s="400">
        <v>5</v>
      </c>
      <c r="Y24" s="400"/>
      <c r="Z24" s="546">
        <v>3</v>
      </c>
      <c r="AA24" s="825">
        <v>3</v>
      </c>
      <c r="AB24" s="400"/>
      <c r="AC24" s="400"/>
      <c r="AD24" s="400"/>
      <c r="AE24" s="400">
        <f t="shared" si="0"/>
        <v>6</v>
      </c>
    </row>
    <row r="25" spans="1:31" s="90" customFormat="1" ht="29.1" customHeight="1">
      <c r="A25" s="272" t="s">
        <v>375</v>
      </c>
      <c r="B25" s="88">
        <v>0</v>
      </c>
      <c r="C25" s="88">
        <v>0</v>
      </c>
      <c r="D25" s="88">
        <v>0</v>
      </c>
      <c r="E25" s="88">
        <v>0</v>
      </c>
      <c r="F25" s="273"/>
      <c r="G25" s="273">
        <f>SUM(Table185[[#This Row],[Q1 Y6]:[Q3 Y6]])</f>
        <v>0</v>
      </c>
      <c r="H25" s="88">
        <v>0</v>
      </c>
      <c r="I25" s="88">
        <v>0</v>
      </c>
      <c r="J25" s="88">
        <v>0</v>
      </c>
      <c r="K25" s="88"/>
      <c r="L25" s="273">
        <v>2</v>
      </c>
      <c r="M25" s="273"/>
      <c r="N25" s="88">
        <v>0</v>
      </c>
      <c r="O25" s="275" t="s">
        <v>55</v>
      </c>
      <c r="P25" s="88">
        <v>0</v>
      </c>
      <c r="Q25" s="88">
        <v>2</v>
      </c>
      <c r="R25" s="88">
        <v>1</v>
      </c>
      <c r="S25" s="88"/>
      <c r="T25" s="88"/>
      <c r="U25" s="88"/>
      <c r="V25" s="88"/>
      <c r="W25" s="88"/>
      <c r="X25" s="88">
        <v>1</v>
      </c>
      <c r="Z25" s="548" t="s">
        <v>59</v>
      </c>
      <c r="AA25" s="824" t="s">
        <v>59</v>
      </c>
      <c r="AB25" s="399"/>
      <c r="AC25" s="399"/>
      <c r="AD25" s="399"/>
      <c r="AE25" s="399">
        <f t="shared" si="0"/>
        <v>0</v>
      </c>
    </row>
    <row r="26" spans="1:31" s="90" customFormat="1" ht="29.1" customHeight="1">
      <c r="A26" s="272" t="s">
        <v>376</v>
      </c>
      <c r="B26" s="278">
        <v>0</v>
      </c>
      <c r="C26" s="278">
        <v>0</v>
      </c>
      <c r="D26" s="88">
        <v>0</v>
      </c>
      <c r="E26" s="88">
        <v>0</v>
      </c>
      <c r="F26" s="273"/>
      <c r="G26" s="273">
        <f>SUM(Table185[[#This Row],[Q1 Y6]:[Q3 Y6]])</f>
        <v>0</v>
      </c>
      <c r="H26" s="278">
        <v>0</v>
      </c>
      <c r="I26" s="278">
        <v>0</v>
      </c>
      <c r="J26" s="88">
        <v>0</v>
      </c>
      <c r="K26" s="88"/>
      <c r="L26" s="273">
        <v>1</v>
      </c>
      <c r="M26" s="273"/>
      <c r="N26" s="88">
        <v>0</v>
      </c>
      <c r="O26" s="275" t="s">
        <v>55</v>
      </c>
      <c r="P26" s="88">
        <v>0</v>
      </c>
      <c r="Q26" s="88">
        <v>0</v>
      </c>
      <c r="R26" s="88">
        <v>1</v>
      </c>
      <c r="S26" s="88"/>
      <c r="T26" s="88"/>
      <c r="U26" s="88"/>
      <c r="V26" s="88"/>
      <c r="W26" s="88"/>
      <c r="X26" s="88">
        <v>1</v>
      </c>
      <c r="Z26" s="548" t="s">
        <v>59</v>
      </c>
      <c r="AA26" s="824" t="s">
        <v>59</v>
      </c>
      <c r="AB26" s="399"/>
      <c r="AC26" s="399"/>
      <c r="AD26" s="399"/>
      <c r="AE26" s="399">
        <f t="shared" si="0"/>
        <v>0</v>
      </c>
    </row>
    <row r="27" spans="1:31" s="90" customFormat="1" ht="29.1" customHeight="1">
      <c r="A27" s="272" t="s">
        <v>377</v>
      </c>
      <c r="B27" s="88">
        <v>0</v>
      </c>
      <c r="C27" s="88">
        <v>0</v>
      </c>
      <c r="D27" s="88">
        <v>0</v>
      </c>
      <c r="E27" s="88">
        <v>0</v>
      </c>
      <c r="F27" s="273"/>
      <c r="G27" s="273">
        <f>SUM(Table185[[#This Row],[Q1 Y6]:[Q3 Y6]])</f>
        <v>0</v>
      </c>
      <c r="H27" s="88">
        <v>0</v>
      </c>
      <c r="I27" s="88">
        <v>0</v>
      </c>
      <c r="J27" s="88">
        <v>0</v>
      </c>
      <c r="K27" s="88"/>
      <c r="L27" s="273">
        <v>1</v>
      </c>
      <c r="M27" s="273"/>
      <c r="N27" s="88">
        <v>0</v>
      </c>
      <c r="O27" s="275" t="s">
        <v>55</v>
      </c>
      <c r="P27" s="88">
        <v>0</v>
      </c>
      <c r="Q27" s="88">
        <v>0</v>
      </c>
      <c r="R27" s="88">
        <v>1</v>
      </c>
      <c r="S27" s="88"/>
      <c r="T27" s="88"/>
      <c r="U27" s="88"/>
      <c r="V27" s="88"/>
      <c r="W27" s="88"/>
      <c r="X27" s="88">
        <v>1</v>
      </c>
      <c r="Z27" s="548" t="s">
        <v>59</v>
      </c>
      <c r="AA27" s="824" t="s">
        <v>59</v>
      </c>
      <c r="AB27" s="399"/>
      <c r="AC27" s="399"/>
      <c r="AD27" s="399"/>
      <c r="AE27" s="399">
        <f t="shared" si="0"/>
        <v>0</v>
      </c>
    </row>
    <row r="28" spans="1:31" s="90" customFormat="1" ht="29.1" customHeight="1">
      <c r="A28" s="272" t="s">
        <v>378</v>
      </c>
      <c r="B28" s="88">
        <v>0</v>
      </c>
      <c r="C28" s="88">
        <v>0</v>
      </c>
      <c r="D28" s="88">
        <v>0</v>
      </c>
      <c r="E28" s="88">
        <v>0</v>
      </c>
      <c r="F28" s="273"/>
      <c r="G28" s="273">
        <f>SUM(Table185[[#This Row],[Q1 Y6]:[Q3 Y6]])</f>
        <v>0</v>
      </c>
      <c r="H28" s="88">
        <v>0</v>
      </c>
      <c r="I28" s="88">
        <v>0</v>
      </c>
      <c r="J28" s="88">
        <v>0</v>
      </c>
      <c r="K28" s="88"/>
      <c r="L28" s="273">
        <v>2</v>
      </c>
      <c r="M28" s="273"/>
      <c r="N28" s="88">
        <v>0</v>
      </c>
      <c r="O28" s="275">
        <v>0</v>
      </c>
      <c r="P28" s="88">
        <v>0</v>
      </c>
      <c r="Q28" s="276">
        <v>0</v>
      </c>
      <c r="R28" s="88">
        <v>1</v>
      </c>
      <c r="S28" s="88"/>
      <c r="T28" s="88">
        <v>0</v>
      </c>
      <c r="U28" s="88"/>
      <c r="V28" s="88"/>
      <c r="W28" s="88" t="s">
        <v>59</v>
      </c>
      <c r="X28" s="88">
        <v>1</v>
      </c>
      <c r="Z28" s="548">
        <v>0</v>
      </c>
      <c r="AA28" s="824">
        <v>0</v>
      </c>
      <c r="AB28" s="399"/>
      <c r="AC28" s="399"/>
      <c r="AD28" s="399"/>
      <c r="AE28" s="399">
        <f t="shared" si="0"/>
        <v>0</v>
      </c>
    </row>
    <row r="29" spans="1:31" s="90" customFormat="1" ht="29.1" customHeight="1">
      <c r="A29" s="272" t="s">
        <v>379</v>
      </c>
      <c r="B29" s="88">
        <v>0</v>
      </c>
      <c r="C29" s="88">
        <v>0</v>
      </c>
      <c r="D29" s="88">
        <v>0</v>
      </c>
      <c r="E29" s="88">
        <v>1</v>
      </c>
      <c r="F29" s="273"/>
      <c r="G29" s="273">
        <f>SUM(Table185[[#This Row],[Q1 Y6]:[Q3 Y6]])</f>
        <v>0</v>
      </c>
      <c r="H29" s="88">
        <v>1</v>
      </c>
      <c r="I29" s="88">
        <v>0</v>
      </c>
      <c r="J29" s="88">
        <v>0</v>
      </c>
      <c r="K29" s="88"/>
      <c r="L29" s="273">
        <v>3</v>
      </c>
      <c r="M29" s="273"/>
      <c r="N29" s="274" t="s">
        <v>355</v>
      </c>
      <c r="O29" s="275">
        <v>0</v>
      </c>
      <c r="P29" s="88">
        <v>0</v>
      </c>
      <c r="Q29" s="276" t="s">
        <v>356</v>
      </c>
      <c r="R29" s="88">
        <v>2</v>
      </c>
      <c r="S29" s="88"/>
      <c r="T29" s="88">
        <v>0</v>
      </c>
      <c r="U29" s="88"/>
      <c r="V29" s="88"/>
      <c r="W29" s="88" t="s">
        <v>59</v>
      </c>
      <c r="X29" s="88">
        <v>5</v>
      </c>
      <c r="Z29" s="548">
        <v>0</v>
      </c>
      <c r="AA29" s="824">
        <v>0</v>
      </c>
      <c r="AB29" s="399"/>
      <c r="AC29" s="399"/>
      <c r="AD29" s="399"/>
      <c r="AE29" s="399">
        <f t="shared" si="0"/>
        <v>0</v>
      </c>
    </row>
    <row r="30" spans="1:31" s="90" customFormat="1" ht="29.1" customHeight="1">
      <c r="A30" s="272" t="s">
        <v>380</v>
      </c>
      <c r="B30" s="88">
        <v>0</v>
      </c>
      <c r="C30" s="88">
        <v>0</v>
      </c>
      <c r="D30" s="88">
        <v>0</v>
      </c>
      <c r="E30" s="88">
        <v>0</v>
      </c>
      <c r="F30" s="273"/>
      <c r="G30" s="273">
        <f>SUM(Table185[[#This Row],[Q1 Y6]:[Q3 Y6]])</f>
        <v>0</v>
      </c>
      <c r="H30" s="88">
        <v>0</v>
      </c>
      <c r="I30" s="88">
        <v>0</v>
      </c>
      <c r="J30" s="88">
        <v>0</v>
      </c>
      <c r="K30" s="88"/>
      <c r="L30" s="273">
        <v>5</v>
      </c>
      <c r="M30" s="273"/>
      <c r="N30" s="274" t="s">
        <v>355</v>
      </c>
      <c r="O30" s="275">
        <v>0</v>
      </c>
      <c r="P30" s="88">
        <v>3</v>
      </c>
      <c r="Q30" s="276" t="s">
        <v>356</v>
      </c>
      <c r="R30" s="88">
        <v>2</v>
      </c>
      <c r="S30" s="88"/>
      <c r="T30" s="88">
        <v>2</v>
      </c>
      <c r="U30" s="88"/>
      <c r="V30" s="88"/>
      <c r="W30" s="88">
        <v>9</v>
      </c>
      <c r="X30" s="88">
        <v>5</v>
      </c>
      <c r="Z30" s="548">
        <v>6</v>
      </c>
      <c r="AA30" s="824">
        <v>5</v>
      </c>
      <c r="AB30" s="399"/>
      <c r="AC30" s="399"/>
      <c r="AD30" s="399"/>
      <c r="AE30" s="399">
        <f t="shared" si="0"/>
        <v>11</v>
      </c>
    </row>
    <row r="31" spans="1:31" s="90" customFormat="1" ht="29.1" customHeight="1">
      <c r="A31" s="407" t="s">
        <v>381</v>
      </c>
      <c r="B31" s="399">
        <v>0</v>
      </c>
      <c r="C31" s="399">
        <v>0</v>
      </c>
      <c r="D31" s="399">
        <v>0</v>
      </c>
      <c r="E31" s="399">
        <v>0</v>
      </c>
      <c r="F31" s="408"/>
      <c r="G31" s="408">
        <f>SUM(Table185[[#This Row],[Q1 Y6]:[Q3 Y6]])</f>
        <v>0</v>
      </c>
      <c r="H31" s="399"/>
      <c r="I31" s="399">
        <v>0</v>
      </c>
      <c r="J31" s="399">
        <v>0</v>
      </c>
      <c r="K31" s="399"/>
      <c r="L31" s="408" t="s">
        <v>72</v>
      </c>
      <c r="M31" s="408"/>
      <c r="N31" s="399">
        <v>5</v>
      </c>
      <c r="O31" s="409">
        <v>0</v>
      </c>
      <c r="P31" s="399">
        <v>2</v>
      </c>
      <c r="Q31" s="410" t="s">
        <v>356</v>
      </c>
      <c r="R31" s="399">
        <v>2</v>
      </c>
      <c r="S31" s="399"/>
      <c r="T31" s="399">
        <v>4</v>
      </c>
      <c r="U31" s="399"/>
      <c r="V31" s="399">
        <v>5</v>
      </c>
      <c r="W31" s="399">
        <v>7</v>
      </c>
      <c r="X31" s="399">
        <v>5</v>
      </c>
      <c r="Y31" s="399"/>
      <c r="Z31" s="548">
        <v>2</v>
      </c>
      <c r="AA31" s="824">
        <v>3</v>
      </c>
      <c r="AB31" s="399"/>
      <c r="AC31" s="399"/>
      <c r="AD31" s="399"/>
      <c r="AE31" s="399">
        <f t="shared" si="0"/>
        <v>5</v>
      </c>
    </row>
    <row r="32" spans="1:31" ht="29.1" customHeight="1">
      <c r="A32" s="91"/>
      <c r="B32" s="91"/>
      <c r="C32" s="91"/>
      <c r="G32" s="79"/>
      <c r="L32" s="78"/>
      <c r="M32" s="79"/>
      <c r="Z32" s="543"/>
      <c r="AA32" s="820"/>
    </row>
    <row r="33" spans="1:31" s="90" customFormat="1" ht="29.1" customHeight="1">
      <c r="A33" s="75" t="s">
        <v>382</v>
      </c>
      <c r="B33" s="77" t="s">
        <v>343</v>
      </c>
      <c r="C33" s="77" t="s">
        <v>344</v>
      </c>
      <c r="D33" s="75" t="s">
        <v>345</v>
      </c>
      <c r="E33" s="75" t="s">
        <v>346</v>
      </c>
      <c r="F33" s="78" t="s">
        <v>6</v>
      </c>
      <c r="G33" s="79" t="s">
        <v>170</v>
      </c>
      <c r="H33" s="75" t="s">
        <v>7</v>
      </c>
      <c r="I33" s="75" t="s">
        <v>8</v>
      </c>
      <c r="J33" s="75" t="s">
        <v>9</v>
      </c>
      <c r="K33" s="75" t="s">
        <v>10</v>
      </c>
      <c r="L33" s="75" t="s">
        <v>11</v>
      </c>
      <c r="M33" s="75" t="s">
        <v>229</v>
      </c>
      <c r="N33" s="75" t="s">
        <v>13</v>
      </c>
      <c r="O33" s="76" t="s">
        <v>14</v>
      </c>
      <c r="P33" s="75" t="s">
        <v>15</v>
      </c>
      <c r="Q33" s="75" t="s">
        <v>16</v>
      </c>
      <c r="R33" s="75" t="s">
        <v>17</v>
      </c>
      <c r="S33" s="75" t="s">
        <v>234</v>
      </c>
      <c r="T33" s="75" t="s">
        <v>19</v>
      </c>
      <c r="U33" s="80" t="s">
        <v>20</v>
      </c>
      <c r="V33" s="75" t="s">
        <v>21</v>
      </c>
      <c r="W33" s="75" t="s">
        <v>22</v>
      </c>
      <c r="X33" s="75" t="s">
        <v>23</v>
      </c>
      <c r="Y33" s="75" t="s">
        <v>235</v>
      </c>
      <c r="Z33" s="546" t="s">
        <v>25</v>
      </c>
      <c r="AA33" s="823" t="s">
        <v>26</v>
      </c>
      <c r="AB33" s="75" t="s">
        <v>27</v>
      </c>
      <c r="AC33" s="75" t="s">
        <v>171</v>
      </c>
      <c r="AD33" s="75" t="s">
        <v>28</v>
      </c>
      <c r="AE33" s="75" t="s">
        <v>236</v>
      </c>
    </row>
    <row r="34" spans="1:31" s="90" customFormat="1" ht="29.1" customHeight="1">
      <c r="A34" s="75" t="s">
        <v>366</v>
      </c>
      <c r="B34" s="75"/>
      <c r="C34" s="75"/>
      <c r="D34" s="75">
        <v>7</v>
      </c>
      <c r="E34" s="75"/>
      <c r="F34" s="78"/>
      <c r="G34" s="79">
        <f>SUM(Table1230[[#This Row],[Q1 Y6]:[Q3 Y6]])</f>
        <v>7</v>
      </c>
      <c r="H34" s="75">
        <v>4</v>
      </c>
      <c r="I34" s="93" t="s">
        <v>383</v>
      </c>
      <c r="J34" s="89"/>
      <c r="K34" s="75"/>
      <c r="L34" s="78"/>
      <c r="M34" s="79"/>
      <c r="N34" s="90" t="s">
        <v>384</v>
      </c>
      <c r="O34" s="76"/>
      <c r="P34" s="84"/>
      <c r="Q34" s="75"/>
      <c r="R34" s="75"/>
      <c r="S34" s="75"/>
      <c r="T34" s="75">
        <v>4</v>
      </c>
      <c r="U34" s="87"/>
      <c r="Z34" s="546">
        <v>3</v>
      </c>
      <c r="AA34" s="820"/>
    </row>
    <row r="35" spans="1:31" s="90" customFormat="1" ht="29.1" customHeight="1">
      <c r="A35" s="75" t="s">
        <v>385</v>
      </c>
      <c r="B35" s="75"/>
      <c r="C35" s="75"/>
      <c r="D35" s="75">
        <v>0</v>
      </c>
      <c r="E35" s="75"/>
      <c r="F35" s="78"/>
      <c r="G35" s="79">
        <f>SUM(Table1230[[#This Row],[Q1 Y6]:[Q3 Y6]])</f>
        <v>0</v>
      </c>
      <c r="H35" s="75"/>
      <c r="I35" s="93" t="s">
        <v>383</v>
      </c>
      <c r="J35" s="89"/>
      <c r="K35" s="75"/>
      <c r="L35" s="78"/>
      <c r="M35" s="79"/>
      <c r="N35" s="90" t="s">
        <v>384</v>
      </c>
      <c r="O35" s="94"/>
      <c r="P35" s="84"/>
      <c r="Q35" s="75"/>
      <c r="R35" s="75"/>
      <c r="S35" s="75"/>
      <c r="T35" s="75">
        <v>1</v>
      </c>
      <c r="U35" s="92"/>
      <c r="X35" s="90">
        <v>4</v>
      </c>
      <c r="Z35" s="546">
        <v>2</v>
      </c>
      <c r="AA35" s="820"/>
      <c r="AE35" s="90">
        <f t="shared" ref="AE35:AE38" si="1">SUBTOTAL(109,Z35:AD35)</f>
        <v>2</v>
      </c>
    </row>
    <row r="36" spans="1:31" s="90" customFormat="1" ht="29.1" customHeight="1">
      <c r="A36" s="75" t="s">
        <v>386</v>
      </c>
      <c r="B36" s="75"/>
      <c r="C36" s="75"/>
      <c r="D36" s="75">
        <v>4</v>
      </c>
      <c r="E36" s="75"/>
      <c r="F36" s="78"/>
      <c r="G36" s="79">
        <f>SUM(Table1230[[#This Row],[Q1 Y6]:[Q3 Y6]])</f>
        <v>4</v>
      </c>
      <c r="H36" s="75">
        <v>0</v>
      </c>
      <c r="I36" s="93" t="s">
        <v>383</v>
      </c>
      <c r="J36" s="89"/>
      <c r="K36" s="75"/>
      <c r="L36" s="78"/>
      <c r="M36" s="79"/>
      <c r="N36" s="90" t="s">
        <v>384</v>
      </c>
      <c r="O36" s="76"/>
      <c r="P36" s="84"/>
      <c r="Q36" s="75"/>
      <c r="R36" s="75"/>
      <c r="S36" s="75"/>
      <c r="T36" s="75">
        <v>2</v>
      </c>
      <c r="U36" s="87"/>
      <c r="X36" s="90">
        <v>10</v>
      </c>
      <c r="Z36" s="546">
        <v>0</v>
      </c>
      <c r="AA36" s="820"/>
      <c r="AE36" s="90">
        <f t="shared" si="1"/>
        <v>0</v>
      </c>
    </row>
    <row r="37" spans="1:31" s="90" customFormat="1" ht="29.1" customHeight="1">
      <c r="A37" s="75" t="s">
        <v>387</v>
      </c>
      <c r="B37" s="75"/>
      <c r="C37" s="75"/>
      <c r="D37" s="78">
        <v>0</v>
      </c>
      <c r="E37" s="78"/>
      <c r="F37" s="78"/>
      <c r="G37" s="79">
        <f>SUM(Table1230[[#This Row],[Q1 Y6]:[Q3 Y6]])</f>
        <v>0</v>
      </c>
      <c r="H37" s="75">
        <v>0</v>
      </c>
      <c r="I37" s="93" t="s">
        <v>383</v>
      </c>
      <c r="J37" s="95"/>
      <c r="K37" s="78"/>
      <c r="L37" s="78"/>
      <c r="M37" s="79"/>
      <c r="N37" s="90" t="s">
        <v>384</v>
      </c>
      <c r="O37" s="76"/>
      <c r="P37" s="84"/>
      <c r="Q37" s="75"/>
      <c r="R37" s="75"/>
      <c r="S37" s="75"/>
      <c r="T37" s="75">
        <v>0</v>
      </c>
      <c r="U37" s="75"/>
      <c r="X37" s="90">
        <v>3</v>
      </c>
      <c r="Z37" s="546">
        <v>0</v>
      </c>
      <c r="AA37" s="820"/>
      <c r="AE37" s="90">
        <f t="shared" si="1"/>
        <v>0</v>
      </c>
    </row>
    <row r="38" spans="1:31" ht="29.1" customHeight="1">
      <c r="A38" s="44" t="s">
        <v>374</v>
      </c>
      <c r="G38" s="79">
        <f>SUM(Table1230[[#This Row],[Q1 Y6]:[Q3 Y6]])</f>
        <v>0</v>
      </c>
      <c r="J38" s="89"/>
      <c r="L38" s="78"/>
      <c r="M38" s="79"/>
      <c r="N38" s="90" t="s">
        <v>384</v>
      </c>
      <c r="P38" s="84"/>
      <c r="T38" s="75">
        <v>0</v>
      </c>
      <c r="X38" s="75">
        <v>3</v>
      </c>
      <c r="Z38" s="546">
        <v>0</v>
      </c>
      <c r="AA38" s="820"/>
      <c r="AE38" s="75">
        <f t="shared" si="1"/>
        <v>0</v>
      </c>
    </row>
    <row r="39" spans="1:31" ht="29.1" customHeight="1">
      <c r="G39" s="79"/>
      <c r="J39" s="89"/>
      <c r="L39" s="78"/>
      <c r="M39" s="79"/>
      <c r="Z39" s="546"/>
      <c r="AA39" s="820"/>
    </row>
    <row r="40" spans="1:31" s="90" customFormat="1" ht="29.1" customHeight="1">
      <c r="A40" s="75" t="s">
        <v>388</v>
      </c>
      <c r="B40" s="77" t="s">
        <v>343</v>
      </c>
      <c r="C40" s="77" t="s">
        <v>344</v>
      </c>
      <c r="D40" s="75" t="s">
        <v>345</v>
      </c>
      <c r="E40" s="75" t="s">
        <v>346</v>
      </c>
      <c r="F40" s="78" t="s">
        <v>6</v>
      </c>
      <c r="G40" s="79" t="s">
        <v>170</v>
      </c>
      <c r="H40" s="75" t="s">
        <v>7</v>
      </c>
      <c r="I40" s="75" t="s">
        <v>8</v>
      </c>
      <c r="J40" s="75" t="s">
        <v>9</v>
      </c>
      <c r="K40" s="75" t="s">
        <v>10</v>
      </c>
      <c r="L40" s="75" t="s">
        <v>11</v>
      </c>
      <c r="M40" s="75" t="s">
        <v>229</v>
      </c>
      <c r="N40" s="75" t="s">
        <v>13</v>
      </c>
      <c r="O40" s="76" t="s">
        <v>14</v>
      </c>
      <c r="P40" s="75" t="s">
        <v>15</v>
      </c>
      <c r="Q40" s="75" t="s">
        <v>16</v>
      </c>
      <c r="R40" s="75" t="s">
        <v>17</v>
      </c>
      <c r="S40" s="75" t="s">
        <v>234</v>
      </c>
      <c r="T40" s="75" t="s">
        <v>19</v>
      </c>
      <c r="U40" s="80" t="s">
        <v>20</v>
      </c>
      <c r="V40" s="75" t="s">
        <v>21</v>
      </c>
      <c r="W40" s="75" t="s">
        <v>22</v>
      </c>
      <c r="X40" s="75" t="s">
        <v>23</v>
      </c>
      <c r="Y40" s="75" t="s">
        <v>235</v>
      </c>
      <c r="Z40" s="546" t="s">
        <v>25</v>
      </c>
      <c r="AA40" s="823" t="s">
        <v>26</v>
      </c>
      <c r="AB40" s="75" t="s">
        <v>27</v>
      </c>
      <c r="AC40" s="75" t="s">
        <v>171</v>
      </c>
      <c r="AD40" s="75" t="s">
        <v>28</v>
      </c>
      <c r="AE40" s="75" t="s">
        <v>236</v>
      </c>
    </row>
    <row r="41" spans="1:31" s="90" customFormat="1" ht="29.1" customHeight="1">
      <c r="A41" s="400" t="s">
        <v>366</v>
      </c>
      <c r="B41" s="400">
        <v>1</v>
      </c>
      <c r="C41" s="400">
        <v>1</v>
      </c>
      <c r="D41" s="400">
        <v>0</v>
      </c>
      <c r="E41" s="400">
        <v>1</v>
      </c>
      <c r="F41" s="398"/>
      <c r="G41" s="398">
        <f>SUM(Table1356[[#This Row],[Q1 Y6]:[Q3 Y6]])</f>
        <v>2</v>
      </c>
      <c r="H41" s="400">
        <v>2</v>
      </c>
      <c r="I41" s="400">
        <v>2</v>
      </c>
      <c r="J41" s="400">
        <v>2</v>
      </c>
      <c r="K41" s="400"/>
      <c r="L41" s="398">
        <v>3</v>
      </c>
      <c r="M41" s="398"/>
      <c r="N41" s="400">
        <v>1</v>
      </c>
      <c r="O41" s="423">
        <v>1</v>
      </c>
      <c r="P41" s="400">
        <v>1</v>
      </c>
      <c r="Q41" s="400">
        <v>2</v>
      </c>
      <c r="R41" s="400">
        <v>1</v>
      </c>
      <c r="S41" s="400"/>
      <c r="T41" s="400">
        <v>3</v>
      </c>
      <c r="U41" s="400">
        <v>3</v>
      </c>
      <c r="V41" s="400">
        <v>2</v>
      </c>
      <c r="W41" s="400">
        <v>0</v>
      </c>
      <c r="X41" s="400">
        <v>2</v>
      </c>
      <c r="Y41" s="400"/>
      <c r="Z41" s="549">
        <v>0</v>
      </c>
      <c r="AA41" s="827">
        <v>0</v>
      </c>
      <c r="AB41" s="400"/>
      <c r="AC41" s="400"/>
      <c r="AD41" s="400"/>
      <c r="AE41" s="400"/>
    </row>
    <row r="42" spans="1:31" s="90" customFormat="1" ht="29.1" customHeight="1">
      <c r="A42" s="400" t="s">
        <v>385</v>
      </c>
      <c r="B42" s="400">
        <v>0</v>
      </c>
      <c r="C42" s="400">
        <v>0</v>
      </c>
      <c r="D42" s="400">
        <v>0</v>
      </c>
      <c r="E42" s="400">
        <v>1</v>
      </c>
      <c r="F42" s="398"/>
      <c r="G42" s="398">
        <f>SUM(Table1356[[#This Row],[Q1 Y6]:[Q3 Y6]])</f>
        <v>0</v>
      </c>
      <c r="H42" s="400">
        <v>2</v>
      </c>
      <c r="I42" s="400">
        <v>0</v>
      </c>
      <c r="J42" s="400">
        <v>0</v>
      </c>
      <c r="K42" s="400"/>
      <c r="L42" s="398">
        <v>1</v>
      </c>
      <c r="M42" s="398"/>
      <c r="N42" s="400">
        <v>1</v>
      </c>
      <c r="O42" s="423">
        <v>1</v>
      </c>
      <c r="P42" s="400">
        <v>0</v>
      </c>
      <c r="Q42" s="400">
        <v>1</v>
      </c>
      <c r="R42" s="400">
        <v>2</v>
      </c>
      <c r="S42" s="400"/>
      <c r="T42" s="400">
        <v>2</v>
      </c>
      <c r="U42" s="400">
        <v>0</v>
      </c>
      <c r="V42" s="400">
        <v>0</v>
      </c>
      <c r="W42" s="400">
        <v>0</v>
      </c>
      <c r="X42" s="400">
        <v>1</v>
      </c>
      <c r="Y42" s="400"/>
      <c r="Z42" s="549">
        <v>0</v>
      </c>
      <c r="AA42" s="825">
        <v>0</v>
      </c>
      <c r="AB42" s="400"/>
      <c r="AC42" s="400"/>
      <c r="AD42" s="400"/>
      <c r="AE42" s="400">
        <f t="shared" ref="AE42:AE44" si="2">SUBTOTAL(109,Z42:AD42)</f>
        <v>0</v>
      </c>
    </row>
    <row r="43" spans="1:31" s="90" customFormat="1" ht="29.1" customHeight="1">
      <c r="A43" s="400" t="s">
        <v>371</v>
      </c>
      <c r="B43" s="400">
        <v>0</v>
      </c>
      <c r="C43" s="400">
        <v>0</v>
      </c>
      <c r="D43" s="400">
        <v>0</v>
      </c>
      <c r="E43" s="400">
        <v>1</v>
      </c>
      <c r="F43" s="398"/>
      <c r="G43" s="398">
        <f>SUM(Table1356[[#This Row],[Q1 Y6]:[Q3 Y6]])</f>
        <v>0</v>
      </c>
      <c r="H43" s="400">
        <v>2</v>
      </c>
      <c r="I43" s="400">
        <v>0</v>
      </c>
      <c r="J43" s="400">
        <v>0</v>
      </c>
      <c r="K43" s="400"/>
      <c r="L43" s="398">
        <v>5</v>
      </c>
      <c r="M43" s="398"/>
      <c r="N43" s="400">
        <v>1</v>
      </c>
      <c r="O43" s="423">
        <v>1</v>
      </c>
      <c r="P43" s="400">
        <v>0</v>
      </c>
      <c r="Q43" s="400">
        <v>1</v>
      </c>
      <c r="R43" s="400">
        <v>2</v>
      </c>
      <c r="S43" s="400"/>
      <c r="T43" s="400">
        <v>2</v>
      </c>
      <c r="U43" s="400">
        <v>0</v>
      </c>
      <c r="V43" s="400">
        <v>1</v>
      </c>
      <c r="W43" s="400">
        <v>0</v>
      </c>
      <c r="X43" s="400">
        <v>2</v>
      </c>
      <c r="Y43" s="400"/>
      <c r="Z43" s="549">
        <v>0</v>
      </c>
      <c r="AA43" s="827">
        <v>0</v>
      </c>
      <c r="AB43" s="400"/>
      <c r="AC43" s="400"/>
      <c r="AD43" s="400"/>
      <c r="AE43" s="400">
        <f t="shared" si="2"/>
        <v>0</v>
      </c>
    </row>
    <row r="44" spans="1:31" s="90" customFormat="1" ht="29.1" customHeight="1">
      <c r="A44" s="548" t="s">
        <v>389</v>
      </c>
      <c r="B44" s="548">
        <v>0</v>
      </c>
      <c r="C44" s="548">
        <v>0</v>
      </c>
      <c r="D44" s="548">
        <v>0</v>
      </c>
      <c r="E44" s="548">
        <v>0</v>
      </c>
      <c r="F44" s="408"/>
      <c r="G44" s="408">
        <f>SUM(Table1356[[#This Row],[Q1 Y6]:[Q3 Y6]])</f>
        <v>0</v>
      </c>
      <c r="H44" s="548"/>
      <c r="I44" s="548">
        <v>0</v>
      </c>
      <c r="J44" s="548">
        <v>0</v>
      </c>
      <c r="K44" s="548"/>
      <c r="L44" s="408">
        <v>1</v>
      </c>
      <c r="M44" s="408"/>
      <c r="N44" s="274" t="s">
        <v>355</v>
      </c>
      <c r="O44" s="277">
        <v>0</v>
      </c>
      <c r="P44" s="548">
        <v>0</v>
      </c>
      <c r="Q44" s="548">
        <v>0</v>
      </c>
      <c r="R44" s="548">
        <v>1</v>
      </c>
      <c r="S44" s="548"/>
      <c r="T44" s="548">
        <v>0</v>
      </c>
      <c r="U44" s="548"/>
      <c r="V44" s="548"/>
      <c r="W44" s="548" t="s">
        <v>59</v>
      </c>
      <c r="X44" s="548">
        <v>1</v>
      </c>
      <c r="Y44" s="548"/>
      <c r="Z44" s="548">
        <v>0</v>
      </c>
      <c r="AA44" s="892"/>
      <c r="AB44" s="548"/>
      <c r="AC44" s="548"/>
      <c r="AD44" s="548"/>
      <c r="AE44" s="548">
        <f t="shared" si="2"/>
        <v>0</v>
      </c>
    </row>
    <row r="45" spans="1:31" ht="29.1" customHeight="1">
      <c r="AA45" s="820"/>
    </row>
    <row r="46" spans="1:31" s="90" customFormat="1" ht="29.1" customHeight="1">
      <c r="A46" s="77" t="s">
        <v>390</v>
      </c>
      <c r="B46" s="77" t="s">
        <v>343</v>
      </c>
      <c r="C46" s="77" t="s">
        <v>344</v>
      </c>
      <c r="D46" s="75" t="s">
        <v>345</v>
      </c>
      <c r="E46" s="75" t="s">
        <v>346</v>
      </c>
      <c r="F46" s="78" t="s">
        <v>6</v>
      </c>
      <c r="G46" s="79" t="s">
        <v>170</v>
      </c>
      <c r="H46" s="75" t="s">
        <v>7</v>
      </c>
      <c r="I46" s="75" t="s">
        <v>8</v>
      </c>
      <c r="J46" s="75" t="s">
        <v>9</v>
      </c>
      <c r="K46" s="75" t="s">
        <v>10</v>
      </c>
      <c r="L46" s="75" t="s">
        <v>11</v>
      </c>
      <c r="M46" s="75" t="s">
        <v>229</v>
      </c>
      <c r="N46" s="75" t="s">
        <v>13</v>
      </c>
      <c r="O46" s="76" t="s">
        <v>14</v>
      </c>
      <c r="P46" s="75" t="s">
        <v>15</v>
      </c>
      <c r="Q46" s="75" t="s">
        <v>16</v>
      </c>
      <c r="R46" s="75" t="s">
        <v>17</v>
      </c>
      <c r="S46" s="75" t="s">
        <v>234</v>
      </c>
      <c r="T46" s="75" t="s">
        <v>19</v>
      </c>
      <c r="U46" s="80" t="s">
        <v>20</v>
      </c>
      <c r="V46" s="75" t="s">
        <v>21</v>
      </c>
      <c r="W46" s="75" t="s">
        <v>22</v>
      </c>
      <c r="X46" s="75" t="s">
        <v>23</v>
      </c>
      <c r="Y46" s="75" t="s">
        <v>235</v>
      </c>
      <c r="Z46" s="546" t="s">
        <v>25</v>
      </c>
      <c r="AA46" s="823" t="s">
        <v>26</v>
      </c>
      <c r="AB46" s="75" t="s">
        <v>27</v>
      </c>
      <c r="AC46" s="75" t="s">
        <v>171</v>
      </c>
      <c r="AD46" s="75" t="s">
        <v>28</v>
      </c>
      <c r="AE46" s="75" t="s">
        <v>236</v>
      </c>
    </row>
    <row r="47" spans="1:31" s="90" customFormat="1" ht="29.1" customHeight="1">
      <c r="A47" s="404" t="s">
        <v>366</v>
      </c>
      <c r="B47" s="400">
        <v>6</v>
      </c>
      <c r="C47" s="400">
        <v>6</v>
      </c>
      <c r="D47" s="400">
        <v>8</v>
      </c>
      <c r="E47" s="400">
        <v>10</v>
      </c>
      <c r="F47" s="398"/>
      <c r="G47" s="398"/>
      <c r="H47" s="400">
        <v>9</v>
      </c>
      <c r="I47" s="400">
        <v>8</v>
      </c>
      <c r="J47" s="400">
        <v>8</v>
      </c>
      <c r="K47" s="400"/>
      <c r="L47" s="398">
        <v>8</v>
      </c>
      <c r="M47" s="398"/>
      <c r="N47" s="400">
        <v>8</v>
      </c>
      <c r="O47" s="423">
        <v>8</v>
      </c>
      <c r="P47" s="400">
        <v>8</v>
      </c>
      <c r="Q47" s="400">
        <v>8</v>
      </c>
      <c r="R47" s="400">
        <v>8</v>
      </c>
      <c r="S47" s="400"/>
      <c r="T47" s="400">
        <v>8</v>
      </c>
      <c r="U47" s="400">
        <v>8</v>
      </c>
      <c r="V47" s="400">
        <v>9</v>
      </c>
      <c r="W47" s="400">
        <v>7</v>
      </c>
      <c r="X47" s="400">
        <v>9</v>
      </c>
      <c r="Y47" s="400"/>
      <c r="Z47" s="546">
        <v>7</v>
      </c>
      <c r="AA47" s="821">
        <v>7</v>
      </c>
      <c r="AB47" s="400"/>
      <c r="AC47" s="400"/>
      <c r="AD47" s="400"/>
      <c r="AE47" s="400"/>
    </row>
    <row r="48" spans="1:31" s="90" customFormat="1" ht="29.1" customHeight="1">
      <c r="A48" s="404" t="s">
        <v>385</v>
      </c>
      <c r="B48" s="400">
        <v>1</v>
      </c>
      <c r="C48" s="400">
        <v>0</v>
      </c>
      <c r="D48" s="400">
        <v>0</v>
      </c>
      <c r="E48" s="400">
        <v>2</v>
      </c>
      <c r="F48" s="398"/>
      <c r="G48" s="398">
        <f>SUM(Table1896[[#This Row],[Q1 Y6]:[Q3 Y6]])</f>
        <v>1</v>
      </c>
      <c r="H48" s="400">
        <v>2</v>
      </c>
      <c r="I48" s="400">
        <v>0</v>
      </c>
      <c r="J48" s="400">
        <v>0</v>
      </c>
      <c r="K48" s="400"/>
      <c r="L48" s="398">
        <v>2</v>
      </c>
      <c r="M48" s="398"/>
      <c r="N48" s="400">
        <v>1</v>
      </c>
      <c r="O48" s="423">
        <v>1</v>
      </c>
      <c r="P48" s="400">
        <v>0</v>
      </c>
      <c r="Q48" s="400">
        <v>2</v>
      </c>
      <c r="R48" s="400">
        <v>2</v>
      </c>
      <c r="S48" s="400"/>
      <c r="T48" s="400">
        <v>0</v>
      </c>
      <c r="U48" s="400">
        <v>0</v>
      </c>
      <c r="V48" s="400">
        <v>0</v>
      </c>
      <c r="W48" s="400">
        <v>1</v>
      </c>
      <c r="X48" s="400">
        <v>2</v>
      </c>
      <c r="Y48" s="400"/>
      <c r="Z48" s="546">
        <v>1</v>
      </c>
      <c r="AA48" s="821">
        <v>0</v>
      </c>
      <c r="AB48" s="400"/>
      <c r="AC48" s="400"/>
      <c r="AD48" s="400"/>
      <c r="AE48" s="400">
        <f t="shared" ref="AE48:AE56" si="3">SUBTOTAL(109,Z48:AC48)</f>
        <v>1</v>
      </c>
    </row>
    <row r="49" spans="1:31" s="90" customFormat="1" ht="29.1" customHeight="1">
      <c r="A49" s="404" t="s">
        <v>371</v>
      </c>
      <c r="B49" s="400">
        <v>0</v>
      </c>
      <c r="C49" s="400">
        <v>1</v>
      </c>
      <c r="D49" s="400">
        <v>1</v>
      </c>
      <c r="E49" s="400">
        <v>4</v>
      </c>
      <c r="F49" s="398"/>
      <c r="G49" s="398">
        <f>SUM(Table1896[[#This Row],[Q1 Y6]:[Q3 Y6]])</f>
        <v>2</v>
      </c>
      <c r="H49" s="400">
        <v>0</v>
      </c>
      <c r="I49" s="400">
        <v>7</v>
      </c>
      <c r="J49" s="400">
        <v>12</v>
      </c>
      <c r="K49" s="400"/>
      <c r="L49" s="398">
        <v>10</v>
      </c>
      <c r="M49" s="398"/>
      <c r="N49" s="400">
        <v>0</v>
      </c>
      <c r="O49" s="423">
        <v>1</v>
      </c>
      <c r="P49" s="400">
        <v>5</v>
      </c>
      <c r="Q49" s="400">
        <v>9</v>
      </c>
      <c r="R49" s="400">
        <v>10</v>
      </c>
      <c r="S49" s="400"/>
      <c r="T49" s="400">
        <v>0</v>
      </c>
      <c r="U49" s="400">
        <v>1</v>
      </c>
      <c r="V49" s="400">
        <v>7</v>
      </c>
      <c r="W49" s="400">
        <v>0</v>
      </c>
      <c r="X49" s="400">
        <v>10</v>
      </c>
      <c r="Y49" s="400"/>
      <c r="Z49" s="546">
        <v>0</v>
      </c>
      <c r="AA49" s="821">
        <v>3</v>
      </c>
      <c r="AB49" s="400"/>
      <c r="AC49" s="400"/>
      <c r="AD49" s="400"/>
      <c r="AE49" s="400">
        <f>SUBTOTAL(109,Z49:AC49)</f>
        <v>3</v>
      </c>
    </row>
    <row r="50" spans="1:31" s="90" customFormat="1" ht="29.1" customHeight="1">
      <c r="A50" s="406" t="s">
        <v>391</v>
      </c>
      <c r="B50" s="400">
        <v>0</v>
      </c>
      <c r="C50" s="400">
        <v>0</v>
      </c>
      <c r="D50" s="400">
        <v>0</v>
      </c>
      <c r="E50" s="400">
        <v>4</v>
      </c>
      <c r="F50" s="398"/>
      <c r="G50" s="398">
        <f>SUM(Table1896[[#This Row],[Q1 Y6]:[Q3 Y6]])</f>
        <v>0</v>
      </c>
      <c r="H50" s="400">
        <v>0</v>
      </c>
      <c r="I50" s="400">
        <v>0</v>
      </c>
      <c r="J50" s="400">
        <v>5</v>
      </c>
      <c r="K50" s="400"/>
      <c r="L50" s="398">
        <v>4</v>
      </c>
      <c r="M50" s="398"/>
      <c r="N50" s="400">
        <v>0</v>
      </c>
      <c r="O50" s="423">
        <v>0</v>
      </c>
      <c r="P50" s="400">
        <v>3</v>
      </c>
      <c r="Q50" s="400">
        <v>8</v>
      </c>
      <c r="R50" s="400">
        <v>5</v>
      </c>
      <c r="S50" s="400"/>
      <c r="T50" s="400">
        <v>0</v>
      </c>
      <c r="U50" s="400">
        <v>0</v>
      </c>
      <c r="V50" s="400">
        <v>0</v>
      </c>
      <c r="W50" s="400">
        <v>0</v>
      </c>
      <c r="X50" s="400">
        <v>4</v>
      </c>
      <c r="Y50" s="400"/>
      <c r="Z50" s="546">
        <v>0</v>
      </c>
      <c r="AA50" s="821">
        <v>0</v>
      </c>
      <c r="AB50" s="400"/>
      <c r="AC50" s="400"/>
      <c r="AD50" s="400"/>
      <c r="AE50" s="400">
        <f t="shared" si="3"/>
        <v>0</v>
      </c>
    </row>
    <row r="51" spans="1:31" s="90" customFormat="1" ht="29.1" customHeight="1">
      <c r="A51" s="404" t="s">
        <v>392</v>
      </c>
      <c r="B51" s="400">
        <v>0</v>
      </c>
      <c r="C51" s="400">
        <v>0</v>
      </c>
      <c r="D51" s="400">
        <v>0</v>
      </c>
      <c r="E51" s="400">
        <v>2</v>
      </c>
      <c r="F51" s="398"/>
      <c r="G51" s="398">
        <f>SUM(Table1896[[#This Row],[Q1 Y6]:[Q3 Y6]])</f>
        <v>0</v>
      </c>
      <c r="H51" s="400">
        <v>0</v>
      </c>
      <c r="I51" s="400">
        <v>0</v>
      </c>
      <c r="J51" s="400">
        <v>1</v>
      </c>
      <c r="K51" s="400"/>
      <c r="L51" s="398">
        <v>2</v>
      </c>
      <c r="M51" s="398"/>
      <c r="N51" s="400">
        <v>0</v>
      </c>
      <c r="O51" s="423">
        <v>0</v>
      </c>
      <c r="P51" s="400">
        <v>0</v>
      </c>
      <c r="Q51" s="400">
        <v>3</v>
      </c>
      <c r="R51" s="400">
        <v>2</v>
      </c>
      <c r="S51" s="400"/>
      <c r="T51" s="400">
        <v>0</v>
      </c>
      <c r="U51" s="400">
        <v>0</v>
      </c>
      <c r="V51" s="400">
        <v>0</v>
      </c>
      <c r="W51" s="400">
        <v>1</v>
      </c>
      <c r="X51" s="400">
        <v>2</v>
      </c>
      <c r="Y51" s="400"/>
      <c r="Z51" s="546">
        <v>1</v>
      </c>
      <c r="AA51" s="821">
        <v>0</v>
      </c>
      <c r="AB51" s="400"/>
      <c r="AC51" s="400"/>
      <c r="AD51" s="400"/>
      <c r="AE51" s="400">
        <f t="shared" si="3"/>
        <v>1</v>
      </c>
    </row>
    <row r="52" spans="1:31" s="90" customFormat="1" ht="29.1" customHeight="1">
      <c r="A52" s="404" t="s">
        <v>387</v>
      </c>
      <c r="B52" s="400">
        <v>0</v>
      </c>
      <c r="C52" s="400">
        <v>0</v>
      </c>
      <c r="D52" s="400">
        <v>0</v>
      </c>
      <c r="E52" s="400">
        <v>0</v>
      </c>
      <c r="F52" s="398"/>
      <c r="G52" s="398">
        <f>SUM(Table1896[[#This Row],[Q1 Y6]:[Q3 Y6]])</f>
        <v>0</v>
      </c>
      <c r="H52" s="400">
        <v>0</v>
      </c>
      <c r="I52" s="400">
        <v>0</v>
      </c>
      <c r="J52" s="400">
        <v>0</v>
      </c>
      <c r="K52" s="400"/>
      <c r="L52" s="398">
        <v>1</v>
      </c>
      <c r="M52" s="398"/>
      <c r="N52" s="400">
        <v>0</v>
      </c>
      <c r="O52" s="423">
        <v>0</v>
      </c>
      <c r="P52" s="400">
        <v>0</v>
      </c>
      <c r="Q52" s="400">
        <v>1</v>
      </c>
      <c r="R52" s="400">
        <v>2</v>
      </c>
      <c r="S52" s="400"/>
      <c r="T52" s="400">
        <v>0</v>
      </c>
      <c r="U52" s="400">
        <v>0</v>
      </c>
      <c r="V52" s="400">
        <v>0</v>
      </c>
      <c r="W52" s="400">
        <v>2</v>
      </c>
      <c r="X52" s="400">
        <v>2</v>
      </c>
      <c r="Y52" s="400"/>
      <c r="Z52" s="546">
        <v>1</v>
      </c>
      <c r="AA52" s="821">
        <v>1</v>
      </c>
      <c r="AB52" s="400"/>
      <c r="AC52" s="400"/>
      <c r="AD52" s="400"/>
      <c r="AE52" s="400">
        <f t="shared" si="3"/>
        <v>2</v>
      </c>
    </row>
    <row r="53" spans="1:31" s="90" customFormat="1" ht="29.1" customHeight="1">
      <c r="A53" s="272" t="s">
        <v>393</v>
      </c>
      <c r="B53" s="88">
        <v>0</v>
      </c>
      <c r="C53" s="88">
        <v>0</v>
      </c>
      <c r="D53" s="88">
        <v>0</v>
      </c>
      <c r="E53" s="88">
        <v>0</v>
      </c>
      <c r="F53" s="273"/>
      <c r="G53" s="273">
        <f>SUM(Table1896[[#This Row],[Q1 Y6]:[Q3 Y6]])</f>
        <v>0</v>
      </c>
      <c r="H53" s="88">
        <v>0</v>
      </c>
      <c r="I53" s="88">
        <v>0</v>
      </c>
      <c r="J53" s="88">
        <v>0</v>
      </c>
      <c r="K53" s="88"/>
      <c r="L53" s="273">
        <v>1</v>
      </c>
      <c r="M53" s="273"/>
      <c r="N53" s="88">
        <v>0</v>
      </c>
      <c r="O53" s="275" t="s">
        <v>55</v>
      </c>
      <c r="P53" s="88">
        <v>0</v>
      </c>
      <c r="Q53" s="88">
        <v>0</v>
      </c>
      <c r="R53" s="88" t="s">
        <v>329</v>
      </c>
      <c r="S53" s="88"/>
      <c r="T53" s="88"/>
      <c r="U53" s="88"/>
      <c r="V53" s="88"/>
      <c r="W53" s="88"/>
      <c r="X53" s="88" t="s">
        <v>74</v>
      </c>
      <c r="Z53" s="548" t="s">
        <v>59</v>
      </c>
      <c r="AA53" s="824" t="s">
        <v>59</v>
      </c>
      <c r="AB53" s="399"/>
      <c r="AC53" s="399"/>
      <c r="AD53" s="399"/>
      <c r="AE53" s="399">
        <f t="shared" si="3"/>
        <v>0</v>
      </c>
    </row>
    <row r="54" spans="1:31" s="90" customFormat="1" ht="29.1" customHeight="1">
      <c r="A54" s="272" t="s">
        <v>394</v>
      </c>
      <c r="B54" s="88">
        <v>0</v>
      </c>
      <c r="C54" s="88">
        <v>0</v>
      </c>
      <c r="D54" s="88">
        <v>0</v>
      </c>
      <c r="E54" s="88">
        <v>0</v>
      </c>
      <c r="F54" s="273"/>
      <c r="G54" s="273">
        <f>SUM(Table1896[[#This Row],[Q1 Y6]:[Q3 Y6]])</f>
        <v>0</v>
      </c>
      <c r="H54" s="88">
        <v>0</v>
      </c>
      <c r="I54" s="88">
        <v>0</v>
      </c>
      <c r="J54" s="88">
        <v>0</v>
      </c>
      <c r="K54" s="88"/>
      <c r="L54" s="273">
        <v>1</v>
      </c>
      <c r="M54" s="273"/>
      <c r="N54" s="88">
        <v>0</v>
      </c>
      <c r="O54" s="275" t="s">
        <v>55</v>
      </c>
      <c r="P54" s="88">
        <v>0</v>
      </c>
      <c r="Q54" s="88">
        <v>0</v>
      </c>
      <c r="R54" s="88" t="s">
        <v>329</v>
      </c>
      <c r="S54" s="88"/>
      <c r="T54" s="88"/>
      <c r="U54" s="88"/>
      <c r="V54" s="88"/>
      <c r="W54" s="88"/>
      <c r="X54" s="88" t="s">
        <v>74</v>
      </c>
      <c r="Z54" s="548" t="s">
        <v>59</v>
      </c>
      <c r="AA54" s="824" t="s">
        <v>59</v>
      </c>
      <c r="AB54" s="399"/>
      <c r="AC54" s="399"/>
      <c r="AD54" s="399"/>
      <c r="AE54" s="399">
        <f t="shared" si="3"/>
        <v>0</v>
      </c>
    </row>
    <row r="55" spans="1:31" s="90" customFormat="1" ht="29.1" customHeight="1">
      <c r="A55" s="272" t="s">
        <v>395</v>
      </c>
      <c r="B55" s="88">
        <v>0</v>
      </c>
      <c r="C55" s="88">
        <v>0</v>
      </c>
      <c r="D55" s="88">
        <v>0</v>
      </c>
      <c r="E55" s="88">
        <v>0</v>
      </c>
      <c r="F55" s="273"/>
      <c r="G55" s="273">
        <f>SUM(Table1896[[#This Row],[Q1 Y6]:[Q3 Y6]])</f>
        <v>0</v>
      </c>
      <c r="H55" s="88">
        <v>0</v>
      </c>
      <c r="I55" s="88">
        <v>0</v>
      </c>
      <c r="J55" s="88">
        <v>0</v>
      </c>
      <c r="K55" s="88"/>
      <c r="L55" s="273">
        <v>1</v>
      </c>
      <c r="M55" s="273"/>
      <c r="N55" s="88">
        <v>0</v>
      </c>
      <c r="O55" s="275" t="s">
        <v>55</v>
      </c>
      <c r="P55" s="88">
        <v>0</v>
      </c>
      <c r="Q55" s="88">
        <v>0</v>
      </c>
      <c r="R55" s="88" t="s">
        <v>329</v>
      </c>
      <c r="S55" s="88"/>
      <c r="T55" s="88"/>
      <c r="U55" s="88"/>
      <c r="V55" s="88"/>
      <c r="W55" s="88"/>
      <c r="X55" s="88" t="s">
        <v>74</v>
      </c>
      <c r="Z55" s="548" t="s">
        <v>59</v>
      </c>
      <c r="AA55" s="824" t="s">
        <v>59</v>
      </c>
      <c r="AB55" s="399"/>
      <c r="AC55" s="399"/>
      <c r="AD55" s="399"/>
      <c r="AE55" s="399">
        <f t="shared" si="3"/>
        <v>0</v>
      </c>
    </row>
    <row r="56" spans="1:31" s="90" customFormat="1" ht="29.1" customHeight="1">
      <c r="A56" s="272" t="s">
        <v>396</v>
      </c>
      <c r="B56" s="88">
        <v>0</v>
      </c>
      <c r="C56" s="88">
        <v>0</v>
      </c>
      <c r="D56" s="88">
        <v>0</v>
      </c>
      <c r="E56" s="88">
        <v>1</v>
      </c>
      <c r="F56" s="273"/>
      <c r="G56" s="273">
        <f>SUM(Table1896[[#This Row],[Q1 Y6]:[Q3 Y6]])</f>
        <v>0</v>
      </c>
      <c r="H56" s="88">
        <v>0</v>
      </c>
      <c r="I56" s="88"/>
      <c r="J56" s="88">
        <v>0</v>
      </c>
      <c r="K56" s="88"/>
      <c r="L56" s="273">
        <v>3</v>
      </c>
      <c r="M56" s="273"/>
      <c r="N56" s="274" t="s">
        <v>355</v>
      </c>
      <c r="O56" s="275">
        <v>0</v>
      </c>
      <c r="P56" s="88">
        <v>1</v>
      </c>
      <c r="Q56" s="276" t="s">
        <v>356</v>
      </c>
      <c r="R56" s="88">
        <v>2</v>
      </c>
      <c r="S56" s="88"/>
      <c r="T56" s="88">
        <v>3</v>
      </c>
      <c r="U56" s="88"/>
      <c r="V56" s="88"/>
      <c r="W56" s="88" t="s">
        <v>59</v>
      </c>
      <c r="X56" s="88">
        <v>3</v>
      </c>
      <c r="Z56" s="548">
        <v>0</v>
      </c>
      <c r="AA56" s="824"/>
      <c r="AB56" s="399"/>
      <c r="AC56" s="399"/>
      <c r="AD56" s="399"/>
      <c r="AE56" s="399">
        <f t="shared" si="3"/>
        <v>0</v>
      </c>
    </row>
    <row r="57" spans="1:31" ht="29.1" customHeight="1">
      <c r="Z57" s="549"/>
      <c r="AA57" s="820"/>
    </row>
    <row r="58" spans="1:31" s="90" customFormat="1" ht="29.1" customHeight="1">
      <c r="A58" s="77" t="s">
        <v>397</v>
      </c>
      <c r="B58" s="77" t="s">
        <v>343</v>
      </c>
      <c r="C58" s="77" t="s">
        <v>344</v>
      </c>
      <c r="D58" s="75" t="s">
        <v>345</v>
      </c>
      <c r="E58" s="75" t="s">
        <v>346</v>
      </c>
      <c r="F58" s="78" t="s">
        <v>6</v>
      </c>
      <c r="G58" s="79" t="s">
        <v>170</v>
      </c>
      <c r="H58" s="75" t="s">
        <v>7</v>
      </c>
      <c r="I58" s="75" t="s">
        <v>8</v>
      </c>
      <c r="J58" s="75" t="s">
        <v>9</v>
      </c>
      <c r="K58" s="75" t="s">
        <v>10</v>
      </c>
      <c r="L58" s="75" t="s">
        <v>11</v>
      </c>
      <c r="M58" s="75" t="s">
        <v>229</v>
      </c>
      <c r="N58" s="75" t="s">
        <v>13</v>
      </c>
      <c r="O58" s="76" t="s">
        <v>14</v>
      </c>
      <c r="P58" s="75" t="s">
        <v>15</v>
      </c>
      <c r="Q58" s="75" t="s">
        <v>16</v>
      </c>
      <c r="R58" s="75" t="s">
        <v>17</v>
      </c>
      <c r="S58" s="75" t="s">
        <v>234</v>
      </c>
      <c r="T58" s="75" t="s">
        <v>19</v>
      </c>
      <c r="U58" s="80" t="s">
        <v>20</v>
      </c>
      <c r="V58" s="75" t="s">
        <v>21</v>
      </c>
      <c r="W58" s="75" t="s">
        <v>22</v>
      </c>
      <c r="X58" s="75" t="s">
        <v>23</v>
      </c>
      <c r="Y58" s="75" t="s">
        <v>235</v>
      </c>
      <c r="Z58" s="546" t="s">
        <v>25</v>
      </c>
      <c r="AA58" s="823" t="s">
        <v>26</v>
      </c>
      <c r="AB58" s="75" t="s">
        <v>27</v>
      </c>
      <c r="AC58" s="75" t="s">
        <v>171</v>
      </c>
      <c r="AD58" s="75" t="s">
        <v>28</v>
      </c>
      <c r="AE58" s="75" t="s">
        <v>236</v>
      </c>
    </row>
    <row r="59" spans="1:31" s="90" customFormat="1" ht="29.1" customHeight="1">
      <c r="A59" s="77" t="s">
        <v>398</v>
      </c>
      <c r="B59" s="75">
        <v>27</v>
      </c>
      <c r="C59" s="75">
        <v>27</v>
      </c>
      <c r="D59" s="75">
        <v>23</v>
      </c>
      <c r="E59" s="75">
        <v>27</v>
      </c>
      <c r="F59" s="78"/>
      <c r="G59" s="79"/>
      <c r="H59" s="75">
        <v>26</v>
      </c>
      <c r="I59" s="75" t="s">
        <v>399</v>
      </c>
      <c r="J59" s="89">
        <v>28</v>
      </c>
      <c r="K59" s="75"/>
      <c r="L59" s="78">
        <v>25</v>
      </c>
      <c r="M59" s="79"/>
      <c r="N59" s="75" t="s">
        <v>400</v>
      </c>
      <c r="O59" s="76">
        <v>0</v>
      </c>
      <c r="P59" s="75">
        <v>0</v>
      </c>
      <c r="Q59" s="75">
        <v>0</v>
      </c>
      <c r="R59" s="75">
        <v>24</v>
      </c>
      <c r="S59" s="75"/>
      <c r="T59" s="75">
        <v>0</v>
      </c>
      <c r="U59" s="75" t="s">
        <v>74</v>
      </c>
      <c r="V59" s="90" t="s">
        <v>94</v>
      </c>
      <c r="W59" s="90">
        <v>25</v>
      </c>
      <c r="X59" s="79" t="s">
        <v>401</v>
      </c>
      <c r="Z59" s="549">
        <v>25</v>
      </c>
      <c r="AA59" s="821" t="s">
        <v>94</v>
      </c>
    </row>
    <row r="60" spans="1:31" s="90" customFormat="1" ht="29.1" customHeight="1">
      <c r="A60" s="77" t="s">
        <v>402</v>
      </c>
      <c r="B60" s="75">
        <v>1</v>
      </c>
      <c r="C60" s="75">
        <v>1</v>
      </c>
      <c r="D60" s="75">
        <v>1</v>
      </c>
      <c r="E60" s="75">
        <v>2</v>
      </c>
      <c r="F60" s="78"/>
      <c r="G60" s="79"/>
      <c r="H60" s="75">
        <v>3</v>
      </c>
      <c r="I60" s="75" t="s">
        <v>399</v>
      </c>
      <c r="J60" s="89">
        <v>16</v>
      </c>
      <c r="K60" s="75"/>
      <c r="L60" s="78">
        <v>2</v>
      </c>
      <c r="M60" s="79"/>
      <c r="N60" s="75" t="s">
        <v>400</v>
      </c>
      <c r="O60" s="76">
        <v>0</v>
      </c>
      <c r="P60" s="75">
        <v>0</v>
      </c>
      <c r="Q60" s="75">
        <v>0</v>
      </c>
      <c r="R60" s="75">
        <v>3</v>
      </c>
      <c r="S60" s="75"/>
      <c r="T60" s="75">
        <v>0</v>
      </c>
      <c r="U60" s="75" t="s">
        <v>74</v>
      </c>
      <c r="V60" s="90" t="s">
        <v>94</v>
      </c>
      <c r="W60" s="90">
        <v>2</v>
      </c>
      <c r="X60" s="90">
        <v>3</v>
      </c>
      <c r="Z60" s="549">
        <v>2</v>
      </c>
      <c r="AA60" s="821" t="s">
        <v>94</v>
      </c>
    </row>
    <row r="61" spans="1:31" s="90" customFormat="1" ht="29.1" customHeight="1">
      <c r="A61" s="77" t="s">
        <v>403</v>
      </c>
      <c r="B61" s="75">
        <v>11</v>
      </c>
      <c r="C61" s="75">
        <v>11</v>
      </c>
      <c r="D61" s="75">
        <v>7</v>
      </c>
      <c r="E61" s="75">
        <v>14</v>
      </c>
      <c r="F61" s="78"/>
      <c r="G61" s="79"/>
      <c r="H61" s="75">
        <v>10</v>
      </c>
      <c r="I61" s="75" t="s">
        <v>399</v>
      </c>
      <c r="J61" s="89" t="s">
        <v>404</v>
      </c>
      <c r="K61" s="75"/>
      <c r="L61" s="78">
        <v>10</v>
      </c>
      <c r="M61" s="79"/>
      <c r="N61" s="75" t="s">
        <v>400</v>
      </c>
      <c r="O61" s="76">
        <v>0</v>
      </c>
      <c r="P61" s="75">
        <v>0</v>
      </c>
      <c r="Q61" s="75">
        <v>0</v>
      </c>
      <c r="R61" s="75">
        <v>12</v>
      </c>
      <c r="S61" s="75"/>
      <c r="T61" s="75">
        <v>0</v>
      </c>
      <c r="U61" s="75" t="s">
        <v>74</v>
      </c>
      <c r="V61" s="90" t="s">
        <v>94</v>
      </c>
      <c r="W61" s="90">
        <v>11</v>
      </c>
      <c r="X61" s="90">
        <v>12</v>
      </c>
      <c r="Z61" s="549">
        <v>11</v>
      </c>
      <c r="AA61" s="821" t="s">
        <v>94</v>
      </c>
    </row>
    <row r="62" spans="1:31" s="90" customFormat="1" ht="29.1" customHeight="1">
      <c r="A62" s="91" t="s">
        <v>405</v>
      </c>
      <c r="B62" s="75">
        <v>27</v>
      </c>
      <c r="C62" s="75">
        <v>27</v>
      </c>
      <c r="D62" s="75">
        <v>23</v>
      </c>
      <c r="E62" s="75">
        <v>27</v>
      </c>
      <c r="F62" s="78"/>
      <c r="G62" s="79"/>
      <c r="H62" s="75" t="s">
        <v>329</v>
      </c>
      <c r="I62" s="75" t="s">
        <v>399</v>
      </c>
      <c r="J62" s="89" t="s">
        <v>406</v>
      </c>
      <c r="K62" s="75"/>
      <c r="L62" s="78">
        <v>5</v>
      </c>
      <c r="M62" s="79"/>
      <c r="N62" s="75" t="s">
        <v>400</v>
      </c>
      <c r="O62" s="76">
        <v>0</v>
      </c>
      <c r="P62" s="75">
        <v>3</v>
      </c>
      <c r="Q62" s="75">
        <v>0</v>
      </c>
      <c r="R62" s="75">
        <v>4</v>
      </c>
      <c r="S62" s="75"/>
      <c r="T62" s="75">
        <v>0</v>
      </c>
      <c r="U62" s="75" t="s">
        <v>74</v>
      </c>
      <c r="V62" s="90" t="s">
        <v>94</v>
      </c>
      <c r="W62" s="90" t="s">
        <v>329</v>
      </c>
      <c r="X62" s="90">
        <v>4</v>
      </c>
      <c r="Z62" s="549">
        <v>0</v>
      </c>
      <c r="AA62" s="821" t="s">
        <v>94</v>
      </c>
    </row>
    <row r="63" spans="1:31" ht="29.1" customHeight="1">
      <c r="AA63" s="820"/>
    </row>
    <row r="64" spans="1:31" s="90" customFormat="1" ht="29.1" customHeight="1">
      <c r="A64" s="77" t="s">
        <v>407</v>
      </c>
      <c r="B64" s="77" t="s">
        <v>343</v>
      </c>
      <c r="C64" s="77" t="s">
        <v>344</v>
      </c>
      <c r="D64" s="75" t="s">
        <v>345</v>
      </c>
      <c r="E64" s="75" t="s">
        <v>346</v>
      </c>
      <c r="F64" s="78" t="s">
        <v>6</v>
      </c>
      <c r="G64" s="79" t="s">
        <v>170</v>
      </c>
      <c r="H64" s="75" t="s">
        <v>7</v>
      </c>
      <c r="I64" s="75" t="s">
        <v>8</v>
      </c>
      <c r="J64" s="75" t="s">
        <v>9</v>
      </c>
      <c r="K64" s="75" t="s">
        <v>10</v>
      </c>
      <c r="L64" s="75" t="s">
        <v>11</v>
      </c>
      <c r="M64" s="75" t="s">
        <v>229</v>
      </c>
      <c r="N64" s="75" t="s">
        <v>13</v>
      </c>
      <c r="O64" s="76" t="s">
        <v>14</v>
      </c>
      <c r="P64" s="75" t="s">
        <v>15</v>
      </c>
      <c r="Q64" s="75" t="s">
        <v>16</v>
      </c>
      <c r="R64" s="75" t="s">
        <v>17</v>
      </c>
      <c r="S64" s="75" t="s">
        <v>234</v>
      </c>
      <c r="T64" s="75" t="s">
        <v>19</v>
      </c>
      <c r="U64" s="80" t="s">
        <v>20</v>
      </c>
      <c r="V64" s="75" t="s">
        <v>21</v>
      </c>
      <c r="W64" s="75" t="s">
        <v>22</v>
      </c>
      <c r="X64" s="75" t="s">
        <v>23</v>
      </c>
      <c r="Y64" s="75" t="s">
        <v>235</v>
      </c>
      <c r="Z64" s="546" t="s">
        <v>25</v>
      </c>
      <c r="AA64" s="823" t="s">
        <v>26</v>
      </c>
      <c r="AB64" s="75" t="s">
        <v>27</v>
      </c>
      <c r="AC64" s="75" t="s">
        <v>171</v>
      </c>
      <c r="AD64" s="75" t="s">
        <v>28</v>
      </c>
      <c r="AE64" s="75" t="s">
        <v>236</v>
      </c>
    </row>
    <row r="65" spans="1:31" s="90" customFormat="1" ht="29.1" customHeight="1">
      <c r="A65" s="116" t="s">
        <v>408</v>
      </c>
      <c r="B65" s="92">
        <v>0</v>
      </c>
      <c r="C65" s="92">
        <v>0</v>
      </c>
      <c r="D65" s="92">
        <v>0</v>
      </c>
      <c r="E65" s="92">
        <v>0</v>
      </c>
      <c r="F65" s="86"/>
      <c r="G65" s="86">
        <f>SUM(Table1891128[[#This Row],[Q1 Y6]:[Q3 Y6]])</f>
        <v>0</v>
      </c>
      <c r="H65" s="92">
        <v>1</v>
      </c>
      <c r="I65" s="92">
        <v>2</v>
      </c>
      <c r="J65" s="92">
        <v>1</v>
      </c>
      <c r="K65" s="92"/>
      <c r="L65" s="86">
        <v>1</v>
      </c>
      <c r="M65" s="86"/>
      <c r="N65" s="92">
        <v>0</v>
      </c>
      <c r="O65" s="97">
        <v>0</v>
      </c>
      <c r="P65" s="92">
        <v>3</v>
      </c>
      <c r="Q65" s="92">
        <v>0</v>
      </c>
      <c r="R65" s="92">
        <v>3</v>
      </c>
      <c r="S65" s="92"/>
      <c r="T65" s="75">
        <v>0</v>
      </c>
      <c r="U65" s="75">
        <v>0</v>
      </c>
      <c r="V65" s="90">
        <v>0</v>
      </c>
      <c r="W65" s="90">
        <v>0</v>
      </c>
      <c r="X65" s="90">
        <v>0</v>
      </c>
      <c r="Z65" s="549">
        <v>0</v>
      </c>
      <c r="AA65" s="821">
        <v>0</v>
      </c>
      <c r="AE65" s="90">
        <f>SUM(Table1891128[[#This Row],[Q1 Y10]:[Q4 Y10]])</f>
        <v>0</v>
      </c>
    </row>
    <row r="66" spans="1:31" s="90" customFormat="1" ht="29.1" customHeight="1">
      <c r="A66" s="96" t="s">
        <v>409</v>
      </c>
      <c r="B66" s="92">
        <v>1</v>
      </c>
      <c r="C66" s="92">
        <v>6</v>
      </c>
      <c r="D66" s="92">
        <v>2</v>
      </c>
      <c r="E66" s="92">
        <v>4</v>
      </c>
      <c r="F66" s="86"/>
      <c r="G66" s="86">
        <f>SUM(Table1891128[[#This Row],[Q1 Y6]:[Q3 Y6]])</f>
        <v>9</v>
      </c>
      <c r="H66" s="92">
        <v>4</v>
      </c>
      <c r="I66" s="92">
        <v>9</v>
      </c>
      <c r="J66" s="92">
        <v>5</v>
      </c>
      <c r="K66" s="92"/>
      <c r="L66" s="86">
        <v>8</v>
      </c>
      <c r="M66" s="86"/>
      <c r="N66" s="92">
        <v>11</v>
      </c>
      <c r="O66" s="97">
        <v>2</v>
      </c>
      <c r="P66" s="92">
        <v>2</v>
      </c>
      <c r="Q66" s="92">
        <v>0</v>
      </c>
      <c r="R66" s="92">
        <v>6</v>
      </c>
      <c r="S66" s="92"/>
      <c r="T66" s="75">
        <v>0</v>
      </c>
      <c r="U66" s="75">
        <v>4</v>
      </c>
      <c r="V66" s="90">
        <v>9</v>
      </c>
      <c r="W66" s="90">
        <v>9</v>
      </c>
      <c r="X66" s="90">
        <v>8</v>
      </c>
      <c r="Z66" s="549">
        <v>11</v>
      </c>
      <c r="AA66" s="821">
        <v>9</v>
      </c>
      <c r="AE66" s="90">
        <f>SUM(Table1891128[[#This Row],[Q1 Y10]:[Q4 Y10]])</f>
        <v>20</v>
      </c>
    </row>
    <row r="67" spans="1:31" s="90" customFormat="1" ht="29.1" customHeight="1">
      <c r="A67" s="116" t="s">
        <v>410</v>
      </c>
      <c r="B67" s="92">
        <v>3</v>
      </c>
      <c r="C67" s="92">
        <v>4</v>
      </c>
      <c r="D67" s="92">
        <v>1</v>
      </c>
      <c r="E67" s="92">
        <v>3</v>
      </c>
      <c r="F67" s="86"/>
      <c r="G67" s="86">
        <f>SUM(Table1891128[[#This Row],[Q1 Y6]:[Q3 Y6]])</f>
        <v>8</v>
      </c>
      <c r="H67" s="92">
        <v>0</v>
      </c>
      <c r="I67" s="92">
        <v>1</v>
      </c>
      <c r="J67" s="92">
        <v>2</v>
      </c>
      <c r="K67" s="92"/>
      <c r="L67" s="86">
        <v>3</v>
      </c>
      <c r="M67" s="86"/>
      <c r="N67" s="92">
        <v>1</v>
      </c>
      <c r="O67" s="97">
        <v>0</v>
      </c>
      <c r="P67" s="92">
        <v>1</v>
      </c>
      <c r="Q67" s="92">
        <v>0</v>
      </c>
      <c r="R67" s="92">
        <v>1</v>
      </c>
      <c r="S67" s="92"/>
      <c r="T67" s="75">
        <v>0</v>
      </c>
      <c r="U67" s="75">
        <v>0</v>
      </c>
      <c r="V67" s="90">
        <v>6</v>
      </c>
      <c r="W67" s="90">
        <v>0</v>
      </c>
      <c r="X67" s="90">
        <v>1</v>
      </c>
      <c r="Z67" s="549">
        <v>0</v>
      </c>
      <c r="AA67" s="821">
        <v>0</v>
      </c>
      <c r="AE67" s="90">
        <f>SUM(Table1891128[[#This Row],[Q1 Y10]:[Q4 Y10]])</f>
        <v>0</v>
      </c>
    </row>
    <row r="68" spans="1:31" s="90" customFormat="1" ht="29.1" customHeight="1">
      <c r="A68" s="91" t="s">
        <v>411</v>
      </c>
      <c r="B68" s="75">
        <v>52</v>
      </c>
      <c r="C68" s="75">
        <v>32</v>
      </c>
      <c r="D68" s="75">
        <v>35</v>
      </c>
      <c r="E68" s="75">
        <v>112</v>
      </c>
      <c r="F68" s="78"/>
      <c r="G68" s="79">
        <f>SUM(Table1891128[[#This Row],[Q1 Y6]:[Q3 Y6]])</f>
        <v>119</v>
      </c>
      <c r="H68" s="75">
        <v>90</v>
      </c>
      <c r="I68" s="89">
        <v>114</v>
      </c>
      <c r="J68" s="89">
        <v>38</v>
      </c>
      <c r="K68" s="75"/>
      <c r="L68" s="78">
        <v>40</v>
      </c>
      <c r="M68" s="79"/>
      <c r="N68" s="75"/>
      <c r="O68" s="76">
        <v>22</v>
      </c>
      <c r="P68" s="75">
        <v>47</v>
      </c>
      <c r="Q68" s="75">
        <v>39</v>
      </c>
      <c r="R68" s="75">
        <v>50</v>
      </c>
      <c r="S68" s="75"/>
      <c r="T68" s="75">
        <v>0</v>
      </c>
      <c r="U68" s="75">
        <v>25</v>
      </c>
      <c r="V68" s="90">
        <v>337</v>
      </c>
      <c r="W68" s="90">
        <v>167</v>
      </c>
      <c r="X68" s="90">
        <v>50</v>
      </c>
      <c r="Z68" s="549">
        <v>282</v>
      </c>
      <c r="AA68" s="821">
        <v>180</v>
      </c>
      <c r="AE68" s="90">
        <f>SUM(Table1891128[[#This Row],[Q1 Y10]:[Q4 Y10]])</f>
        <v>462</v>
      </c>
    </row>
    <row r="69" spans="1:31" s="90" customFormat="1" ht="29.1" customHeight="1">
      <c r="A69" s="91" t="s">
        <v>412</v>
      </c>
      <c r="B69" s="75">
        <v>42</v>
      </c>
      <c r="C69" s="75">
        <v>30</v>
      </c>
      <c r="D69" s="75">
        <v>34</v>
      </c>
      <c r="E69" s="75">
        <v>151</v>
      </c>
      <c r="F69" s="78"/>
      <c r="G69" s="79">
        <f>SUM(Table1891128[[#This Row],[Q1 Y6]:[Q3 Y6]])</f>
        <v>106</v>
      </c>
      <c r="H69" s="75">
        <v>88</v>
      </c>
      <c r="I69" s="89">
        <v>107</v>
      </c>
      <c r="J69" s="89">
        <v>32</v>
      </c>
      <c r="K69" s="75"/>
      <c r="L69" s="78">
        <v>30</v>
      </c>
      <c r="M69" s="79"/>
      <c r="N69" s="75"/>
      <c r="O69" s="76">
        <v>19</v>
      </c>
      <c r="P69" s="75">
        <v>43</v>
      </c>
      <c r="Q69" s="75">
        <v>31</v>
      </c>
      <c r="R69" s="75">
        <v>40</v>
      </c>
      <c r="S69" s="75"/>
      <c r="T69" s="75">
        <v>0</v>
      </c>
      <c r="U69" s="75">
        <v>23</v>
      </c>
      <c r="V69" s="90">
        <v>295</v>
      </c>
      <c r="W69" s="90">
        <v>153</v>
      </c>
      <c r="X69" s="90">
        <v>40</v>
      </c>
      <c r="Z69" s="549">
        <v>275</v>
      </c>
      <c r="AA69" s="821">
        <v>160</v>
      </c>
      <c r="AE69" s="90">
        <f>SUM(Table1891128[[#This Row],[Q1 Y10]:[Q4 Y10]])</f>
        <v>435</v>
      </c>
    </row>
    <row r="70" spans="1:31" s="90" customFormat="1" ht="29.1" customHeight="1">
      <c r="A70" s="91" t="s">
        <v>413</v>
      </c>
      <c r="B70" s="75" t="s">
        <v>414</v>
      </c>
      <c r="C70" s="75"/>
      <c r="D70" s="75">
        <v>2</v>
      </c>
      <c r="E70" s="75">
        <v>10</v>
      </c>
      <c r="F70" s="78"/>
      <c r="G70" s="79">
        <f>SUM(Table1891128[[#This Row],[Q1 Y6]:[Q3 Y6]])</f>
        <v>2</v>
      </c>
      <c r="H70" s="75">
        <v>0</v>
      </c>
      <c r="I70" s="89">
        <v>2</v>
      </c>
      <c r="J70" s="89">
        <v>1</v>
      </c>
      <c r="K70" s="75"/>
      <c r="L70" s="78">
        <v>5</v>
      </c>
      <c r="M70" s="79"/>
      <c r="N70" s="75"/>
      <c r="O70" s="76">
        <v>2</v>
      </c>
      <c r="P70" s="75">
        <v>3</v>
      </c>
      <c r="Q70" s="75">
        <v>2</v>
      </c>
      <c r="R70" s="75">
        <v>5</v>
      </c>
      <c r="S70" s="75"/>
      <c r="T70" s="75">
        <v>0</v>
      </c>
      <c r="U70" s="75">
        <v>2</v>
      </c>
      <c r="V70" s="90">
        <v>23</v>
      </c>
      <c r="W70" s="90">
        <v>5</v>
      </c>
      <c r="X70" s="90">
        <v>5</v>
      </c>
      <c r="Z70" s="549">
        <v>6</v>
      </c>
      <c r="AA70" s="821">
        <v>10</v>
      </c>
      <c r="AE70" s="90">
        <f>SUM(Table1891128[[#This Row],[Q1 Y10]:[Q4 Y10]])</f>
        <v>16</v>
      </c>
    </row>
    <row r="71" spans="1:31" s="90" customFormat="1" ht="29.1" customHeight="1">
      <c r="A71" s="91" t="s">
        <v>415</v>
      </c>
      <c r="B71" s="75">
        <v>10</v>
      </c>
      <c r="C71" s="75">
        <v>0</v>
      </c>
      <c r="D71" s="75">
        <v>0</v>
      </c>
      <c r="E71" s="75">
        <v>2</v>
      </c>
      <c r="F71" s="78"/>
      <c r="G71" s="79">
        <f>SUM(Table1891128[[#This Row],[Q1 Y6]:[Q3 Y6]])</f>
        <v>10</v>
      </c>
      <c r="H71" s="75">
        <v>0</v>
      </c>
      <c r="I71" s="89">
        <v>4</v>
      </c>
      <c r="J71" s="89">
        <v>2</v>
      </c>
      <c r="K71" s="75"/>
      <c r="L71" s="78">
        <v>4</v>
      </c>
      <c r="M71" s="79"/>
      <c r="N71" s="75"/>
      <c r="O71" s="76">
        <v>0</v>
      </c>
      <c r="P71" s="75">
        <v>0</v>
      </c>
      <c r="Q71" s="75">
        <v>0</v>
      </c>
      <c r="R71" s="75">
        <v>3</v>
      </c>
      <c r="S71" s="75"/>
      <c r="T71" s="75">
        <v>0</v>
      </c>
      <c r="U71" s="75">
        <v>0</v>
      </c>
      <c r="V71" s="90">
        <v>6</v>
      </c>
      <c r="W71" s="90">
        <v>3</v>
      </c>
      <c r="X71" s="90">
        <v>3</v>
      </c>
      <c r="Z71" s="549">
        <v>1</v>
      </c>
      <c r="AA71" s="821">
        <v>4</v>
      </c>
      <c r="AE71" s="90">
        <f>SUM(Table1891128[[#This Row],[Q1 Y10]:[Q4 Y10]])</f>
        <v>5</v>
      </c>
    </row>
    <row r="72" spans="1:31" s="90" customFormat="1" ht="29.1" customHeight="1">
      <c r="A72" s="91" t="s">
        <v>416</v>
      </c>
      <c r="B72" s="75">
        <v>0</v>
      </c>
      <c r="C72" s="75">
        <v>2</v>
      </c>
      <c r="D72" s="75">
        <v>0</v>
      </c>
      <c r="E72" s="75">
        <v>1</v>
      </c>
      <c r="F72" s="78"/>
      <c r="G72" s="79">
        <f>SUM(Table1891128[[#This Row],[Q1 Y6]:[Q3 Y6]])</f>
        <v>2</v>
      </c>
      <c r="H72" s="75">
        <v>2</v>
      </c>
      <c r="I72" s="89">
        <v>1</v>
      </c>
      <c r="J72" s="89">
        <v>4</v>
      </c>
      <c r="K72" s="75"/>
      <c r="L72" s="78">
        <v>2</v>
      </c>
      <c r="M72" s="79"/>
      <c r="N72" s="75"/>
      <c r="O72" s="76">
        <v>1</v>
      </c>
      <c r="P72" s="75">
        <v>1</v>
      </c>
      <c r="Q72" s="75">
        <v>6</v>
      </c>
      <c r="R72" s="75">
        <v>2</v>
      </c>
      <c r="S72" s="75"/>
      <c r="T72" s="75">
        <v>0</v>
      </c>
      <c r="U72" s="75">
        <v>0</v>
      </c>
      <c r="V72" s="90">
        <v>13</v>
      </c>
      <c r="W72" s="90">
        <v>4</v>
      </c>
      <c r="X72" s="90">
        <v>2</v>
      </c>
      <c r="Z72" s="549">
        <v>0</v>
      </c>
      <c r="AA72" s="821">
        <v>3</v>
      </c>
      <c r="AE72" s="90">
        <f>SUM(Table1891128[[#This Row],[Q1 Y10]:[Q4 Y10]])</f>
        <v>3</v>
      </c>
    </row>
    <row r="73" spans="1:31" ht="29.1" customHeight="1">
      <c r="A73" s="889" t="s">
        <v>17919</v>
      </c>
      <c r="B73" s="880"/>
      <c r="C73" s="880"/>
      <c r="D73" s="883"/>
      <c r="E73" s="836"/>
      <c r="F73" s="837"/>
      <c r="G73" s="881">
        <f>SUM(Table1891128[[#This Row],[Q1 Y6]:[Q3 Y6]])</f>
        <v>0</v>
      </c>
      <c r="H73" s="836"/>
      <c r="I73" s="838"/>
      <c r="J73" s="836"/>
      <c r="K73" s="836"/>
      <c r="L73" s="837"/>
      <c r="M73" s="881"/>
      <c r="N73" s="836"/>
      <c r="O73" s="882"/>
      <c r="P73" s="836"/>
      <c r="Q73" s="836"/>
      <c r="R73" s="836"/>
      <c r="S73" s="836"/>
      <c r="T73" s="836"/>
      <c r="U73" s="836"/>
      <c r="V73" s="883"/>
      <c r="W73" s="883"/>
      <c r="X73" s="883"/>
      <c r="Y73" s="883"/>
      <c r="Z73" s="883"/>
      <c r="AA73" s="883">
        <v>3</v>
      </c>
      <c r="AB73" s="883"/>
      <c r="AC73" s="883"/>
      <c r="AD73" s="883"/>
      <c r="AE73" s="884">
        <f>SUM(Table1891128[[#This Row],[Q1 Y10]:[Q4 Y10]])</f>
        <v>3</v>
      </c>
    </row>
    <row r="74" spans="1:31" s="546" customFormat="1" ht="29.1" customHeight="1">
      <c r="A74" s="881"/>
      <c r="C74" s="547"/>
      <c r="D74" s="549"/>
      <c r="F74" s="547"/>
      <c r="O74" s="76"/>
      <c r="AA74" s="883"/>
    </row>
    <row r="75" spans="1:31" s="90" customFormat="1" ht="29.1" customHeight="1">
      <c r="A75" s="77" t="s">
        <v>417</v>
      </c>
      <c r="B75" s="77" t="s">
        <v>343</v>
      </c>
      <c r="C75" s="77" t="s">
        <v>344</v>
      </c>
      <c r="D75" s="75" t="s">
        <v>345</v>
      </c>
      <c r="E75" s="75" t="s">
        <v>346</v>
      </c>
      <c r="F75" s="78" t="s">
        <v>6</v>
      </c>
      <c r="G75" s="79" t="s">
        <v>170</v>
      </c>
      <c r="H75" s="75" t="s">
        <v>7</v>
      </c>
      <c r="I75" s="75" t="s">
        <v>8</v>
      </c>
      <c r="J75" s="75" t="s">
        <v>9</v>
      </c>
      <c r="K75" s="75" t="s">
        <v>10</v>
      </c>
      <c r="L75" s="75" t="s">
        <v>11</v>
      </c>
      <c r="M75" s="75" t="s">
        <v>229</v>
      </c>
      <c r="N75" s="75" t="s">
        <v>13</v>
      </c>
      <c r="O75" s="76" t="s">
        <v>14</v>
      </c>
      <c r="P75" s="75" t="s">
        <v>15</v>
      </c>
      <c r="Q75" s="75" t="s">
        <v>16</v>
      </c>
      <c r="R75" s="75" t="s">
        <v>17</v>
      </c>
      <c r="S75" s="75" t="s">
        <v>234</v>
      </c>
      <c r="T75" s="75" t="s">
        <v>19</v>
      </c>
      <c r="U75" s="80" t="s">
        <v>20</v>
      </c>
      <c r="V75" s="75" t="s">
        <v>21</v>
      </c>
      <c r="W75" s="75" t="s">
        <v>22</v>
      </c>
      <c r="X75" s="75" t="s">
        <v>23</v>
      </c>
      <c r="Y75" s="75" t="s">
        <v>235</v>
      </c>
      <c r="Z75" s="546" t="s">
        <v>25</v>
      </c>
      <c r="AA75" s="823" t="s">
        <v>26</v>
      </c>
      <c r="AB75" s="75" t="s">
        <v>27</v>
      </c>
      <c r="AC75" s="75" t="s">
        <v>171</v>
      </c>
      <c r="AD75" s="75" t="s">
        <v>28</v>
      </c>
      <c r="AE75" s="75" t="s">
        <v>236</v>
      </c>
    </row>
    <row r="76" spans="1:31" s="90" customFormat="1" ht="29.1" customHeight="1">
      <c r="A76" s="77" t="s">
        <v>418</v>
      </c>
      <c r="B76" s="75">
        <v>17</v>
      </c>
      <c r="C76" s="75">
        <v>17</v>
      </c>
      <c r="D76" s="78">
        <v>16</v>
      </c>
      <c r="E76" s="78">
        <v>14</v>
      </c>
      <c r="F76" s="78"/>
      <c r="G76" s="79"/>
      <c r="H76" s="75" t="s">
        <v>419</v>
      </c>
      <c r="I76" s="98" t="s">
        <v>420</v>
      </c>
      <c r="J76" s="98" t="s">
        <v>420</v>
      </c>
      <c r="K76" s="78"/>
      <c r="L76" s="78">
        <v>20</v>
      </c>
      <c r="M76" s="90">
        <f>SUM(H76:K76)+31</f>
        <v>31</v>
      </c>
      <c r="N76" s="99">
        <v>12</v>
      </c>
      <c r="O76" s="85">
        <v>12</v>
      </c>
      <c r="P76" s="75">
        <v>12</v>
      </c>
      <c r="Q76" s="75" t="s">
        <v>420</v>
      </c>
      <c r="R76" s="75"/>
      <c r="S76" s="75"/>
      <c r="T76" s="75">
        <v>0</v>
      </c>
      <c r="U76" s="75">
        <v>0</v>
      </c>
      <c r="V76" s="90">
        <v>0</v>
      </c>
      <c r="W76" s="90">
        <v>38</v>
      </c>
      <c r="X76" s="90">
        <v>25</v>
      </c>
      <c r="Z76" s="549">
        <v>38</v>
      </c>
      <c r="AA76" s="821">
        <v>38</v>
      </c>
    </row>
    <row r="77" spans="1:31" s="90" customFormat="1" ht="29.1" customHeight="1">
      <c r="A77" s="77" t="s">
        <v>421</v>
      </c>
      <c r="B77" s="75">
        <v>17</v>
      </c>
      <c r="C77" s="75">
        <v>17</v>
      </c>
      <c r="D77" s="75">
        <v>0</v>
      </c>
      <c r="E77" s="75">
        <v>14</v>
      </c>
      <c r="F77" s="78"/>
      <c r="G77" s="79"/>
      <c r="H77" s="75">
        <v>31</v>
      </c>
      <c r="I77" s="98" t="s">
        <v>420</v>
      </c>
      <c r="J77" s="98" t="s">
        <v>420</v>
      </c>
      <c r="K77" s="75"/>
      <c r="L77" s="78">
        <v>20</v>
      </c>
      <c r="M77" s="75">
        <f>SUM(H77:K77)</f>
        <v>31</v>
      </c>
      <c r="N77" s="99">
        <v>0</v>
      </c>
      <c r="O77" s="83">
        <v>0</v>
      </c>
      <c r="P77" s="75">
        <v>0</v>
      </c>
      <c r="Q77" s="75" t="s">
        <v>420</v>
      </c>
      <c r="R77" s="75"/>
      <c r="S77" s="75"/>
      <c r="T77" s="75">
        <v>19</v>
      </c>
      <c r="U77" s="75">
        <v>16</v>
      </c>
      <c r="V77" s="90">
        <v>16</v>
      </c>
      <c r="X77" s="90">
        <v>25</v>
      </c>
      <c r="Z77" s="549">
        <v>0</v>
      </c>
      <c r="AA77" s="821">
        <v>0</v>
      </c>
      <c r="AE77" s="90">
        <f>SUM(Table189111229[[#This Row],[Q1 Y10]:[Q4 Y10]])</f>
        <v>0</v>
      </c>
    </row>
    <row r="78" spans="1:31" s="90" customFormat="1" ht="29.1" customHeight="1">
      <c r="A78" s="77" t="s">
        <v>422</v>
      </c>
      <c r="B78" s="75">
        <v>0</v>
      </c>
      <c r="C78" s="75">
        <v>0</v>
      </c>
      <c r="D78" s="75">
        <v>0</v>
      </c>
      <c r="E78" s="75">
        <v>0</v>
      </c>
      <c r="F78" s="78"/>
      <c r="G78" s="79">
        <f>SUM(Table189111229[[#This Row],[Q1 Y6]:[Q3 Y6]])</f>
        <v>0</v>
      </c>
      <c r="H78" s="75" t="s">
        <v>423</v>
      </c>
      <c r="I78" s="98" t="s">
        <v>424</v>
      </c>
      <c r="J78" s="98" t="s">
        <v>424</v>
      </c>
      <c r="K78" s="75"/>
      <c r="L78" s="78">
        <v>5</v>
      </c>
      <c r="M78" s="75">
        <f>SUM(H78:K78)</f>
        <v>0</v>
      </c>
      <c r="N78" s="99">
        <v>0</v>
      </c>
      <c r="O78" s="85">
        <v>0</v>
      </c>
      <c r="P78" s="75">
        <v>0</v>
      </c>
      <c r="Q78" s="75" t="s">
        <v>420</v>
      </c>
      <c r="R78" s="75"/>
      <c r="S78" s="75"/>
      <c r="T78" s="75">
        <v>7</v>
      </c>
      <c r="U78" s="75">
        <v>0</v>
      </c>
      <c r="V78" s="90">
        <v>0</v>
      </c>
      <c r="W78" s="90">
        <v>0</v>
      </c>
      <c r="Z78" s="549">
        <v>0</v>
      </c>
      <c r="AA78" s="821">
        <v>0</v>
      </c>
      <c r="AE78" s="90">
        <f>SUM(Table189111229[[#This Row],[Q1 Y10]:[Q4 Y10]])</f>
        <v>0</v>
      </c>
    </row>
    <row r="79" spans="1:31" s="90" customFormat="1" ht="29.1" customHeight="1">
      <c r="A79" s="91" t="s">
        <v>425</v>
      </c>
      <c r="B79" s="75">
        <v>1</v>
      </c>
      <c r="C79" s="75">
        <v>11</v>
      </c>
      <c r="D79" s="75">
        <v>0</v>
      </c>
      <c r="E79" s="75">
        <v>6</v>
      </c>
      <c r="F79" s="78"/>
      <c r="G79" s="79">
        <f>SUM(Table189111229[[#This Row],[Q1 Y6]:[Q3 Y6]])</f>
        <v>12</v>
      </c>
      <c r="H79" s="75">
        <v>0</v>
      </c>
      <c r="I79" s="98" t="s">
        <v>426</v>
      </c>
      <c r="J79" s="98" t="s">
        <v>426</v>
      </c>
      <c r="K79" s="75"/>
      <c r="L79" s="78">
        <v>3</v>
      </c>
      <c r="M79" s="75">
        <f>SUM(H79:K79)</f>
        <v>0</v>
      </c>
      <c r="N79" s="99">
        <v>0</v>
      </c>
      <c r="O79" s="83">
        <v>0</v>
      </c>
      <c r="P79" s="75">
        <v>0</v>
      </c>
      <c r="Q79" s="75" t="s">
        <v>420</v>
      </c>
      <c r="R79" s="75"/>
      <c r="S79" s="75"/>
      <c r="T79" s="75">
        <v>7</v>
      </c>
      <c r="U79" s="75">
        <v>1</v>
      </c>
      <c r="V79" s="90">
        <v>4</v>
      </c>
      <c r="W79" s="90">
        <v>3</v>
      </c>
      <c r="X79" s="90">
        <v>12</v>
      </c>
      <c r="Z79" s="549">
        <v>7</v>
      </c>
      <c r="AA79" s="821">
        <v>3</v>
      </c>
      <c r="AE79" s="90">
        <f>SUM(Table189111229[[#This Row],[Q1 Y10]:[Q4 Y10]])</f>
        <v>10</v>
      </c>
    </row>
    <row r="80" spans="1:31" s="90" customFormat="1" ht="29.1" customHeight="1">
      <c r="A80" s="77" t="s">
        <v>427</v>
      </c>
      <c r="B80" s="75">
        <v>2</v>
      </c>
      <c r="C80" s="75">
        <v>2</v>
      </c>
      <c r="D80" s="75">
        <v>0</v>
      </c>
      <c r="E80" s="75">
        <v>7</v>
      </c>
      <c r="F80" s="78"/>
      <c r="G80" s="79"/>
      <c r="H80" s="75">
        <v>8</v>
      </c>
      <c r="I80" s="98" t="s">
        <v>420</v>
      </c>
      <c r="J80" s="98" t="s">
        <v>420</v>
      </c>
      <c r="K80" s="75"/>
      <c r="L80" s="78">
        <v>10</v>
      </c>
      <c r="M80" s="75">
        <f>SUM(H80:K80)</f>
        <v>8</v>
      </c>
      <c r="N80" s="99">
        <v>5</v>
      </c>
      <c r="O80" s="85">
        <v>5</v>
      </c>
      <c r="P80" s="75">
        <v>5</v>
      </c>
      <c r="Q80" s="75" t="s">
        <v>420</v>
      </c>
      <c r="R80" s="75"/>
      <c r="S80" s="75"/>
      <c r="T80" s="75">
        <v>1</v>
      </c>
      <c r="U80" s="75">
        <v>2</v>
      </c>
      <c r="V80" s="90">
        <v>2</v>
      </c>
      <c r="W80" s="90">
        <v>3</v>
      </c>
      <c r="Z80" s="549">
        <v>4</v>
      </c>
      <c r="AA80" s="821">
        <v>3</v>
      </c>
    </row>
    <row r="81" spans="1:31" s="78" customFormat="1" ht="29.1" customHeight="1">
      <c r="A81" s="77" t="s">
        <v>428</v>
      </c>
      <c r="B81" s="75">
        <v>0</v>
      </c>
      <c r="C81" s="75">
        <v>0</v>
      </c>
      <c r="D81" s="75">
        <v>2</v>
      </c>
      <c r="E81" s="75">
        <v>4</v>
      </c>
      <c r="G81" s="79">
        <f>SUM(Table189111229[[#This Row],[Q1 Y6]:[Q3 Y6]])</f>
        <v>2</v>
      </c>
      <c r="H81" s="75">
        <v>1</v>
      </c>
      <c r="I81" s="81">
        <v>4</v>
      </c>
      <c r="J81" s="81">
        <v>3</v>
      </c>
      <c r="K81" s="75"/>
      <c r="L81" s="78">
        <v>10</v>
      </c>
      <c r="M81" s="75">
        <f>SUM(H81:K81)</f>
        <v>8</v>
      </c>
      <c r="N81" s="100">
        <v>4</v>
      </c>
      <c r="O81" s="83">
        <v>1</v>
      </c>
      <c r="P81" s="75">
        <v>1</v>
      </c>
      <c r="Q81" s="75">
        <v>1</v>
      </c>
      <c r="R81" s="75"/>
      <c r="S81" s="75"/>
      <c r="T81" s="75">
        <v>2</v>
      </c>
      <c r="U81" s="75">
        <v>4</v>
      </c>
      <c r="V81" s="78">
        <v>11</v>
      </c>
      <c r="W81" s="78">
        <v>3</v>
      </c>
      <c r="X81" s="78">
        <v>6</v>
      </c>
      <c r="Z81" s="547">
        <v>3</v>
      </c>
      <c r="AA81" s="822">
        <v>4</v>
      </c>
      <c r="AE81" s="78">
        <f>SUM(Table189111229[[#This Row],[Q1 Y10]:[Q4 Y10]])</f>
        <v>7</v>
      </c>
    </row>
    <row r="82" spans="1:31" ht="29.1" customHeight="1" thickBot="1">
      <c r="AA82" s="820"/>
    </row>
    <row r="83" spans="1:31" ht="29.1" customHeight="1" thickBot="1">
      <c r="A83" s="416" t="s">
        <v>429</v>
      </c>
      <c r="B83" s="101" t="s">
        <v>343</v>
      </c>
      <c r="C83" s="101" t="s">
        <v>344</v>
      </c>
      <c r="D83" s="102" t="s">
        <v>345</v>
      </c>
      <c r="E83" s="102" t="s">
        <v>346</v>
      </c>
      <c r="F83" s="101" t="s">
        <v>6</v>
      </c>
      <c r="G83" s="101" t="s">
        <v>170</v>
      </c>
      <c r="H83" s="102" t="s">
        <v>7</v>
      </c>
      <c r="I83" s="102" t="s">
        <v>8</v>
      </c>
      <c r="J83" s="102" t="s">
        <v>9</v>
      </c>
      <c r="K83" s="102" t="s">
        <v>10</v>
      </c>
      <c r="L83" s="102" t="s">
        <v>11</v>
      </c>
      <c r="M83" s="102" t="s">
        <v>229</v>
      </c>
      <c r="N83" s="102" t="s">
        <v>13</v>
      </c>
      <c r="O83" s="103" t="s">
        <v>14</v>
      </c>
      <c r="P83" s="102" t="s">
        <v>15</v>
      </c>
      <c r="Q83" s="102" t="s">
        <v>16</v>
      </c>
      <c r="R83" s="102" t="s">
        <v>17</v>
      </c>
      <c r="S83" s="102" t="s">
        <v>234</v>
      </c>
      <c r="T83" s="104" t="s">
        <v>19</v>
      </c>
      <c r="U83" s="104" t="s">
        <v>20</v>
      </c>
      <c r="V83" s="104" t="s">
        <v>21</v>
      </c>
      <c r="W83" s="104" t="s">
        <v>22</v>
      </c>
      <c r="X83" s="104" t="s">
        <v>23</v>
      </c>
      <c r="Y83" s="102" t="s">
        <v>235</v>
      </c>
      <c r="Z83" s="553" t="s">
        <v>25</v>
      </c>
      <c r="AA83" s="826" t="s">
        <v>26</v>
      </c>
      <c r="AB83" s="102" t="s">
        <v>27</v>
      </c>
      <c r="AC83" s="102" t="s">
        <v>171</v>
      </c>
      <c r="AD83" s="102" t="s">
        <v>28</v>
      </c>
      <c r="AE83" s="102" t="s">
        <v>236</v>
      </c>
    </row>
    <row r="84" spans="1:31" ht="29.1" customHeight="1">
      <c r="A84" s="433" t="s">
        <v>430</v>
      </c>
      <c r="B84" s="427">
        <v>17</v>
      </c>
      <c r="C84" s="427">
        <v>17</v>
      </c>
      <c r="D84" s="426">
        <v>16</v>
      </c>
      <c r="E84" s="426">
        <v>14</v>
      </c>
      <c r="F84" s="426"/>
      <c r="G84" s="426"/>
      <c r="H84" s="427">
        <v>0</v>
      </c>
      <c r="I84" s="427">
        <v>0</v>
      </c>
      <c r="J84" s="426">
        <v>0</v>
      </c>
      <c r="K84" s="426"/>
      <c r="L84" s="426">
        <v>1</v>
      </c>
      <c r="M84" s="427">
        <v>0</v>
      </c>
      <c r="N84" s="427">
        <v>0</v>
      </c>
      <c r="O84" s="428">
        <v>0</v>
      </c>
      <c r="P84" s="426">
        <v>0</v>
      </c>
      <c r="Q84" s="426">
        <v>0</v>
      </c>
      <c r="R84" s="426" t="s">
        <v>329</v>
      </c>
      <c r="S84" s="429"/>
      <c r="T84" s="427">
        <v>5</v>
      </c>
      <c r="U84" s="427">
        <v>0</v>
      </c>
      <c r="V84" s="427">
        <v>3</v>
      </c>
      <c r="W84" s="427">
        <v>1</v>
      </c>
      <c r="X84" s="430" t="s">
        <v>329</v>
      </c>
      <c r="Y84" s="400"/>
      <c r="Z84" s="546">
        <v>0</v>
      </c>
      <c r="AA84" s="821">
        <v>0</v>
      </c>
      <c r="AB84" s="400"/>
      <c r="AC84" s="400"/>
      <c r="AD84" s="400"/>
      <c r="AE84" s="400">
        <f>SUM(Table97[[#This Row],[Q1 Y10]:[Q4 Y10]])</f>
        <v>0</v>
      </c>
    </row>
    <row r="85" spans="1:31" ht="29.1" customHeight="1">
      <c r="A85" s="433" t="s">
        <v>431</v>
      </c>
      <c r="B85" s="427">
        <v>17</v>
      </c>
      <c r="C85" s="427">
        <v>17</v>
      </c>
      <c r="D85" s="427">
        <v>0</v>
      </c>
      <c r="E85" s="427">
        <v>14</v>
      </c>
      <c r="F85" s="426"/>
      <c r="G85" s="426"/>
      <c r="H85" s="427">
        <v>0</v>
      </c>
      <c r="I85" s="427">
        <v>0</v>
      </c>
      <c r="J85" s="427">
        <v>0</v>
      </c>
      <c r="K85" s="427"/>
      <c r="L85" s="426">
        <v>1</v>
      </c>
      <c r="M85" s="427">
        <v>0</v>
      </c>
      <c r="N85" s="427">
        <v>0</v>
      </c>
      <c r="O85" s="428">
        <v>0</v>
      </c>
      <c r="P85" s="427">
        <v>0</v>
      </c>
      <c r="Q85" s="427">
        <v>0</v>
      </c>
      <c r="R85" s="426" t="s">
        <v>329</v>
      </c>
      <c r="S85" s="429"/>
      <c r="T85" s="431">
        <v>1</v>
      </c>
      <c r="U85" s="431">
        <v>0</v>
      </c>
      <c r="V85" s="431">
        <v>0</v>
      </c>
      <c r="W85" s="431">
        <v>0</v>
      </c>
      <c r="X85" s="432" t="s">
        <v>74</v>
      </c>
      <c r="Y85" s="400"/>
      <c r="Z85" s="546">
        <v>0</v>
      </c>
      <c r="AA85" s="821">
        <v>0</v>
      </c>
      <c r="AB85" s="400"/>
      <c r="AC85" s="400"/>
      <c r="AD85" s="400"/>
      <c r="AE85" s="400">
        <f>SUM(Table97[[#This Row],[Q1 Y10]:[Q4 Y10]])</f>
        <v>0</v>
      </c>
    </row>
    <row r="86" spans="1:31" ht="29.1" customHeight="1">
      <c r="A86" s="433" t="s">
        <v>432</v>
      </c>
      <c r="B86" s="427">
        <v>0</v>
      </c>
      <c r="C86" s="427">
        <v>0</v>
      </c>
      <c r="D86" s="427">
        <v>0</v>
      </c>
      <c r="E86" s="427">
        <v>0</v>
      </c>
      <c r="F86" s="426"/>
      <c r="G86" s="426" t="e">
        <f>SUM(Table189111229[[#This Row],[Q1 Y6]:[Q3 Y6]])</f>
        <v>#VALUE!</v>
      </c>
      <c r="H86" s="427">
        <v>0</v>
      </c>
      <c r="I86" s="427">
        <v>0</v>
      </c>
      <c r="J86" s="427">
        <v>0</v>
      </c>
      <c r="K86" s="427"/>
      <c r="L86" s="426">
        <v>1</v>
      </c>
      <c r="M86" s="427">
        <v>0</v>
      </c>
      <c r="N86" s="427">
        <v>0</v>
      </c>
      <c r="O86" s="428">
        <v>0</v>
      </c>
      <c r="P86" s="427">
        <v>0</v>
      </c>
      <c r="Q86" s="427">
        <v>0</v>
      </c>
      <c r="R86" s="426" t="s">
        <v>329</v>
      </c>
      <c r="S86" s="429"/>
      <c r="T86" s="427">
        <v>0</v>
      </c>
      <c r="U86" s="427">
        <v>0</v>
      </c>
      <c r="V86" s="427">
        <v>0</v>
      </c>
      <c r="W86" s="427">
        <v>0</v>
      </c>
      <c r="X86" s="430" t="s">
        <v>74</v>
      </c>
      <c r="Y86" s="400"/>
      <c r="Z86" s="546">
        <v>0</v>
      </c>
      <c r="AA86" s="821">
        <v>0</v>
      </c>
      <c r="AB86" s="400"/>
      <c r="AC86" s="400"/>
      <c r="AD86" s="400"/>
      <c r="AE86" s="400">
        <f>SUM(Table97[[#This Row],[Q1 Y10]:[Q4 Y10]])</f>
        <v>0</v>
      </c>
    </row>
    <row r="87" spans="1:31" ht="29.1" customHeight="1">
      <c r="A87" s="417" t="s">
        <v>433</v>
      </c>
      <c r="B87" s="106">
        <v>1</v>
      </c>
      <c r="C87" s="106">
        <v>11</v>
      </c>
      <c r="D87" s="106">
        <v>0</v>
      </c>
      <c r="E87" s="106">
        <v>6</v>
      </c>
      <c r="F87" s="105"/>
      <c r="G87" s="105" t="e">
        <f>SUM(Table189111229[[#This Row],[Q1 Y6]:[Q3 Y6]])</f>
        <v>#VALUE!</v>
      </c>
      <c r="H87" s="106">
        <v>0</v>
      </c>
      <c r="I87" s="106">
        <v>0</v>
      </c>
      <c r="J87" s="107">
        <v>0</v>
      </c>
      <c r="K87" s="106"/>
      <c r="L87" s="105">
        <v>1</v>
      </c>
      <c r="M87" s="106">
        <v>0</v>
      </c>
      <c r="N87" s="106">
        <v>0</v>
      </c>
      <c r="O87" s="108">
        <v>0</v>
      </c>
      <c r="P87" s="107">
        <v>0</v>
      </c>
      <c r="Q87" s="106">
        <v>0</v>
      </c>
      <c r="R87" s="105" t="s">
        <v>329</v>
      </c>
      <c r="S87" s="109"/>
      <c r="T87" s="279">
        <v>0</v>
      </c>
      <c r="U87" s="279">
        <v>0</v>
      </c>
      <c r="V87" s="279">
        <v>0</v>
      </c>
      <c r="W87" s="279">
        <v>0</v>
      </c>
      <c r="X87" s="280" t="s">
        <v>74</v>
      </c>
      <c r="Z87" s="546">
        <v>0</v>
      </c>
      <c r="AA87" s="821">
        <v>0</v>
      </c>
      <c r="AE87" s="75">
        <f>SUM(Table97[[#This Row],[Q1 Y10]:[Q4 Y10]])</f>
        <v>0</v>
      </c>
    </row>
    <row r="88" spans="1:31" ht="29.1" customHeight="1" thickBot="1">
      <c r="AA88" s="820"/>
    </row>
    <row r="89" spans="1:31" ht="29.1" customHeight="1" thickBot="1">
      <c r="A89" s="110" t="s">
        <v>120</v>
      </c>
      <c r="B89" s="42" t="s">
        <v>63</v>
      </c>
      <c r="C89" s="42" t="s">
        <v>64</v>
      </c>
      <c r="D89" s="42" t="s">
        <v>65</v>
      </c>
      <c r="E89" s="42" t="s">
        <v>66</v>
      </c>
      <c r="F89" s="42" t="s">
        <v>121</v>
      </c>
      <c r="G89" s="101" t="s">
        <v>170</v>
      </c>
      <c r="H89" s="110" t="s">
        <v>67</v>
      </c>
      <c r="I89" s="110" t="s">
        <v>68</v>
      </c>
      <c r="J89" s="111" t="s">
        <v>69</v>
      </c>
      <c r="K89" s="111" t="s">
        <v>70</v>
      </c>
      <c r="L89" s="111" t="s">
        <v>11</v>
      </c>
      <c r="M89" s="111" t="s">
        <v>12</v>
      </c>
      <c r="N89" s="75" t="s">
        <v>13</v>
      </c>
      <c r="O89" s="76" t="s">
        <v>14</v>
      </c>
      <c r="P89" s="75" t="s">
        <v>15</v>
      </c>
      <c r="Q89" s="75" t="s">
        <v>16</v>
      </c>
      <c r="R89" s="75" t="s">
        <v>17</v>
      </c>
      <c r="S89" s="75" t="s">
        <v>234</v>
      </c>
      <c r="T89" s="42" t="s">
        <v>19</v>
      </c>
      <c r="U89" s="112" t="s">
        <v>20</v>
      </c>
      <c r="V89" s="42" t="s">
        <v>21</v>
      </c>
      <c r="W89" s="42" t="s">
        <v>22</v>
      </c>
      <c r="X89" s="42" t="s">
        <v>23</v>
      </c>
      <c r="Y89" s="42" t="s">
        <v>235</v>
      </c>
      <c r="Z89" s="551" t="s">
        <v>25</v>
      </c>
      <c r="AA89" s="823" t="s">
        <v>26</v>
      </c>
      <c r="AB89" s="42" t="s">
        <v>27</v>
      </c>
      <c r="AC89" s="42" t="s">
        <v>171</v>
      </c>
      <c r="AD89" s="42" t="s">
        <v>28</v>
      </c>
      <c r="AE89" s="42" t="s">
        <v>236</v>
      </c>
    </row>
    <row r="90" spans="1:31" ht="29.1" customHeight="1">
      <c r="A90" s="110" t="s">
        <v>124</v>
      </c>
      <c r="B90" s="42"/>
      <c r="C90" s="42">
        <v>110</v>
      </c>
      <c r="D90" s="42">
        <v>229</v>
      </c>
      <c r="E90" s="42">
        <v>326</v>
      </c>
      <c r="F90" s="42"/>
      <c r="G90" s="42"/>
      <c r="H90" s="111">
        <v>435</v>
      </c>
      <c r="I90" s="42">
        <v>524</v>
      </c>
      <c r="J90" s="111" t="s">
        <v>125</v>
      </c>
      <c r="K90" s="111"/>
      <c r="L90" s="113"/>
      <c r="M90" s="111"/>
      <c r="N90" s="113">
        <v>754</v>
      </c>
      <c r="O90" s="114" t="s">
        <v>434</v>
      </c>
      <c r="P90" s="115" t="s">
        <v>435</v>
      </c>
      <c r="Q90" s="116">
        <v>1148</v>
      </c>
      <c r="R90" s="116"/>
      <c r="S90" s="110"/>
      <c r="T90" s="110">
        <v>1278</v>
      </c>
      <c r="U90" s="110">
        <v>1380</v>
      </c>
      <c r="V90" s="110">
        <v>1462</v>
      </c>
      <c r="W90" s="110">
        <v>1607</v>
      </c>
      <c r="X90" s="110">
        <v>1200</v>
      </c>
      <c r="Y90" s="110"/>
      <c r="Z90" s="550">
        <v>1747</v>
      </c>
      <c r="AA90" s="822">
        <v>1891</v>
      </c>
      <c r="AB90" s="110"/>
      <c r="AC90" s="110"/>
      <c r="AD90" s="110"/>
      <c r="AE90" s="110"/>
    </row>
    <row r="91" spans="1:31" ht="29.1" customHeight="1">
      <c r="A91" s="110" t="s">
        <v>126</v>
      </c>
      <c r="B91" s="42"/>
      <c r="C91" s="42">
        <v>66</v>
      </c>
      <c r="D91" s="42">
        <v>153</v>
      </c>
      <c r="E91" s="42">
        <v>200</v>
      </c>
      <c r="F91" s="42"/>
      <c r="G91" s="42"/>
      <c r="H91" s="111">
        <v>228</v>
      </c>
      <c r="I91" s="110">
        <v>203</v>
      </c>
      <c r="J91" s="111" t="s">
        <v>125</v>
      </c>
      <c r="K91" s="111"/>
      <c r="L91" s="111"/>
      <c r="M91" s="111"/>
      <c r="N91" s="111">
        <v>66</v>
      </c>
      <c r="O91" s="114" t="s">
        <v>434</v>
      </c>
      <c r="P91" s="115">
        <v>221</v>
      </c>
      <c r="Q91" s="110">
        <v>195</v>
      </c>
      <c r="R91" s="110"/>
      <c r="S91" s="110"/>
      <c r="T91" s="110">
        <v>244</v>
      </c>
      <c r="U91" s="110">
        <v>189</v>
      </c>
      <c r="V91" s="110">
        <v>273</v>
      </c>
      <c r="W91" s="110">
        <v>232</v>
      </c>
      <c r="X91" s="110">
        <v>250</v>
      </c>
      <c r="Y91" s="110"/>
      <c r="Z91" s="550">
        <v>238</v>
      </c>
      <c r="AA91" s="822">
        <v>237</v>
      </c>
      <c r="AB91" s="110"/>
      <c r="AC91" s="110"/>
      <c r="AD91" s="110"/>
      <c r="AE91" s="110"/>
    </row>
    <row r="92" spans="1:31" ht="29.1" customHeight="1">
      <c r="A92" s="110" t="s">
        <v>127</v>
      </c>
      <c r="B92" s="42"/>
      <c r="C92" s="42">
        <v>7</v>
      </c>
      <c r="D92" s="42">
        <v>305</v>
      </c>
      <c r="E92" s="42">
        <v>620</v>
      </c>
      <c r="F92" s="42"/>
      <c r="G92" s="42"/>
      <c r="H92" s="111">
        <v>106.5</v>
      </c>
      <c r="I92" s="110">
        <v>102</v>
      </c>
      <c r="J92" s="111">
        <v>310</v>
      </c>
      <c r="K92" s="111"/>
      <c r="L92" s="111"/>
      <c r="M92" s="111"/>
      <c r="N92" s="111">
        <v>23</v>
      </c>
      <c r="O92" s="114">
        <v>67</v>
      </c>
      <c r="P92" s="110">
        <v>93</v>
      </c>
      <c r="Q92" s="110">
        <v>26</v>
      </c>
      <c r="R92" s="110"/>
      <c r="S92" s="110"/>
      <c r="T92" s="110">
        <v>70</v>
      </c>
      <c r="U92" s="110">
        <v>23</v>
      </c>
      <c r="V92" s="110">
        <v>31</v>
      </c>
      <c r="W92" s="110">
        <v>24</v>
      </c>
      <c r="X92" s="110">
        <v>100</v>
      </c>
      <c r="Y92" s="110"/>
      <c r="Z92" s="550">
        <v>26</v>
      </c>
      <c r="AA92" s="822">
        <v>12</v>
      </c>
      <c r="AB92" s="110"/>
      <c r="AC92" s="110"/>
      <c r="AD92" s="110"/>
      <c r="AE92" s="110">
        <f t="shared" ref="AE92:AE101" si="4">SUBTOTAL(109,Z92:AD92)</f>
        <v>38</v>
      </c>
    </row>
    <row r="93" spans="1:31" ht="29.1" customHeight="1">
      <c r="A93" s="110" t="s">
        <v>128</v>
      </c>
      <c r="B93" s="42"/>
      <c r="C93" s="42">
        <v>301</v>
      </c>
      <c r="D93" s="42">
        <v>678</v>
      </c>
      <c r="E93" s="42">
        <v>932</v>
      </c>
      <c r="F93" s="42"/>
      <c r="G93" s="42"/>
      <c r="H93" s="111">
        <v>554</v>
      </c>
      <c r="I93" s="110">
        <v>750</v>
      </c>
      <c r="J93" s="111" t="s">
        <v>125</v>
      </c>
      <c r="K93" s="111"/>
      <c r="L93" s="111"/>
      <c r="M93" s="111"/>
      <c r="N93" s="111">
        <v>23</v>
      </c>
      <c r="O93" s="114" t="s">
        <v>434</v>
      </c>
      <c r="P93" s="115">
        <v>841</v>
      </c>
      <c r="Q93" s="110">
        <v>815</v>
      </c>
      <c r="R93" s="110"/>
      <c r="S93" s="110"/>
      <c r="T93" s="110">
        <v>675</v>
      </c>
      <c r="U93" s="110">
        <v>540</v>
      </c>
      <c r="V93" s="110">
        <v>625</v>
      </c>
      <c r="W93" s="110">
        <v>511</v>
      </c>
      <c r="X93" s="110">
        <v>900</v>
      </c>
      <c r="Y93" s="110"/>
      <c r="Z93" s="550">
        <v>451</v>
      </c>
      <c r="AA93" s="822">
        <v>406</v>
      </c>
      <c r="AB93" s="110"/>
      <c r="AC93" s="110"/>
      <c r="AD93" s="110"/>
      <c r="AE93" s="110">
        <f t="shared" si="4"/>
        <v>857</v>
      </c>
    </row>
    <row r="94" spans="1:31" ht="29.1" customHeight="1">
      <c r="A94" s="110" t="s">
        <v>129</v>
      </c>
      <c r="B94" s="42"/>
      <c r="C94" s="42">
        <v>7</v>
      </c>
      <c r="D94" s="42">
        <v>4</v>
      </c>
      <c r="E94" s="42">
        <v>22</v>
      </c>
      <c r="F94" s="42"/>
      <c r="G94" s="42"/>
      <c r="H94" s="111">
        <v>6</v>
      </c>
      <c r="I94" s="110">
        <v>1</v>
      </c>
      <c r="J94" s="111">
        <v>4</v>
      </c>
      <c r="K94" s="111"/>
      <c r="L94" s="111"/>
      <c r="M94" s="111"/>
      <c r="N94" s="111">
        <v>10</v>
      </c>
      <c r="O94" s="114">
        <v>8</v>
      </c>
      <c r="P94" s="110"/>
      <c r="Q94" s="110">
        <v>2</v>
      </c>
      <c r="R94" s="110"/>
      <c r="S94" s="110"/>
      <c r="T94" s="110">
        <v>0</v>
      </c>
      <c r="U94" s="110">
        <v>6</v>
      </c>
      <c r="V94" s="110">
        <v>2</v>
      </c>
      <c r="W94" s="110">
        <v>1</v>
      </c>
      <c r="X94" s="110">
        <v>10</v>
      </c>
      <c r="Y94" s="110"/>
      <c r="Z94" s="550">
        <v>3</v>
      </c>
      <c r="AA94" s="822">
        <v>12</v>
      </c>
      <c r="AB94" s="110"/>
      <c r="AC94" s="110"/>
      <c r="AD94" s="110"/>
      <c r="AE94" s="110">
        <f t="shared" si="4"/>
        <v>15</v>
      </c>
    </row>
    <row r="95" spans="1:31" ht="29.1" customHeight="1">
      <c r="A95" s="110" t="s">
        <v>130</v>
      </c>
      <c r="B95" s="42"/>
      <c r="C95" s="42">
        <v>0</v>
      </c>
      <c r="D95" s="42"/>
      <c r="E95" s="42">
        <v>0</v>
      </c>
      <c r="F95" s="42"/>
      <c r="G95" s="42"/>
      <c r="H95" s="111">
        <v>6</v>
      </c>
      <c r="I95" s="110">
        <v>0</v>
      </c>
      <c r="J95" s="111"/>
      <c r="K95" s="111"/>
      <c r="L95" s="111"/>
      <c r="M95" s="111"/>
      <c r="N95" s="111">
        <v>0</v>
      </c>
      <c r="O95" s="117">
        <v>0</v>
      </c>
      <c r="P95" s="110"/>
      <c r="Q95" s="110">
        <v>0</v>
      </c>
      <c r="R95" s="110"/>
      <c r="S95" s="110"/>
      <c r="T95" s="165"/>
      <c r="U95" s="96">
        <v>3</v>
      </c>
      <c r="V95" s="110">
        <v>0</v>
      </c>
      <c r="W95" s="110"/>
      <c r="X95" s="110">
        <v>2</v>
      </c>
      <c r="Y95" s="110"/>
      <c r="Z95" s="550">
        <v>2</v>
      </c>
      <c r="AA95" s="822">
        <v>3</v>
      </c>
      <c r="AB95" s="110"/>
      <c r="AC95" s="110"/>
      <c r="AD95" s="110"/>
      <c r="AE95" s="110">
        <f t="shared" si="4"/>
        <v>5</v>
      </c>
    </row>
    <row r="96" spans="1:31" ht="29.1" customHeight="1">
      <c r="A96" s="111" t="s">
        <v>131</v>
      </c>
      <c r="B96" s="113"/>
      <c r="C96" s="113">
        <v>115</v>
      </c>
      <c r="D96" s="113">
        <v>250</v>
      </c>
      <c r="E96" s="113">
        <v>264</v>
      </c>
      <c r="F96" s="113"/>
      <c r="G96" s="113"/>
      <c r="H96" s="111">
        <v>72</v>
      </c>
      <c r="I96" s="110">
        <v>9</v>
      </c>
      <c r="J96" s="111">
        <v>40</v>
      </c>
      <c r="K96" s="111"/>
      <c r="L96" s="111"/>
      <c r="M96" s="111"/>
      <c r="N96" s="110" t="s">
        <v>436</v>
      </c>
      <c r="O96" s="114">
        <v>53</v>
      </c>
      <c r="P96" s="110">
        <v>5</v>
      </c>
      <c r="Q96" s="110">
        <v>41</v>
      </c>
      <c r="R96" s="110"/>
      <c r="S96" s="110"/>
      <c r="T96" s="110">
        <v>42</v>
      </c>
      <c r="U96" s="110">
        <v>35</v>
      </c>
      <c r="V96" s="110">
        <v>40</v>
      </c>
      <c r="W96" s="110">
        <v>40</v>
      </c>
      <c r="X96" s="110">
        <v>108</v>
      </c>
      <c r="Y96" s="110"/>
      <c r="Z96" s="550">
        <v>49</v>
      </c>
      <c r="AA96" s="822">
        <v>22</v>
      </c>
      <c r="AB96" s="110"/>
      <c r="AC96" s="110"/>
      <c r="AD96" s="110"/>
      <c r="AE96" s="110">
        <f t="shared" si="4"/>
        <v>71</v>
      </c>
    </row>
    <row r="97" spans="1:31" ht="29.1" customHeight="1">
      <c r="A97" s="111" t="s">
        <v>133</v>
      </c>
      <c r="B97" s="113"/>
      <c r="C97" s="113"/>
      <c r="D97" s="113">
        <v>9</v>
      </c>
      <c r="E97" s="113">
        <v>12</v>
      </c>
      <c r="F97" s="113"/>
      <c r="G97" s="113"/>
      <c r="H97" s="111">
        <v>5</v>
      </c>
      <c r="I97" s="110"/>
      <c r="J97" s="111">
        <v>2</v>
      </c>
      <c r="K97" s="111"/>
      <c r="L97" s="111"/>
      <c r="M97" s="111"/>
      <c r="N97" s="110" t="s">
        <v>436</v>
      </c>
      <c r="O97" s="117">
        <v>2</v>
      </c>
      <c r="P97" s="110">
        <v>1</v>
      </c>
      <c r="Q97" s="110">
        <v>4</v>
      </c>
      <c r="R97" s="110"/>
      <c r="S97" s="110"/>
      <c r="T97" s="110">
        <v>4</v>
      </c>
      <c r="U97" s="110">
        <v>0</v>
      </c>
      <c r="V97" s="110">
        <v>3</v>
      </c>
      <c r="W97" s="110">
        <v>2</v>
      </c>
      <c r="X97" s="110">
        <v>12</v>
      </c>
      <c r="Y97" s="110"/>
      <c r="Z97" s="550">
        <v>6</v>
      </c>
      <c r="AA97" s="822">
        <v>2</v>
      </c>
      <c r="AB97" s="110"/>
      <c r="AC97" s="110"/>
      <c r="AD97" s="110"/>
      <c r="AE97" s="110">
        <f t="shared" si="4"/>
        <v>8</v>
      </c>
    </row>
    <row r="98" spans="1:31" ht="29.1" customHeight="1">
      <c r="A98" s="111" t="s">
        <v>134</v>
      </c>
      <c r="B98" s="113"/>
      <c r="C98" s="113"/>
      <c r="D98" s="113">
        <v>222</v>
      </c>
      <c r="E98" s="113">
        <v>248</v>
      </c>
      <c r="F98" s="113"/>
      <c r="G98" s="113"/>
      <c r="H98" s="111">
        <v>66</v>
      </c>
      <c r="I98" s="110"/>
      <c r="J98" s="111">
        <v>38</v>
      </c>
      <c r="K98" s="111"/>
      <c r="L98" s="111"/>
      <c r="M98" s="111"/>
      <c r="N98" s="110" t="s">
        <v>436</v>
      </c>
      <c r="O98" s="114">
        <v>49</v>
      </c>
      <c r="P98" s="110" t="s">
        <v>437</v>
      </c>
      <c r="Q98" s="110">
        <v>37</v>
      </c>
      <c r="R98" s="110"/>
      <c r="S98" s="110"/>
      <c r="T98" s="110">
        <v>37</v>
      </c>
      <c r="U98" s="110">
        <v>34</v>
      </c>
      <c r="V98" s="110">
        <v>36</v>
      </c>
      <c r="W98" s="110">
        <v>35</v>
      </c>
      <c r="X98" s="110">
        <v>80</v>
      </c>
      <c r="Y98" s="110"/>
      <c r="Z98" s="550">
        <v>43</v>
      </c>
      <c r="AA98" s="822">
        <v>20</v>
      </c>
      <c r="AB98" s="110"/>
      <c r="AC98" s="110"/>
      <c r="AD98" s="110"/>
      <c r="AE98" s="110">
        <f t="shared" si="4"/>
        <v>63</v>
      </c>
    </row>
    <row r="99" spans="1:31" ht="29.1" customHeight="1">
      <c r="A99" s="111" t="s">
        <v>136</v>
      </c>
      <c r="B99" s="113"/>
      <c r="C99" s="113"/>
      <c r="D99" s="113">
        <v>0</v>
      </c>
      <c r="E99" s="113">
        <v>0</v>
      </c>
      <c r="F99" s="113"/>
      <c r="G99" s="113"/>
      <c r="H99" s="111">
        <v>0</v>
      </c>
      <c r="I99" s="110"/>
      <c r="J99" s="111">
        <v>0</v>
      </c>
      <c r="K99" s="111"/>
      <c r="L99" s="111"/>
      <c r="M99" s="111"/>
      <c r="N99" s="110" t="s">
        <v>436</v>
      </c>
      <c r="O99" s="117">
        <v>0</v>
      </c>
      <c r="P99" s="110">
        <v>0</v>
      </c>
      <c r="Q99" s="110">
        <v>0</v>
      </c>
      <c r="R99" s="110"/>
      <c r="S99" s="110"/>
      <c r="T99" s="110">
        <v>0</v>
      </c>
      <c r="U99" s="110">
        <v>0</v>
      </c>
      <c r="V99" s="110">
        <v>0</v>
      </c>
      <c r="W99" s="110">
        <v>0</v>
      </c>
      <c r="X99" s="110">
        <v>2</v>
      </c>
      <c r="Y99" s="110"/>
      <c r="Z99" s="550">
        <v>0</v>
      </c>
      <c r="AA99" s="822">
        <v>0</v>
      </c>
      <c r="AB99" s="110"/>
      <c r="AC99" s="110"/>
      <c r="AD99" s="110"/>
      <c r="AE99" s="110">
        <f t="shared" si="4"/>
        <v>0</v>
      </c>
    </row>
    <row r="100" spans="1:31" ht="29.1" customHeight="1">
      <c r="A100" s="111" t="s">
        <v>137</v>
      </c>
      <c r="B100" s="113"/>
      <c r="C100" s="113"/>
      <c r="D100" s="113">
        <v>0</v>
      </c>
      <c r="E100" s="113">
        <v>3</v>
      </c>
      <c r="F100" s="113"/>
      <c r="G100" s="113"/>
      <c r="H100" s="111">
        <v>0</v>
      </c>
      <c r="I100" s="110"/>
      <c r="J100" s="111">
        <v>0</v>
      </c>
      <c r="K100" s="111"/>
      <c r="L100" s="111"/>
      <c r="M100" s="111"/>
      <c r="N100" s="110" t="s">
        <v>436</v>
      </c>
      <c r="O100" s="114">
        <v>2</v>
      </c>
      <c r="P100" s="110">
        <v>0</v>
      </c>
      <c r="Q100" s="110">
        <v>0</v>
      </c>
      <c r="R100" s="110"/>
      <c r="S100" s="110"/>
      <c r="T100" s="110">
        <v>1</v>
      </c>
      <c r="U100" s="110">
        <v>1</v>
      </c>
      <c r="V100" s="110">
        <v>1</v>
      </c>
      <c r="W100" s="110">
        <v>1</v>
      </c>
      <c r="X100" s="110">
        <v>4</v>
      </c>
      <c r="Y100" s="110"/>
      <c r="Z100" s="550">
        <v>0</v>
      </c>
      <c r="AA100" s="822">
        <v>0</v>
      </c>
      <c r="AB100" s="110"/>
      <c r="AC100" s="110"/>
      <c r="AD100" s="110"/>
      <c r="AE100" s="110">
        <f t="shared" si="4"/>
        <v>0</v>
      </c>
    </row>
    <row r="101" spans="1:31" ht="29.1" customHeight="1">
      <c r="A101" s="111" t="s">
        <v>138</v>
      </c>
      <c r="B101" s="113"/>
      <c r="C101" s="113"/>
      <c r="D101" s="113">
        <v>11</v>
      </c>
      <c r="E101" s="113">
        <v>1</v>
      </c>
      <c r="F101" s="113"/>
      <c r="G101" s="113"/>
      <c r="H101" s="111">
        <v>1</v>
      </c>
      <c r="I101" s="110"/>
      <c r="J101" s="111">
        <v>0</v>
      </c>
      <c r="K101" s="111"/>
      <c r="L101" s="111"/>
      <c r="M101" s="111"/>
      <c r="N101" s="110" t="s">
        <v>436</v>
      </c>
      <c r="O101" s="117">
        <v>3</v>
      </c>
      <c r="P101" s="110">
        <v>0</v>
      </c>
      <c r="Q101" s="110">
        <v>0</v>
      </c>
      <c r="R101" s="110"/>
      <c r="S101" s="110"/>
      <c r="T101" s="110">
        <v>0</v>
      </c>
      <c r="U101" s="110">
        <v>0</v>
      </c>
      <c r="V101" s="110">
        <v>0</v>
      </c>
      <c r="W101" s="110">
        <v>2</v>
      </c>
      <c r="X101" s="110">
        <v>1</v>
      </c>
      <c r="Y101" s="110"/>
      <c r="Z101" s="550">
        <v>0</v>
      </c>
      <c r="AA101" s="822">
        <v>0</v>
      </c>
      <c r="AB101" s="110"/>
      <c r="AC101" s="110"/>
      <c r="AD101" s="110"/>
      <c r="AE101" s="110">
        <f t="shared" si="4"/>
        <v>0</v>
      </c>
    </row>
    <row r="102" spans="1:31" ht="29.1" customHeight="1">
      <c r="A102" s="110" t="s">
        <v>139</v>
      </c>
      <c r="B102" s="42"/>
      <c r="C102" s="42">
        <v>22</v>
      </c>
      <c r="D102" s="42">
        <v>24</v>
      </c>
      <c r="E102" s="42">
        <v>37</v>
      </c>
      <c r="F102" s="42"/>
      <c r="G102" s="42"/>
      <c r="H102" s="111">
        <v>12</v>
      </c>
      <c r="I102" s="110">
        <v>14</v>
      </c>
      <c r="J102" s="111">
        <v>24</v>
      </c>
      <c r="K102" s="111"/>
      <c r="L102" s="111"/>
      <c r="M102" s="111"/>
      <c r="N102" s="110" t="s">
        <v>436</v>
      </c>
      <c r="O102" s="114">
        <v>30</v>
      </c>
      <c r="P102" s="110">
        <v>48</v>
      </c>
      <c r="Q102" s="110">
        <v>30</v>
      </c>
      <c r="R102" s="110"/>
      <c r="S102" s="110"/>
      <c r="T102" s="110">
        <v>33</v>
      </c>
      <c r="U102" s="110">
        <v>26</v>
      </c>
      <c r="V102" s="110">
        <v>24</v>
      </c>
      <c r="W102" s="110">
        <v>26</v>
      </c>
      <c r="X102" s="110">
        <v>90</v>
      </c>
      <c r="Y102" s="110"/>
      <c r="Z102" s="550">
        <v>45</v>
      </c>
      <c r="AA102" s="822">
        <v>22</v>
      </c>
      <c r="AB102" s="110"/>
      <c r="AC102" s="110"/>
      <c r="AD102" s="110"/>
      <c r="AE102" s="110"/>
    </row>
    <row r="103" spans="1:31" ht="29.1" customHeight="1">
      <c r="A103" s="110" t="s">
        <v>140</v>
      </c>
      <c r="B103" s="42"/>
      <c r="C103" s="42">
        <v>3</v>
      </c>
      <c r="D103" s="42">
        <v>4</v>
      </c>
      <c r="E103" s="42">
        <v>5</v>
      </c>
      <c r="F103" s="42"/>
      <c r="G103" s="42"/>
      <c r="H103" s="111">
        <v>11</v>
      </c>
      <c r="I103" s="110">
        <v>1</v>
      </c>
      <c r="J103" s="111" t="s">
        <v>141</v>
      </c>
      <c r="K103" s="111"/>
      <c r="L103" s="111"/>
      <c r="M103" s="111"/>
      <c r="N103" s="110" t="s">
        <v>436</v>
      </c>
      <c r="O103" s="117">
        <v>24</v>
      </c>
      <c r="P103" s="110">
        <v>14</v>
      </c>
      <c r="Q103" s="110">
        <v>11</v>
      </c>
      <c r="R103" s="110"/>
      <c r="S103" s="110"/>
      <c r="T103" s="110">
        <v>9</v>
      </c>
      <c r="U103" s="110">
        <v>9</v>
      </c>
      <c r="V103" s="110">
        <v>20</v>
      </c>
      <c r="W103" s="110">
        <v>14</v>
      </c>
      <c r="X103" s="110">
        <v>30</v>
      </c>
      <c r="Y103" s="110"/>
      <c r="Z103" s="550">
        <v>7</v>
      </c>
      <c r="AA103" s="822">
        <v>16</v>
      </c>
      <c r="AB103" s="110"/>
      <c r="AC103" s="110"/>
      <c r="AD103" s="110"/>
      <c r="AE103" s="110"/>
    </row>
    <row r="104" spans="1:31" ht="15" thickBot="1">
      <c r="AA104" s="546"/>
    </row>
    <row r="105" spans="1:31" ht="29.4" thickBot="1">
      <c r="A105" s="416" t="s">
        <v>17136</v>
      </c>
      <c r="B105" s="101" t="s">
        <v>343</v>
      </c>
      <c r="C105" s="101" t="s">
        <v>344</v>
      </c>
      <c r="D105" s="102" t="s">
        <v>345</v>
      </c>
      <c r="E105" s="102" t="s">
        <v>346</v>
      </c>
      <c r="F105" s="101" t="s">
        <v>6</v>
      </c>
      <c r="G105" s="101" t="s">
        <v>170</v>
      </c>
      <c r="H105" s="102" t="s">
        <v>7</v>
      </c>
      <c r="I105" s="102" t="s">
        <v>8</v>
      </c>
      <c r="J105" s="102" t="s">
        <v>9</v>
      </c>
      <c r="K105" s="102" t="s">
        <v>10</v>
      </c>
      <c r="L105" s="102" t="s">
        <v>11</v>
      </c>
      <c r="M105" s="102" t="s">
        <v>229</v>
      </c>
      <c r="N105" s="102" t="s">
        <v>13</v>
      </c>
      <c r="O105" s="103" t="s">
        <v>14</v>
      </c>
      <c r="P105" s="102" t="s">
        <v>15</v>
      </c>
      <c r="Q105" s="102" t="s">
        <v>16</v>
      </c>
      <c r="R105" s="102" t="s">
        <v>17</v>
      </c>
      <c r="S105" s="102" t="s">
        <v>234</v>
      </c>
      <c r="T105" s="104" t="s">
        <v>19</v>
      </c>
      <c r="U105" s="104" t="s">
        <v>20</v>
      </c>
      <c r="V105" s="104" t="s">
        <v>21</v>
      </c>
      <c r="W105" s="104" t="s">
        <v>22</v>
      </c>
      <c r="X105" s="104" t="s">
        <v>23</v>
      </c>
      <c r="Y105" s="75" t="s">
        <v>123</v>
      </c>
      <c r="Z105" s="551" t="s">
        <v>25</v>
      </c>
      <c r="AA105" s="823" t="s">
        <v>26</v>
      </c>
      <c r="AB105" s="405" t="s">
        <v>27</v>
      </c>
      <c r="AC105" s="405" t="s">
        <v>171</v>
      </c>
      <c r="AD105" s="405" t="s">
        <v>28</v>
      </c>
      <c r="AE105" s="405" t="s">
        <v>236</v>
      </c>
    </row>
    <row r="106" spans="1:31">
      <c r="A106" s="418" t="s">
        <v>17137</v>
      </c>
      <c r="B106" s="282"/>
      <c r="C106" s="282"/>
      <c r="D106" s="281"/>
      <c r="E106" s="281"/>
      <c r="F106" s="281"/>
      <c r="G106" s="281"/>
      <c r="H106" s="282"/>
      <c r="I106" s="282"/>
      <c r="J106" s="281"/>
      <c r="K106" s="281"/>
      <c r="L106" s="281"/>
      <c r="M106" s="282"/>
      <c r="N106" s="282"/>
      <c r="O106" s="283"/>
      <c r="P106" s="281"/>
      <c r="Q106" s="281"/>
      <c r="R106" s="281"/>
      <c r="S106" s="284"/>
      <c r="T106" s="282"/>
      <c r="U106" s="282"/>
      <c r="V106" s="282"/>
      <c r="W106" s="282">
        <v>2</v>
      </c>
      <c r="X106" s="285"/>
      <c r="Z106" s="546">
        <v>0</v>
      </c>
      <c r="AA106" s="830">
        <v>1</v>
      </c>
      <c r="AE106" s="75">
        <f>SUM(Table98[[#This Row],[Q1 Y10]:[Q4 Y10]])</f>
        <v>1</v>
      </c>
    </row>
    <row r="107" spans="1:31">
      <c r="A107" s="419" t="s">
        <v>17138</v>
      </c>
      <c r="B107" s="227"/>
      <c r="C107" s="227"/>
      <c r="D107" s="227"/>
      <c r="E107" s="227"/>
      <c r="F107" s="228"/>
      <c r="G107" s="228"/>
      <c r="H107" s="227"/>
      <c r="I107" s="227"/>
      <c r="J107" s="227"/>
      <c r="K107" s="227"/>
      <c r="L107" s="228"/>
      <c r="M107" s="227"/>
      <c r="N107" s="227"/>
      <c r="O107" s="286"/>
      <c r="P107" s="227"/>
      <c r="Q107" s="227"/>
      <c r="R107" s="228"/>
      <c r="S107" s="287"/>
      <c r="T107" s="288"/>
      <c r="U107" s="288"/>
      <c r="V107" s="288"/>
      <c r="W107" s="288">
        <v>0</v>
      </c>
      <c r="X107" s="289"/>
      <c r="Z107" s="546">
        <v>2</v>
      </c>
      <c r="AA107" s="831">
        <v>0</v>
      </c>
      <c r="AE107" s="75">
        <f>SUM(Table98[[#This Row],[Q1 Y10]:[Q4 Y10]])</f>
        <v>2</v>
      </c>
    </row>
    <row r="108" spans="1:31">
      <c r="A108" s="418" t="s">
        <v>17139</v>
      </c>
      <c r="B108" s="282"/>
      <c r="C108" s="282"/>
      <c r="D108" s="282"/>
      <c r="E108" s="282"/>
      <c r="F108" s="281"/>
      <c r="G108" s="281"/>
      <c r="H108" s="282"/>
      <c r="I108" s="282"/>
      <c r="J108" s="282"/>
      <c r="K108" s="282"/>
      <c r="L108" s="281"/>
      <c r="M108" s="282"/>
      <c r="N108" s="282"/>
      <c r="O108" s="283"/>
      <c r="P108" s="282"/>
      <c r="Q108" s="282"/>
      <c r="R108" s="281"/>
      <c r="S108" s="284"/>
      <c r="T108" s="282"/>
      <c r="U108" s="282"/>
      <c r="V108" s="282"/>
      <c r="W108" s="282">
        <v>1</v>
      </c>
      <c r="X108" s="285"/>
      <c r="Z108" s="546">
        <v>0</v>
      </c>
      <c r="AA108" s="830">
        <v>0</v>
      </c>
      <c r="AE108" s="75">
        <f>SUM(Table98[[#This Row],[Q1 Y10]:[Q4 Y10]])</f>
        <v>0</v>
      </c>
    </row>
    <row r="109" spans="1:31">
      <c r="A109" s="419" t="s">
        <v>17140</v>
      </c>
      <c r="B109" s="227"/>
      <c r="C109" s="227"/>
      <c r="D109" s="227"/>
      <c r="E109" s="227"/>
      <c r="F109" s="228"/>
      <c r="G109" s="228"/>
      <c r="H109" s="227"/>
      <c r="I109" s="227"/>
      <c r="J109" s="227"/>
      <c r="K109" s="227"/>
      <c r="L109" s="228"/>
      <c r="M109" s="227"/>
      <c r="N109" s="227"/>
      <c r="O109" s="286"/>
      <c r="P109" s="227"/>
      <c r="Q109" s="227"/>
      <c r="R109" s="228"/>
      <c r="S109" s="287"/>
      <c r="T109" s="288"/>
      <c r="U109" s="288"/>
      <c r="V109" s="288"/>
      <c r="W109" s="288">
        <v>0</v>
      </c>
      <c r="X109" s="289"/>
      <c r="Z109" s="546">
        <v>0</v>
      </c>
      <c r="AA109" s="831">
        <v>0</v>
      </c>
      <c r="AE109" s="75">
        <f>SUM(Table98[[#This Row],[Q1 Y10]:[Q4 Y10]])</f>
        <v>0</v>
      </c>
    </row>
    <row r="110" spans="1:31">
      <c r="A110" s="418" t="s">
        <v>17141</v>
      </c>
      <c r="B110" s="282"/>
      <c r="C110" s="282"/>
      <c r="D110" s="281"/>
      <c r="E110" s="281"/>
      <c r="F110" s="281"/>
      <c r="G110" s="281"/>
      <c r="H110" s="282"/>
      <c r="I110" s="282"/>
      <c r="J110" s="281"/>
      <c r="K110" s="281"/>
      <c r="L110" s="281"/>
      <c r="M110" s="282"/>
      <c r="N110" s="282"/>
      <c r="O110" s="283"/>
      <c r="P110" s="281"/>
      <c r="Q110" s="281"/>
      <c r="R110" s="281"/>
      <c r="S110" s="284"/>
      <c r="T110" s="282"/>
      <c r="U110" s="282"/>
      <c r="V110" s="282"/>
      <c r="W110" s="282">
        <v>1</v>
      </c>
      <c r="X110" s="285"/>
      <c r="Z110" s="546">
        <v>0</v>
      </c>
      <c r="AA110" s="830">
        <v>1</v>
      </c>
      <c r="AE110" s="75">
        <f>SUM(Table98[[#This Row],[Q1 Y10]:[Q4 Y10]])</f>
        <v>1</v>
      </c>
    </row>
    <row r="111" spans="1:31" ht="28.8">
      <c r="A111" s="419" t="s">
        <v>17142</v>
      </c>
      <c r="B111" s="227"/>
      <c r="C111" s="227"/>
      <c r="D111" s="227"/>
      <c r="E111" s="227"/>
      <c r="F111" s="228"/>
      <c r="G111" s="228"/>
      <c r="H111" s="227"/>
      <c r="I111" s="227"/>
      <c r="J111" s="227"/>
      <c r="K111" s="227"/>
      <c r="L111" s="228"/>
      <c r="M111" s="227"/>
      <c r="N111" s="227"/>
      <c r="O111" s="286"/>
      <c r="P111" s="227"/>
      <c r="Q111" s="227"/>
      <c r="R111" s="228"/>
      <c r="S111" s="287"/>
      <c r="T111" s="288"/>
      <c r="U111" s="288"/>
      <c r="V111" s="288"/>
      <c r="W111" s="288">
        <v>2</v>
      </c>
      <c r="X111" s="289"/>
      <c r="Z111" s="546">
        <v>2</v>
      </c>
      <c r="AA111" s="831">
        <v>0</v>
      </c>
      <c r="AE111" s="75">
        <f>SUM(Table98[[#This Row],[Q1 Y10]:[Q4 Y10]])</f>
        <v>2</v>
      </c>
    </row>
    <row r="112" spans="1:31" ht="28.8">
      <c r="A112" s="418" t="s">
        <v>17143</v>
      </c>
      <c r="B112" s="282"/>
      <c r="C112" s="282"/>
      <c r="D112" s="282"/>
      <c r="E112" s="282"/>
      <c r="F112" s="281"/>
      <c r="G112" s="281"/>
      <c r="H112" s="282"/>
      <c r="I112" s="282"/>
      <c r="J112" s="282"/>
      <c r="K112" s="282"/>
      <c r="L112" s="281"/>
      <c r="M112" s="282"/>
      <c r="N112" s="282"/>
      <c r="O112" s="283"/>
      <c r="P112" s="282"/>
      <c r="Q112" s="282"/>
      <c r="R112" s="281"/>
      <c r="S112" s="284"/>
      <c r="T112" s="282"/>
      <c r="U112" s="282"/>
      <c r="V112" s="282"/>
      <c r="W112" s="282">
        <v>0</v>
      </c>
      <c r="X112" s="285"/>
      <c r="Z112" s="546">
        <v>1</v>
      </c>
      <c r="AA112" s="830">
        <v>3</v>
      </c>
      <c r="AE112" s="75">
        <f>SUM(Table98[[#This Row],[Q1 Y10]:[Q4 Y10]])</f>
        <v>4</v>
      </c>
    </row>
    <row r="113" spans="1:31" ht="15" thickBot="1">
      <c r="AA113" s="829"/>
    </row>
    <row r="114" spans="1:31" ht="29.4" thickBot="1">
      <c r="A114" s="416" t="s">
        <v>17214</v>
      </c>
      <c r="B114" s="401" t="s">
        <v>122</v>
      </c>
      <c r="C114" s="401" t="s">
        <v>575</v>
      </c>
      <c r="D114" s="402" t="s">
        <v>576</v>
      </c>
      <c r="E114" s="402" t="s">
        <v>577</v>
      </c>
      <c r="F114" s="401" t="s">
        <v>578</v>
      </c>
      <c r="G114" s="401" t="s">
        <v>579</v>
      </c>
      <c r="H114" s="402" t="s">
        <v>580</v>
      </c>
      <c r="I114" s="402" t="s">
        <v>581</v>
      </c>
      <c r="J114" s="402" t="s">
        <v>582</v>
      </c>
      <c r="K114" s="402" t="s">
        <v>583</v>
      </c>
      <c r="L114" s="402" t="s">
        <v>584</v>
      </c>
      <c r="M114" s="402" t="s">
        <v>585</v>
      </c>
      <c r="N114" s="402" t="s">
        <v>704</v>
      </c>
      <c r="O114" s="403" t="s">
        <v>705</v>
      </c>
      <c r="P114" s="402" t="s">
        <v>706</v>
      </c>
      <c r="Q114" s="402" t="s">
        <v>707</v>
      </c>
      <c r="R114" s="402" t="s">
        <v>708</v>
      </c>
      <c r="S114" s="402" t="s">
        <v>709</v>
      </c>
      <c r="T114" s="434" t="s">
        <v>710</v>
      </c>
      <c r="U114" s="434" t="s">
        <v>711</v>
      </c>
      <c r="V114" s="434" t="s">
        <v>712</v>
      </c>
      <c r="W114" s="434" t="s">
        <v>713</v>
      </c>
      <c r="X114" s="434" t="s">
        <v>714</v>
      </c>
      <c r="Y114" s="435" t="s">
        <v>715</v>
      </c>
      <c r="Z114" s="551" t="s">
        <v>25</v>
      </c>
      <c r="AA114" s="826" t="s">
        <v>26</v>
      </c>
      <c r="AB114" s="435" t="s">
        <v>27</v>
      </c>
      <c r="AC114" s="435" t="s">
        <v>171</v>
      </c>
      <c r="AD114" s="435" t="s">
        <v>28</v>
      </c>
      <c r="AE114" s="435" t="s">
        <v>236</v>
      </c>
    </row>
    <row r="115" spans="1:31">
      <c r="A115" s="453" t="s">
        <v>398</v>
      </c>
      <c r="B115" s="437"/>
      <c r="C115" s="437"/>
      <c r="D115" s="436"/>
      <c r="E115" s="436"/>
      <c r="F115" s="436"/>
      <c r="G115" s="436"/>
      <c r="H115" s="437"/>
      <c r="I115" s="437"/>
      <c r="J115" s="436"/>
      <c r="K115" s="436"/>
      <c r="L115" s="436"/>
      <c r="M115" s="437"/>
      <c r="N115" s="437"/>
      <c r="O115" s="412"/>
      <c r="P115" s="436"/>
      <c r="Q115" s="436"/>
      <c r="R115" s="436"/>
      <c r="S115" s="438"/>
      <c r="T115" s="437"/>
      <c r="U115" s="437"/>
      <c r="V115" s="437"/>
      <c r="W115" s="437">
        <v>2</v>
      </c>
      <c r="X115" s="439"/>
      <c r="Y115" s="440"/>
      <c r="Z115" s="546">
        <v>28</v>
      </c>
      <c r="AA115" s="828">
        <v>27</v>
      </c>
      <c r="AB115" s="440"/>
      <c r="AC115" s="440"/>
      <c r="AD115" s="440"/>
      <c r="AE115" s="440"/>
    </row>
    <row r="116" spans="1:31" ht="28.8">
      <c r="A116" s="454" t="s">
        <v>17215</v>
      </c>
      <c r="B116" s="442"/>
      <c r="C116" s="442"/>
      <c r="D116" s="442"/>
      <c r="E116" s="442"/>
      <c r="F116" s="441"/>
      <c r="G116" s="441"/>
      <c r="H116" s="442"/>
      <c r="I116" s="442"/>
      <c r="J116" s="442"/>
      <c r="K116" s="442"/>
      <c r="L116" s="441"/>
      <c r="M116" s="442"/>
      <c r="N116" s="442"/>
      <c r="O116" s="413"/>
      <c r="P116" s="442"/>
      <c r="Q116" s="442"/>
      <c r="R116" s="441"/>
      <c r="S116" s="443"/>
      <c r="T116" s="414"/>
      <c r="U116" s="414"/>
      <c r="V116" s="414"/>
      <c r="W116" s="414">
        <v>0</v>
      </c>
      <c r="X116" s="415"/>
      <c r="Y116" s="444"/>
      <c r="Z116" s="546">
        <v>6</v>
      </c>
      <c r="AA116" s="831">
        <v>6</v>
      </c>
      <c r="AB116" s="444"/>
      <c r="AC116" s="444"/>
      <c r="AD116" s="444"/>
      <c r="AE116" s="444">
        <f t="shared" ref="AE116:AE120" si="5">SUBTOTAL(109,Z116:AC116)</f>
        <v>12</v>
      </c>
    </row>
    <row r="117" spans="1:31">
      <c r="A117" s="455" t="s">
        <v>17216</v>
      </c>
      <c r="B117" s="446"/>
      <c r="C117" s="446"/>
      <c r="D117" s="446"/>
      <c r="E117" s="446"/>
      <c r="F117" s="445"/>
      <c r="G117" s="445"/>
      <c r="H117" s="446"/>
      <c r="I117" s="446"/>
      <c r="J117" s="446"/>
      <c r="K117" s="446"/>
      <c r="L117" s="445"/>
      <c r="M117" s="446"/>
      <c r="N117" s="446"/>
      <c r="O117" s="420"/>
      <c r="P117" s="446"/>
      <c r="Q117" s="446"/>
      <c r="R117" s="445"/>
      <c r="S117" s="447"/>
      <c r="T117" s="446"/>
      <c r="U117" s="446"/>
      <c r="V117" s="446"/>
      <c r="W117" s="446">
        <v>1</v>
      </c>
      <c r="X117" s="448"/>
      <c r="Y117" s="449"/>
      <c r="Z117" s="548"/>
      <c r="AA117" s="832" t="s">
        <v>59</v>
      </c>
      <c r="AB117" s="449"/>
      <c r="AC117" s="449"/>
      <c r="AD117" s="449"/>
      <c r="AE117" s="449">
        <f t="shared" si="5"/>
        <v>0</v>
      </c>
    </row>
    <row r="118" spans="1:31" ht="28.8">
      <c r="A118" s="456" t="s">
        <v>17217</v>
      </c>
      <c r="B118" s="451"/>
      <c r="C118" s="451"/>
      <c r="D118" s="451"/>
      <c r="E118" s="451"/>
      <c r="F118" s="450"/>
      <c r="G118" s="450"/>
      <c r="H118" s="451"/>
      <c r="I118" s="451"/>
      <c r="J118" s="451"/>
      <c r="K118" s="451"/>
      <c r="L118" s="450"/>
      <c r="M118" s="451"/>
      <c r="N118" s="451"/>
      <c r="O118" s="421"/>
      <c r="P118" s="451"/>
      <c r="Q118" s="451"/>
      <c r="R118" s="450"/>
      <c r="S118" s="452"/>
      <c r="T118" s="411"/>
      <c r="U118" s="411"/>
      <c r="V118" s="411"/>
      <c r="W118" s="411">
        <v>0</v>
      </c>
      <c r="X118" s="422"/>
      <c r="Y118" s="449"/>
      <c r="Z118" s="548"/>
      <c r="AA118" s="832" t="s">
        <v>59</v>
      </c>
      <c r="AB118" s="449"/>
      <c r="AC118" s="449"/>
      <c r="AD118" s="449"/>
      <c r="AE118" s="449">
        <f t="shared" si="5"/>
        <v>0</v>
      </c>
    </row>
    <row r="119" spans="1:31" ht="28.8">
      <c r="A119" s="455" t="s">
        <v>17218</v>
      </c>
      <c r="B119" s="446"/>
      <c r="C119" s="446"/>
      <c r="D119" s="445"/>
      <c r="E119" s="445"/>
      <c r="F119" s="445"/>
      <c r="G119" s="445"/>
      <c r="H119" s="446"/>
      <c r="I119" s="446"/>
      <c r="J119" s="445"/>
      <c r="K119" s="445"/>
      <c r="L119" s="445"/>
      <c r="M119" s="446"/>
      <c r="N119" s="446"/>
      <c r="O119" s="420"/>
      <c r="P119" s="445"/>
      <c r="Q119" s="445"/>
      <c r="R119" s="445"/>
      <c r="S119" s="447"/>
      <c r="T119" s="446"/>
      <c r="U119" s="446"/>
      <c r="V119" s="446"/>
      <c r="W119" s="446">
        <v>1</v>
      </c>
      <c r="X119" s="448"/>
      <c r="Y119" s="449"/>
      <c r="Z119" s="548"/>
      <c r="AA119" s="832" t="s">
        <v>59</v>
      </c>
      <c r="AB119" s="449"/>
      <c r="AC119" s="449"/>
      <c r="AD119" s="449"/>
      <c r="AE119" s="449">
        <f t="shared" si="5"/>
        <v>0</v>
      </c>
    </row>
    <row r="120" spans="1:31" ht="28.8">
      <c r="A120" s="456" t="s">
        <v>17219</v>
      </c>
      <c r="B120" s="451"/>
      <c r="C120" s="451"/>
      <c r="D120" s="451"/>
      <c r="E120" s="451"/>
      <c r="F120" s="450"/>
      <c r="G120" s="450"/>
      <c r="H120" s="451"/>
      <c r="I120" s="451"/>
      <c r="J120" s="451"/>
      <c r="K120" s="451"/>
      <c r="L120" s="450"/>
      <c r="M120" s="451"/>
      <c r="N120" s="451"/>
      <c r="O120" s="421"/>
      <c r="P120" s="451"/>
      <c r="Q120" s="451"/>
      <c r="R120" s="450"/>
      <c r="S120" s="452"/>
      <c r="T120" s="411"/>
      <c r="U120" s="411"/>
      <c r="V120" s="411"/>
      <c r="W120" s="411">
        <v>2</v>
      </c>
      <c r="X120" s="422"/>
      <c r="Y120" s="449"/>
      <c r="Z120" s="548"/>
      <c r="AA120" s="832" t="s">
        <v>59</v>
      </c>
      <c r="AB120" s="449"/>
      <c r="AC120" s="449"/>
      <c r="AD120" s="449"/>
      <c r="AE120" s="449">
        <f t="shared" si="5"/>
        <v>0</v>
      </c>
    </row>
    <row r="121" spans="1:31">
      <c r="AA121" s="546"/>
    </row>
    <row r="122" spans="1:31">
      <c r="Z122" s="543"/>
      <c r="AA122" s="820"/>
    </row>
  </sheetData>
  <mergeCells count="1">
    <mergeCell ref="A1:F1"/>
  </mergeCells>
  <phoneticPr fontId="39" type="noConversion"/>
  <pageMargins left="0.7" right="0.7" top="0.75" bottom="0.75" header="0.3" footer="0.3"/>
  <pageSetup scale="76" fitToHeight="0" orientation="portrait" horizontalDpi="1200" verticalDpi="1200" r:id="rId1"/>
  <rowBreaks count="1" manualBreakCount="1">
    <brk id="56" max="16383" man="1"/>
  </rowBreaks>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D223"/>
  <sheetViews>
    <sheetView workbookViewId="0">
      <selection activeCell="B42" sqref="B42"/>
    </sheetView>
  </sheetViews>
  <sheetFormatPr defaultColWidth="8.88671875" defaultRowHeight="14.4"/>
  <cols>
    <col min="1" max="1" width="35.44140625" style="844" customWidth="1"/>
    <col min="2" max="2" width="58.5546875" style="835" customWidth="1"/>
    <col min="3" max="3" width="34.109375" style="839" customWidth="1"/>
    <col min="4" max="4" width="37" style="835" customWidth="1"/>
    <col min="5" max="5" width="26.5546875" style="835" customWidth="1"/>
    <col min="6" max="6" width="89.5546875" style="835" customWidth="1"/>
    <col min="7" max="7" width="12" style="835" customWidth="1"/>
    <col min="8" max="16384" width="8.88671875" style="835"/>
  </cols>
  <sheetData>
    <row r="1" spans="1:4" ht="52.5" customHeight="1">
      <c r="A1" s="896" t="s">
        <v>17851</v>
      </c>
      <c r="B1" s="896"/>
      <c r="C1" s="896"/>
      <c r="D1" s="896"/>
    </row>
    <row r="2" spans="1:4">
      <c r="A2" s="835" t="s">
        <v>17852</v>
      </c>
      <c r="B2" s="839" t="s">
        <v>17853</v>
      </c>
      <c r="C2" s="839" t="s">
        <v>438</v>
      </c>
      <c r="D2" s="835" t="s">
        <v>295</v>
      </c>
    </row>
    <row r="3" spans="1:4">
      <c r="A3" s="839"/>
      <c r="B3" s="839"/>
    </row>
    <row r="4" spans="1:4">
      <c r="A4" s="839"/>
      <c r="B4" s="839"/>
    </row>
    <row r="5" spans="1:4">
      <c r="A5" s="839"/>
      <c r="B5" s="839"/>
    </row>
    <row r="6" spans="1:4">
      <c r="A6" s="843"/>
      <c r="B6" s="843"/>
      <c r="C6" s="843"/>
      <c r="D6" s="841"/>
    </row>
    <row r="7" spans="1:4">
      <c r="A7" s="843"/>
      <c r="B7" s="843"/>
      <c r="C7" s="843"/>
      <c r="D7" s="841"/>
    </row>
    <row r="8" spans="1:4">
      <c r="B8" s="839"/>
    </row>
    <row r="10" spans="1:4">
      <c r="A10" s="835" t="s">
        <v>17852</v>
      </c>
      <c r="B10" s="839" t="s">
        <v>17854</v>
      </c>
      <c r="C10" s="839" t="s">
        <v>438</v>
      </c>
      <c r="D10" s="835" t="s">
        <v>295</v>
      </c>
    </row>
    <row r="11" spans="1:4">
      <c r="A11" s="839"/>
      <c r="B11" s="839"/>
    </row>
    <row r="12" spans="1:4">
      <c r="A12" s="839"/>
      <c r="B12" s="839"/>
    </row>
    <row r="13" spans="1:4">
      <c r="A13" s="839"/>
      <c r="B13" s="839"/>
    </row>
    <row r="15" spans="1:4">
      <c r="A15" s="835" t="s">
        <v>17852</v>
      </c>
      <c r="B15" s="839" t="s">
        <v>17855</v>
      </c>
      <c r="C15" s="839" t="s">
        <v>438</v>
      </c>
      <c r="D15" s="835" t="s">
        <v>295</v>
      </c>
    </row>
    <row r="16" spans="1:4">
      <c r="A16" s="839"/>
      <c r="B16" s="839"/>
    </row>
    <row r="17" spans="1:4">
      <c r="A17" s="839"/>
      <c r="B17" s="839"/>
    </row>
    <row r="18" spans="1:4">
      <c r="A18" s="839"/>
      <c r="B18" s="839"/>
    </row>
    <row r="20" spans="1:4">
      <c r="A20" s="835" t="s">
        <v>17852</v>
      </c>
      <c r="B20" s="839" t="s">
        <v>17856</v>
      </c>
      <c r="C20" s="839" t="s">
        <v>438</v>
      </c>
      <c r="D20" s="835" t="s">
        <v>295</v>
      </c>
    </row>
    <row r="21" spans="1:4">
      <c r="A21" s="835"/>
      <c r="B21" s="839"/>
    </row>
    <row r="22" spans="1:4">
      <c r="A22" s="835"/>
      <c r="B22" s="839"/>
    </row>
    <row r="23" spans="1:4">
      <c r="A23" s="835"/>
      <c r="B23" s="839"/>
    </row>
    <row r="25" spans="1:4">
      <c r="A25" s="835" t="s">
        <v>17852</v>
      </c>
      <c r="B25" s="839" t="s">
        <v>17857</v>
      </c>
      <c r="C25" s="839" t="s">
        <v>438</v>
      </c>
      <c r="D25" s="835" t="s">
        <v>295</v>
      </c>
    </row>
    <row r="26" spans="1:4">
      <c r="A26" s="835"/>
      <c r="B26" s="845"/>
    </row>
    <row r="27" spans="1:4">
      <c r="A27" s="835"/>
      <c r="B27" s="846"/>
    </row>
    <row r="28" spans="1:4">
      <c r="A28" s="835"/>
      <c r="B28" s="846"/>
    </row>
    <row r="29" spans="1:4">
      <c r="A29" s="835"/>
      <c r="B29" s="846"/>
    </row>
    <row r="30" spans="1:4">
      <c r="A30" s="847"/>
      <c r="B30" s="839"/>
    </row>
    <row r="31" spans="1:4">
      <c r="A31" s="835"/>
      <c r="B31" s="839"/>
    </row>
    <row r="32" spans="1:4">
      <c r="A32" s="841"/>
      <c r="B32" s="843"/>
      <c r="C32" s="843"/>
      <c r="D32" s="841"/>
    </row>
    <row r="33" spans="1:4">
      <c r="A33" s="841"/>
      <c r="B33" s="843"/>
      <c r="C33" s="843"/>
      <c r="D33" s="841"/>
    </row>
    <row r="34" spans="1:4">
      <c r="A34" s="835" t="s">
        <v>17852</v>
      </c>
      <c r="B34" s="839" t="s">
        <v>17858</v>
      </c>
      <c r="C34" s="839" t="s">
        <v>438</v>
      </c>
      <c r="D34" s="835" t="s">
        <v>295</v>
      </c>
    </row>
    <row r="35" spans="1:4" ht="28.8">
      <c r="A35" s="835" t="s">
        <v>17920</v>
      </c>
      <c r="B35" s="890" t="s">
        <v>17921</v>
      </c>
    </row>
    <row r="36" spans="1:4" ht="28.8">
      <c r="A36" s="835" t="s">
        <v>17923</v>
      </c>
      <c r="B36" s="891" t="s">
        <v>17922</v>
      </c>
    </row>
    <row r="37" spans="1:4">
      <c r="A37" s="465" t="s">
        <v>17929</v>
      </c>
      <c r="B37" s="465" t="s">
        <v>17928</v>
      </c>
    </row>
    <row r="38" spans="1:4">
      <c r="A38" s="465" t="s">
        <v>17931</v>
      </c>
      <c r="B38" s="465" t="s">
        <v>17930</v>
      </c>
    </row>
    <row r="39" spans="1:4">
      <c r="A39" s="893"/>
      <c r="B39" s="20"/>
    </row>
    <row r="40" spans="1:4">
      <c r="B40" s="839"/>
    </row>
    <row r="41" spans="1:4">
      <c r="B41" s="839"/>
    </row>
    <row r="42" spans="1:4">
      <c r="A42" s="850"/>
      <c r="B42" s="839"/>
      <c r="C42" s="843"/>
      <c r="D42" s="841"/>
    </row>
    <row r="43" spans="1:4">
      <c r="A43" s="850"/>
      <c r="B43" s="845"/>
      <c r="C43" s="843"/>
      <c r="D43" s="841"/>
    </row>
    <row r="44" spans="1:4">
      <c r="A44" s="850"/>
      <c r="B44" s="851"/>
      <c r="C44" s="843"/>
      <c r="D44" s="841"/>
    </row>
    <row r="45" spans="1:4">
      <c r="A45" s="835" t="s">
        <v>17852</v>
      </c>
      <c r="B45" s="839" t="s">
        <v>294</v>
      </c>
      <c r="C45" s="839" t="s">
        <v>438</v>
      </c>
      <c r="D45" s="835" t="s">
        <v>295</v>
      </c>
    </row>
    <row r="46" spans="1:4">
      <c r="A46" s="835" t="s">
        <v>17859</v>
      </c>
      <c r="B46" s="839" t="s">
        <v>17860</v>
      </c>
      <c r="C46" s="840" t="s">
        <v>17861</v>
      </c>
      <c r="D46" s="855">
        <v>2</v>
      </c>
    </row>
    <row r="47" spans="1:4">
      <c r="A47" s="839" t="s">
        <v>17859</v>
      </c>
      <c r="B47" s="868" t="s">
        <v>17862</v>
      </c>
      <c r="C47" s="840" t="s">
        <v>17861</v>
      </c>
      <c r="D47" s="855">
        <v>2</v>
      </c>
    </row>
    <row r="48" spans="1:4">
      <c r="A48" s="835" t="s">
        <v>17859</v>
      </c>
      <c r="B48" s="840" t="s">
        <v>17863</v>
      </c>
      <c r="C48" s="840" t="s">
        <v>17861</v>
      </c>
      <c r="D48" s="855">
        <v>2</v>
      </c>
    </row>
    <row r="49" spans="1:4">
      <c r="A49" s="835" t="s">
        <v>17859</v>
      </c>
      <c r="B49" s="869" t="s">
        <v>17864</v>
      </c>
      <c r="C49" s="840" t="s">
        <v>17861</v>
      </c>
      <c r="D49" s="855">
        <v>2</v>
      </c>
    </row>
    <row r="50" spans="1:4">
      <c r="A50" s="835" t="s">
        <v>17859</v>
      </c>
      <c r="B50" s="852" t="s">
        <v>17865</v>
      </c>
      <c r="C50" s="852" t="s">
        <v>17861</v>
      </c>
      <c r="D50" s="855">
        <v>2</v>
      </c>
    </row>
    <row r="51" spans="1:4">
      <c r="A51" s="840" t="s">
        <v>17859</v>
      </c>
      <c r="B51" s="839" t="s">
        <v>17866</v>
      </c>
      <c r="C51" s="839" t="s">
        <v>17861</v>
      </c>
      <c r="D51" s="870">
        <v>2</v>
      </c>
    </row>
    <row r="52" spans="1:4" ht="28.8">
      <c r="A52" s="835" t="s">
        <v>17920</v>
      </c>
      <c r="B52" s="890" t="s">
        <v>17924</v>
      </c>
      <c r="C52" s="852"/>
    </row>
    <row r="53" spans="1:4">
      <c r="A53" s="835" t="s">
        <v>17926</v>
      </c>
      <c r="B53" s="835" t="s">
        <v>17925</v>
      </c>
      <c r="C53" s="852"/>
    </row>
    <row r="54" spans="1:4">
      <c r="A54" s="835"/>
      <c r="B54" s="846"/>
      <c r="C54" s="852"/>
    </row>
    <row r="55" spans="1:4">
      <c r="A55" s="835"/>
      <c r="B55" s="846"/>
      <c r="C55" s="852"/>
    </row>
    <row r="56" spans="1:4">
      <c r="A56" s="835"/>
      <c r="B56" s="846"/>
      <c r="C56" s="852"/>
    </row>
    <row r="57" spans="1:4">
      <c r="A57" s="835"/>
      <c r="B57" s="848"/>
      <c r="C57" s="852"/>
      <c r="D57" s="841"/>
    </row>
    <row r="59" spans="1:4">
      <c r="A59" s="835"/>
      <c r="B59" s="839"/>
      <c r="C59" s="852"/>
      <c r="D59" s="841"/>
    </row>
    <row r="60" spans="1:4">
      <c r="A60" s="835"/>
      <c r="B60" s="839"/>
      <c r="C60" s="852"/>
      <c r="D60" s="841"/>
    </row>
    <row r="61" spans="1:4">
      <c r="A61" s="835"/>
      <c r="B61" s="839"/>
      <c r="C61" s="852"/>
    </row>
    <row r="62" spans="1:4">
      <c r="A62" s="835"/>
      <c r="C62" s="852"/>
      <c r="D62" s="841"/>
    </row>
    <row r="64" spans="1:4">
      <c r="A64" s="847"/>
      <c r="B64" s="839"/>
      <c r="C64" s="852"/>
    </row>
    <row r="65" spans="1:4">
      <c r="A65" s="853"/>
      <c r="B65" s="843"/>
      <c r="C65" s="854"/>
      <c r="D65" s="841"/>
    </row>
    <row r="66" spans="1:4">
      <c r="A66" s="853"/>
      <c r="B66" s="843"/>
      <c r="C66" s="854"/>
      <c r="D66" s="841"/>
    </row>
    <row r="67" spans="1:4" ht="28.8">
      <c r="A67" s="835" t="s">
        <v>17852</v>
      </c>
      <c r="B67" s="839" t="s">
        <v>17867</v>
      </c>
      <c r="C67" s="839" t="s">
        <v>438</v>
      </c>
      <c r="D67" s="835" t="s">
        <v>295</v>
      </c>
    </row>
    <row r="68" spans="1:4">
      <c r="A68" s="835"/>
      <c r="B68" s="848"/>
    </row>
    <row r="69" spans="1:4">
      <c r="A69" s="835"/>
      <c r="B69" s="849"/>
    </row>
    <row r="70" spans="1:4">
      <c r="A70" s="835"/>
      <c r="B70" s="846"/>
    </row>
    <row r="71" spans="1:4">
      <c r="A71" s="835"/>
      <c r="B71" s="848"/>
    </row>
    <row r="72" spans="1:4">
      <c r="A72" s="835"/>
      <c r="B72" s="846"/>
    </row>
    <row r="73" spans="1:4">
      <c r="A73" s="835"/>
      <c r="B73" s="846"/>
    </row>
    <row r="74" spans="1:4">
      <c r="A74" s="835"/>
      <c r="B74" s="846"/>
      <c r="C74" s="843"/>
      <c r="D74" s="841"/>
    </row>
    <row r="75" spans="1:4">
      <c r="A75" s="835"/>
      <c r="B75" s="846"/>
      <c r="C75" s="843"/>
      <c r="D75" s="841"/>
    </row>
    <row r="76" spans="1:4">
      <c r="A76" s="835"/>
      <c r="B76" s="839"/>
    </row>
    <row r="77" spans="1:4">
      <c r="A77" s="835"/>
      <c r="B77" s="839"/>
    </row>
    <row r="78" spans="1:4">
      <c r="A78" s="835"/>
      <c r="B78" s="839"/>
    </row>
    <row r="79" spans="1:4">
      <c r="A79" s="835"/>
      <c r="B79" s="839"/>
    </row>
    <row r="80" spans="1:4">
      <c r="A80" s="835"/>
      <c r="B80" s="839"/>
    </row>
    <row r="81" spans="1:16384" s="835" customFormat="1">
      <c r="B81" s="839"/>
      <c r="C81" s="839"/>
    </row>
    <row r="82" spans="1:16384" s="835" customFormat="1">
      <c r="B82" s="839"/>
      <c r="C82" s="839"/>
    </row>
    <row r="83" spans="1:16384" s="835" customFormat="1">
      <c r="A83" s="844"/>
      <c r="C83" s="839"/>
    </row>
    <row r="84" spans="1:16384" s="835" customFormat="1" ht="28.8">
      <c r="A84" s="835" t="s">
        <v>17852</v>
      </c>
      <c r="B84" s="839" t="s">
        <v>17868</v>
      </c>
      <c r="C84" s="839" t="s">
        <v>438</v>
      </c>
      <c r="D84" s="835" t="s">
        <v>295</v>
      </c>
    </row>
    <row r="85" spans="1:16384" s="835" customFormat="1">
      <c r="C85" s="839"/>
      <c r="D85" s="855"/>
    </row>
    <row r="86" spans="1:16384" s="835" customFormat="1">
      <c r="B86" s="839"/>
      <c r="C86" s="839"/>
      <c r="D86" s="855"/>
    </row>
    <row r="87" spans="1:16384" s="835" customFormat="1">
      <c r="B87" s="839"/>
      <c r="C87" s="839"/>
      <c r="D87" s="855"/>
    </row>
    <row r="88" spans="1:16384" s="835" customFormat="1">
      <c r="B88" s="839"/>
      <c r="C88" s="839"/>
      <c r="D88" s="855"/>
    </row>
    <row r="89" spans="1:16384" s="835" customFormat="1">
      <c r="B89" s="839"/>
      <c r="C89" s="839"/>
      <c r="D89" s="855"/>
    </row>
    <row r="90" spans="1:16384" s="835" customFormat="1">
      <c r="A90" s="844"/>
      <c r="C90" s="839"/>
    </row>
    <row r="91" spans="1:16384" s="835" customFormat="1">
      <c r="A91" s="835" t="s">
        <v>17852</v>
      </c>
      <c r="B91" s="839" t="s">
        <v>17869</v>
      </c>
      <c r="C91" s="839" t="s">
        <v>438</v>
      </c>
      <c r="D91" s="835" t="s">
        <v>295</v>
      </c>
      <c r="E91" s="835" t="s">
        <v>123</v>
      </c>
      <c r="F91" s="835" t="s">
        <v>122</v>
      </c>
      <c r="G91" s="835" t="s">
        <v>575</v>
      </c>
      <c r="H91" s="835" t="s">
        <v>576</v>
      </c>
      <c r="I91" s="835" t="s">
        <v>577</v>
      </c>
      <c r="J91" s="835" t="s">
        <v>578</v>
      </c>
      <c r="K91" s="835" t="s">
        <v>579</v>
      </c>
      <c r="L91" s="835" t="s">
        <v>580</v>
      </c>
      <c r="M91" s="835" t="s">
        <v>581</v>
      </c>
      <c r="N91" s="835" t="s">
        <v>582</v>
      </c>
      <c r="O91" s="835" t="s">
        <v>583</v>
      </c>
      <c r="P91" s="835" t="s">
        <v>584</v>
      </c>
      <c r="Q91" s="835" t="s">
        <v>585</v>
      </c>
      <c r="R91" s="835" t="s">
        <v>704</v>
      </c>
      <c r="S91" s="835" t="s">
        <v>705</v>
      </c>
      <c r="T91" s="835" t="s">
        <v>706</v>
      </c>
      <c r="U91" s="835" t="s">
        <v>707</v>
      </c>
      <c r="V91" s="835" t="s">
        <v>708</v>
      </c>
      <c r="W91" s="835" t="s">
        <v>709</v>
      </c>
      <c r="X91" s="835" t="s">
        <v>710</v>
      </c>
      <c r="Y91" s="835" t="s">
        <v>711</v>
      </c>
      <c r="Z91" s="835" t="s">
        <v>712</v>
      </c>
      <c r="AA91" s="835" t="s">
        <v>713</v>
      </c>
      <c r="AB91" s="835" t="s">
        <v>714</v>
      </c>
      <c r="AC91" s="835" t="s">
        <v>715</v>
      </c>
      <c r="AD91" s="835" t="s">
        <v>716</v>
      </c>
      <c r="AE91" s="835" t="s">
        <v>717</v>
      </c>
      <c r="AF91" s="835" t="s">
        <v>718</v>
      </c>
      <c r="AG91" s="835" t="s">
        <v>719</v>
      </c>
      <c r="AH91" s="835" t="s">
        <v>720</v>
      </c>
      <c r="AI91" s="835" t="s">
        <v>721</v>
      </c>
      <c r="AJ91" s="835" t="s">
        <v>722</v>
      </c>
      <c r="AK91" s="835" t="s">
        <v>723</v>
      </c>
      <c r="AL91" s="835" t="s">
        <v>724</v>
      </c>
      <c r="AM91" s="835" t="s">
        <v>725</v>
      </c>
      <c r="AN91" s="835" t="s">
        <v>726</v>
      </c>
      <c r="AO91" s="835" t="s">
        <v>727</v>
      </c>
      <c r="AP91" s="835" t="s">
        <v>728</v>
      </c>
      <c r="AQ91" s="835" t="s">
        <v>729</v>
      </c>
      <c r="AR91" s="835" t="s">
        <v>730</v>
      </c>
      <c r="AS91" s="835" t="s">
        <v>731</v>
      </c>
      <c r="AT91" s="835" t="s">
        <v>732</v>
      </c>
      <c r="AU91" s="835" t="s">
        <v>733</v>
      </c>
      <c r="AV91" s="835" t="s">
        <v>734</v>
      </c>
      <c r="AW91" s="835" t="s">
        <v>735</v>
      </c>
      <c r="AX91" s="835" t="s">
        <v>736</v>
      </c>
      <c r="AY91" s="835" t="s">
        <v>737</v>
      </c>
      <c r="AZ91" s="835" t="s">
        <v>738</v>
      </c>
      <c r="BA91" s="835" t="s">
        <v>739</v>
      </c>
      <c r="BB91" s="835" t="s">
        <v>740</v>
      </c>
      <c r="BC91" s="835" t="s">
        <v>741</v>
      </c>
      <c r="BD91" s="835" t="s">
        <v>742</v>
      </c>
      <c r="BE91" s="835" t="s">
        <v>743</v>
      </c>
      <c r="BF91" s="835" t="s">
        <v>744</v>
      </c>
      <c r="BG91" s="835" t="s">
        <v>745</v>
      </c>
      <c r="BH91" s="835" t="s">
        <v>746</v>
      </c>
      <c r="BI91" s="835" t="s">
        <v>747</v>
      </c>
      <c r="BJ91" s="835" t="s">
        <v>748</v>
      </c>
      <c r="BK91" s="835" t="s">
        <v>749</v>
      </c>
      <c r="BL91" s="835" t="s">
        <v>750</v>
      </c>
      <c r="BM91" s="835" t="s">
        <v>751</v>
      </c>
      <c r="BN91" s="835" t="s">
        <v>752</v>
      </c>
      <c r="BO91" s="835" t="s">
        <v>753</v>
      </c>
      <c r="BP91" s="835" t="s">
        <v>754</v>
      </c>
      <c r="BQ91" s="835" t="s">
        <v>755</v>
      </c>
      <c r="BR91" s="835" t="s">
        <v>756</v>
      </c>
      <c r="BS91" s="835" t="s">
        <v>757</v>
      </c>
      <c r="BT91" s="835" t="s">
        <v>758</v>
      </c>
      <c r="BU91" s="835" t="s">
        <v>759</v>
      </c>
      <c r="BV91" s="835" t="s">
        <v>760</v>
      </c>
      <c r="BW91" s="835" t="s">
        <v>761</v>
      </c>
      <c r="BX91" s="835" t="s">
        <v>762</v>
      </c>
      <c r="BY91" s="835" t="s">
        <v>763</v>
      </c>
      <c r="BZ91" s="835" t="s">
        <v>764</v>
      </c>
      <c r="CA91" s="835" t="s">
        <v>765</v>
      </c>
      <c r="CB91" s="835" t="s">
        <v>766</v>
      </c>
      <c r="CC91" s="835" t="s">
        <v>767</v>
      </c>
      <c r="CD91" s="835" t="s">
        <v>768</v>
      </c>
      <c r="CE91" s="835" t="s">
        <v>769</v>
      </c>
      <c r="CF91" s="835" t="s">
        <v>770</v>
      </c>
      <c r="CG91" s="835" t="s">
        <v>771</v>
      </c>
      <c r="CH91" s="835" t="s">
        <v>772</v>
      </c>
      <c r="CI91" s="835" t="s">
        <v>773</v>
      </c>
      <c r="CJ91" s="835" t="s">
        <v>774</v>
      </c>
      <c r="CK91" s="835" t="s">
        <v>775</v>
      </c>
      <c r="CL91" s="835" t="s">
        <v>776</v>
      </c>
      <c r="CM91" s="835" t="s">
        <v>777</v>
      </c>
      <c r="CN91" s="835" t="s">
        <v>778</v>
      </c>
      <c r="CO91" s="835" t="s">
        <v>779</v>
      </c>
      <c r="CP91" s="835" t="s">
        <v>780</v>
      </c>
      <c r="CQ91" s="835" t="s">
        <v>781</v>
      </c>
      <c r="CR91" s="835" t="s">
        <v>782</v>
      </c>
      <c r="CS91" s="835" t="s">
        <v>783</v>
      </c>
      <c r="CT91" s="835" t="s">
        <v>784</v>
      </c>
      <c r="CU91" s="835" t="s">
        <v>785</v>
      </c>
      <c r="CV91" s="835" t="s">
        <v>786</v>
      </c>
      <c r="CW91" s="835" t="s">
        <v>787</v>
      </c>
      <c r="CX91" s="835" t="s">
        <v>788</v>
      </c>
      <c r="CY91" s="835" t="s">
        <v>789</v>
      </c>
      <c r="CZ91" s="835" t="s">
        <v>790</v>
      </c>
      <c r="DA91" s="835" t="s">
        <v>791</v>
      </c>
      <c r="DB91" s="835" t="s">
        <v>792</v>
      </c>
      <c r="DC91" s="835" t="s">
        <v>793</v>
      </c>
      <c r="DD91" s="835" t="s">
        <v>794</v>
      </c>
      <c r="DE91" s="835" t="s">
        <v>795</v>
      </c>
      <c r="DF91" s="835" t="s">
        <v>796</v>
      </c>
      <c r="DG91" s="835" t="s">
        <v>797</v>
      </c>
      <c r="DH91" s="835" t="s">
        <v>798</v>
      </c>
      <c r="DI91" s="835" t="s">
        <v>799</v>
      </c>
      <c r="DJ91" s="835" t="s">
        <v>800</v>
      </c>
      <c r="DK91" s="835" t="s">
        <v>801</v>
      </c>
      <c r="DL91" s="835" t="s">
        <v>802</v>
      </c>
      <c r="DM91" s="835" t="s">
        <v>803</v>
      </c>
      <c r="DN91" s="835" t="s">
        <v>804</v>
      </c>
      <c r="DO91" s="835" t="s">
        <v>805</v>
      </c>
      <c r="DP91" s="835" t="s">
        <v>806</v>
      </c>
      <c r="DQ91" s="835" t="s">
        <v>807</v>
      </c>
      <c r="DR91" s="835" t="s">
        <v>808</v>
      </c>
      <c r="DS91" s="835" t="s">
        <v>809</v>
      </c>
      <c r="DT91" s="835" t="s">
        <v>810</v>
      </c>
      <c r="DU91" s="835" t="s">
        <v>811</v>
      </c>
      <c r="DV91" s="835" t="s">
        <v>812</v>
      </c>
      <c r="DW91" s="835" t="s">
        <v>813</v>
      </c>
      <c r="DX91" s="835" t="s">
        <v>814</v>
      </c>
      <c r="DY91" s="835" t="s">
        <v>815</v>
      </c>
      <c r="DZ91" s="835" t="s">
        <v>816</v>
      </c>
      <c r="EA91" s="835" t="s">
        <v>817</v>
      </c>
      <c r="EB91" s="835" t="s">
        <v>818</v>
      </c>
      <c r="EC91" s="835" t="s">
        <v>819</v>
      </c>
      <c r="ED91" s="835" t="s">
        <v>820</v>
      </c>
      <c r="EE91" s="835" t="s">
        <v>821</v>
      </c>
      <c r="EF91" s="835" t="s">
        <v>822</v>
      </c>
      <c r="EG91" s="835" t="s">
        <v>823</v>
      </c>
      <c r="EH91" s="835" t="s">
        <v>824</v>
      </c>
      <c r="EI91" s="835" t="s">
        <v>825</v>
      </c>
      <c r="EJ91" s="835" t="s">
        <v>826</v>
      </c>
      <c r="EK91" s="835" t="s">
        <v>827</v>
      </c>
      <c r="EL91" s="835" t="s">
        <v>828</v>
      </c>
      <c r="EM91" s="835" t="s">
        <v>829</v>
      </c>
      <c r="EN91" s="835" t="s">
        <v>830</v>
      </c>
      <c r="EO91" s="835" t="s">
        <v>831</v>
      </c>
      <c r="EP91" s="835" t="s">
        <v>832</v>
      </c>
      <c r="EQ91" s="835" t="s">
        <v>833</v>
      </c>
      <c r="ER91" s="835" t="s">
        <v>834</v>
      </c>
      <c r="ES91" s="835" t="s">
        <v>835</v>
      </c>
      <c r="ET91" s="835" t="s">
        <v>836</v>
      </c>
      <c r="EU91" s="835" t="s">
        <v>837</v>
      </c>
      <c r="EV91" s="835" t="s">
        <v>838</v>
      </c>
      <c r="EW91" s="835" t="s">
        <v>839</v>
      </c>
      <c r="EX91" s="835" t="s">
        <v>840</v>
      </c>
      <c r="EY91" s="835" t="s">
        <v>841</v>
      </c>
      <c r="EZ91" s="835" t="s">
        <v>842</v>
      </c>
      <c r="FA91" s="835" t="s">
        <v>843</v>
      </c>
      <c r="FB91" s="835" t="s">
        <v>844</v>
      </c>
      <c r="FC91" s="835" t="s">
        <v>845</v>
      </c>
      <c r="FD91" s="835" t="s">
        <v>846</v>
      </c>
      <c r="FE91" s="835" t="s">
        <v>847</v>
      </c>
      <c r="FF91" s="835" t="s">
        <v>848</v>
      </c>
      <c r="FG91" s="835" t="s">
        <v>849</v>
      </c>
      <c r="FH91" s="835" t="s">
        <v>850</v>
      </c>
      <c r="FI91" s="835" t="s">
        <v>851</v>
      </c>
      <c r="FJ91" s="835" t="s">
        <v>852</v>
      </c>
      <c r="FK91" s="835" t="s">
        <v>853</v>
      </c>
      <c r="FL91" s="835" t="s">
        <v>854</v>
      </c>
      <c r="FM91" s="835" t="s">
        <v>855</v>
      </c>
      <c r="FN91" s="835" t="s">
        <v>856</v>
      </c>
      <c r="FO91" s="835" t="s">
        <v>857</v>
      </c>
      <c r="FP91" s="835" t="s">
        <v>858</v>
      </c>
      <c r="FQ91" s="835" t="s">
        <v>859</v>
      </c>
      <c r="FR91" s="835" t="s">
        <v>860</v>
      </c>
      <c r="FS91" s="835" t="s">
        <v>861</v>
      </c>
      <c r="FT91" s="835" t="s">
        <v>862</v>
      </c>
      <c r="FU91" s="835" t="s">
        <v>863</v>
      </c>
      <c r="FV91" s="835" t="s">
        <v>864</v>
      </c>
      <c r="FW91" s="835" t="s">
        <v>865</v>
      </c>
      <c r="FX91" s="835" t="s">
        <v>866</v>
      </c>
      <c r="FY91" s="835" t="s">
        <v>867</v>
      </c>
      <c r="FZ91" s="835" t="s">
        <v>868</v>
      </c>
      <c r="GA91" s="835" t="s">
        <v>869</v>
      </c>
      <c r="GB91" s="835" t="s">
        <v>870</v>
      </c>
      <c r="GC91" s="835" t="s">
        <v>871</v>
      </c>
      <c r="GD91" s="835" t="s">
        <v>872</v>
      </c>
      <c r="GE91" s="835" t="s">
        <v>873</v>
      </c>
      <c r="GF91" s="835" t="s">
        <v>874</v>
      </c>
      <c r="GG91" s="835" t="s">
        <v>875</v>
      </c>
      <c r="GH91" s="835" t="s">
        <v>876</v>
      </c>
      <c r="GI91" s="835" t="s">
        <v>877</v>
      </c>
      <c r="GJ91" s="835" t="s">
        <v>878</v>
      </c>
      <c r="GK91" s="835" t="s">
        <v>879</v>
      </c>
      <c r="GL91" s="835" t="s">
        <v>880</v>
      </c>
      <c r="GM91" s="835" t="s">
        <v>881</v>
      </c>
      <c r="GN91" s="835" t="s">
        <v>882</v>
      </c>
      <c r="GO91" s="835" t="s">
        <v>883</v>
      </c>
      <c r="GP91" s="835" t="s">
        <v>884</v>
      </c>
      <c r="GQ91" s="835" t="s">
        <v>885</v>
      </c>
      <c r="GR91" s="835" t="s">
        <v>886</v>
      </c>
      <c r="GS91" s="835" t="s">
        <v>887</v>
      </c>
      <c r="GT91" s="835" t="s">
        <v>888</v>
      </c>
      <c r="GU91" s="835" t="s">
        <v>889</v>
      </c>
      <c r="GV91" s="835" t="s">
        <v>890</v>
      </c>
      <c r="GW91" s="835" t="s">
        <v>891</v>
      </c>
      <c r="GX91" s="835" t="s">
        <v>892</v>
      </c>
      <c r="GY91" s="835" t="s">
        <v>893</v>
      </c>
      <c r="GZ91" s="835" t="s">
        <v>894</v>
      </c>
      <c r="HA91" s="835" t="s">
        <v>895</v>
      </c>
      <c r="HB91" s="835" t="s">
        <v>896</v>
      </c>
      <c r="HC91" s="835" t="s">
        <v>897</v>
      </c>
      <c r="HD91" s="835" t="s">
        <v>898</v>
      </c>
      <c r="HE91" s="835" t="s">
        <v>899</v>
      </c>
      <c r="HF91" s="835" t="s">
        <v>900</v>
      </c>
      <c r="HG91" s="835" t="s">
        <v>901</v>
      </c>
      <c r="HH91" s="835" t="s">
        <v>902</v>
      </c>
      <c r="HI91" s="835" t="s">
        <v>903</v>
      </c>
      <c r="HJ91" s="835" t="s">
        <v>904</v>
      </c>
      <c r="HK91" s="835" t="s">
        <v>905</v>
      </c>
      <c r="HL91" s="835" t="s">
        <v>906</v>
      </c>
      <c r="HM91" s="835" t="s">
        <v>907</v>
      </c>
      <c r="HN91" s="835" t="s">
        <v>908</v>
      </c>
      <c r="HO91" s="835" t="s">
        <v>909</v>
      </c>
      <c r="HP91" s="835" t="s">
        <v>910</v>
      </c>
      <c r="HQ91" s="835" t="s">
        <v>911</v>
      </c>
      <c r="HR91" s="835" t="s">
        <v>912</v>
      </c>
      <c r="HS91" s="835" t="s">
        <v>913</v>
      </c>
      <c r="HT91" s="835" t="s">
        <v>914</v>
      </c>
      <c r="HU91" s="835" t="s">
        <v>915</v>
      </c>
      <c r="HV91" s="835" t="s">
        <v>916</v>
      </c>
      <c r="HW91" s="835" t="s">
        <v>917</v>
      </c>
      <c r="HX91" s="835" t="s">
        <v>918</v>
      </c>
      <c r="HY91" s="835" t="s">
        <v>919</v>
      </c>
      <c r="HZ91" s="835" t="s">
        <v>920</v>
      </c>
      <c r="IA91" s="835" t="s">
        <v>921</v>
      </c>
      <c r="IB91" s="835" t="s">
        <v>922</v>
      </c>
      <c r="IC91" s="835" t="s">
        <v>923</v>
      </c>
      <c r="ID91" s="835" t="s">
        <v>924</v>
      </c>
      <c r="IE91" s="835" t="s">
        <v>925</v>
      </c>
      <c r="IF91" s="835" t="s">
        <v>926</v>
      </c>
      <c r="IG91" s="835" t="s">
        <v>927</v>
      </c>
      <c r="IH91" s="835" t="s">
        <v>928</v>
      </c>
      <c r="II91" s="835" t="s">
        <v>929</v>
      </c>
      <c r="IJ91" s="835" t="s">
        <v>930</v>
      </c>
      <c r="IK91" s="835" t="s">
        <v>931</v>
      </c>
      <c r="IL91" s="835" t="s">
        <v>932</v>
      </c>
      <c r="IM91" s="835" t="s">
        <v>933</v>
      </c>
      <c r="IN91" s="835" t="s">
        <v>934</v>
      </c>
      <c r="IO91" s="835" t="s">
        <v>935</v>
      </c>
      <c r="IP91" s="835" t="s">
        <v>936</v>
      </c>
      <c r="IQ91" s="835" t="s">
        <v>937</v>
      </c>
      <c r="IR91" s="835" t="s">
        <v>938</v>
      </c>
      <c r="IS91" s="835" t="s">
        <v>939</v>
      </c>
      <c r="IT91" s="835" t="s">
        <v>940</v>
      </c>
      <c r="IU91" s="835" t="s">
        <v>941</v>
      </c>
      <c r="IV91" s="835" t="s">
        <v>942</v>
      </c>
      <c r="IW91" s="835" t="s">
        <v>943</v>
      </c>
      <c r="IX91" s="835" t="s">
        <v>944</v>
      </c>
      <c r="IY91" s="835" t="s">
        <v>945</v>
      </c>
      <c r="IZ91" s="835" t="s">
        <v>946</v>
      </c>
      <c r="JA91" s="835" t="s">
        <v>947</v>
      </c>
      <c r="JB91" s="835" t="s">
        <v>948</v>
      </c>
      <c r="JC91" s="835" t="s">
        <v>949</v>
      </c>
      <c r="JD91" s="835" t="s">
        <v>950</v>
      </c>
      <c r="JE91" s="835" t="s">
        <v>951</v>
      </c>
      <c r="JF91" s="835" t="s">
        <v>952</v>
      </c>
      <c r="JG91" s="835" t="s">
        <v>953</v>
      </c>
      <c r="JH91" s="835" t="s">
        <v>954</v>
      </c>
      <c r="JI91" s="835" t="s">
        <v>955</v>
      </c>
      <c r="JJ91" s="835" t="s">
        <v>956</v>
      </c>
      <c r="JK91" s="835" t="s">
        <v>957</v>
      </c>
      <c r="JL91" s="835" t="s">
        <v>958</v>
      </c>
      <c r="JM91" s="835" t="s">
        <v>959</v>
      </c>
      <c r="JN91" s="835" t="s">
        <v>960</v>
      </c>
      <c r="JO91" s="835" t="s">
        <v>961</v>
      </c>
      <c r="JP91" s="835" t="s">
        <v>962</v>
      </c>
      <c r="JQ91" s="835" t="s">
        <v>963</v>
      </c>
      <c r="JR91" s="835" t="s">
        <v>964</v>
      </c>
      <c r="JS91" s="835" t="s">
        <v>965</v>
      </c>
      <c r="JT91" s="835" t="s">
        <v>966</v>
      </c>
      <c r="JU91" s="835" t="s">
        <v>967</v>
      </c>
      <c r="JV91" s="835" t="s">
        <v>968</v>
      </c>
      <c r="JW91" s="835" t="s">
        <v>969</v>
      </c>
      <c r="JX91" s="835" t="s">
        <v>970</v>
      </c>
      <c r="JY91" s="835" t="s">
        <v>971</v>
      </c>
      <c r="JZ91" s="835" t="s">
        <v>972</v>
      </c>
      <c r="KA91" s="835" t="s">
        <v>973</v>
      </c>
      <c r="KB91" s="835" t="s">
        <v>974</v>
      </c>
      <c r="KC91" s="835" t="s">
        <v>975</v>
      </c>
      <c r="KD91" s="835" t="s">
        <v>976</v>
      </c>
      <c r="KE91" s="835" t="s">
        <v>977</v>
      </c>
      <c r="KF91" s="835" t="s">
        <v>978</v>
      </c>
      <c r="KG91" s="835" t="s">
        <v>979</v>
      </c>
      <c r="KH91" s="835" t="s">
        <v>980</v>
      </c>
      <c r="KI91" s="835" t="s">
        <v>981</v>
      </c>
      <c r="KJ91" s="835" t="s">
        <v>982</v>
      </c>
      <c r="KK91" s="835" t="s">
        <v>983</v>
      </c>
      <c r="KL91" s="835" t="s">
        <v>984</v>
      </c>
      <c r="KM91" s="835" t="s">
        <v>985</v>
      </c>
      <c r="KN91" s="835" t="s">
        <v>986</v>
      </c>
      <c r="KO91" s="835" t="s">
        <v>987</v>
      </c>
      <c r="KP91" s="835" t="s">
        <v>988</v>
      </c>
      <c r="KQ91" s="835" t="s">
        <v>989</v>
      </c>
      <c r="KR91" s="835" t="s">
        <v>990</v>
      </c>
      <c r="KS91" s="835" t="s">
        <v>991</v>
      </c>
      <c r="KT91" s="835" t="s">
        <v>992</v>
      </c>
      <c r="KU91" s="835" t="s">
        <v>993</v>
      </c>
      <c r="KV91" s="835" t="s">
        <v>994</v>
      </c>
      <c r="KW91" s="835" t="s">
        <v>995</v>
      </c>
      <c r="KX91" s="835" t="s">
        <v>996</v>
      </c>
      <c r="KY91" s="835" t="s">
        <v>997</v>
      </c>
      <c r="KZ91" s="835" t="s">
        <v>998</v>
      </c>
      <c r="LA91" s="835" t="s">
        <v>999</v>
      </c>
      <c r="LB91" s="835" t="s">
        <v>1000</v>
      </c>
      <c r="LC91" s="835" t="s">
        <v>1001</v>
      </c>
      <c r="LD91" s="835" t="s">
        <v>1002</v>
      </c>
      <c r="LE91" s="835" t="s">
        <v>1003</v>
      </c>
      <c r="LF91" s="835" t="s">
        <v>1004</v>
      </c>
      <c r="LG91" s="835" t="s">
        <v>1005</v>
      </c>
      <c r="LH91" s="835" t="s">
        <v>1006</v>
      </c>
      <c r="LI91" s="835" t="s">
        <v>1007</v>
      </c>
      <c r="LJ91" s="835" t="s">
        <v>1008</v>
      </c>
      <c r="LK91" s="835" t="s">
        <v>1009</v>
      </c>
      <c r="LL91" s="835" t="s">
        <v>1010</v>
      </c>
      <c r="LM91" s="835" t="s">
        <v>1011</v>
      </c>
      <c r="LN91" s="835" t="s">
        <v>1012</v>
      </c>
      <c r="LO91" s="835" t="s">
        <v>1013</v>
      </c>
      <c r="LP91" s="835" t="s">
        <v>1014</v>
      </c>
      <c r="LQ91" s="835" t="s">
        <v>1015</v>
      </c>
      <c r="LR91" s="835" t="s">
        <v>1016</v>
      </c>
      <c r="LS91" s="835" t="s">
        <v>1017</v>
      </c>
      <c r="LT91" s="835" t="s">
        <v>1018</v>
      </c>
      <c r="LU91" s="835" t="s">
        <v>1019</v>
      </c>
      <c r="LV91" s="835" t="s">
        <v>1020</v>
      </c>
      <c r="LW91" s="835" t="s">
        <v>1021</v>
      </c>
      <c r="LX91" s="835" t="s">
        <v>1022</v>
      </c>
      <c r="LY91" s="835" t="s">
        <v>1023</v>
      </c>
      <c r="LZ91" s="835" t="s">
        <v>1024</v>
      </c>
      <c r="MA91" s="835" t="s">
        <v>1025</v>
      </c>
      <c r="MB91" s="835" t="s">
        <v>1026</v>
      </c>
      <c r="MC91" s="835" t="s">
        <v>1027</v>
      </c>
      <c r="MD91" s="835" t="s">
        <v>1028</v>
      </c>
      <c r="ME91" s="835" t="s">
        <v>1029</v>
      </c>
      <c r="MF91" s="835" t="s">
        <v>1030</v>
      </c>
      <c r="MG91" s="835" t="s">
        <v>1031</v>
      </c>
      <c r="MH91" s="835" t="s">
        <v>1032</v>
      </c>
      <c r="MI91" s="835" t="s">
        <v>1033</v>
      </c>
      <c r="MJ91" s="835" t="s">
        <v>1034</v>
      </c>
      <c r="MK91" s="835" t="s">
        <v>1035</v>
      </c>
      <c r="ML91" s="835" t="s">
        <v>1036</v>
      </c>
      <c r="MM91" s="835" t="s">
        <v>1037</v>
      </c>
      <c r="MN91" s="835" t="s">
        <v>1038</v>
      </c>
      <c r="MO91" s="835" t="s">
        <v>1039</v>
      </c>
      <c r="MP91" s="835" t="s">
        <v>1040</v>
      </c>
      <c r="MQ91" s="835" t="s">
        <v>1041</v>
      </c>
      <c r="MR91" s="835" t="s">
        <v>1042</v>
      </c>
      <c r="MS91" s="835" t="s">
        <v>1043</v>
      </c>
      <c r="MT91" s="835" t="s">
        <v>1044</v>
      </c>
      <c r="MU91" s="835" t="s">
        <v>1045</v>
      </c>
      <c r="MV91" s="835" t="s">
        <v>1046</v>
      </c>
      <c r="MW91" s="835" t="s">
        <v>1047</v>
      </c>
      <c r="MX91" s="835" t="s">
        <v>1048</v>
      </c>
      <c r="MY91" s="835" t="s">
        <v>1049</v>
      </c>
      <c r="MZ91" s="835" t="s">
        <v>1050</v>
      </c>
      <c r="NA91" s="835" t="s">
        <v>1051</v>
      </c>
      <c r="NB91" s="835" t="s">
        <v>1052</v>
      </c>
      <c r="NC91" s="835" t="s">
        <v>1053</v>
      </c>
      <c r="ND91" s="835" t="s">
        <v>1054</v>
      </c>
      <c r="NE91" s="835" t="s">
        <v>1055</v>
      </c>
      <c r="NF91" s="835" t="s">
        <v>1056</v>
      </c>
      <c r="NG91" s="835" t="s">
        <v>1057</v>
      </c>
      <c r="NH91" s="835" t="s">
        <v>1058</v>
      </c>
      <c r="NI91" s="835" t="s">
        <v>1059</v>
      </c>
      <c r="NJ91" s="835" t="s">
        <v>1060</v>
      </c>
      <c r="NK91" s="835" t="s">
        <v>1061</v>
      </c>
      <c r="NL91" s="835" t="s">
        <v>1062</v>
      </c>
      <c r="NM91" s="835" t="s">
        <v>1063</v>
      </c>
      <c r="NN91" s="835" t="s">
        <v>1064</v>
      </c>
      <c r="NO91" s="835" t="s">
        <v>1065</v>
      </c>
      <c r="NP91" s="835" t="s">
        <v>1066</v>
      </c>
      <c r="NQ91" s="835" t="s">
        <v>1067</v>
      </c>
      <c r="NR91" s="835" t="s">
        <v>1068</v>
      </c>
      <c r="NS91" s="835" t="s">
        <v>1069</v>
      </c>
      <c r="NT91" s="835" t="s">
        <v>1070</v>
      </c>
      <c r="NU91" s="835" t="s">
        <v>1071</v>
      </c>
      <c r="NV91" s="835" t="s">
        <v>1072</v>
      </c>
      <c r="NW91" s="835" t="s">
        <v>1073</v>
      </c>
      <c r="NX91" s="835" t="s">
        <v>1074</v>
      </c>
      <c r="NY91" s="835" t="s">
        <v>1075</v>
      </c>
      <c r="NZ91" s="835" t="s">
        <v>1076</v>
      </c>
      <c r="OA91" s="835" t="s">
        <v>1077</v>
      </c>
      <c r="OB91" s="835" t="s">
        <v>1078</v>
      </c>
      <c r="OC91" s="835" t="s">
        <v>1079</v>
      </c>
      <c r="OD91" s="835" t="s">
        <v>1080</v>
      </c>
      <c r="OE91" s="835" t="s">
        <v>1081</v>
      </c>
      <c r="OF91" s="835" t="s">
        <v>1082</v>
      </c>
      <c r="OG91" s="835" t="s">
        <v>1083</v>
      </c>
      <c r="OH91" s="835" t="s">
        <v>1084</v>
      </c>
      <c r="OI91" s="835" t="s">
        <v>1085</v>
      </c>
      <c r="OJ91" s="835" t="s">
        <v>1086</v>
      </c>
      <c r="OK91" s="835" t="s">
        <v>1087</v>
      </c>
      <c r="OL91" s="835" t="s">
        <v>1088</v>
      </c>
      <c r="OM91" s="835" t="s">
        <v>1089</v>
      </c>
      <c r="ON91" s="835" t="s">
        <v>1090</v>
      </c>
      <c r="OO91" s="835" t="s">
        <v>1091</v>
      </c>
      <c r="OP91" s="835" t="s">
        <v>1092</v>
      </c>
      <c r="OQ91" s="835" t="s">
        <v>1093</v>
      </c>
      <c r="OR91" s="835" t="s">
        <v>1094</v>
      </c>
      <c r="OS91" s="835" t="s">
        <v>1095</v>
      </c>
      <c r="OT91" s="835" t="s">
        <v>1096</v>
      </c>
      <c r="OU91" s="835" t="s">
        <v>1097</v>
      </c>
      <c r="OV91" s="835" t="s">
        <v>1098</v>
      </c>
      <c r="OW91" s="835" t="s">
        <v>1099</v>
      </c>
      <c r="OX91" s="835" t="s">
        <v>1100</v>
      </c>
      <c r="OY91" s="835" t="s">
        <v>1101</v>
      </c>
      <c r="OZ91" s="835" t="s">
        <v>1102</v>
      </c>
      <c r="PA91" s="835" t="s">
        <v>1103</v>
      </c>
      <c r="PB91" s="835" t="s">
        <v>1104</v>
      </c>
      <c r="PC91" s="835" t="s">
        <v>1105</v>
      </c>
      <c r="PD91" s="835" t="s">
        <v>1106</v>
      </c>
      <c r="PE91" s="835" t="s">
        <v>1107</v>
      </c>
      <c r="PF91" s="835" t="s">
        <v>1108</v>
      </c>
      <c r="PG91" s="835" t="s">
        <v>1109</v>
      </c>
      <c r="PH91" s="835" t="s">
        <v>1110</v>
      </c>
      <c r="PI91" s="835" t="s">
        <v>1111</v>
      </c>
      <c r="PJ91" s="835" t="s">
        <v>1112</v>
      </c>
      <c r="PK91" s="835" t="s">
        <v>1113</v>
      </c>
      <c r="PL91" s="835" t="s">
        <v>1114</v>
      </c>
      <c r="PM91" s="835" t="s">
        <v>1115</v>
      </c>
      <c r="PN91" s="835" t="s">
        <v>1116</v>
      </c>
      <c r="PO91" s="835" t="s">
        <v>1117</v>
      </c>
      <c r="PP91" s="835" t="s">
        <v>1118</v>
      </c>
      <c r="PQ91" s="835" t="s">
        <v>1119</v>
      </c>
      <c r="PR91" s="835" t="s">
        <v>1120</v>
      </c>
      <c r="PS91" s="835" t="s">
        <v>1121</v>
      </c>
      <c r="PT91" s="835" t="s">
        <v>1122</v>
      </c>
      <c r="PU91" s="835" t="s">
        <v>1123</v>
      </c>
      <c r="PV91" s="835" t="s">
        <v>1124</v>
      </c>
      <c r="PW91" s="835" t="s">
        <v>1125</v>
      </c>
      <c r="PX91" s="835" t="s">
        <v>1126</v>
      </c>
      <c r="PY91" s="835" t="s">
        <v>1127</v>
      </c>
      <c r="PZ91" s="835" t="s">
        <v>1128</v>
      </c>
      <c r="QA91" s="835" t="s">
        <v>1129</v>
      </c>
      <c r="QB91" s="835" t="s">
        <v>1130</v>
      </c>
      <c r="QC91" s="835" t="s">
        <v>1131</v>
      </c>
      <c r="QD91" s="835" t="s">
        <v>1132</v>
      </c>
      <c r="QE91" s="835" t="s">
        <v>1133</v>
      </c>
      <c r="QF91" s="835" t="s">
        <v>1134</v>
      </c>
      <c r="QG91" s="835" t="s">
        <v>1135</v>
      </c>
      <c r="QH91" s="835" t="s">
        <v>1136</v>
      </c>
      <c r="QI91" s="835" t="s">
        <v>1137</v>
      </c>
      <c r="QJ91" s="835" t="s">
        <v>1138</v>
      </c>
      <c r="QK91" s="835" t="s">
        <v>1139</v>
      </c>
      <c r="QL91" s="835" t="s">
        <v>1140</v>
      </c>
      <c r="QM91" s="835" t="s">
        <v>1141</v>
      </c>
      <c r="QN91" s="835" t="s">
        <v>1142</v>
      </c>
      <c r="QO91" s="835" t="s">
        <v>1143</v>
      </c>
      <c r="QP91" s="835" t="s">
        <v>1144</v>
      </c>
      <c r="QQ91" s="835" t="s">
        <v>1145</v>
      </c>
      <c r="QR91" s="835" t="s">
        <v>1146</v>
      </c>
      <c r="QS91" s="835" t="s">
        <v>1147</v>
      </c>
      <c r="QT91" s="835" t="s">
        <v>1148</v>
      </c>
      <c r="QU91" s="835" t="s">
        <v>1149</v>
      </c>
      <c r="QV91" s="835" t="s">
        <v>1150</v>
      </c>
      <c r="QW91" s="835" t="s">
        <v>1151</v>
      </c>
      <c r="QX91" s="835" t="s">
        <v>1152</v>
      </c>
      <c r="QY91" s="835" t="s">
        <v>1153</v>
      </c>
      <c r="QZ91" s="835" t="s">
        <v>1154</v>
      </c>
      <c r="RA91" s="835" t="s">
        <v>1155</v>
      </c>
      <c r="RB91" s="835" t="s">
        <v>1156</v>
      </c>
      <c r="RC91" s="835" t="s">
        <v>1157</v>
      </c>
      <c r="RD91" s="835" t="s">
        <v>1158</v>
      </c>
      <c r="RE91" s="835" t="s">
        <v>1159</v>
      </c>
      <c r="RF91" s="835" t="s">
        <v>1160</v>
      </c>
      <c r="RG91" s="835" t="s">
        <v>1161</v>
      </c>
      <c r="RH91" s="835" t="s">
        <v>1162</v>
      </c>
      <c r="RI91" s="835" t="s">
        <v>1163</v>
      </c>
      <c r="RJ91" s="835" t="s">
        <v>1164</v>
      </c>
      <c r="RK91" s="835" t="s">
        <v>1165</v>
      </c>
      <c r="RL91" s="835" t="s">
        <v>1166</v>
      </c>
      <c r="RM91" s="835" t="s">
        <v>1167</v>
      </c>
      <c r="RN91" s="835" t="s">
        <v>1168</v>
      </c>
      <c r="RO91" s="835" t="s">
        <v>1169</v>
      </c>
      <c r="RP91" s="835" t="s">
        <v>1170</v>
      </c>
      <c r="RQ91" s="835" t="s">
        <v>1171</v>
      </c>
      <c r="RR91" s="835" t="s">
        <v>1172</v>
      </c>
      <c r="RS91" s="835" t="s">
        <v>1173</v>
      </c>
      <c r="RT91" s="835" t="s">
        <v>1174</v>
      </c>
      <c r="RU91" s="835" t="s">
        <v>1175</v>
      </c>
      <c r="RV91" s="835" t="s">
        <v>1176</v>
      </c>
      <c r="RW91" s="835" t="s">
        <v>1177</v>
      </c>
      <c r="RX91" s="835" t="s">
        <v>1178</v>
      </c>
      <c r="RY91" s="835" t="s">
        <v>1179</v>
      </c>
      <c r="RZ91" s="835" t="s">
        <v>1180</v>
      </c>
      <c r="SA91" s="835" t="s">
        <v>1181</v>
      </c>
      <c r="SB91" s="835" t="s">
        <v>1182</v>
      </c>
      <c r="SC91" s="835" t="s">
        <v>1183</v>
      </c>
      <c r="SD91" s="835" t="s">
        <v>1184</v>
      </c>
      <c r="SE91" s="835" t="s">
        <v>1185</v>
      </c>
      <c r="SF91" s="835" t="s">
        <v>1186</v>
      </c>
      <c r="SG91" s="835" t="s">
        <v>1187</v>
      </c>
      <c r="SH91" s="835" t="s">
        <v>1188</v>
      </c>
      <c r="SI91" s="835" t="s">
        <v>1189</v>
      </c>
      <c r="SJ91" s="835" t="s">
        <v>1190</v>
      </c>
      <c r="SK91" s="835" t="s">
        <v>1191</v>
      </c>
      <c r="SL91" s="835" t="s">
        <v>1192</v>
      </c>
      <c r="SM91" s="835" t="s">
        <v>1193</v>
      </c>
      <c r="SN91" s="835" t="s">
        <v>1194</v>
      </c>
      <c r="SO91" s="835" t="s">
        <v>1195</v>
      </c>
      <c r="SP91" s="835" t="s">
        <v>1196</v>
      </c>
      <c r="SQ91" s="835" t="s">
        <v>1197</v>
      </c>
      <c r="SR91" s="835" t="s">
        <v>1198</v>
      </c>
      <c r="SS91" s="835" t="s">
        <v>1199</v>
      </c>
      <c r="ST91" s="835" t="s">
        <v>1200</v>
      </c>
      <c r="SU91" s="835" t="s">
        <v>1201</v>
      </c>
      <c r="SV91" s="835" t="s">
        <v>1202</v>
      </c>
      <c r="SW91" s="835" t="s">
        <v>1203</v>
      </c>
      <c r="SX91" s="835" t="s">
        <v>1204</v>
      </c>
      <c r="SY91" s="835" t="s">
        <v>1205</v>
      </c>
      <c r="SZ91" s="835" t="s">
        <v>1206</v>
      </c>
      <c r="TA91" s="835" t="s">
        <v>1207</v>
      </c>
      <c r="TB91" s="835" t="s">
        <v>1208</v>
      </c>
      <c r="TC91" s="835" t="s">
        <v>1209</v>
      </c>
      <c r="TD91" s="835" t="s">
        <v>1210</v>
      </c>
      <c r="TE91" s="835" t="s">
        <v>1211</v>
      </c>
      <c r="TF91" s="835" t="s">
        <v>1212</v>
      </c>
      <c r="TG91" s="835" t="s">
        <v>1213</v>
      </c>
      <c r="TH91" s="835" t="s">
        <v>1214</v>
      </c>
      <c r="TI91" s="835" t="s">
        <v>1215</v>
      </c>
      <c r="TJ91" s="835" t="s">
        <v>1216</v>
      </c>
      <c r="TK91" s="835" t="s">
        <v>1217</v>
      </c>
      <c r="TL91" s="835" t="s">
        <v>1218</v>
      </c>
      <c r="TM91" s="835" t="s">
        <v>1219</v>
      </c>
      <c r="TN91" s="835" t="s">
        <v>1220</v>
      </c>
      <c r="TO91" s="835" t="s">
        <v>1221</v>
      </c>
      <c r="TP91" s="835" t="s">
        <v>1222</v>
      </c>
      <c r="TQ91" s="835" t="s">
        <v>1223</v>
      </c>
      <c r="TR91" s="835" t="s">
        <v>1224</v>
      </c>
      <c r="TS91" s="835" t="s">
        <v>1225</v>
      </c>
      <c r="TT91" s="835" t="s">
        <v>1226</v>
      </c>
      <c r="TU91" s="835" t="s">
        <v>1227</v>
      </c>
      <c r="TV91" s="835" t="s">
        <v>1228</v>
      </c>
      <c r="TW91" s="835" t="s">
        <v>1229</v>
      </c>
      <c r="TX91" s="835" t="s">
        <v>1230</v>
      </c>
      <c r="TY91" s="835" t="s">
        <v>1231</v>
      </c>
      <c r="TZ91" s="835" t="s">
        <v>1232</v>
      </c>
      <c r="UA91" s="835" t="s">
        <v>1233</v>
      </c>
      <c r="UB91" s="835" t="s">
        <v>1234</v>
      </c>
      <c r="UC91" s="835" t="s">
        <v>1235</v>
      </c>
      <c r="UD91" s="835" t="s">
        <v>1236</v>
      </c>
      <c r="UE91" s="835" t="s">
        <v>1237</v>
      </c>
      <c r="UF91" s="835" t="s">
        <v>1238</v>
      </c>
      <c r="UG91" s="835" t="s">
        <v>1239</v>
      </c>
      <c r="UH91" s="835" t="s">
        <v>1240</v>
      </c>
      <c r="UI91" s="835" t="s">
        <v>1241</v>
      </c>
      <c r="UJ91" s="835" t="s">
        <v>1242</v>
      </c>
      <c r="UK91" s="835" t="s">
        <v>1243</v>
      </c>
      <c r="UL91" s="835" t="s">
        <v>1244</v>
      </c>
      <c r="UM91" s="835" t="s">
        <v>1245</v>
      </c>
      <c r="UN91" s="835" t="s">
        <v>1246</v>
      </c>
      <c r="UO91" s="835" t="s">
        <v>1247</v>
      </c>
      <c r="UP91" s="835" t="s">
        <v>1248</v>
      </c>
      <c r="UQ91" s="835" t="s">
        <v>1249</v>
      </c>
      <c r="UR91" s="835" t="s">
        <v>1250</v>
      </c>
      <c r="US91" s="835" t="s">
        <v>1251</v>
      </c>
      <c r="UT91" s="835" t="s">
        <v>1252</v>
      </c>
      <c r="UU91" s="835" t="s">
        <v>1253</v>
      </c>
      <c r="UV91" s="835" t="s">
        <v>1254</v>
      </c>
      <c r="UW91" s="835" t="s">
        <v>1255</v>
      </c>
      <c r="UX91" s="835" t="s">
        <v>1256</v>
      </c>
      <c r="UY91" s="835" t="s">
        <v>1257</v>
      </c>
      <c r="UZ91" s="835" t="s">
        <v>1258</v>
      </c>
      <c r="VA91" s="835" t="s">
        <v>1259</v>
      </c>
      <c r="VB91" s="835" t="s">
        <v>1260</v>
      </c>
      <c r="VC91" s="835" t="s">
        <v>1261</v>
      </c>
      <c r="VD91" s="835" t="s">
        <v>1262</v>
      </c>
      <c r="VE91" s="835" t="s">
        <v>1263</v>
      </c>
      <c r="VF91" s="835" t="s">
        <v>1264</v>
      </c>
      <c r="VG91" s="835" t="s">
        <v>1265</v>
      </c>
      <c r="VH91" s="835" t="s">
        <v>1266</v>
      </c>
      <c r="VI91" s="835" t="s">
        <v>1267</v>
      </c>
      <c r="VJ91" s="835" t="s">
        <v>1268</v>
      </c>
      <c r="VK91" s="835" t="s">
        <v>1269</v>
      </c>
      <c r="VL91" s="835" t="s">
        <v>1270</v>
      </c>
      <c r="VM91" s="835" t="s">
        <v>1271</v>
      </c>
      <c r="VN91" s="835" t="s">
        <v>1272</v>
      </c>
      <c r="VO91" s="835" t="s">
        <v>1273</v>
      </c>
      <c r="VP91" s="835" t="s">
        <v>1274</v>
      </c>
      <c r="VQ91" s="835" t="s">
        <v>1275</v>
      </c>
      <c r="VR91" s="835" t="s">
        <v>1276</v>
      </c>
      <c r="VS91" s="835" t="s">
        <v>1277</v>
      </c>
      <c r="VT91" s="835" t="s">
        <v>1278</v>
      </c>
      <c r="VU91" s="835" t="s">
        <v>1279</v>
      </c>
      <c r="VV91" s="835" t="s">
        <v>1280</v>
      </c>
      <c r="VW91" s="835" t="s">
        <v>1281</v>
      </c>
      <c r="VX91" s="835" t="s">
        <v>1282</v>
      </c>
      <c r="VY91" s="835" t="s">
        <v>1283</v>
      </c>
      <c r="VZ91" s="835" t="s">
        <v>1284</v>
      </c>
      <c r="WA91" s="835" t="s">
        <v>1285</v>
      </c>
      <c r="WB91" s="835" t="s">
        <v>1286</v>
      </c>
      <c r="WC91" s="835" t="s">
        <v>1287</v>
      </c>
      <c r="WD91" s="835" t="s">
        <v>1288</v>
      </c>
      <c r="WE91" s="835" t="s">
        <v>1289</v>
      </c>
      <c r="WF91" s="835" t="s">
        <v>1290</v>
      </c>
      <c r="WG91" s="835" t="s">
        <v>1291</v>
      </c>
      <c r="WH91" s="835" t="s">
        <v>1292</v>
      </c>
      <c r="WI91" s="835" t="s">
        <v>1293</v>
      </c>
      <c r="WJ91" s="835" t="s">
        <v>1294</v>
      </c>
      <c r="WK91" s="835" t="s">
        <v>1295</v>
      </c>
      <c r="WL91" s="835" t="s">
        <v>1296</v>
      </c>
      <c r="WM91" s="835" t="s">
        <v>1297</v>
      </c>
      <c r="WN91" s="835" t="s">
        <v>1298</v>
      </c>
      <c r="WO91" s="835" t="s">
        <v>1299</v>
      </c>
      <c r="WP91" s="835" t="s">
        <v>1300</v>
      </c>
      <c r="WQ91" s="835" t="s">
        <v>1301</v>
      </c>
      <c r="WR91" s="835" t="s">
        <v>1302</v>
      </c>
      <c r="WS91" s="835" t="s">
        <v>1303</v>
      </c>
      <c r="WT91" s="835" t="s">
        <v>1304</v>
      </c>
      <c r="WU91" s="835" t="s">
        <v>1305</v>
      </c>
      <c r="WV91" s="835" t="s">
        <v>1306</v>
      </c>
      <c r="WW91" s="835" t="s">
        <v>1307</v>
      </c>
      <c r="WX91" s="835" t="s">
        <v>1308</v>
      </c>
      <c r="WY91" s="835" t="s">
        <v>1309</v>
      </c>
      <c r="WZ91" s="835" t="s">
        <v>1310</v>
      </c>
      <c r="XA91" s="835" t="s">
        <v>1311</v>
      </c>
      <c r="XB91" s="835" t="s">
        <v>1312</v>
      </c>
      <c r="XC91" s="835" t="s">
        <v>1313</v>
      </c>
      <c r="XD91" s="835" t="s">
        <v>1314</v>
      </c>
      <c r="XE91" s="835" t="s">
        <v>1315</v>
      </c>
      <c r="XF91" s="835" t="s">
        <v>1316</v>
      </c>
      <c r="XG91" s="835" t="s">
        <v>1317</v>
      </c>
      <c r="XH91" s="835" t="s">
        <v>1318</v>
      </c>
      <c r="XI91" s="835" t="s">
        <v>1319</v>
      </c>
      <c r="XJ91" s="835" t="s">
        <v>1320</v>
      </c>
      <c r="XK91" s="835" t="s">
        <v>1321</v>
      </c>
      <c r="XL91" s="835" t="s">
        <v>1322</v>
      </c>
      <c r="XM91" s="835" t="s">
        <v>1323</v>
      </c>
      <c r="XN91" s="835" t="s">
        <v>1324</v>
      </c>
      <c r="XO91" s="835" t="s">
        <v>1325</v>
      </c>
      <c r="XP91" s="835" t="s">
        <v>1326</v>
      </c>
      <c r="XQ91" s="835" t="s">
        <v>1327</v>
      </c>
      <c r="XR91" s="835" t="s">
        <v>1328</v>
      </c>
      <c r="XS91" s="835" t="s">
        <v>1329</v>
      </c>
      <c r="XT91" s="835" t="s">
        <v>1330</v>
      </c>
      <c r="XU91" s="835" t="s">
        <v>1331</v>
      </c>
      <c r="XV91" s="835" t="s">
        <v>1332</v>
      </c>
      <c r="XW91" s="835" t="s">
        <v>1333</v>
      </c>
      <c r="XX91" s="835" t="s">
        <v>1334</v>
      </c>
      <c r="XY91" s="835" t="s">
        <v>1335</v>
      </c>
      <c r="XZ91" s="835" t="s">
        <v>1336</v>
      </c>
      <c r="YA91" s="835" t="s">
        <v>1337</v>
      </c>
      <c r="YB91" s="835" t="s">
        <v>1338</v>
      </c>
      <c r="YC91" s="835" t="s">
        <v>1339</v>
      </c>
      <c r="YD91" s="835" t="s">
        <v>1340</v>
      </c>
      <c r="YE91" s="835" t="s">
        <v>1341</v>
      </c>
      <c r="YF91" s="835" t="s">
        <v>1342</v>
      </c>
      <c r="YG91" s="835" t="s">
        <v>1343</v>
      </c>
      <c r="YH91" s="835" t="s">
        <v>1344</v>
      </c>
      <c r="YI91" s="835" t="s">
        <v>1345</v>
      </c>
      <c r="YJ91" s="835" t="s">
        <v>1346</v>
      </c>
      <c r="YK91" s="835" t="s">
        <v>1347</v>
      </c>
      <c r="YL91" s="835" t="s">
        <v>1348</v>
      </c>
      <c r="YM91" s="835" t="s">
        <v>1349</v>
      </c>
      <c r="YN91" s="835" t="s">
        <v>1350</v>
      </c>
      <c r="YO91" s="835" t="s">
        <v>1351</v>
      </c>
      <c r="YP91" s="835" t="s">
        <v>1352</v>
      </c>
      <c r="YQ91" s="835" t="s">
        <v>1353</v>
      </c>
      <c r="YR91" s="835" t="s">
        <v>1354</v>
      </c>
      <c r="YS91" s="835" t="s">
        <v>1355</v>
      </c>
      <c r="YT91" s="835" t="s">
        <v>1356</v>
      </c>
      <c r="YU91" s="835" t="s">
        <v>1357</v>
      </c>
      <c r="YV91" s="835" t="s">
        <v>1358</v>
      </c>
      <c r="YW91" s="835" t="s">
        <v>1359</v>
      </c>
      <c r="YX91" s="835" t="s">
        <v>1360</v>
      </c>
      <c r="YY91" s="835" t="s">
        <v>1361</v>
      </c>
      <c r="YZ91" s="835" t="s">
        <v>1362</v>
      </c>
      <c r="ZA91" s="835" t="s">
        <v>1363</v>
      </c>
      <c r="ZB91" s="835" t="s">
        <v>1364</v>
      </c>
      <c r="ZC91" s="835" t="s">
        <v>1365</v>
      </c>
      <c r="ZD91" s="835" t="s">
        <v>1366</v>
      </c>
      <c r="ZE91" s="835" t="s">
        <v>1367</v>
      </c>
      <c r="ZF91" s="835" t="s">
        <v>1368</v>
      </c>
      <c r="ZG91" s="835" t="s">
        <v>1369</v>
      </c>
      <c r="ZH91" s="835" t="s">
        <v>1370</v>
      </c>
      <c r="ZI91" s="835" t="s">
        <v>1371</v>
      </c>
      <c r="ZJ91" s="835" t="s">
        <v>1372</v>
      </c>
      <c r="ZK91" s="835" t="s">
        <v>1373</v>
      </c>
      <c r="ZL91" s="835" t="s">
        <v>1374</v>
      </c>
      <c r="ZM91" s="835" t="s">
        <v>1375</v>
      </c>
      <c r="ZN91" s="835" t="s">
        <v>1376</v>
      </c>
      <c r="ZO91" s="835" t="s">
        <v>1377</v>
      </c>
      <c r="ZP91" s="835" t="s">
        <v>1378</v>
      </c>
      <c r="ZQ91" s="835" t="s">
        <v>1379</v>
      </c>
      <c r="ZR91" s="835" t="s">
        <v>1380</v>
      </c>
      <c r="ZS91" s="835" t="s">
        <v>1381</v>
      </c>
      <c r="ZT91" s="835" t="s">
        <v>1382</v>
      </c>
      <c r="ZU91" s="835" t="s">
        <v>1383</v>
      </c>
      <c r="ZV91" s="835" t="s">
        <v>1384</v>
      </c>
      <c r="ZW91" s="835" t="s">
        <v>1385</v>
      </c>
      <c r="ZX91" s="835" t="s">
        <v>1386</v>
      </c>
      <c r="ZY91" s="835" t="s">
        <v>1387</v>
      </c>
      <c r="ZZ91" s="835" t="s">
        <v>1388</v>
      </c>
      <c r="AAA91" s="835" t="s">
        <v>1389</v>
      </c>
      <c r="AAB91" s="835" t="s">
        <v>1390</v>
      </c>
      <c r="AAC91" s="835" t="s">
        <v>1391</v>
      </c>
      <c r="AAD91" s="835" t="s">
        <v>1392</v>
      </c>
      <c r="AAE91" s="835" t="s">
        <v>1393</v>
      </c>
      <c r="AAF91" s="835" t="s">
        <v>1394</v>
      </c>
      <c r="AAG91" s="835" t="s">
        <v>1395</v>
      </c>
      <c r="AAH91" s="835" t="s">
        <v>1396</v>
      </c>
      <c r="AAI91" s="835" t="s">
        <v>1397</v>
      </c>
      <c r="AAJ91" s="835" t="s">
        <v>1398</v>
      </c>
      <c r="AAK91" s="835" t="s">
        <v>1399</v>
      </c>
      <c r="AAL91" s="835" t="s">
        <v>1400</v>
      </c>
      <c r="AAM91" s="835" t="s">
        <v>1401</v>
      </c>
      <c r="AAN91" s="835" t="s">
        <v>1402</v>
      </c>
      <c r="AAO91" s="835" t="s">
        <v>1403</v>
      </c>
      <c r="AAP91" s="835" t="s">
        <v>1404</v>
      </c>
      <c r="AAQ91" s="835" t="s">
        <v>1405</v>
      </c>
      <c r="AAR91" s="835" t="s">
        <v>1406</v>
      </c>
      <c r="AAS91" s="835" t="s">
        <v>1407</v>
      </c>
      <c r="AAT91" s="835" t="s">
        <v>1408</v>
      </c>
      <c r="AAU91" s="835" t="s">
        <v>1409</v>
      </c>
      <c r="AAV91" s="835" t="s">
        <v>1410</v>
      </c>
      <c r="AAW91" s="835" t="s">
        <v>1411</v>
      </c>
      <c r="AAX91" s="835" t="s">
        <v>1412</v>
      </c>
      <c r="AAY91" s="835" t="s">
        <v>1413</v>
      </c>
      <c r="AAZ91" s="835" t="s">
        <v>1414</v>
      </c>
      <c r="ABA91" s="835" t="s">
        <v>1415</v>
      </c>
      <c r="ABB91" s="835" t="s">
        <v>1416</v>
      </c>
      <c r="ABC91" s="835" t="s">
        <v>1417</v>
      </c>
      <c r="ABD91" s="835" t="s">
        <v>1418</v>
      </c>
      <c r="ABE91" s="835" t="s">
        <v>1419</v>
      </c>
      <c r="ABF91" s="835" t="s">
        <v>1420</v>
      </c>
      <c r="ABG91" s="835" t="s">
        <v>1421</v>
      </c>
      <c r="ABH91" s="835" t="s">
        <v>1422</v>
      </c>
      <c r="ABI91" s="835" t="s">
        <v>1423</v>
      </c>
      <c r="ABJ91" s="835" t="s">
        <v>1424</v>
      </c>
      <c r="ABK91" s="835" t="s">
        <v>1425</v>
      </c>
      <c r="ABL91" s="835" t="s">
        <v>1426</v>
      </c>
      <c r="ABM91" s="835" t="s">
        <v>1427</v>
      </c>
      <c r="ABN91" s="835" t="s">
        <v>1428</v>
      </c>
      <c r="ABO91" s="835" t="s">
        <v>1429</v>
      </c>
      <c r="ABP91" s="835" t="s">
        <v>1430</v>
      </c>
      <c r="ABQ91" s="835" t="s">
        <v>1431</v>
      </c>
      <c r="ABR91" s="835" t="s">
        <v>1432</v>
      </c>
      <c r="ABS91" s="835" t="s">
        <v>1433</v>
      </c>
      <c r="ABT91" s="835" t="s">
        <v>1434</v>
      </c>
      <c r="ABU91" s="835" t="s">
        <v>1435</v>
      </c>
      <c r="ABV91" s="835" t="s">
        <v>1436</v>
      </c>
      <c r="ABW91" s="835" t="s">
        <v>1437</v>
      </c>
      <c r="ABX91" s="835" t="s">
        <v>1438</v>
      </c>
      <c r="ABY91" s="835" t="s">
        <v>1439</v>
      </c>
      <c r="ABZ91" s="835" t="s">
        <v>1440</v>
      </c>
      <c r="ACA91" s="835" t="s">
        <v>1441</v>
      </c>
      <c r="ACB91" s="835" t="s">
        <v>1442</v>
      </c>
      <c r="ACC91" s="835" t="s">
        <v>1443</v>
      </c>
      <c r="ACD91" s="835" t="s">
        <v>1444</v>
      </c>
      <c r="ACE91" s="835" t="s">
        <v>1445</v>
      </c>
      <c r="ACF91" s="835" t="s">
        <v>1446</v>
      </c>
      <c r="ACG91" s="835" t="s">
        <v>1447</v>
      </c>
      <c r="ACH91" s="835" t="s">
        <v>1448</v>
      </c>
      <c r="ACI91" s="835" t="s">
        <v>1449</v>
      </c>
      <c r="ACJ91" s="835" t="s">
        <v>1450</v>
      </c>
      <c r="ACK91" s="835" t="s">
        <v>1451</v>
      </c>
      <c r="ACL91" s="835" t="s">
        <v>1452</v>
      </c>
      <c r="ACM91" s="835" t="s">
        <v>1453</v>
      </c>
      <c r="ACN91" s="835" t="s">
        <v>1454</v>
      </c>
      <c r="ACO91" s="835" t="s">
        <v>1455</v>
      </c>
      <c r="ACP91" s="835" t="s">
        <v>1456</v>
      </c>
      <c r="ACQ91" s="835" t="s">
        <v>1457</v>
      </c>
      <c r="ACR91" s="835" t="s">
        <v>1458</v>
      </c>
      <c r="ACS91" s="835" t="s">
        <v>1459</v>
      </c>
      <c r="ACT91" s="835" t="s">
        <v>1460</v>
      </c>
      <c r="ACU91" s="835" t="s">
        <v>1461</v>
      </c>
      <c r="ACV91" s="835" t="s">
        <v>1462</v>
      </c>
      <c r="ACW91" s="835" t="s">
        <v>1463</v>
      </c>
      <c r="ACX91" s="835" t="s">
        <v>1464</v>
      </c>
      <c r="ACY91" s="835" t="s">
        <v>1465</v>
      </c>
      <c r="ACZ91" s="835" t="s">
        <v>1466</v>
      </c>
      <c r="ADA91" s="835" t="s">
        <v>1467</v>
      </c>
      <c r="ADB91" s="835" t="s">
        <v>1468</v>
      </c>
      <c r="ADC91" s="835" t="s">
        <v>1469</v>
      </c>
      <c r="ADD91" s="835" t="s">
        <v>1470</v>
      </c>
      <c r="ADE91" s="835" t="s">
        <v>1471</v>
      </c>
      <c r="ADF91" s="835" t="s">
        <v>1472</v>
      </c>
      <c r="ADG91" s="835" t="s">
        <v>1473</v>
      </c>
      <c r="ADH91" s="835" t="s">
        <v>1474</v>
      </c>
      <c r="ADI91" s="835" t="s">
        <v>1475</v>
      </c>
      <c r="ADJ91" s="835" t="s">
        <v>1476</v>
      </c>
      <c r="ADK91" s="835" t="s">
        <v>1477</v>
      </c>
      <c r="ADL91" s="835" t="s">
        <v>1478</v>
      </c>
      <c r="ADM91" s="835" t="s">
        <v>1479</v>
      </c>
      <c r="ADN91" s="835" t="s">
        <v>1480</v>
      </c>
      <c r="ADO91" s="835" t="s">
        <v>1481</v>
      </c>
      <c r="ADP91" s="835" t="s">
        <v>1482</v>
      </c>
      <c r="ADQ91" s="835" t="s">
        <v>1483</v>
      </c>
      <c r="ADR91" s="835" t="s">
        <v>1484</v>
      </c>
      <c r="ADS91" s="835" t="s">
        <v>1485</v>
      </c>
      <c r="ADT91" s="835" t="s">
        <v>1486</v>
      </c>
      <c r="ADU91" s="835" t="s">
        <v>1487</v>
      </c>
      <c r="ADV91" s="835" t="s">
        <v>1488</v>
      </c>
      <c r="ADW91" s="835" t="s">
        <v>1489</v>
      </c>
      <c r="ADX91" s="835" t="s">
        <v>1490</v>
      </c>
      <c r="ADY91" s="835" t="s">
        <v>1491</v>
      </c>
      <c r="ADZ91" s="835" t="s">
        <v>1492</v>
      </c>
      <c r="AEA91" s="835" t="s">
        <v>1493</v>
      </c>
      <c r="AEB91" s="835" t="s">
        <v>1494</v>
      </c>
      <c r="AEC91" s="835" t="s">
        <v>1495</v>
      </c>
      <c r="AED91" s="835" t="s">
        <v>1496</v>
      </c>
      <c r="AEE91" s="835" t="s">
        <v>1497</v>
      </c>
      <c r="AEF91" s="835" t="s">
        <v>1498</v>
      </c>
      <c r="AEG91" s="835" t="s">
        <v>1499</v>
      </c>
      <c r="AEH91" s="835" t="s">
        <v>1500</v>
      </c>
      <c r="AEI91" s="835" t="s">
        <v>1501</v>
      </c>
      <c r="AEJ91" s="835" t="s">
        <v>1502</v>
      </c>
      <c r="AEK91" s="835" t="s">
        <v>1503</v>
      </c>
      <c r="AEL91" s="835" t="s">
        <v>1504</v>
      </c>
      <c r="AEM91" s="835" t="s">
        <v>1505</v>
      </c>
      <c r="AEN91" s="835" t="s">
        <v>1506</v>
      </c>
      <c r="AEO91" s="835" t="s">
        <v>1507</v>
      </c>
      <c r="AEP91" s="835" t="s">
        <v>1508</v>
      </c>
      <c r="AEQ91" s="835" t="s">
        <v>1509</v>
      </c>
      <c r="AER91" s="835" t="s">
        <v>1510</v>
      </c>
      <c r="AES91" s="835" t="s">
        <v>1511</v>
      </c>
      <c r="AET91" s="835" t="s">
        <v>1512</v>
      </c>
      <c r="AEU91" s="835" t="s">
        <v>1513</v>
      </c>
      <c r="AEV91" s="835" t="s">
        <v>1514</v>
      </c>
      <c r="AEW91" s="835" t="s">
        <v>1515</v>
      </c>
      <c r="AEX91" s="835" t="s">
        <v>1516</v>
      </c>
      <c r="AEY91" s="835" t="s">
        <v>1517</v>
      </c>
      <c r="AEZ91" s="835" t="s">
        <v>1518</v>
      </c>
      <c r="AFA91" s="835" t="s">
        <v>1519</v>
      </c>
      <c r="AFB91" s="835" t="s">
        <v>1520</v>
      </c>
      <c r="AFC91" s="835" t="s">
        <v>1521</v>
      </c>
      <c r="AFD91" s="835" t="s">
        <v>1522</v>
      </c>
      <c r="AFE91" s="835" t="s">
        <v>1523</v>
      </c>
      <c r="AFF91" s="835" t="s">
        <v>1524</v>
      </c>
      <c r="AFG91" s="835" t="s">
        <v>1525</v>
      </c>
      <c r="AFH91" s="835" t="s">
        <v>1526</v>
      </c>
      <c r="AFI91" s="835" t="s">
        <v>1527</v>
      </c>
      <c r="AFJ91" s="835" t="s">
        <v>1528</v>
      </c>
      <c r="AFK91" s="835" t="s">
        <v>1529</v>
      </c>
      <c r="AFL91" s="835" t="s">
        <v>1530</v>
      </c>
      <c r="AFM91" s="835" t="s">
        <v>1531</v>
      </c>
      <c r="AFN91" s="835" t="s">
        <v>1532</v>
      </c>
      <c r="AFO91" s="835" t="s">
        <v>1533</v>
      </c>
      <c r="AFP91" s="835" t="s">
        <v>1534</v>
      </c>
      <c r="AFQ91" s="835" t="s">
        <v>1535</v>
      </c>
      <c r="AFR91" s="835" t="s">
        <v>1536</v>
      </c>
      <c r="AFS91" s="835" t="s">
        <v>1537</v>
      </c>
      <c r="AFT91" s="835" t="s">
        <v>1538</v>
      </c>
      <c r="AFU91" s="835" t="s">
        <v>1539</v>
      </c>
      <c r="AFV91" s="835" t="s">
        <v>1540</v>
      </c>
      <c r="AFW91" s="835" t="s">
        <v>1541</v>
      </c>
      <c r="AFX91" s="835" t="s">
        <v>1542</v>
      </c>
      <c r="AFY91" s="835" t="s">
        <v>1543</v>
      </c>
      <c r="AFZ91" s="835" t="s">
        <v>1544</v>
      </c>
      <c r="AGA91" s="835" t="s">
        <v>1545</v>
      </c>
      <c r="AGB91" s="835" t="s">
        <v>1546</v>
      </c>
      <c r="AGC91" s="835" t="s">
        <v>1547</v>
      </c>
      <c r="AGD91" s="835" t="s">
        <v>1548</v>
      </c>
      <c r="AGE91" s="835" t="s">
        <v>1549</v>
      </c>
      <c r="AGF91" s="835" t="s">
        <v>1550</v>
      </c>
      <c r="AGG91" s="835" t="s">
        <v>1551</v>
      </c>
      <c r="AGH91" s="835" t="s">
        <v>1552</v>
      </c>
      <c r="AGI91" s="835" t="s">
        <v>1553</v>
      </c>
      <c r="AGJ91" s="835" t="s">
        <v>1554</v>
      </c>
      <c r="AGK91" s="835" t="s">
        <v>1555</v>
      </c>
      <c r="AGL91" s="835" t="s">
        <v>1556</v>
      </c>
      <c r="AGM91" s="835" t="s">
        <v>1557</v>
      </c>
      <c r="AGN91" s="835" t="s">
        <v>1558</v>
      </c>
      <c r="AGO91" s="835" t="s">
        <v>1559</v>
      </c>
      <c r="AGP91" s="835" t="s">
        <v>1560</v>
      </c>
      <c r="AGQ91" s="835" t="s">
        <v>1561</v>
      </c>
      <c r="AGR91" s="835" t="s">
        <v>1562</v>
      </c>
      <c r="AGS91" s="835" t="s">
        <v>1563</v>
      </c>
      <c r="AGT91" s="835" t="s">
        <v>1564</v>
      </c>
      <c r="AGU91" s="835" t="s">
        <v>1565</v>
      </c>
      <c r="AGV91" s="835" t="s">
        <v>1566</v>
      </c>
      <c r="AGW91" s="835" t="s">
        <v>1567</v>
      </c>
      <c r="AGX91" s="835" t="s">
        <v>1568</v>
      </c>
      <c r="AGY91" s="835" t="s">
        <v>1569</v>
      </c>
      <c r="AGZ91" s="835" t="s">
        <v>1570</v>
      </c>
      <c r="AHA91" s="835" t="s">
        <v>1571</v>
      </c>
      <c r="AHB91" s="835" t="s">
        <v>1572</v>
      </c>
      <c r="AHC91" s="835" t="s">
        <v>1573</v>
      </c>
      <c r="AHD91" s="835" t="s">
        <v>1574</v>
      </c>
      <c r="AHE91" s="835" t="s">
        <v>1575</v>
      </c>
      <c r="AHF91" s="835" t="s">
        <v>1576</v>
      </c>
      <c r="AHG91" s="835" t="s">
        <v>1577</v>
      </c>
      <c r="AHH91" s="835" t="s">
        <v>1578</v>
      </c>
      <c r="AHI91" s="835" t="s">
        <v>1579</v>
      </c>
      <c r="AHJ91" s="835" t="s">
        <v>1580</v>
      </c>
      <c r="AHK91" s="835" t="s">
        <v>1581</v>
      </c>
      <c r="AHL91" s="835" t="s">
        <v>1582</v>
      </c>
      <c r="AHM91" s="835" t="s">
        <v>1583</v>
      </c>
      <c r="AHN91" s="835" t="s">
        <v>1584</v>
      </c>
      <c r="AHO91" s="835" t="s">
        <v>1585</v>
      </c>
      <c r="AHP91" s="835" t="s">
        <v>1586</v>
      </c>
      <c r="AHQ91" s="835" t="s">
        <v>1587</v>
      </c>
      <c r="AHR91" s="835" t="s">
        <v>1588</v>
      </c>
      <c r="AHS91" s="835" t="s">
        <v>1589</v>
      </c>
      <c r="AHT91" s="835" t="s">
        <v>1590</v>
      </c>
      <c r="AHU91" s="835" t="s">
        <v>1591</v>
      </c>
      <c r="AHV91" s="835" t="s">
        <v>1592</v>
      </c>
      <c r="AHW91" s="835" t="s">
        <v>1593</v>
      </c>
      <c r="AHX91" s="835" t="s">
        <v>1594</v>
      </c>
      <c r="AHY91" s="835" t="s">
        <v>1595</v>
      </c>
      <c r="AHZ91" s="835" t="s">
        <v>1596</v>
      </c>
      <c r="AIA91" s="835" t="s">
        <v>1597</v>
      </c>
      <c r="AIB91" s="835" t="s">
        <v>1598</v>
      </c>
      <c r="AIC91" s="835" t="s">
        <v>1599</v>
      </c>
      <c r="AID91" s="835" t="s">
        <v>1600</v>
      </c>
      <c r="AIE91" s="835" t="s">
        <v>1601</v>
      </c>
      <c r="AIF91" s="835" t="s">
        <v>1602</v>
      </c>
      <c r="AIG91" s="835" t="s">
        <v>1603</v>
      </c>
      <c r="AIH91" s="835" t="s">
        <v>1604</v>
      </c>
      <c r="AII91" s="835" t="s">
        <v>1605</v>
      </c>
      <c r="AIJ91" s="835" t="s">
        <v>1606</v>
      </c>
      <c r="AIK91" s="835" t="s">
        <v>1607</v>
      </c>
      <c r="AIL91" s="835" t="s">
        <v>1608</v>
      </c>
      <c r="AIM91" s="835" t="s">
        <v>1609</v>
      </c>
      <c r="AIN91" s="835" t="s">
        <v>1610</v>
      </c>
      <c r="AIO91" s="835" t="s">
        <v>1611</v>
      </c>
      <c r="AIP91" s="835" t="s">
        <v>1612</v>
      </c>
      <c r="AIQ91" s="835" t="s">
        <v>1613</v>
      </c>
      <c r="AIR91" s="835" t="s">
        <v>1614</v>
      </c>
      <c r="AIS91" s="835" t="s">
        <v>1615</v>
      </c>
      <c r="AIT91" s="835" t="s">
        <v>1616</v>
      </c>
      <c r="AIU91" s="835" t="s">
        <v>1617</v>
      </c>
      <c r="AIV91" s="835" t="s">
        <v>1618</v>
      </c>
      <c r="AIW91" s="835" t="s">
        <v>1619</v>
      </c>
      <c r="AIX91" s="835" t="s">
        <v>1620</v>
      </c>
      <c r="AIY91" s="835" t="s">
        <v>1621</v>
      </c>
      <c r="AIZ91" s="835" t="s">
        <v>1622</v>
      </c>
      <c r="AJA91" s="835" t="s">
        <v>1623</v>
      </c>
      <c r="AJB91" s="835" t="s">
        <v>1624</v>
      </c>
      <c r="AJC91" s="835" t="s">
        <v>1625</v>
      </c>
      <c r="AJD91" s="835" t="s">
        <v>1626</v>
      </c>
      <c r="AJE91" s="835" t="s">
        <v>1627</v>
      </c>
      <c r="AJF91" s="835" t="s">
        <v>1628</v>
      </c>
      <c r="AJG91" s="835" t="s">
        <v>1629</v>
      </c>
      <c r="AJH91" s="835" t="s">
        <v>1630</v>
      </c>
      <c r="AJI91" s="835" t="s">
        <v>1631</v>
      </c>
      <c r="AJJ91" s="835" t="s">
        <v>1632</v>
      </c>
      <c r="AJK91" s="835" t="s">
        <v>1633</v>
      </c>
      <c r="AJL91" s="835" t="s">
        <v>1634</v>
      </c>
      <c r="AJM91" s="835" t="s">
        <v>1635</v>
      </c>
      <c r="AJN91" s="835" t="s">
        <v>1636</v>
      </c>
      <c r="AJO91" s="835" t="s">
        <v>1637</v>
      </c>
      <c r="AJP91" s="835" t="s">
        <v>1638</v>
      </c>
      <c r="AJQ91" s="835" t="s">
        <v>1639</v>
      </c>
      <c r="AJR91" s="835" t="s">
        <v>1640</v>
      </c>
      <c r="AJS91" s="835" t="s">
        <v>1641</v>
      </c>
      <c r="AJT91" s="835" t="s">
        <v>1642</v>
      </c>
      <c r="AJU91" s="835" t="s">
        <v>1643</v>
      </c>
      <c r="AJV91" s="835" t="s">
        <v>1644</v>
      </c>
      <c r="AJW91" s="835" t="s">
        <v>1645</v>
      </c>
      <c r="AJX91" s="835" t="s">
        <v>1646</v>
      </c>
      <c r="AJY91" s="835" t="s">
        <v>1647</v>
      </c>
      <c r="AJZ91" s="835" t="s">
        <v>1648</v>
      </c>
      <c r="AKA91" s="835" t="s">
        <v>1649</v>
      </c>
      <c r="AKB91" s="835" t="s">
        <v>1650</v>
      </c>
      <c r="AKC91" s="835" t="s">
        <v>1651</v>
      </c>
      <c r="AKD91" s="835" t="s">
        <v>1652</v>
      </c>
      <c r="AKE91" s="835" t="s">
        <v>1653</v>
      </c>
      <c r="AKF91" s="835" t="s">
        <v>1654</v>
      </c>
      <c r="AKG91" s="835" t="s">
        <v>1655</v>
      </c>
      <c r="AKH91" s="835" t="s">
        <v>1656</v>
      </c>
      <c r="AKI91" s="835" t="s">
        <v>1657</v>
      </c>
      <c r="AKJ91" s="835" t="s">
        <v>1658</v>
      </c>
      <c r="AKK91" s="835" t="s">
        <v>1659</v>
      </c>
      <c r="AKL91" s="835" t="s">
        <v>1660</v>
      </c>
      <c r="AKM91" s="835" t="s">
        <v>1661</v>
      </c>
      <c r="AKN91" s="835" t="s">
        <v>1662</v>
      </c>
      <c r="AKO91" s="835" t="s">
        <v>1663</v>
      </c>
      <c r="AKP91" s="835" t="s">
        <v>1664</v>
      </c>
      <c r="AKQ91" s="835" t="s">
        <v>1665</v>
      </c>
      <c r="AKR91" s="835" t="s">
        <v>1666</v>
      </c>
      <c r="AKS91" s="835" t="s">
        <v>1667</v>
      </c>
      <c r="AKT91" s="835" t="s">
        <v>1668</v>
      </c>
      <c r="AKU91" s="835" t="s">
        <v>1669</v>
      </c>
      <c r="AKV91" s="835" t="s">
        <v>1670</v>
      </c>
      <c r="AKW91" s="835" t="s">
        <v>1671</v>
      </c>
      <c r="AKX91" s="835" t="s">
        <v>1672</v>
      </c>
      <c r="AKY91" s="835" t="s">
        <v>1673</v>
      </c>
      <c r="AKZ91" s="835" t="s">
        <v>1674</v>
      </c>
      <c r="ALA91" s="835" t="s">
        <v>1675</v>
      </c>
      <c r="ALB91" s="835" t="s">
        <v>1676</v>
      </c>
      <c r="ALC91" s="835" t="s">
        <v>1677</v>
      </c>
      <c r="ALD91" s="835" t="s">
        <v>1678</v>
      </c>
      <c r="ALE91" s="835" t="s">
        <v>1679</v>
      </c>
      <c r="ALF91" s="835" t="s">
        <v>1680</v>
      </c>
      <c r="ALG91" s="835" t="s">
        <v>1681</v>
      </c>
      <c r="ALH91" s="835" t="s">
        <v>1682</v>
      </c>
      <c r="ALI91" s="835" t="s">
        <v>1683</v>
      </c>
      <c r="ALJ91" s="835" t="s">
        <v>1684</v>
      </c>
      <c r="ALK91" s="835" t="s">
        <v>1685</v>
      </c>
      <c r="ALL91" s="835" t="s">
        <v>1686</v>
      </c>
      <c r="ALM91" s="835" t="s">
        <v>1687</v>
      </c>
      <c r="ALN91" s="835" t="s">
        <v>1688</v>
      </c>
      <c r="ALO91" s="835" t="s">
        <v>1689</v>
      </c>
      <c r="ALP91" s="835" t="s">
        <v>1690</v>
      </c>
      <c r="ALQ91" s="835" t="s">
        <v>1691</v>
      </c>
      <c r="ALR91" s="835" t="s">
        <v>1692</v>
      </c>
      <c r="ALS91" s="835" t="s">
        <v>1693</v>
      </c>
      <c r="ALT91" s="835" t="s">
        <v>1694</v>
      </c>
      <c r="ALU91" s="835" t="s">
        <v>1695</v>
      </c>
      <c r="ALV91" s="835" t="s">
        <v>1696</v>
      </c>
      <c r="ALW91" s="835" t="s">
        <v>1697</v>
      </c>
      <c r="ALX91" s="835" t="s">
        <v>1698</v>
      </c>
      <c r="ALY91" s="835" t="s">
        <v>1699</v>
      </c>
      <c r="ALZ91" s="835" t="s">
        <v>1700</v>
      </c>
      <c r="AMA91" s="835" t="s">
        <v>1701</v>
      </c>
      <c r="AMB91" s="835" t="s">
        <v>1702</v>
      </c>
      <c r="AMC91" s="835" t="s">
        <v>1703</v>
      </c>
      <c r="AMD91" s="835" t="s">
        <v>1704</v>
      </c>
      <c r="AME91" s="835" t="s">
        <v>1705</v>
      </c>
      <c r="AMF91" s="835" t="s">
        <v>1706</v>
      </c>
      <c r="AMG91" s="835" t="s">
        <v>1707</v>
      </c>
      <c r="AMH91" s="835" t="s">
        <v>1708</v>
      </c>
      <c r="AMI91" s="835" t="s">
        <v>1709</v>
      </c>
      <c r="AMJ91" s="835" t="s">
        <v>1710</v>
      </c>
      <c r="AMK91" s="835" t="s">
        <v>1711</v>
      </c>
      <c r="AML91" s="835" t="s">
        <v>1712</v>
      </c>
      <c r="AMM91" s="835" t="s">
        <v>1713</v>
      </c>
      <c r="AMN91" s="835" t="s">
        <v>1714</v>
      </c>
      <c r="AMO91" s="835" t="s">
        <v>1715</v>
      </c>
      <c r="AMP91" s="835" t="s">
        <v>1716</v>
      </c>
      <c r="AMQ91" s="835" t="s">
        <v>1717</v>
      </c>
      <c r="AMR91" s="835" t="s">
        <v>1718</v>
      </c>
      <c r="AMS91" s="835" t="s">
        <v>1719</v>
      </c>
      <c r="AMT91" s="835" t="s">
        <v>1720</v>
      </c>
      <c r="AMU91" s="835" t="s">
        <v>1721</v>
      </c>
      <c r="AMV91" s="835" t="s">
        <v>1722</v>
      </c>
      <c r="AMW91" s="835" t="s">
        <v>1723</v>
      </c>
      <c r="AMX91" s="835" t="s">
        <v>1724</v>
      </c>
      <c r="AMY91" s="835" t="s">
        <v>1725</v>
      </c>
      <c r="AMZ91" s="835" t="s">
        <v>1726</v>
      </c>
      <c r="ANA91" s="835" t="s">
        <v>1727</v>
      </c>
      <c r="ANB91" s="835" t="s">
        <v>1728</v>
      </c>
      <c r="ANC91" s="835" t="s">
        <v>1729</v>
      </c>
      <c r="AND91" s="835" t="s">
        <v>1730</v>
      </c>
      <c r="ANE91" s="835" t="s">
        <v>1731</v>
      </c>
      <c r="ANF91" s="835" t="s">
        <v>1732</v>
      </c>
      <c r="ANG91" s="835" t="s">
        <v>1733</v>
      </c>
      <c r="ANH91" s="835" t="s">
        <v>1734</v>
      </c>
      <c r="ANI91" s="835" t="s">
        <v>1735</v>
      </c>
      <c r="ANJ91" s="835" t="s">
        <v>1736</v>
      </c>
      <c r="ANK91" s="835" t="s">
        <v>1737</v>
      </c>
      <c r="ANL91" s="835" t="s">
        <v>1738</v>
      </c>
      <c r="ANM91" s="835" t="s">
        <v>1739</v>
      </c>
      <c r="ANN91" s="835" t="s">
        <v>1740</v>
      </c>
      <c r="ANO91" s="835" t="s">
        <v>1741</v>
      </c>
      <c r="ANP91" s="835" t="s">
        <v>1742</v>
      </c>
      <c r="ANQ91" s="835" t="s">
        <v>1743</v>
      </c>
      <c r="ANR91" s="835" t="s">
        <v>1744</v>
      </c>
      <c r="ANS91" s="835" t="s">
        <v>1745</v>
      </c>
      <c r="ANT91" s="835" t="s">
        <v>1746</v>
      </c>
      <c r="ANU91" s="835" t="s">
        <v>1747</v>
      </c>
      <c r="ANV91" s="835" t="s">
        <v>1748</v>
      </c>
      <c r="ANW91" s="835" t="s">
        <v>1749</v>
      </c>
      <c r="ANX91" s="835" t="s">
        <v>1750</v>
      </c>
      <c r="ANY91" s="835" t="s">
        <v>1751</v>
      </c>
      <c r="ANZ91" s="835" t="s">
        <v>1752</v>
      </c>
      <c r="AOA91" s="835" t="s">
        <v>1753</v>
      </c>
      <c r="AOB91" s="835" t="s">
        <v>1754</v>
      </c>
      <c r="AOC91" s="835" t="s">
        <v>1755</v>
      </c>
      <c r="AOD91" s="835" t="s">
        <v>1756</v>
      </c>
      <c r="AOE91" s="835" t="s">
        <v>1757</v>
      </c>
      <c r="AOF91" s="835" t="s">
        <v>1758</v>
      </c>
      <c r="AOG91" s="835" t="s">
        <v>1759</v>
      </c>
      <c r="AOH91" s="835" t="s">
        <v>1760</v>
      </c>
      <c r="AOI91" s="835" t="s">
        <v>1761</v>
      </c>
      <c r="AOJ91" s="835" t="s">
        <v>1762</v>
      </c>
      <c r="AOK91" s="835" t="s">
        <v>1763</v>
      </c>
      <c r="AOL91" s="835" t="s">
        <v>1764</v>
      </c>
      <c r="AOM91" s="835" t="s">
        <v>1765</v>
      </c>
      <c r="AON91" s="835" t="s">
        <v>1766</v>
      </c>
      <c r="AOO91" s="835" t="s">
        <v>1767</v>
      </c>
      <c r="AOP91" s="835" t="s">
        <v>1768</v>
      </c>
      <c r="AOQ91" s="835" t="s">
        <v>1769</v>
      </c>
      <c r="AOR91" s="835" t="s">
        <v>1770</v>
      </c>
      <c r="AOS91" s="835" t="s">
        <v>1771</v>
      </c>
      <c r="AOT91" s="835" t="s">
        <v>1772</v>
      </c>
      <c r="AOU91" s="835" t="s">
        <v>1773</v>
      </c>
      <c r="AOV91" s="835" t="s">
        <v>1774</v>
      </c>
      <c r="AOW91" s="835" t="s">
        <v>1775</v>
      </c>
      <c r="AOX91" s="835" t="s">
        <v>1776</v>
      </c>
      <c r="AOY91" s="835" t="s">
        <v>1777</v>
      </c>
      <c r="AOZ91" s="835" t="s">
        <v>1778</v>
      </c>
      <c r="APA91" s="835" t="s">
        <v>1779</v>
      </c>
      <c r="APB91" s="835" t="s">
        <v>1780</v>
      </c>
      <c r="APC91" s="835" t="s">
        <v>1781</v>
      </c>
      <c r="APD91" s="835" t="s">
        <v>1782</v>
      </c>
      <c r="APE91" s="835" t="s">
        <v>1783</v>
      </c>
      <c r="APF91" s="835" t="s">
        <v>1784</v>
      </c>
      <c r="APG91" s="835" t="s">
        <v>1785</v>
      </c>
      <c r="APH91" s="835" t="s">
        <v>1786</v>
      </c>
      <c r="API91" s="835" t="s">
        <v>1787</v>
      </c>
      <c r="APJ91" s="835" t="s">
        <v>1788</v>
      </c>
      <c r="APK91" s="835" t="s">
        <v>1789</v>
      </c>
      <c r="APL91" s="835" t="s">
        <v>1790</v>
      </c>
      <c r="APM91" s="835" t="s">
        <v>1791</v>
      </c>
      <c r="APN91" s="835" t="s">
        <v>1792</v>
      </c>
      <c r="APO91" s="835" t="s">
        <v>1793</v>
      </c>
      <c r="APP91" s="835" t="s">
        <v>1794</v>
      </c>
      <c r="APQ91" s="835" t="s">
        <v>1795</v>
      </c>
      <c r="APR91" s="835" t="s">
        <v>1796</v>
      </c>
      <c r="APS91" s="835" t="s">
        <v>1797</v>
      </c>
      <c r="APT91" s="835" t="s">
        <v>1798</v>
      </c>
      <c r="APU91" s="835" t="s">
        <v>1799</v>
      </c>
      <c r="APV91" s="835" t="s">
        <v>1800</v>
      </c>
      <c r="APW91" s="835" t="s">
        <v>1801</v>
      </c>
      <c r="APX91" s="835" t="s">
        <v>1802</v>
      </c>
      <c r="APY91" s="835" t="s">
        <v>1803</v>
      </c>
      <c r="APZ91" s="835" t="s">
        <v>1804</v>
      </c>
      <c r="AQA91" s="835" t="s">
        <v>1805</v>
      </c>
      <c r="AQB91" s="835" t="s">
        <v>1806</v>
      </c>
      <c r="AQC91" s="835" t="s">
        <v>1807</v>
      </c>
      <c r="AQD91" s="835" t="s">
        <v>1808</v>
      </c>
      <c r="AQE91" s="835" t="s">
        <v>1809</v>
      </c>
      <c r="AQF91" s="835" t="s">
        <v>1810</v>
      </c>
      <c r="AQG91" s="835" t="s">
        <v>1811</v>
      </c>
      <c r="AQH91" s="835" t="s">
        <v>1812</v>
      </c>
      <c r="AQI91" s="835" t="s">
        <v>1813</v>
      </c>
      <c r="AQJ91" s="835" t="s">
        <v>1814</v>
      </c>
      <c r="AQK91" s="835" t="s">
        <v>1815</v>
      </c>
      <c r="AQL91" s="835" t="s">
        <v>1816</v>
      </c>
      <c r="AQM91" s="835" t="s">
        <v>1817</v>
      </c>
      <c r="AQN91" s="835" t="s">
        <v>1818</v>
      </c>
      <c r="AQO91" s="835" t="s">
        <v>1819</v>
      </c>
      <c r="AQP91" s="835" t="s">
        <v>1820</v>
      </c>
      <c r="AQQ91" s="835" t="s">
        <v>1821</v>
      </c>
      <c r="AQR91" s="835" t="s">
        <v>1822</v>
      </c>
      <c r="AQS91" s="835" t="s">
        <v>1823</v>
      </c>
      <c r="AQT91" s="835" t="s">
        <v>1824</v>
      </c>
      <c r="AQU91" s="835" t="s">
        <v>1825</v>
      </c>
      <c r="AQV91" s="835" t="s">
        <v>1826</v>
      </c>
      <c r="AQW91" s="835" t="s">
        <v>1827</v>
      </c>
      <c r="AQX91" s="835" t="s">
        <v>1828</v>
      </c>
      <c r="AQY91" s="835" t="s">
        <v>1829</v>
      </c>
      <c r="AQZ91" s="835" t="s">
        <v>1830</v>
      </c>
      <c r="ARA91" s="835" t="s">
        <v>1831</v>
      </c>
      <c r="ARB91" s="835" t="s">
        <v>1832</v>
      </c>
      <c r="ARC91" s="835" t="s">
        <v>1833</v>
      </c>
      <c r="ARD91" s="835" t="s">
        <v>1834</v>
      </c>
      <c r="ARE91" s="835" t="s">
        <v>1835</v>
      </c>
      <c r="ARF91" s="835" t="s">
        <v>1836</v>
      </c>
      <c r="ARG91" s="835" t="s">
        <v>1837</v>
      </c>
      <c r="ARH91" s="835" t="s">
        <v>1838</v>
      </c>
      <c r="ARI91" s="835" t="s">
        <v>1839</v>
      </c>
      <c r="ARJ91" s="835" t="s">
        <v>1840</v>
      </c>
      <c r="ARK91" s="835" t="s">
        <v>1841</v>
      </c>
      <c r="ARL91" s="835" t="s">
        <v>1842</v>
      </c>
      <c r="ARM91" s="835" t="s">
        <v>1843</v>
      </c>
      <c r="ARN91" s="835" t="s">
        <v>1844</v>
      </c>
      <c r="ARO91" s="835" t="s">
        <v>1845</v>
      </c>
      <c r="ARP91" s="835" t="s">
        <v>1846</v>
      </c>
      <c r="ARQ91" s="835" t="s">
        <v>1847</v>
      </c>
      <c r="ARR91" s="835" t="s">
        <v>1848</v>
      </c>
      <c r="ARS91" s="835" t="s">
        <v>1849</v>
      </c>
      <c r="ART91" s="835" t="s">
        <v>1850</v>
      </c>
      <c r="ARU91" s="835" t="s">
        <v>1851</v>
      </c>
      <c r="ARV91" s="835" t="s">
        <v>1852</v>
      </c>
      <c r="ARW91" s="835" t="s">
        <v>1853</v>
      </c>
      <c r="ARX91" s="835" t="s">
        <v>1854</v>
      </c>
      <c r="ARY91" s="835" t="s">
        <v>1855</v>
      </c>
      <c r="ARZ91" s="835" t="s">
        <v>1856</v>
      </c>
      <c r="ASA91" s="835" t="s">
        <v>1857</v>
      </c>
      <c r="ASB91" s="835" t="s">
        <v>1858</v>
      </c>
      <c r="ASC91" s="835" t="s">
        <v>1859</v>
      </c>
      <c r="ASD91" s="835" t="s">
        <v>1860</v>
      </c>
      <c r="ASE91" s="835" t="s">
        <v>1861</v>
      </c>
      <c r="ASF91" s="835" t="s">
        <v>1862</v>
      </c>
      <c r="ASG91" s="835" t="s">
        <v>1863</v>
      </c>
      <c r="ASH91" s="835" t="s">
        <v>1864</v>
      </c>
      <c r="ASI91" s="835" t="s">
        <v>1865</v>
      </c>
      <c r="ASJ91" s="835" t="s">
        <v>1866</v>
      </c>
      <c r="ASK91" s="835" t="s">
        <v>1867</v>
      </c>
      <c r="ASL91" s="835" t="s">
        <v>1868</v>
      </c>
      <c r="ASM91" s="835" t="s">
        <v>1869</v>
      </c>
      <c r="ASN91" s="835" t="s">
        <v>1870</v>
      </c>
      <c r="ASO91" s="835" t="s">
        <v>1871</v>
      </c>
      <c r="ASP91" s="835" t="s">
        <v>1872</v>
      </c>
      <c r="ASQ91" s="835" t="s">
        <v>1873</v>
      </c>
      <c r="ASR91" s="835" t="s">
        <v>1874</v>
      </c>
      <c r="ASS91" s="835" t="s">
        <v>1875</v>
      </c>
      <c r="AST91" s="835" t="s">
        <v>1876</v>
      </c>
      <c r="ASU91" s="835" t="s">
        <v>1877</v>
      </c>
      <c r="ASV91" s="835" t="s">
        <v>1878</v>
      </c>
      <c r="ASW91" s="835" t="s">
        <v>1879</v>
      </c>
      <c r="ASX91" s="835" t="s">
        <v>1880</v>
      </c>
      <c r="ASY91" s="835" t="s">
        <v>1881</v>
      </c>
      <c r="ASZ91" s="835" t="s">
        <v>1882</v>
      </c>
      <c r="ATA91" s="835" t="s">
        <v>1883</v>
      </c>
      <c r="ATB91" s="835" t="s">
        <v>1884</v>
      </c>
      <c r="ATC91" s="835" t="s">
        <v>1885</v>
      </c>
      <c r="ATD91" s="835" t="s">
        <v>1886</v>
      </c>
      <c r="ATE91" s="835" t="s">
        <v>1887</v>
      </c>
      <c r="ATF91" s="835" t="s">
        <v>1888</v>
      </c>
      <c r="ATG91" s="835" t="s">
        <v>1889</v>
      </c>
      <c r="ATH91" s="835" t="s">
        <v>1890</v>
      </c>
      <c r="ATI91" s="835" t="s">
        <v>1891</v>
      </c>
      <c r="ATJ91" s="835" t="s">
        <v>1892</v>
      </c>
      <c r="ATK91" s="835" t="s">
        <v>1893</v>
      </c>
      <c r="ATL91" s="835" t="s">
        <v>1894</v>
      </c>
      <c r="ATM91" s="835" t="s">
        <v>1895</v>
      </c>
      <c r="ATN91" s="835" t="s">
        <v>1896</v>
      </c>
      <c r="ATO91" s="835" t="s">
        <v>1897</v>
      </c>
      <c r="ATP91" s="835" t="s">
        <v>1898</v>
      </c>
      <c r="ATQ91" s="835" t="s">
        <v>1899</v>
      </c>
      <c r="ATR91" s="835" t="s">
        <v>1900</v>
      </c>
      <c r="ATS91" s="835" t="s">
        <v>1901</v>
      </c>
      <c r="ATT91" s="835" t="s">
        <v>1902</v>
      </c>
      <c r="ATU91" s="835" t="s">
        <v>1903</v>
      </c>
      <c r="ATV91" s="835" t="s">
        <v>1904</v>
      </c>
      <c r="ATW91" s="835" t="s">
        <v>1905</v>
      </c>
      <c r="ATX91" s="835" t="s">
        <v>1906</v>
      </c>
      <c r="ATY91" s="835" t="s">
        <v>1907</v>
      </c>
      <c r="ATZ91" s="835" t="s">
        <v>1908</v>
      </c>
      <c r="AUA91" s="835" t="s">
        <v>1909</v>
      </c>
      <c r="AUB91" s="835" t="s">
        <v>1910</v>
      </c>
      <c r="AUC91" s="835" t="s">
        <v>1911</v>
      </c>
      <c r="AUD91" s="835" t="s">
        <v>1912</v>
      </c>
      <c r="AUE91" s="835" t="s">
        <v>1913</v>
      </c>
      <c r="AUF91" s="835" t="s">
        <v>1914</v>
      </c>
      <c r="AUG91" s="835" t="s">
        <v>1915</v>
      </c>
      <c r="AUH91" s="835" t="s">
        <v>1916</v>
      </c>
      <c r="AUI91" s="835" t="s">
        <v>1917</v>
      </c>
      <c r="AUJ91" s="835" t="s">
        <v>1918</v>
      </c>
      <c r="AUK91" s="835" t="s">
        <v>1919</v>
      </c>
      <c r="AUL91" s="835" t="s">
        <v>1920</v>
      </c>
      <c r="AUM91" s="835" t="s">
        <v>1921</v>
      </c>
      <c r="AUN91" s="835" t="s">
        <v>1922</v>
      </c>
      <c r="AUO91" s="835" t="s">
        <v>1923</v>
      </c>
      <c r="AUP91" s="835" t="s">
        <v>1924</v>
      </c>
      <c r="AUQ91" s="835" t="s">
        <v>1925</v>
      </c>
      <c r="AUR91" s="835" t="s">
        <v>1926</v>
      </c>
      <c r="AUS91" s="835" t="s">
        <v>1927</v>
      </c>
      <c r="AUT91" s="835" t="s">
        <v>1928</v>
      </c>
      <c r="AUU91" s="835" t="s">
        <v>1929</v>
      </c>
      <c r="AUV91" s="835" t="s">
        <v>1930</v>
      </c>
      <c r="AUW91" s="835" t="s">
        <v>1931</v>
      </c>
      <c r="AUX91" s="835" t="s">
        <v>1932</v>
      </c>
      <c r="AUY91" s="835" t="s">
        <v>1933</v>
      </c>
      <c r="AUZ91" s="835" t="s">
        <v>1934</v>
      </c>
      <c r="AVA91" s="835" t="s">
        <v>1935</v>
      </c>
      <c r="AVB91" s="835" t="s">
        <v>1936</v>
      </c>
      <c r="AVC91" s="835" t="s">
        <v>1937</v>
      </c>
      <c r="AVD91" s="835" t="s">
        <v>1938</v>
      </c>
      <c r="AVE91" s="835" t="s">
        <v>1939</v>
      </c>
      <c r="AVF91" s="835" t="s">
        <v>1940</v>
      </c>
      <c r="AVG91" s="835" t="s">
        <v>1941</v>
      </c>
      <c r="AVH91" s="835" t="s">
        <v>1942</v>
      </c>
      <c r="AVI91" s="835" t="s">
        <v>1943</v>
      </c>
      <c r="AVJ91" s="835" t="s">
        <v>1944</v>
      </c>
      <c r="AVK91" s="835" t="s">
        <v>1945</v>
      </c>
      <c r="AVL91" s="835" t="s">
        <v>1946</v>
      </c>
      <c r="AVM91" s="835" t="s">
        <v>1947</v>
      </c>
      <c r="AVN91" s="835" t="s">
        <v>1948</v>
      </c>
      <c r="AVO91" s="835" t="s">
        <v>1949</v>
      </c>
      <c r="AVP91" s="835" t="s">
        <v>1950</v>
      </c>
      <c r="AVQ91" s="835" t="s">
        <v>1951</v>
      </c>
      <c r="AVR91" s="835" t="s">
        <v>1952</v>
      </c>
      <c r="AVS91" s="835" t="s">
        <v>1953</v>
      </c>
      <c r="AVT91" s="835" t="s">
        <v>1954</v>
      </c>
      <c r="AVU91" s="835" t="s">
        <v>1955</v>
      </c>
      <c r="AVV91" s="835" t="s">
        <v>1956</v>
      </c>
      <c r="AVW91" s="835" t="s">
        <v>1957</v>
      </c>
      <c r="AVX91" s="835" t="s">
        <v>1958</v>
      </c>
      <c r="AVY91" s="835" t="s">
        <v>1959</v>
      </c>
      <c r="AVZ91" s="835" t="s">
        <v>1960</v>
      </c>
      <c r="AWA91" s="835" t="s">
        <v>1961</v>
      </c>
      <c r="AWB91" s="835" t="s">
        <v>1962</v>
      </c>
      <c r="AWC91" s="835" t="s">
        <v>1963</v>
      </c>
      <c r="AWD91" s="835" t="s">
        <v>1964</v>
      </c>
      <c r="AWE91" s="835" t="s">
        <v>1965</v>
      </c>
      <c r="AWF91" s="835" t="s">
        <v>1966</v>
      </c>
      <c r="AWG91" s="835" t="s">
        <v>1967</v>
      </c>
      <c r="AWH91" s="835" t="s">
        <v>1968</v>
      </c>
      <c r="AWI91" s="835" t="s">
        <v>1969</v>
      </c>
      <c r="AWJ91" s="835" t="s">
        <v>1970</v>
      </c>
      <c r="AWK91" s="835" t="s">
        <v>1971</v>
      </c>
      <c r="AWL91" s="835" t="s">
        <v>1972</v>
      </c>
      <c r="AWM91" s="835" t="s">
        <v>1973</v>
      </c>
      <c r="AWN91" s="835" t="s">
        <v>1974</v>
      </c>
      <c r="AWO91" s="835" t="s">
        <v>1975</v>
      </c>
      <c r="AWP91" s="835" t="s">
        <v>1976</v>
      </c>
      <c r="AWQ91" s="835" t="s">
        <v>1977</v>
      </c>
      <c r="AWR91" s="835" t="s">
        <v>1978</v>
      </c>
      <c r="AWS91" s="835" t="s">
        <v>1979</v>
      </c>
      <c r="AWT91" s="835" t="s">
        <v>1980</v>
      </c>
      <c r="AWU91" s="835" t="s">
        <v>1981</v>
      </c>
      <c r="AWV91" s="835" t="s">
        <v>1982</v>
      </c>
      <c r="AWW91" s="835" t="s">
        <v>1983</v>
      </c>
      <c r="AWX91" s="835" t="s">
        <v>1984</v>
      </c>
      <c r="AWY91" s="835" t="s">
        <v>1985</v>
      </c>
      <c r="AWZ91" s="835" t="s">
        <v>1986</v>
      </c>
      <c r="AXA91" s="835" t="s">
        <v>1987</v>
      </c>
      <c r="AXB91" s="835" t="s">
        <v>1988</v>
      </c>
      <c r="AXC91" s="835" t="s">
        <v>1989</v>
      </c>
      <c r="AXD91" s="835" t="s">
        <v>1990</v>
      </c>
      <c r="AXE91" s="835" t="s">
        <v>1991</v>
      </c>
      <c r="AXF91" s="835" t="s">
        <v>1992</v>
      </c>
      <c r="AXG91" s="835" t="s">
        <v>1993</v>
      </c>
      <c r="AXH91" s="835" t="s">
        <v>1994</v>
      </c>
      <c r="AXI91" s="835" t="s">
        <v>1995</v>
      </c>
      <c r="AXJ91" s="835" t="s">
        <v>1996</v>
      </c>
      <c r="AXK91" s="835" t="s">
        <v>1997</v>
      </c>
      <c r="AXL91" s="835" t="s">
        <v>1998</v>
      </c>
      <c r="AXM91" s="835" t="s">
        <v>1999</v>
      </c>
      <c r="AXN91" s="835" t="s">
        <v>2000</v>
      </c>
      <c r="AXO91" s="835" t="s">
        <v>2001</v>
      </c>
      <c r="AXP91" s="835" t="s">
        <v>2002</v>
      </c>
      <c r="AXQ91" s="835" t="s">
        <v>2003</v>
      </c>
      <c r="AXR91" s="835" t="s">
        <v>2004</v>
      </c>
      <c r="AXS91" s="835" t="s">
        <v>2005</v>
      </c>
      <c r="AXT91" s="835" t="s">
        <v>2006</v>
      </c>
      <c r="AXU91" s="835" t="s">
        <v>2007</v>
      </c>
      <c r="AXV91" s="835" t="s">
        <v>2008</v>
      </c>
      <c r="AXW91" s="835" t="s">
        <v>2009</v>
      </c>
      <c r="AXX91" s="835" t="s">
        <v>2010</v>
      </c>
      <c r="AXY91" s="835" t="s">
        <v>2011</v>
      </c>
      <c r="AXZ91" s="835" t="s">
        <v>2012</v>
      </c>
      <c r="AYA91" s="835" t="s">
        <v>2013</v>
      </c>
      <c r="AYB91" s="835" t="s">
        <v>2014</v>
      </c>
      <c r="AYC91" s="835" t="s">
        <v>2015</v>
      </c>
      <c r="AYD91" s="835" t="s">
        <v>2016</v>
      </c>
      <c r="AYE91" s="835" t="s">
        <v>2017</v>
      </c>
      <c r="AYF91" s="835" t="s">
        <v>2018</v>
      </c>
      <c r="AYG91" s="835" t="s">
        <v>2019</v>
      </c>
      <c r="AYH91" s="835" t="s">
        <v>2020</v>
      </c>
      <c r="AYI91" s="835" t="s">
        <v>2021</v>
      </c>
      <c r="AYJ91" s="835" t="s">
        <v>2022</v>
      </c>
      <c r="AYK91" s="835" t="s">
        <v>2023</v>
      </c>
      <c r="AYL91" s="835" t="s">
        <v>2024</v>
      </c>
      <c r="AYM91" s="835" t="s">
        <v>2025</v>
      </c>
      <c r="AYN91" s="835" t="s">
        <v>2026</v>
      </c>
      <c r="AYO91" s="835" t="s">
        <v>2027</v>
      </c>
      <c r="AYP91" s="835" t="s">
        <v>2028</v>
      </c>
      <c r="AYQ91" s="835" t="s">
        <v>2029</v>
      </c>
      <c r="AYR91" s="835" t="s">
        <v>2030</v>
      </c>
      <c r="AYS91" s="835" t="s">
        <v>2031</v>
      </c>
      <c r="AYT91" s="835" t="s">
        <v>2032</v>
      </c>
      <c r="AYU91" s="835" t="s">
        <v>2033</v>
      </c>
      <c r="AYV91" s="835" t="s">
        <v>2034</v>
      </c>
      <c r="AYW91" s="835" t="s">
        <v>2035</v>
      </c>
      <c r="AYX91" s="835" t="s">
        <v>2036</v>
      </c>
      <c r="AYY91" s="835" t="s">
        <v>2037</v>
      </c>
      <c r="AYZ91" s="835" t="s">
        <v>2038</v>
      </c>
      <c r="AZA91" s="835" t="s">
        <v>2039</v>
      </c>
      <c r="AZB91" s="835" t="s">
        <v>2040</v>
      </c>
      <c r="AZC91" s="835" t="s">
        <v>2041</v>
      </c>
      <c r="AZD91" s="835" t="s">
        <v>2042</v>
      </c>
      <c r="AZE91" s="835" t="s">
        <v>2043</v>
      </c>
      <c r="AZF91" s="835" t="s">
        <v>2044</v>
      </c>
      <c r="AZG91" s="835" t="s">
        <v>2045</v>
      </c>
      <c r="AZH91" s="835" t="s">
        <v>2046</v>
      </c>
      <c r="AZI91" s="835" t="s">
        <v>2047</v>
      </c>
      <c r="AZJ91" s="835" t="s">
        <v>2048</v>
      </c>
      <c r="AZK91" s="835" t="s">
        <v>2049</v>
      </c>
      <c r="AZL91" s="835" t="s">
        <v>2050</v>
      </c>
      <c r="AZM91" s="835" t="s">
        <v>2051</v>
      </c>
      <c r="AZN91" s="835" t="s">
        <v>2052</v>
      </c>
      <c r="AZO91" s="835" t="s">
        <v>2053</v>
      </c>
      <c r="AZP91" s="835" t="s">
        <v>2054</v>
      </c>
      <c r="AZQ91" s="835" t="s">
        <v>2055</v>
      </c>
      <c r="AZR91" s="835" t="s">
        <v>2056</v>
      </c>
      <c r="AZS91" s="835" t="s">
        <v>2057</v>
      </c>
      <c r="AZT91" s="835" t="s">
        <v>2058</v>
      </c>
      <c r="AZU91" s="835" t="s">
        <v>2059</v>
      </c>
      <c r="AZV91" s="835" t="s">
        <v>2060</v>
      </c>
      <c r="AZW91" s="835" t="s">
        <v>2061</v>
      </c>
      <c r="AZX91" s="835" t="s">
        <v>2062</v>
      </c>
      <c r="AZY91" s="835" t="s">
        <v>2063</v>
      </c>
      <c r="AZZ91" s="835" t="s">
        <v>2064</v>
      </c>
      <c r="BAA91" s="835" t="s">
        <v>2065</v>
      </c>
      <c r="BAB91" s="835" t="s">
        <v>2066</v>
      </c>
      <c r="BAC91" s="835" t="s">
        <v>2067</v>
      </c>
      <c r="BAD91" s="835" t="s">
        <v>2068</v>
      </c>
      <c r="BAE91" s="835" t="s">
        <v>2069</v>
      </c>
      <c r="BAF91" s="835" t="s">
        <v>2070</v>
      </c>
      <c r="BAG91" s="835" t="s">
        <v>2071</v>
      </c>
      <c r="BAH91" s="835" t="s">
        <v>2072</v>
      </c>
      <c r="BAI91" s="835" t="s">
        <v>2073</v>
      </c>
      <c r="BAJ91" s="835" t="s">
        <v>2074</v>
      </c>
      <c r="BAK91" s="835" t="s">
        <v>2075</v>
      </c>
      <c r="BAL91" s="835" t="s">
        <v>2076</v>
      </c>
      <c r="BAM91" s="835" t="s">
        <v>2077</v>
      </c>
      <c r="BAN91" s="835" t="s">
        <v>2078</v>
      </c>
      <c r="BAO91" s="835" t="s">
        <v>2079</v>
      </c>
      <c r="BAP91" s="835" t="s">
        <v>2080</v>
      </c>
      <c r="BAQ91" s="835" t="s">
        <v>2081</v>
      </c>
      <c r="BAR91" s="835" t="s">
        <v>2082</v>
      </c>
      <c r="BAS91" s="835" t="s">
        <v>2083</v>
      </c>
      <c r="BAT91" s="835" t="s">
        <v>2084</v>
      </c>
      <c r="BAU91" s="835" t="s">
        <v>2085</v>
      </c>
      <c r="BAV91" s="835" t="s">
        <v>2086</v>
      </c>
      <c r="BAW91" s="835" t="s">
        <v>2087</v>
      </c>
      <c r="BAX91" s="835" t="s">
        <v>2088</v>
      </c>
      <c r="BAY91" s="835" t="s">
        <v>2089</v>
      </c>
      <c r="BAZ91" s="835" t="s">
        <v>2090</v>
      </c>
      <c r="BBA91" s="835" t="s">
        <v>2091</v>
      </c>
      <c r="BBB91" s="835" t="s">
        <v>2092</v>
      </c>
      <c r="BBC91" s="835" t="s">
        <v>2093</v>
      </c>
      <c r="BBD91" s="835" t="s">
        <v>2094</v>
      </c>
      <c r="BBE91" s="835" t="s">
        <v>2095</v>
      </c>
      <c r="BBF91" s="835" t="s">
        <v>2096</v>
      </c>
      <c r="BBG91" s="835" t="s">
        <v>2097</v>
      </c>
      <c r="BBH91" s="835" t="s">
        <v>2098</v>
      </c>
      <c r="BBI91" s="835" t="s">
        <v>2099</v>
      </c>
      <c r="BBJ91" s="835" t="s">
        <v>2100</v>
      </c>
      <c r="BBK91" s="835" t="s">
        <v>2101</v>
      </c>
      <c r="BBL91" s="835" t="s">
        <v>2102</v>
      </c>
      <c r="BBM91" s="835" t="s">
        <v>2103</v>
      </c>
      <c r="BBN91" s="835" t="s">
        <v>2104</v>
      </c>
      <c r="BBO91" s="835" t="s">
        <v>2105</v>
      </c>
      <c r="BBP91" s="835" t="s">
        <v>2106</v>
      </c>
      <c r="BBQ91" s="835" t="s">
        <v>2107</v>
      </c>
      <c r="BBR91" s="835" t="s">
        <v>2108</v>
      </c>
      <c r="BBS91" s="835" t="s">
        <v>2109</v>
      </c>
      <c r="BBT91" s="835" t="s">
        <v>2110</v>
      </c>
      <c r="BBU91" s="835" t="s">
        <v>2111</v>
      </c>
      <c r="BBV91" s="835" t="s">
        <v>2112</v>
      </c>
      <c r="BBW91" s="835" t="s">
        <v>2113</v>
      </c>
      <c r="BBX91" s="835" t="s">
        <v>2114</v>
      </c>
      <c r="BBY91" s="835" t="s">
        <v>2115</v>
      </c>
      <c r="BBZ91" s="835" t="s">
        <v>2116</v>
      </c>
      <c r="BCA91" s="835" t="s">
        <v>2117</v>
      </c>
      <c r="BCB91" s="835" t="s">
        <v>2118</v>
      </c>
      <c r="BCC91" s="835" t="s">
        <v>2119</v>
      </c>
      <c r="BCD91" s="835" t="s">
        <v>2120</v>
      </c>
      <c r="BCE91" s="835" t="s">
        <v>2121</v>
      </c>
      <c r="BCF91" s="835" t="s">
        <v>2122</v>
      </c>
      <c r="BCG91" s="835" t="s">
        <v>2123</v>
      </c>
      <c r="BCH91" s="835" t="s">
        <v>2124</v>
      </c>
      <c r="BCI91" s="835" t="s">
        <v>2125</v>
      </c>
      <c r="BCJ91" s="835" t="s">
        <v>2126</v>
      </c>
      <c r="BCK91" s="835" t="s">
        <v>2127</v>
      </c>
      <c r="BCL91" s="835" t="s">
        <v>2128</v>
      </c>
      <c r="BCM91" s="835" t="s">
        <v>2129</v>
      </c>
      <c r="BCN91" s="835" t="s">
        <v>2130</v>
      </c>
      <c r="BCO91" s="835" t="s">
        <v>2131</v>
      </c>
      <c r="BCP91" s="835" t="s">
        <v>2132</v>
      </c>
      <c r="BCQ91" s="835" t="s">
        <v>2133</v>
      </c>
      <c r="BCR91" s="835" t="s">
        <v>2134</v>
      </c>
      <c r="BCS91" s="835" t="s">
        <v>2135</v>
      </c>
      <c r="BCT91" s="835" t="s">
        <v>2136</v>
      </c>
      <c r="BCU91" s="835" t="s">
        <v>2137</v>
      </c>
      <c r="BCV91" s="835" t="s">
        <v>2138</v>
      </c>
      <c r="BCW91" s="835" t="s">
        <v>2139</v>
      </c>
      <c r="BCX91" s="835" t="s">
        <v>2140</v>
      </c>
      <c r="BCY91" s="835" t="s">
        <v>2141</v>
      </c>
      <c r="BCZ91" s="835" t="s">
        <v>2142</v>
      </c>
      <c r="BDA91" s="835" t="s">
        <v>2143</v>
      </c>
      <c r="BDB91" s="835" t="s">
        <v>2144</v>
      </c>
      <c r="BDC91" s="835" t="s">
        <v>2145</v>
      </c>
      <c r="BDD91" s="835" t="s">
        <v>2146</v>
      </c>
      <c r="BDE91" s="835" t="s">
        <v>2147</v>
      </c>
      <c r="BDF91" s="835" t="s">
        <v>2148</v>
      </c>
      <c r="BDG91" s="835" t="s">
        <v>2149</v>
      </c>
      <c r="BDH91" s="835" t="s">
        <v>2150</v>
      </c>
      <c r="BDI91" s="835" t="s">
        <v>2151</v>
      </c>
      <c r="BDJ91" s="835" t="s">
        <v>2152</v>
      </c>
      <c r="BDK91" s="835" t="s">
        <v>2153</v>
      </c>
      <c r="BDL91" s="835" t="s">
        <v>2154</v>
      </c>
      <c r="BDM91" s="835" t="s">
        <v>2155</v>
      </c>
      <c r="BDN91" s="835" t="s">
        <v>2156</v>
      </c>
      <c r="BDO91" s="835" t="s">
        <v>2157</v>
      </c>
      <c r="BDP91" s="835" t="s">
        <v>2158</v>
      </c>
      <c r="BDQ91" s="835" t="s">
        <v>2159</v>
      </c>
      <c r="BDR91" s="835" t="s">
        <v>2160</v>
      </c>
      <c r="BDS91" s="835" t="s">
        <v>2161</v>
      </c>
      <c r="BDT91" s="835" t="s">
        <v>2162</v>
      </c>
      <c r="BDU91" s="835" t="s">
        <v>2163</v>
      </c>
      <c r="BDV91" s="835" t="s">
        <v>2164</v>
      </c>
      <c r="BDW91" s="835" t="s">
        <v>2165</v>
      </c>
      <c r="BDX91" s="835" t="s">
        <v>2166</v>
      </c>
      <c r="BDY91" s="835" t="s">
        <v>2167</v>
      </c>
      <c r="BDZ91" s="835" t="s">
        <v>2168</v>
      </c>
      <c r="BEA91" s="835" t="s">
        <v>2169</v>
      </c>
      <c r="BEB91" s="835" t="s">
        <v>2170</v>
      </c>
      <c r="BEC91" s="835" t="s">
        <v>2171</v>
      </c>
      <c r="BED91" s="835" t="s">
        <v>2172</v>
      </c>
      <c r="BEE91" s="835" t="s">
        <v>2173</v>
      </c>
      <c r="BEF91" s="835" t="s">
        <v>2174</v>
      </c>
      <c r="BEG91" s="835" t="s">
        <v>2175</v>
      </c>
      <c r="BEH91" s="835" t="s">
        <v>2176</v>
      </c>
      <c r="BEI91" s="835" t="s">
        <v>2177</v>
      </c>
      <c r="BEJ91" s="835" t="s">
        <v>2178</v>
      </c>
      <c r="BEK91" s="835" t="s">
        <v>2179</v>
      </c>
      <c r="BEL91" s="835" t="s">
        <v>2180</v>
      </c>
      <c r="BEM91" s="835" t="s">
        <v>2181</v>
      </c>
      <c r="BEN91" s="835" t="s">
        <v>2182</v>
      </c>
      <c r="BEO91" s="835" t="s">
        <v>2183</v>
      </c>
      <c r="BEP91" s="835" t="s">
        <v>2184</v>
      </c>
      <c r="BEQ91" s="835" t="s">
        <v>2185</v>
      </c>
      <c r="BER91" s="835" t="s">
        <v>2186</v>
      </c>
      <c r="BES91" s="835" t="s">
        <v>2187</v>
      </c>
      <c r="BET91" s="835" t="s">
        <v>2188</v>
      </c>
      <c r="BEU91" s="835" t="s">
        <v>2189</v>
      </c>
      <c r="BEV91" s="835" t="s">
        <v>2190</v>
      </c>
      <c r="BEW91" s="835" t="s">
        <v>2191</v>
      </c>
      <c r="BEX91" s="835" t="s">
        <v>2192</v>
      </c>
      <c r="BEY91" s="835" t="s">
        <v>2193</v>
      </c>
      <c r="BEZ91" s="835" t="s">
        <v>2194</v>
      </c>
      <c r="BFA91" s="835" t="s">
        <v>2195</v>
      </c>
      <c r="BFB91" s="835" t="s">
        <v>2196</v>
      </c>
      <c r="BFC91" s="835" t="s">
        <v>2197</v>
      </c>
      <c r="BFD91" s="835" t="s">
        <v>2198</v>
      </c>
      <c r="BFE91" s="835" t="s">
        <v>2199</v>
      </c>
      <c r="BFF91" s="835" t="s">
        <v>2200</v>
      </c>
      <c r="BFG91" s="835" t="s">
        <v>2201</v>
      </c>
      <c r="BFH91" s="835" t="s">
        <v>2202</v>
      </c>
      <c r="BFI91" s="835" t="s">
        <v>2203</v>
      </c>
      <c r="BFJ91" s="835" t="s">
        <v>2204</v>
      </c>
      <c r="BFK91" s="835" t="s">
        <v>2205</v>
      </c>
      <c r="BFL91" s="835" t="s">
        <v>2206</v>
      </c>
      <c r="BFM91" s="835" t="s">
        <v>2207</v>
      </c>
      <c r="BFN91" s="835" t="s">
        <v>2208</v>
      </c>
      <c r="BFO91" s="835" t="s">
        <v>2209</v>
      </c>
      <c r="BFP91" s="835" t="s">
        <v>2210</v>
      </c>
      <c r="BFQ91" s="835" t="s">
        <v>2211</v>
      </c>
      <c r="BFR91" s="835" t="s">
        <v>2212</v>
      </c>
      <c r="BFS91" s="835" t="s">
        <v>2213</v>
      </c>
      <c r="BFT91" s="835" t="s">
        <v>2214</v>
      </c>
      <c r="BFU91" s="835" t="s">
        <v>2215</v>
      </c>
      <c r="BFV91" s="835" t="s">
        <v>2216</v>
      </c>
      <c r="BFW91" s="835" t="s">
        <v>2217</v>
      </c>
      <c r="BFX91" s="835" t="s">
        <v>2218</v>
      </c>
      <c r="BFY91" s="835" t="s">
        <v>2219</v>
      </c>
      <c r="BFZ91" s="835" t="s">
        <v>2220</v>
      </c>
      <c r="BGA91" s="835" t="s">
        <v>2221</v>
      </c>
      <c r="BGB91" s="835" t="s">
        <v>2222</v>
      </c>
      <c r="BGC91" s="835" t="s">
        <v>2223</v>
      </c>
      <c r="BGD91" s="835" t="s">
        <v>2224</v>
      </c>
      <c r="BGE91" s="835" t="s">
        <v>2225</v>
      </c>
      <c r="BGF91" s="835" t="s">
        <v>2226</v>
      </c>
      <c r="BGG91" s="835" t="s">
        <v>2227</v>
      </c>
      <c r="BGH91" s="835" t="s">
        <v>2228</v>
      </c>
      <c r="BGI91" s="835" t="s">
        <v>2229</v>
      </c>
      <c r="BGJ91" s="835" t="s">
        <v>2230</v>
      </c>
      <c r="BGK91" s="835" t="s">
        <v>2231</v>
      </c>
      <c r="BGL91" s="835" t="s">
        <v>2232</v>
      </c>
      <c r="BGM91" s="835" t="s">
        <v>2233</v>
      </c>
      <c r="BGN91" s="835" t="s">
        <v>2234</v>
      </c>
      <c r="BGO91" s="835" t="s">
        <v>2235</v>
      </c>
      <c r="BGP91" s="835" t="s">
        <v>2236</v>
      </c>
      <c r="BGQ91" s="835" t="s">
        <v>2237</v>
      </c>
      <c r="BGR91" s="835" t="s">
        <v>2238</v>
      </c>
      <c r="BGS91" s="835" t="s">
        <v>2239</v>
      </c>
      <c r="BGT91" s="835" t="s">
        <v>2240</v>
      </c>
      <c r="BGU91" s="835" t="s">
        <v>2241</v>
      </c>
      <c r="BGV91" s="835" t="s">
        <v>2242</v>
      </c>
      <c r="BGW91" s="835" t="s">
        <v>2243</v>
      </c>
      <c r="BGX91" s="835" t="s">
        <v>2244</v>
      </c>
      <c r="BGY91" s="835" t="s">
        <v>2245</v>
      </c>
      <c r="BGZ91" s="835" t="s">
        <v>2246</v>
      </c>
      <c r="BHA91" s="835" t="s">
        <v>2247</v>
      </c>
      <c r="BHB91" s="835" t="s">
        <v>2248</v>
      </c>
      <c r="BHC91" s="835" t="s">
        <v>2249</v>
      </c>
      <c r="BHD91" s="835" t="s">
        <v>2250</v>
      </c>
      <c r="BHE91" s="835" t="s">
        <v>2251</v>
      </c>
      <c r="BHF91" s="835" t="s">
        <v>2252</v>
      </c>
      <c r="BHG91" s="835" t="s">
        <v>2253</v>
      </c>
      <c r="BHH91" s="835" t="s">
        <v>2254</v>
      </c>
      <c r="BHI91" s="835" t="s">
        <v>2255</v>
      </c>
      <c r="BHJ91" s="835" t="s">
        <v>2256</v>
      </c>
      <c r="BHK91" s="835" t="s">
        <v>2257</v>
      </c>
      <c r="BHL91" s="835" t="s">
        <v>2258</v>
      </c>
      <c r="BHM91" s="835" t="s">
        <v>2259</v>
      </c>
      <c r="BHN91" s="835" t="s">
        <v>2260</v>
      </c>
      <c r="BHO91" s="835" t="s">
        <v>2261</v>
      </c>
      <c r="BHP91" s="835" t="s">
        <v>2262</v>
      </c>
      <c r="BHQ91" s="835" t="s">
        <v>2263</v>
      </c>
      <c r="BHR91" s="835" t="s">
        <v>2264</v>
      </c>
      <c r="BHS91" s="835" t="s">
        <v>2265</v>
      </c>
      <c r="BHT91" s="835" t="s">
        <v>2266</v>
      </c>
      <c r="BHU91" s="835" t="s">
        <v>2267</v>
      </c>
      <c r="BHV91" s="835" t="s">
        <v>2268</v>
      </c>
      <c r="BHW91" s="835" t="s">
        <v>2269</v>
      </c>
      <c r="BHX91" s="835" t="s">
        <v>2270</v>
      </c>
      <c r="BHY91" s="835" t="s">
        <v>2271</v>
      </c>
      <c r="BHZ91" s="835" t="s">
        <v>2272</v>
      </c>
      <c r="BIA91" s="835" t="s">
        <v>2273</v>
      </c>
      <c r="BIB91" s="835" t="s">
        <v>2274</v>
      </c>
      <c r="BIC91" s="835" t="s">
        <v>2275</v>
      </c>
      <c r="BID91" s="835" t="s">
        <v>2276</v>
      </c>
      <c r="BIE91" s="835" t="s">
        <v>2277</v>
      </c>
      <c r="BIF91" s="835" t="s">
        <v>2278</v>
      </c>
      <c r="BIG91" s="835" t="s">
        <v>2279</v>
      </c>
      <c r="BIH91" s="835" t="s">
        <v>2280</v>
      </c>
      <c r="BII91" s="835" t="s">
        <v>2281</v>
      </c>
      <c r="BIJ91" s="835" t="s">
        <v>2282</v>
      </c>
      <c r="BIK91" s="835" t="s">
        <v>2283</v>
      </c>
      <c r="BIL91" s="835" t="s">
        <v>2284</v>
      </c>
      <c r="BIM91" s="835" t="s">
        <v>2285</v>
      </c>
      <c r="BIN91" s="835" t="s">
        <v>2286</v>
      </c>
      <c r="BIO91" s="835" t="s">
        <v>2287</v>
      </c>
      <c r="BIP91" s="835" t="s">
        <v>2288</v>
      </c>
      <c r="BIQ91" s="835" t="s">
        <v>2289</v>
      </c>
      <c r="BIR91" s="835" t="s">
        <v>2290</v>
      </c>
      <c r="BIS91" s="835" t="s">
        <v>2291</v>
      </c>
      <c r="BIT91" s="835" t="s">
        <v>2292</v>
      </c>
      <c r="BIU91" s="835" t="s">
        <v>2293</v>
      </c>
      <c r="BIV91" s="835" t="s">
        <v>2294</v>
      </c>
      <c r="BIW91" s="835" t="s">
        <v>2295</v>
      </c>
      <c r="BIX91" s="835" t="s">
        <v>2296</v>
      </c>
      <c r="BIY91" s="835" t="s">
        <v>2297</v>
      </c>
      <c r="BIZ91" s="835" t="s">
        <v>2298</v>
      </c>
      <c r="BJA91" s="835" t="s">
        <v>2299</v>
      </c>
      <c r="BJB91" s="835" t="s">
        <v>2300</v>
      </c>
      <c r="BJC91" s="835" t="s">
        <v>2301</v>
      </c>
      <c r="BJD91" s="835" t="s">
        <v>2302</v>
      </c>
      <c r="BJE91" s="835" t="s">
        <v>2303</v>
      </c>
      <c r="BJF91" s="835" t="s">
        <v>2304</v>
      </c>
      <c r="BJG91" s="835" t="s">
        <v>2305</v>
      </c>
      <c r="BJH91" s="835" t="s">
        <v>2306</v>
      </c>
      <c r="BJI91" s="835" t="s">
        <v>2307</v>
      </c>
      <c r="BJJ91" s="835" t="s">
        <v>2308</v>
      </c>
      <c r="BJK91" s="835" t="s">
        <v>2309</v>
      </c>
      <c r="BJL91" s="835" t="s">
        <v>2310</v>
      </c>
      <c r="BJM91" s="835" t="s">
        <v>2311</v>
      </c>
      <c r="BJN91" s="835" t="s">
        <v>2312</v>
      </c>
      <c r="BJO91" s="835" t="s">
        <v>2313</v>
      </c>
      <c r="BJP91" s="835" t="s">
        <v>2314</v>
      </c>
      <c r="BJQ91" s="835" t="s">
        <v>2315</v>
      </c>
      <c r="BJR91" s="835" t="s">
        <v>2316</v>
      </c>
      <c r="BJS91" s="835" t="s">
        <v>2317</v>
      </c>
      <c r="BJT91" s="835" t="s">
        <v>2318</v>
      </c>
      <c r="BJU91" s="835" t="s">
        <v>2319</v>
      </c>
      <c r="BJV91" s="835" t="s">
        <v>2320</v>
      </c>
      <c r="BJW91" s="835" t="s">
        <v>2321</v>
      </c>
      <c r="BJX91" s="835" t="s">
        <v>2322</v>
      </c>
      <c r="BJY91" s="835" t="s">
        <v>2323</v>
      </c>
      <c r="BJZ91" s="835" t="s">
        <v>2324</v>
      </c>
      <c r="BKA91" s="835" t="s">
        <v>2325</v>
      </c>
      <c r="BKB91" s="835" t="s">
        <v>2326</v>
      </c>
      <c r="BKC91" s="835" t="s">
        <v>2327</v>
      </c>
      <c r="BKD91" s="835" t="s">
        <v>2328</v>
      </c>
      <c r="BKE91" s="835" t="s">
        <v>2329</v>
      </c>
      <c r="BKF91" s="835" t="s">
        <v>2330</v>
      </c>
      <c r="BKG91" s="835" t="s">
        <v>2331</v>
      </c>
      <c r="BKH91" s="835" t="s">
        <v>2332</v>
      </c>
      <c r="BKI91" s="835" t="s">
        <v>2333</v>
      </c>
      <c r="BKJ91" s="835" t="s">
        <v>2334</v>
      </c>
      <c r="BKK91" s="835" t="s">
        <v>2335</v>
      </c>
      <c r="BKL91" s="835" t="s">
        <v>2336</v>
      </c>
      <c r="BKM91" s="835" t="s">
        <v>2337</v>
      </c>
      <c r="BKN91" s="835" t="s">
        <v>2338</v>
      </c>
      <c r="BKO91" s="835" t="s">
        <v>2339</v>
      </c>
      <c r="BKP91" s="835" t="s">
        <v>2340</v>
      </c>
      <c r="BKQ91" s="835" t="s">
        <v>2341</v>
      </c>
      <c r="BKR91" s="835" t="s">
        <v>2342</v>
      </c>
      <c r="BKS91" s="835" t="s">
        <v>2343</v>
      </c>
      <c r="BKT91" s="835" t="s">
        <v>2344</v>
      </c>
      <c r="BKU91" s="835" t="s">
        <v>2345</v>
      </c>
      <c r="BKV91" s="835" t="s">
        <v>2346</v>
      </c>
      <c r="BKW91" s="835" t="s">
        <v>2347</v>
      </c>
      <c r="BKX91" s="835" t="s">
        <v>2348</v>
      </c>
      <c r="BKY91" s="835" t="s">
        <v>2349</v>
      </c>
      <c r="BKZ91" s="835" t="s">
        <v>2350</v>
      </c>
      <c r="BLA91" s="835" t="s">
        <v>2351</v>
      </c>
      <c r="BLB91" s="835" t="s">
        <v>2352</v>
      </c>
      <c r="BLC91" s="835" t="s">
        <v>2353</v>
      </c>
      <c r="BLD91" s="835" t="s">
        <v>2354</v>
      </c>
      <c r="BLE91" s="835" t="s">
        <v>2355</v>
      </c>
      <c r="BLF91" s="835" t="s">
        <v>2356</v>
      </c>
      <c r="BLG91" s="835" t="s">
        <v>2357</v>
      </c>
      <c r="BLH91" s="835" t="s">
        <v>2358</v>
      </c>
      <c r="BLI91" s="835" t="s">
        <v>2359</v>
      </c>
      <c r="BLJ91" s="835" t="s">
        <v>2360</v>
      </c>
      <c r="BLK91" s="835" t="s">
        <v>2361</v>
      </c>
      <c r="BLL91" s="835" t="s">
        <v>2362</v>
      </c>
      <c r="BLM91" s="835" t="s">
        <v>2363</v>
      </c>
      <c r="BLN91" s="835" t="s">
        <v>2364</v>
      </c>
      <c r="BLO91" s="835" t="s">
        <v>2365</v>
      </c>
      <c r="BLP91" s="835" t="s">
        <v>2366</v>
      </c>
      <c r="BLQ91" s="835" t="s">
        <v>2367</v>
      </c>
      <c r="BLR91" s="835" t="s">
        <v>2368</v>
      </c>
      <c r="BLS91" s="835" t="s">
        <v>2369</v>
      </c>
      <c r="BLT91" s="835" t="s">
        <v>2370</v>
      </c>
      <c r="BLU91" s="835" t="s">
        <v>2371</v>
      </c>
      <c r="BLV91" s="835" t="s">
        <v>2372</v>
      </c>
      <c r="BLW91" s="835" t="s">
        <v>2373</v>
      </c>
      <c r="BLX91" s="835" t="s">
        <v>2374</v>
      </c>
      <c r="BLY91" s="835" t="s">
        <v>2375</v>
      </c>
      <c r="BLZ91" s="835" t="s">
        <v>2376</v>
      </c>
      <c r="BMA91" s="835" t="s">
        <v>2377</v>
      </c>
      <c r="BMB91" s="835" t="s">
        <v>2378</v>
      </c>
      <c r="BMC91" s="835" t="s">
        <v>2379</v>
      </c>
      <c r="BMD91" s="835" t="s">
        <v>2380</v>
      </c>
      <c r="BME91" s="835" t="s">
        <v>2381</v>
      </c>
      <c r="BMF91" s="835" t="s">
        <v>2382</v>
      </c>
      <c r="BMG91" s="835" t="s">
        <v>2383</v>
      </c>
      <c r="BMH91" s="835" t="s">
        <v>2384</v>
      </c>
      <c r="BMI91" s="835" t="s">
        <v>2385</v>
      </c>
      <c r="BMJ91" s="835" t="s">
        <v>2386</v>
      </c>
      <c r="BMK91" s="835" t="s">
        <v>2387</v>
      </c>
      <c r="BML91" s="835" t="s">
        <v>2388</v>
      </c>
      <c r="BMM91" s="835" t="s">
        <v>2389</v>
      </c>
      <c r="BMN91" s="835" t="s">
        <v>2390</v>
      </c>
      <c r="BMO91" s="835" t="s">
        <v>2391</v>
      </c>
      <c r="BMP91" s="835" t="s">
        <v>2392</v>
      </c>
      <c r="BMQ91" s="835" t="s">
        <v>2393</v>
      </c>
      <c r="BMR91" s="835" t="s">
        <v>2394</v>
      </c>
      <c r="BMS91" s="835" t="s">
        <v>2395</v>
      </c>
      <c r="BMT91" s="835" t="s">
        <v>2396</v>
      </c>
      <c r="BMU91" s="835" t="s">
        <v>2397</v>
      </c>
      <c r="BMV91" s="835" t="s">
        <v>2398</v>
      </c>
      <c r="BMW91" s="835" t="s">
        <v>2399</v>
      </c>
      <c r="BMX91" s="835" t="s">
        <v>2400</v>
      </c>
      <c r="BMY91" s="835" t="s">
        <v>2401</v>
      </c>
      <c r="BMZ91" s="835" t="s">
        <v>2402</v>
      </c>
      <c r="BNA91" s="835" t="s">
        <v>2403</v>
      </c>
      <c r="BNB91" s="835" t="s">
        <v>2404</v>
      </c>
      <c r="BNC91" s="835" t="s">
        <v>2405</v>
      </c>
      <c r="BND91" s="835" t="s">
        <v>2406</v>
      </c>
      <c r="BNE91" s="835" t="s">
        <v>2407</v>
      </c>
      <c r="BNF91" s="835" t="s">
        <v>2408</v>
      </c>
      <c r="BNG91" s="835" t="s">
        <v>2409</v>
      </c>
      <c r="BNH91" s="835" t="s">
        <v>2410</v>
      </c>
      <c r="BNI91" s="835" t="s">
        <v>2411</v>
      </c>
      <c r="BNJ91" s="835" t="s">
        <v>2412</v>
      </c>
      <c r="BNK91" s="835" t="s">
        <v>2413</v>
      </c>
      <c r="BNL91" s="835" t="s">
        <v>2414</v>
      </c>
      <c r="BNM91" s="835" t="s">
        <v>2415</v>
      </c>
      <c r="BNN91" s="835" t="s">
        <v>2416</v>
      </c>
      <c r="BNO91" s="835" t="s">
        <v>2417</v>
      </c>
      <c r="BNP91" s="835" t="s">
        <v>2418</v>
      </c>
      <c r="BNQ91" s="835" t="s">
        <v>2419</v>
      </c>
      <c r="BNR91" s="835" t="s">
        <v>2420</v>
      </c>
      <c r="BNS91" s="835" t="s">
        <v>2421</v>
      </c>
      <c r="BNT91" s="835" t="s">
        <v>2422</v>
      </c>
      <c r="BNU91" s="835" t="s">
        <v>2423</v>
      </c>
      <c r="BNV91" s="835" t="s">
        <v>2424</v>
      </c>
      <c r="BNW91" s="835" t="s">
        <v>2425</v>
      </c>
      <c r="BNX91" s="835" t="s">
        <v>2426</v>
      </c>
      <c r="BNY91" s="835" t="s">
        <v>2427</v>
      </c>
      <c r="BNZ91" s="835" t="s">
        <v>2428</v>
      </c>
      <c r="BOA91" s="835" t="s">
        <v>2429</v>
      </c>
      <c r="BOB91" s="835" t="s">
        <v>2430</v>
      </c>
      <c r="BOC91" s="835" t="s">
        <v>2431</v>
      </c>
      <c r="BOD91" s="835" t="s">
        <v>2432</v>
      </c>
      <c r="BOE91" s="835" t="s">
        <v>2433</v>
      </c>
      <c r="BOF91" s="835" t="s">
        <v>2434</v>
      </c>
      <c r="BOG91" s="835" t="s">
        <v>2435</v>
      </c>
      <c r="BOH91" s="835" t="s">
        <v>2436</v>
      </c>
      <c r="BOI91" s="835" t="s">
        <v>2437</v>
      </c>
      <c r="BOJ91" s="835" t="s">
        <v>2438</v>
      </c>
      <c r="BOK91" s="835" t="s">
        <v>2439</v>
      </c>
      <c r="BOL91" s="835" t="s">
        <v>2440</v>
      </c>
      <c r="BOM91" s="835" t="s">
        <v>2441</v>
      </c>
      <c r="BON91" s="835" t="s">
        <v>2442</v>
      </c>
      <c r="BOO91" s="835" t="s">
        <v>2443</v>
      </c>
      <c r="BOP91" s="835" t="s">
        <v>2444</v>
      </c>
      <c r="BOQ91" s="835" t="s">
        <v>2445</v>
      </c>
      <c r="BOR91" s="835" t="s">
        <v>2446</v>
      </c>
      <c r="BOS91" s="835" t="s">
        <v>2447</v>
      </c>
      <c r="BOT91" s="835" t="s">
        <v>2448</v>
      </c>
      <c r="BOU91" s="835" t="s">
        <v>2449</v>
      </c>
      <c r="BOV91" s="835" t="s">
        <v>2450</v>
      </c>
      <c r="BOW91" s="835" t="s">
        <v>2451</v>
      </c>
      <c r="BOX91" s="835" t="s">
        <v>2452</v>
      </c>
      <c r="BOY91" s="835" t="s">
        <v>2453</v>
      </c>
      <c r="BOZ91" s="835" t="s">
        <v>2454</v>
      </c>
      <c r="BPA91" s="835" t="s">
        <v>2455</v>
      </c>
      <c r="BPB91" s="835" t="s">
        <v>2456</v>
      </c>
      <c r="BPC91" s="835" t="s">
        <v>2457</v>
      </c>
      <c r="BPD91" s="835" t="s">
        <v>2458</v>
      </c>
      <c r="BPE91" s="835" t="s">
        <v>2459</v>
      </c>
      <c r="BPF91" s="835" t="s">
        <v>2460</v>
      </c>
      <c r="BPG91" s="835" t="s">
        <v>2461</v>
      </c>
      <c r="BPH91" s="835" t="s">
        <v>2462</v>
      </c>
      <c r="BPI91" s="835" t="s">
        <v>2463</v>
      </c>
      <c r="BPJ91" s="835" t="s">
        <v>2464</v>
      </c>
      <c r="BPK91" s="835" t="s">
        <v>2465</v>
      </c>
      <c r="BPL91" s="835" t="s">
        <v>2466</v>
      </c>
      <c r="BPM91" s="835" t="s">
        <v>2467</v>
      </c>
      <c r="BPN91" s="835" t="s">
        <v>2468</v>
      </c>
      <c r="BPO91" s="835" t="s">
        <v>2469</v>
      </c>
      <c r="BPP91" s="835" t="s">
        <v>2470</v>
      </c>
      <c r="BPQ91" s="835" t="s">
        <v>2471</v>
      </c>
      <c r="BPR91" s="835" t="s">
        <v>2472</v>
      </c>
      <c r="BPS91" s="835" t="s">
        <v>2473</v>
      </c>
      <c r="BPT91" s="835" t="s">
        <v>2474</v>
      </c>
      <c r="BPU91" s="835" t="s">
        <v>2475</v>
      </c>
      <c r="BPV91" s="835" t="s">
        <v>2476</v>
      </c>
      <c r="BPW91" s="835" t="s">
        <v>2477</v>
      </c>
      <c r="BPX91" s="835" t="s">
        <v>2478</v>
      </c>
      <c r="BPY91" s="835" t="s">
        <v>2479</v>
      </c>
      <c r="BPZ91" s="835" t="s">
        <v>2480</v>
      </c>
      <c r="BQA91" s="835" t="s">
        <v>2481</v>
      </c>
      <c r="BQB91" s="835" t="s">
        <v>2482</v>
      </c>
      <c r="BQC91" s="835" t="s">
        <v>2483</v>
      </c>
      <c r="BQD91" s="835" t="s">
        <v>2484</v>
      </c>
      <c r="BQE91" s="835" t="s">
        <v>2485</v>
      </c>
      <c r="BQF91" s="835" t="s">
        <v>2486</v>
      </c>
      <c r="BQG91" s="835" t="s">
        <v>2487</v>
      </c>
      <c r="BQH91" s="835" t="s">
        <v>2488</v>
      </c>
      <c r="BQI91" s="835" t="s">
        <v>2489</v>
      </c>
      <c r="BQJ91" s="835" t="s">
        <v>2490</v>
      </c>
      <c r="BQK91" s="835" t="s">
        <v>2491</v>
      </c>
      <c r="BQL91" s="835" t="s">
        <v>2492</v>
      </c>
      <c r="BQM91" s="835" t="s">
        <v>2493</v>
      </c>
      <c r="BQN91" s="835" t="s">
        <v>2494</v>
      </c>
      <c r="BQO91" s="835" t="s">
        <v>2495</v>
      </c>
      <c r="BQP91" s="835" t="s">
        <v>2496</v>
      </c>
      <c r="BQQ91" s="835" t="s">
        <v>2497</v>
      </c>
      <c r="BQR91" s="835" t="s">
        <v>2498</v>
      </c>
      <c r="BQS91" s="835" t="s">
        <v>2499</v>
      </c>
      <c r="BQT91" s="835" t="s">
        <v>2500</v>
      </c>
      <c r="BQU91" s="835" t="s">
        <v>2501</v>
      </c>
      <c r="BQV91" s="835" t="s">
        <v>2502</v>
      </c>
      <c r="BQW91" s="835" t="s">
        <v>2503</v>
      </c>
      <c r="BQX91" s="835" t="s">
        <v>2504</v>
      </c>
      <c r="BQY91" s="835" t="s">
        <v>2505</v>
      </c>
      <c r="BQZ91" s="835" t="s">
        <v>2506</v>
      </c>
      <c r="BRA91" s="835" t="s">
        <v>2507</v>
      </c>
      <c r="BRB91" s="835" t="s">
        <v>2508</v>
      </c>
      <c r="BRC91" s="835" t="s">
        <v>2509</v>
      </c>
      <c r="BRD91" s="835" t="s">
        <v>2510</v>
      </c>
      <c r="BRE91" s="835" t="s">
        <v>2511</v>
      </c>
      <c r="BRF91" s="835" t="s">
        <v>2512</v>
      </c>
      <c r="BRG91" s="835" t="s">
        <v>2513</v>
      </c>
      <c r="BRH91" s="835" t="s">
        <v>2514</v>
      </c>
      <c r="BRI91" s="835" t="s">
        <v>2515</v>
      </c>
      <c r="BRJ91" s="835" t="s">
        <v>2516</v>
      </c>
      <c r="BRK91" s="835" t="s">
        <v>2517</v>
      </c>
      <c r="BRL91" s="835" t="s">
        <v>2518</v>
      </c>
      <c r="BRM91" s="835" t="s">
        <v>2519</v>
      </c>
      <c r="BRN91" s="835" t="s">
        <v>2520</v>
      </c>
      <c r="BRO91" s="835" t="s">
        <v>2521</v>
      </c>
      <c r="BRP91" s="835" t="s">
        <v>2522</v>
      </c>
      <c r="BRQ91" s="835" t="s">
        <v>2523</v>
      </c>
      <c r="BRR91" s="835" t="s">
        <v>2524</v>
      </c>
      <c r="BRS91" s="835" t="s">
        <v>2525</v>
      </c>
      <c r="BRT91" s="835" t="s">
        <v>2526</v>
      </c>
      <c r="BRU91" s="835" t="s">
        <v>2527</v>
      </c>
      <c r="BRV91" s="835" t="s">
        <v>2528</v>
      </c>
      <c r="BRW91" s="835" t="s">
        <v>2529</v>
      </c>
      <c r="BRX91" s="835" t="s">
        <v>2530</v>
      </c>
      <c r="BRY91" s="835" t="s">
        <v>2531</v>
      </c>
      <c r="BRZ91" s="835" t="s">
        <v>2532</v>
      </c>
      <c r="BSA91" s="835" t="s">
        <v>2533</v>
      </c>
      <c r="BSB91" s="835" t="s">
        <v>2534</v>
      </c>
      <c r="BSC91" s="835" t="s">
        <v>2535</v>
      </c>
      <c r="BSD91" s="835" t="s">
        <v>2536</v>
      </c>
      <c r="BSE91" s="835" t="s">
        <v>2537</v>
      </c>
      <c r="BSF91" s="835" t="s">
        <v>2538</v>
      </c>
      <c r="BSG91" s="835" t="s">
        <v>2539</v>
      </c>
      <c r="BSH91" s="835" t="s">
        <v>2540</v>
      </c>
      <c r="BSI91" s="835" t="s">
        <v>2541</v>
      </c>
      <c r="BSJ91" s="835" t="s">
        <v>2542</v>
      </c>
      <c r="BSK91" s="835" t="s">
        <v>2543</v>
      </c>
      <c r="BSL91" s="835" t="s">
        <v>2544</v>
      </c>
      <c r="BSM91" s="835" t="s">
        <v>2545</v>
      </c>
      <c r="BSN91" s="835" t="s">
        <v>2546</v>
      </c>
      <c r="BSO91" s="835" t="s">
        <v>2547</v>
      </c>
      <c r="BSP91" s="835" t="s">
        <v>2548</v>
      </c>
      <c r="BSQ91" s="835" t="s">
        <v>2549</v>
      </c>
      <c r="BSR91" s="835" t="s">
        <v>2550</v>
      </c>
      <c r="BSS91" s="835" t="s">
        <v>2551</v>
      </c>
      <c r="BST91" s="835" t="s">
        <v>2552</v>
      </c>
      <c r="BSU91" s="835" t="s">
        <v>2553</v>
      </c>
      <c r="BSV91" s="835" t="s">
        <v>2554</v>
      </c>
      <c r="BSW91" s="835" t="s">
        <v>2555</v>
      </c>
      <c r="BSX91" s="835" t="s">
        <v>2556</v>
      </c>
      <c r="BSY91" s="835" t="s">
        <v>2557</v>
      </c>
      <c r="BSZ91" s="835" t="s">
        <v>2558</v>
      </c>
      <c r="BTA91" s="835" t="s">
        <v>2559</v>
      </c>
      <c r="BTB91" s="835" t="s">
        <v>2560</v>
      </c>
      <c r="BTC91" s="835" t="s">
        <v>2561</v>
      </c>
      <c r="BTD91" s="835" t="s">
        <v>2562</v>
      </c>
      <c r="BTE91" s="835" t="s">
        <v>2563</v>
      </c>
      <c r="BTF91" s="835" t="s">
        <v>2564</v>
      </c>
      <c r="BTG91" s="835" t="s">
        <v>2565</v>
      </c>
      <c r="BTH91" s="835" t="s">
        <v>2566</v>
      </c>
      <c r="BTI91" s="835" t="s">
        <v>2567</v>
      </c>
      <c r="BTJ91" s="835" t="s">
        <v>2568</v>
      </c>
      <c r="BTK91" s="835" t="s">
        <v>2569</v>
      </c>
      <c r="BTL91" s="835" t="s">
        <v>2570</v>
      </c>
      <c r="BTM91" s="835" t="s">
        <v>2571</v>
      </c>
      <c r="BTN91" s="835" t="s">
        <v>2572</v>
      </c>
      <c r="BTO91" s="835" t="s">
        <v>2573</v>
      </c>
      <c r="BTP91" s="835" t="s">
        <v>2574</v>
      </c>
      <c r="BTQ91" s="835" t="s">
        <v>2575</v>
      </c>
      <c r="BTR91" s="835" t="s">
        <v>2576</v>
      </c>
      <c r="BTS91" s="835" t="s">
        <v>2577</v>
      </c>
      <c r="BTT91" s="835" t="s">
        <v>2578</v>
      </c>
      <c r="BTU91" s="835" t="s">
        <v>2579</v>
      </c>
      <c r="BTV91" s="835" t="s">
        <v>2580</v>
      </c>
      <c r="BTW91" s="835" t="s">
        <v>2581</v>
      </c>
      <c r="BTX91" s="835" t="s">
        <v>2582</v>
      </c>
      <c r="BTY91" s="835" t="s">
        <v>2583</v>
      </c>
      <c r="BTZ91" s="835" t="s">
        <v>2584</v>
      </c>
      <c r="BUA91" s="835" t="s">
        <v>2585</v>
      </c>
      <c r="BUB91" s="835" t="s">
        <v>2586</v>
      </c>
      <c r="BUC91" s="835" t="s">
        <v>2587</v>
      </c>
      <c r="BUD91" s="835" t="s">
        <v>2588</v>
      </c>
      <c r="BUE91" s="835" t="s">
        <v>2589</v>
      </c>
      <c r="BUF91" s="835" t="s">
        <v>2590</v>
      </c>
      <c r="BUG91" s="835" t="s">
        <v>2591</v>
      </c>
      <c r="BUH91" s="835" t="s">
        <v>2592</v>
      </c>
      <c r="BUI91" s="835" t="s">
        <v>2593</v>
      </c>
      <c r="BUJ91" s="835" t="s">
        <v>2594</v>
      </c>
      <c r="BUK91" s="835" t="s">
        <v>2595</v>
      </c>
      <c r="BUL91" s="835" t="s">
        <v>2596</v>
      </c>
      <c r="BUM91" s="835" t="s">
        <v>2597</v>
      </c>
      <c r="BUN91" s="835" t="s">
        <v>2598</v>
      </c>
      <c r="BUO91" s="835" t="s">
        <v>2599</v>
      </c>
      <c r="BUP91" s="835" t="s">
        <v>2600</v>
      </c>
      <c r="BUQ91" s="835" t="s">
        <v>2601</v>
      </c>
      <c r="BUR91" s="835" t="s">
        <v>2602</v>
      </c>
      <c r="BUS91" s="835" t="s">
        <v>2603</v>
      </c>
      <c r="BUT91" s="835" t="s">
        <v>2604</v>
      </c>
      <c r="BUU91" s="835" t="s">
        <v>2605</v>
      </c>
      <c r="BUV91" s="835" t="s">
        <v>2606</v>
      </c>
      <c r="BUW91" s="835" t="s">
        <v>2607</v>
      </c>
      <c r="BUX91" s="835" t="s">
        <v>2608</v>
      </c>
      <c r="BUY91" s="835" t="s">
        <v>2609</v>
      </c>
      <c r="BUZ91" s="835" t="s">
        <v>2610</v>
      </c>
      <c r="BVA91" s="835" t="s">
        <v>2611</v>
      </c>
      <c r="BVB91" s="835" t="s">
        <v>2612</v>
      </c>
      <c r="BVC91" s="835" t="s">
        <v>2613</v>
      </c>
      <c r="BVD91" s="835" t="s">
        <v>2614</v>
      </c>
      <c r="BVE91" s="835" t="s">
        <v>2615</v>
      </c>
      <c r="BVF91" s="835" t="s">
        <v>2616</v>
      </c>
      <c r="BVG91" s="835" t="s">
        <v>2617</v>
      </c>
      <c r="BVH91" s="835" t="s">
        <v>2618</v>
      </c>
      <c r="BVI91" s="835" t="s">
        <v>2619</v>
      </c>
      <c r="BVJ91" s="835" t="s">
        <v>2620</v>
      </c>
      <c r="BVK91" s="835" t="s">
        <v>2621</v>
      </c>
      <c r="BVL91" s="835" t="s">
        <v>2622</v>
      </c>
      <c r="BVM91" s="835" t="s">
        <v>2623</v>
      </c>
      <c r="BVN91" s="835" t="s">
        <v>2624</v>
      </c>
      <c r="BVO91" s="835" t="s">
        <v>2625</v>
      </c>
      <c r="BVP91" s="835" t="s">
        <v>2626</v>
      </c>
      <c r="BVQ91" s="835" t="s">
        <v>2627</v>
      </c>
      <c r="BVR91" s="835" t="s">
        <v>2628</v>
      </c>
      <c r="BVS91" s="835" t="s">
        <v>2629</v>
      </c>
      <c r="BVT91" s="835" t="s">
        <v>2630</v>
      </c>
      <c r="BVU91" s="835" t="s">
        <v>2631</v>
      </c>
      <c r="BVV91" s="835" t="s">
        <v>2632</v>
      </c>
      <c r="BVW91" s="835" t="s">
        <v>2633</v>
      </c>
      <c r="BVX91" s="835" t="s">
        <v>2634</v>
      </c>
      <c r="BVY91" s="835" t="s">
        <v>2635</v>
      </c>
      <c r="BVZ91" s="835" t="s">
        <v>2636</v>
      </c>
      <c r="BWA91" s="835" t="s">
        <v>2637</v>
      </c>
      <c r="BWB91" s="835" t="s">
        <v>2638</v>
      </c>
      <c r="BWC91" s="835" t="s">
        <v>2639</v>
      </c>
      <c r="BWD91" s="835" t="s">
        <v>2640</v>
      </c>
      <c r="BWE91" s="835" t="s">
        <v>2641</v>
      </c>
      <c r="BWF91" s="835" t="s">
        <v>2642</v>
      </c>
      <c r="BWG91" s="835" t="s">
        <v>2643</v>
      </c>
      <c r="BWH91" s="835" t="s">
        <v>2644</v>
      </c>
      <c r="BWI91" s="835" t="s">
        <v>2645</v>
      </c>
      <c r="BWJ91" s="835" t="s">
        <v>2646</v>
      </c>
      <c r="BWK91" s="835" t="s">
        <v>2647</v>
      </c>
      <c r="BWL91" s="835" t="s">
        <v>2648</v>
      </c>
      <c r="BWM91" s="835" t="s">
        <v>2649</v>
      </c>
      <c r="BWN91" s="835" t="s">
        <v>2650</v>
      </c>
      <c r="BWO91" s="835" t="s">
        <v>2651</v>
      </c>
      <c r="BWP91" s="835" t="s">
        <v>2652</v>
      </c>
      <c r="BWQ91" s="835" t="s">
        <v>2653</v>
      </c>
      <c r="BWR91" s="835" t="s">
        <v>2654</v>
      </c>
      <c r="BWS91" s="835" t="s">
        <v>2655</v>
      </c>
      <c r="BWT91" s="835" t="s">
        <v>2656</v>
      </c>
      <c r="BWU91" s="835" t="s">
        <v>2657</v>
      </c>
      <c r="BWV91" s="835" t="s">
        <v>2658</v>
      </c>
      <c r="BWW91" s="835" t="s">
        <v>2659</v>
      </c>
      <c r="BWX91" s="835" t="s">
        <v>2660</v>
      </c>
      <c r="BWY91" s="835" t="s">
        <v>2661</v>
      </c>
      <c r="BWZ91" s="835" t="s">
        <v>2662</v>
      </c>
      <c r="BXA91" s="835" t="s">
        <v>2663</v>
      </c>
      <c r="BXB91" s="835" t="s">
        <v>2664</v>
      </c>
      <c r="BXC91" s="835" t="s">
        <v>2665</v>
      </c>
      <c r="BXD91" s="835" t="s">
        <v>2666</v>
      </c>
      <c r="BXE91" s="835" t="s">
        <v>2667</v>
      </c>
      <c r="BXF91" s="835" t="s">
        <v>2668</v>
      </c>
      <c r="BXG91" s="835" t="s">
        <v>2669</v>
      </c>
      <c r="BXH91" s="835" t="s">
        <v>2670</v>
      </c>
      <c r="BXI91" s="835" t="s">
        <v>2671</v>
      </c>
      <c r="BXJ91" s="835" t="s">
        <v>2672</v>
      </c>
      <c r="BXK91" s="835" t="s">
        <v>2673</v>
      </c>
      <c r="BXL91" s="835" t="s">
        <v>2674</v>
      </c>
      <c r="BXM91" s="835" t="s">
        <v>2675</v>
      </c>
      <c r="BXN91" s="835" t="s">
        <v>2676</v>
      </c>
      <c r="BXO91" s="835" t="s">
        <v>2677</v>
      </c>
      <c r="BXP91" s="835" t="s">
        <v>2678</v>
      </c>
      <c r="BXQ91" s="835" t="s">
        <v>2679</v>
      </c>
      <c r="BXR91" s="835" t="s">
        <v>2680</v>
      </c>
      <c r="BXS91" s="835" t="s">
        <v>2681</v>
      </c>
      <c r="BXT91" s="835" t="s">
        <v>2682</v>
      </c>
      <c r="BXU91" s="835" t="s">
        <v>2683</v>
      </c>
      <c r="BXV91" s="835" t="s">
        <v>2684</v>
      </c>
      <c r="BXW91" s="835" t="s">
        <v>2685</v>
      </c>
      <c r="BXX91" s="835" t="s">
        <v>2686</v>
      </c>
      <c r="BXY91" s="835" t="s">
        <v>2687</v>
      </c>
      <c r="BXZ91" s="835" t="s">
        <v>2688</v>
      </c>
      <c r="BYA91" s="835" t="s">
        <v>2689</v>
      </c>
      <c r="BYB91" s="835" t="s">
        <v>2690</v>
      </c>
      <c r="BYC91" s="835" t="s">
        <v>2691</v>
      </c>
      <c r="BYD91" s="835" t="s">
        <v>2692</v>
      </c>
      <c r="BYE91" s="835" t="s">
        <v>2693</v>
      </c>
      <c r="BYF91" s="835" t="s">
        <v>2694</v>
      </c>
      <c r="BYG91" s="835" t="s">
        <v>2695</v>
      </c>
      <c r="BYH91" s="835" t="s">
        <v>2696</v>
      </c>
      <c r="BYI91" s="835" t="s">
        <v>2697</v>
      </c>
      <c r="BYJ91" s="835" t="s">
        <v>2698</v>
      </c>
      <c r="BYK91" s="835" t="s">
        <v>2699</v>
      </c>
      <c r="BYL91" s="835" t="s">
        <v>2700</v>
      </c>
      <c r="BYM91" s="835" t="s">
        <v>2701</v>
      </c>
      <c r="BYN91" s="835" t="s">
        <v>2702</v>
      </c>
      <c r="BYO91" s="835" t="s">
        <v>2703</v>
      </c>
      <c r="BYP91" s="835" t="s">
        <v>2704</v>
      </c>
      <c r="BYQ91" s="835" t="s">
        <v>2705</v>
      </c>
      <c r="BYR91" s="835" t="s">
        <v>2706</v>
      </c>
      <c r="BYS91" s="835" t="s">
        <v>2707</v>
      </c>
      <c r="BYT91" s="835" t="s">
        <v>2708</v>
      </c>
      <c r="BYU91" s="835" t="s">
        <v>2709</v>
      </c>
      <c r="BYV91" s="835" t="s">
        <v>2710</v>
      </c>
      <c r="BYW91" s="835" t="s">
        <v>2711</v>
      </c>
      <c r="BYX91" s="835" t="s">
        <v>2712</v>
      </c>
      <c r="BYY91" s="835" t="s">
        <v>2713</v>
      </c>
      <c r="BYZ91" s="835" t="s">
        <v>2714</v>
      </c>
      <c r="BZA91" s="835" t="s">
        <v>2715</v>
      </c>
      <c r="BZB91" s="835" t="s">
        <v>2716</v>
      </c>
      <c r="BZC91" s="835" t="s">
        <v>2717</v>
      </c>
      <c r="BZD91" s="835" t="s">
        <v>2718</v>
      </c>
      <c r="BZE91" s="835" t="s">
        <v>2719</v>
      </c>
      <c r="BZF91" s="835" t="s">
        <v>2720</v>
      </c>
      <c r="BZG91" s="835" t="s">
        <v>2721</v>
      </c>
      <c r="BZH91" s="835" t="s">
        <v>2722</v>
      </c>
      <c r="BZI91" s="835" t="s">
        <v>2723</v>
      </c>
      <c r="BZJ91" s="835" t="s">
        <v>2724</v>
      </c>
      <c r="BZK91" s="835" t="s">
        <v>2725</v>
      </c>
      <c r="BZL91" s="835" t="s">
        <v>2726</v>
      </c>
      <c r="BZM91" s="835" t="s">
        <v>2727</v>
      </c>
      <c r="BZN91" s="835" t="s">
        <v>2728</v>
      </c>
      <c r="BZO91" s="835" t="s">
        <v>2729</v>
      </c>
      <c r="BZP91" s="835" t="s">
        <v>2730</v>
      </c>
      <c r="BZQ91" s="835" t="s">
        <v>2731</v>
      </c>
      <c r="BZR91" s="835" t="s">
        <v>2732</v>
      </c>
      <c r="BZS91" s="835" t="s">
        <v>2733</v>
      </c>
      <c r="BZT91" s="835" t="s">
        <v>2734</v>
      </c>
      <c r="BZU91" s="835" t="s">
        <v>2735</v>
      </c>
      <c r="BZV91" s="835" t="s">
        <v>2736</v>
      </c>
      <c r="BZW91" s="835" t="s">
        <v>2737</v>
      </c>
      <c r="BZX91" s="835" t="s">
        <v>2738</v>
      </c>
      <c r="BZY91" s="835" t="s">
        <v>2739</v>
      </c>
      <c r="BZZ91" s="835" t="s">
        <v>2740</v>
      </c>
      <c r="CAA91" s="835" t="s">
        <v>2741</v>
      </c>
      <c r="CAB91" s="835" t="s">
        <v>2742</v>
      </c>
      <c r="CAC91" s="835" t="s">
        <v>2743</v>
      </c>
      <c r="CAD91" s="835" t="s">
        <v>2744</v>
      </c>
      <c r="CAE91" s="835" t="s">
        <v>2745</v>
      </c>
      <c r="CAF91" s="835" t="s">
        <v>2746</v>
      </c>
      <c r="CAG91" s="835" t="s">
        <v>2747</v>
      </c>
      <c r="CAH91" s="835" t="s">
        <v>2748</v>
      </c>
      <c r="CAI91" s="835" t="s">
        <v>2749</v>
      </c>
      <c r="CAJ91" s="835" t="s">
        <v>2750</v>
      </c>
      <c r="CAK91" s="835" t="s">
        <v>2751</v>
      </c>
      <c r="CAL91" s="835" t="s">
        <v>2752</v>
      </c>
      <c r="CAM91" s="835" t="s">
        <v>2753</v>
      </c>
      <c r="CAN91" s="835" t="s">
        <v>2754</v>
      </c>
      <c r="CAO91" s="835" t="s">
        <v>2755</v>
      </c>
      <c r="CAP91" s="835" t="s">
        <v>2756</v>
      </c>
      <c r="CAQ91" s="835" t="s">
        <v>2757</v>
      </c>
      <c r="CAR91" s="835" t="s">
        <v>2758</v>
      </c>
      <c r="CAS91" s="835" t="s">
        <v>2759</v>
      </c>
      <c r="CAT91" s="835" t="s">
        <v>2760</v>
      </c>
      <c r="CAU91" s="835" t="s">
        <v>2761</v>
      </c>
      <c r="CAV91" s="835" t="s">
        <v>2762</v>
      </c>
      <c r="CAW91" s="835" t="s">
        <v>2763</v>
      </c>
      <c r="CAX91" s="835" t="s">
        <v>2764</v>
      </c>
      <c r="CAY91" s="835" t="s">
        <v>2765</v>
      </c>
      <c r="CAZ91" s="835" t="s">
        <v>2766</v>
      </c>
      <c r="CBA91" s="835" t="s">
        <v>2767</v>
      </c>
      <c r="CBB91" s="835" t="s">
        <v>2768</v>
      </c>
      <c r="CBC91" s="835" t="s">
        <v>2769</v>
      </c>
      <c r="CBD91" s="835" t="s">
        <v>2770</v>
      </c>
      <c r="CBE91" s="835" t="s">
        <v>2771</v>
      </c>
      <c r="CBF91" s="835" t="s">
        <v>2772</v>
      </c>
      <c r="CBG91" s="835" t="s">
        <v>2773</v>
      </c>
      <c r="CBH91" s="835" t="s">
        <v>2774</v>
      </c>
      <c r="CBI91" s="835" t="s">
        <v>2775</v>
      </c>
      <c r="CBJ91" s="835" t="s">
        <v>2776</v>
      </c>
      <c r="CBK91" s="835" t="s">
        <v>2777</v>
      </c>
      <c r="CBL91" s="835" t="s">
        <v>2778</v>
      </c>
      <c r="CBM91" s="835" t="s">
        <v>2779</v>
      </c>
      <c r="CBN91" s="835" t="s">
        <v>2780</v>
      </c>
      <c r="CBO91" s="835" t="s">
        <v>2781</v>
      </c>
      <c r="CBP91" s="835" t="s">
        <v>2782</v>
      </c>
      <c r="CBQ91" s="835" t="s">
        <v>2783</v>
      </c>
      <c r="CBR91" s="835" t="s">
        <v>2784</v>
      </c>
      <c r="CBS91" s="835" t="s">
        <v>2785</v>
      </c>
      <c r="CBT91" s="835" t="s">
        <v>2786</v>
      </c>
      <c r="CBU91" s="835" t="s">
        <v>2787</v>
      </c>
      <c r="CBV91" s="835" t="s">
        <v>2788</v>
      </c>
      <c r="CBW91" s="835" t="s">
        <v>2789</v>
      </c>
      <c r="CBX91" s="835" t="s">
        <v>2790</v>
      </c>
      <c r="CBY91" s="835" t="s">
        <v>2791</v>
      </c>
      <c r="CBZ91" s="835" t="s">
        <v>2792</v>
      </c>
      <c r="CCA91" s="835" t="s">
        <v>2793</v>
      </c>
      <c r="CCB91" s="835" t="s">
        <v>2794</v>
      </c>
      <c r="CCC91" s="835" t="s">
        <v>2795</v>
      </c>
      <c r="CCD91" s="835" t="s">
        <v>2796</v>
      </c>
      <c r="CCE91" s="835" t="s">
        <v>2797</v>
      </c>
      <c r="CCF91" s="835" t="s">
        <v>2798</v>
      </c>
      <c r="CCG91" s="835" t="s">
        <v>2799</v>
      </c>
      <c r="CCH91" s="835" t="s">
        <v>2800</v>
      </c>
      <c r="CCI91" s="835" t="s">
        <v>2801</v>
      </c>
      <c r="CCJ91" s="835" t="s">
        <v>2802</v>
      </c>
      <c r="CCK91" s="835" t="s">
        <v>2803</v>
      </c>
      <c r="CCL91" s="835" t="s">
        <v>2804</v>
      </c>
      <c r="CCM91" s="835" t="s">
        <v>2805</v>
      </c>
      <c r="CCN91" s="835" t="s">
        <v>2806</v>
      </c>
      <c r="CCO91" s="835" t="s">
        <v>2807</v>
      </c>
      <c r="CCP91" s="835" t="s">
        <v>2808</v>
      </c>
      <c r="CCQ91" s="835" t="s">
        <v>2809</v>
      </c>
      <c r="CCR91" s="835" t="s">
        <v>2810</v>
      </c>
      <c r="CCS91" s="835" t="s">
        <v>2811</v>
      </c>
      <c r="CCT91" s="835" t="s">
        <v>2812</v>
      </c>
      <c r="CCU91" s="835" t="s">
        <v>2813</v>
      </c>
      <c r="CCV91" s="835" t="s">
        <v>2814</v>
      </c>
      <c r="CCW91" s="835" t="s">
        <v>2815</v>
      </c>
      <c r="CCX91" s="835" t="s">
        <v>2816</v>
      </c>
      <c r="CCY91" s="835" t="s">
        <v>2817</v>
      </c>
      <c r="CCZ91" s="835" t="s">
        <v>2818</v>
      </c>
      <c r="CDA91" s="835" t="s">
        <v>2819</v>
      </c>
      <c r="CDB91" s="835" t="s">
        <v>2820</v>
      </c>
      <c r="CDC91" s="835" t="s">
        <v>2821</v>
      </c>
      <c r="CDD91" s="835" t="s">
        <v>2822</v>
      </c>
      <c r="CDE91" s="835" t="s">
        <v>2823</v>
      </c>
      <c r="CDF91" s="835" t="s">
        <v>2824</v>
      </c>
      <c r="CDG91" s="835" t="s">
        <v>2825</v>
      </c>
      <c r="CDH91" s="835" t="s">
        <v>2826</v>
      </c>
      <c r="CDI91" s="835" t="s">
        <v>2827</v>
      </c>
      <c r="CDJ91" s="835" t="s">
        <v>2828</v>
      </c>
      <c r="CDK91" s="835" t="s">
        <v>2829</v>
      </c>
      <c r="CDL91" s="835" t="s">
        <v>2830</v>
      </c>
      <c r="CDM91" s="835" t="s">
        <v>2831</v>
      </c>
      <c r="CDN91" s="835" t="s">
        <v>2832</v>
      </c>
      <c r="CDO91" s="835" t="s">
        <v>2833</v>
      </c>
      <c r="CDP91" s="835" t="s">
        <v>2834</v>
      </c>
      <c r="CDQ91" s="835" t="s">
        <v>2835</v>
      </c>
      <c r="CDR91" s="835" t="s">
        <v>2836</v>
      </c>
      <c r="CDS91" s="835" t="s">
        <v>2837</v>
      </c>
      <c r="CDT91" s="835" t="s">
        <v>2838</v>
      </c>
      <c r="CDU91" s="835" t="s">
        <v>2839</v>
      </c>
      <c r="CDV91" s="835" t="s">
        <v>2840</v>
      </c>
      <c r="CDW91" s="835" t="s">
        <v>2841</v>
      </c>
      <c r="CDX91" s="835" t="s">
        <v>2842</v>
      </c>
      <c r="CDY91" s="835" t="s">
        <v>2843</v>
      </c>
      <c r="CDZ91" s="835" t="s">
        <v>2844</v>
      </c>
      <c r="CEA91" s="835" t="s">
        <v>2845</v>
      </c>
      <c r="CEB91" s="835" t="s">
        <v>2846</v>
      </c>
      <c r="CEC91" s="835" t="s">
        <v>2847</v>
      </c>
      <c r="CED91" s="835" t="s">
        <v>2848</v>
      </c>
      <c r="CEE91" s="835" t="s">
        <v>2849</v>
      </c>
      <c r="CEF91" s="835" t="s">
        <v>2850</v>
      </c>
      <c r="CEG91" s="835" t="s">
        <v>2851</v>
      </c>
      <c r="CEH91" s="835" t="s">
        <v>2852</v>
      </c>
      <c r="CEI91" s="835" t="s">
        <v>2853</v>
      </c>
      <c r="CEJ91" s="835" t="s">
        <v>2854</v>
      </c>
      <c r="CEK91" s="835" t="s">
        <v>2855</v>
      </c>
      <c r="CEL91" s="835" t="s">
        <v>2856</v>
      </c>
      <c r="CEM91" s="835" t="s">
        <v>2857</v>
      </c>
      <c r="CEN91" s="835" t="s">
        <v>2858</v>
      </c>
      <c r="CEO91" s="835" t="s">
        <v>2859</v>
      </c>
      <c r="CEP91" s="835" t="s">
        <v>2860</v>
      </c>
      <c r="CEQ91" s="835" t="s">
        <v>2861</v>
      </c>
      <c r="CER91" s="835" t="s">
        <v>2862</v>
      </c>
      <c r="CES91" s="835" t="s">
        <v>2863</v>
      </c>
      <c r="CET91" s="835" t="s">
        <v>2864</v>
      </c>
      <c r="CEU91" s="835" t="s">
        <v>2865</v>
      </c>
      <c r="CEV91" s="835" t="s">
        <v>2866</v>
      </c>
      <c r="CEW91" s="835" t="s">
        <v>2867</v>
      </c>
      <c r="CEX91" s="835" t="s">
        <v>2868</v>
      </c>
      <c r="CEY91" s="835" t="s">
        <v>2869</v>
      </c>
      <c r="CEZ91" s="835" t="s">
        <v>2870</v>
      </c>
      <c r="CFA91" s="835" t="s">
        <v>2871</v>
      </c>
      <c r="CFB91" s="835" t="s">
        <v>2872</v>
      </c>
      <c r="CFC91" s="835" t="s">
        <v>2873</v>
      </c>
      <c r="CFD91" s="835" t="s">
        <v>2874</v>
      </c>
      <c r="CFE91" s="835" t="s">
        <v>2875</v>
      </c>
      <c r="CFF91" s="835" t="s">
        <v>2876</v>
      </c>
      <c r="CFG91" s="835" t="s">
        <v>2877</v>
      </c>
      <c r="CFH91" s="835" t="s">
        <v>2878</v>
      </c>
      <c r="CFI91" s="835" t="s">
        <v>2879</v>
      </c>
      <c r="CFJ91" s="835" t="s">
        <v>2880</v>
      </c>
      <c r="CFK91" s="835" t="s">
        <v>2881</v>
      </c>
      <c r="CFL91" s="835" t="s">
        <v>2882</v>
      </c>
      <c r="CFM91" s="835" t="s">
        <v>2883</v>
      </c>
      <c r="CFN91" s="835" t="s">
        <v>2884</v>
      </c>
      <c r="CFO91" s="835" t="s">
        <v>2885</v>
      </c>
      <c r="CFP91" s="835" t="s">
        <v>2886</v>
      </c>
      <c r="CFQ91" s="835" t="s">
        <v>2887</v>
      </c>
      <c r="CFR91" s="835" t="s">
        <v>2888</v>
      </c>
      <c r="CFS91" s="835" t="s">
        <v>2889</v>
      </c>
      <c r="CFT91" s="835" t="s">
        <v>2890</v>
      </c>
      <c r="CFU91" s="835" t="s">
        <v>2891</v>
      </c>
      <c r="CFV91" s="835" t="s">
        <v>2892</v>
      </c>
      <c r="CFW91" s="835" t="s">
        <v>2893</v>
      </c>
      <c r="CFX91" s="835" t="s">
        <v>2894</v>
      </c>
      <c r="CFY91" s="835" t="s">
        <v>2895</v>
      </c>
      <c r="CFZ91" s="835" t="s">
        <v>2896</v>
      </c>
      <c r="CGA91" s="835" t="s">
        <v>2897</v>
      </c>
      <c r="CGB91" s="835" t="s">
        <v>2898</v>
      </c>
      <c r="CGC91" s="835" t="s">
        <v>2899</v>
      </c>
      <c r="CGD91" s="835" t="s">
        <v>2900</v>
      </c>
      <c r="CGE91" s="835" t="s">
        <v>2901</v>
      </c>
      <c r="CGF91" s="835" t="s">
        <v>2902</v>
      </c>
      <c r="CGG91" s="835" t="s">
        <v>2903</v>
      </c>
      <c r="CGH91" s="835" t="s">
        <v>2904</v>
      </c>
      <c r="CGI91" s="835" t="s">
        <v>2905</v>
      </c>
      <c r="CGJ91" s="835" t="s">
        <v>2906</v>
      </c>
      <c r="CGK91" s="835" t="s">
        <v>2907</v>
      </c>
      <c r="CGL91" s="835" t="s">
        <v>2908</v>
      </c>
      <c r="CGM91" s="835" t="s">
        <v>2909</v>
      </c>
      <c r="CGN91" s="835" t="s">
        <v>2910</v>
      </c>
      <c r="CGO91" s="835" t="s">
        <v>2911</v>
      </c>
      <c r="CGP91" s="835" t="s">
        <v>2912</v>
      </c>
      <c r="CGQ91" s="835" t="s">
        <v>2913</v>
      </c>
      <c r="CGR91" s="835" t="s">
        <v>2914</v>
      </c>
      <c r="CGS91" s="835" t="s">
        <v>2915</v>
      </c>
      <c r="CGT91" s="835" t="s">
        <v>2916</v>
      </c>
      <c r="CGU91" s="835" t="s">
        <v>2917</v>
      </c>
      <c r="CGV91" s="835" t="s">
        <v>2918</v>
      </c>
      <c r="CGW91" s="835" t="s">
        <v>2919</v>
      </c>
      <c r="CGX91" s="835" t="s">
        <v>2920</v>
      </c>
      <c r="CGY91" s="835" t="s">
        <v>2921</v>
      </c>
      <c r="CGZ91" s="835" t="s">
        <v>2922</v>
      </c>
      <c r="CHA91" s="835" t="s">
        <v>2923</v>
      </c>
      <c r="CHB91" s="835" t="s">
        <v>2924</v>
      </c>
      <c r="CHC91" s="835" t="s">
        <v>2925</v>
      </c>
      <c r="CHD91" s="835" t="s">
        <v>2926</v>
      </c>
      <c r="CHE91" s="835" t="s">
        <v>2927</v>
      </c>
      <c r="CHF91" s="835" t="s">
        <v>2928</v>
      </c>
      <c r="CHG91" s="835" t="s">
        <v>2929</v>
      </c>
      <c r="CHH91" s="835" t="s">
        <v>2930</v>
      </c>
      <c r="CHI91" s="835" t="s">
        <v>2931</v>
      </c>
      <c r="CHJ91" s="835" t="s">
        <v>2932</v>
      </c>
      <c r="CHK91" s="835" t="s">
        <v>2933</v>
      </c>
      <c r="CHL91" s="835" t="s">
        <v>2934</v>
      </c>
      <c r="CHM91" s="835" t="s">
        <v>2935</v>
      </c>
      <c r="CHN91" s="835" t="s">
        <v>2936</v>
      </c>
      <c r="CHO91" s="835" t="s">
        <v>2937</v>
      </c>
      <c r="CHP91" s="835" t="s">
        <v>2938</v>
      </c>
      <c r="CHQ91" s="835" t="s">
        <v>2939</v>
      </c>
      <c r="CHR91" s="835" t="s">
        <v>2940</v>
      </c>
      <c r="CHS91" s="835" t="s">
        <v>2941</v>
      </c>
      <c r="CHT91" s="835" t="s">
        <v>2942</v>
      </c>
      <c r="CHU91" s="835" t="s">
        <v>2943</v>
      </c>
      <c r="CHV91" s="835" t="s">
        <v>2944</v>
      </c>
      <c r="CHW91" s="835" t="s">
        <v>2945</v>
      </c>
      <c r="CHX91" s="835" t="s">
        <v>2946</v>
      </c>
      <c r="CHY91" s="835" t="s">
        <v>2947</v>
      </c>
      <c r="CHZ91" s="835" t="s">
        <v>2948</v>
      </c>
      <c r="CIA91" s="835" t="s">
        <v>2949</v>
      </c>
      <c r="CIB91" s="835" t="s">
        <v>2950</v>
      </c>
      <c r="CIC91" s="835" t="s">
        <v>2951</v>
      </c>
      <c r="CID91" s="835" t="s">
        <v>2952</v>
      </c>
      <c r="CIE91" s="835" t="s">
        <v>2953</v>
      </c>
      <c r="CIF91" s="835" t="s">
        <v>2954</v>
      </c>
      <c r="CIG91" s="835" t="s">
        <v>2955</v>
      </c>
      <c r="CIH91" s="835" t="s">
        <v>2956</v>
      </c>
      <c r="CII91" s="835" t="s">
        <v>2957</v>
      </c>
      <c r="CIJ91" s="835" t="s">
        <v>2958</v>
      </c>
      <c r="CIK91" s="835" t="s">
        <v>2959</v>
      </c>
      <c r="CIL91" s="835" t="s">
        <v>2960</v>
      </c>
      <c r="CIM91" s="835" t="s">
        <v>2961</v>
      </c>
      <c r="CIN91" s="835" t="s">
        <v>2962</v>
      </c>
      <c r="CIO91" s="835" t="s">
        <v>2963</v>
      </c>
      <c r="CIP91" s="835" t="s">
        <v>2964</v>
      </c>
      <c r="CIQ91" s="835" t="s">
        <v>2965</v>
      </c>
      <c r="CIR91" s="835" t="s">
        <v>2966</v>
      </c>
      <c r="CIS91" s="835" t="s">
        <v>2967</v>
      </c>
      <c r="CIT91" s="835" t="s">
        <v>2968</v>
      </c>
      <c r="CIU91" s="835" t="s">
        <v>2969</v>
      </c>
      <c r="CIV91" s="835" t="s">
        <v>2970</v>
      </c>
      <c r="CIW91" s="835" t="s">
        <v>2971</v>
      </c>
      <c r="CIX91" s="835" t="s">
        <v>2972</v>
      </c>
      <c r="CIY91" s="835" t="s">
        <v>2973</v>
      </c>
      <c r="CIZ91" s="835" t="s">
        <v>2974</v>
      </c>
      <c r="CJA91" s="835" t="s">
        <v>2975</v>
      </c>
      <c r="CJB91" s="835" t="s">
        <v>2976</v>
      </c>
      <c r="CJC91" s="835" t="s">
        <v>2977</v>
      </c>
      <c r="CJD91" s="835" t="s">
        <v>2978</v>
      </c>
      <c r="CJE91" s="835" t="s">
        <v>2979</v>
      </c>
      <c r="CJF91" s="835" t="s">
        <v>2980</v>
      </c>
      <c r="CJG91" s="835" t="s">
        <v>2981</v>
      </c>
      <c r="CJH91" s="835" t="s">
        <v>2982</v>
      </c>
      <c r="CJI91" s="835" t="s">
        <v>2983</v>
      </c>
      <c r="CJJ91" s="835" t="s">
        <v>2984</v>
      </c>
      <c r="CJK91" s="835" t="s">
        <v>2985</v>
      </c>
      <c r="CJL91" s="835" t="s">
        <v>2986</v>
      </c>
      <c r="CJM91" s="835" t="s">
        <v>2987</v>
      </c>
      <c r="CJN91" s="835" t="s">
        <v>2988</v>
      </c>
      <c r="CJO91" s="835" t="s">
        <v>2989</v>
      </c>
      <c r="CJP91" s="835" t="s">
        <v>2990</v>
      </c>
      <c r="CJQ91" s="835" t="s">
        <v>2991</v>
      </c>
      <c r="CJR91" s="835" t="s">
        <v>2992</v>
      </c>
      <c r="CJS91" s="835" t="s">
        <v>2993</v>
      </c>
      <c r="CJT91" s="835" t="s">
        <v>2994</v>
      </c>
      <c r="CJU91" s="835" t="s">
        <v>2995</v>
      </c>
      <c r="CJV91" s="835" t="s">
        <v>2996</v>
      </c>
      <c r="CJW91" s="835" t="s">
        <v>2997</v>
      </c>
      <c r="CJX91" s="835" t="s">
        <v>2998</v>
      </c>
      <c r="CJY91" s="835" t="s">
        <v>2999</v>
      </c>
      <c r="CJZ91" s="835" t="s">
        <v>3000</v>
      </c>
      <c r="CKA91" s="835" t="s">
        <v>3001</v>
      </c>
      <c r="CKB91" s="835" t="s">
        <v>3002</v>
      </c>
      <c r="CKC91" s="835" t="s">
        <v>3003</v>
      </c>
      <c r="CKD91" s="835" t="s">
        <v>3004</v>
      </c>
      <c r="CKE91" s="835" t="s">
        <v>3005</v>
      </c>
      <c r="CKF91" s="835" t="s">
        <v>3006</v>
      </c>
      <c r="CKG91" s="835" t="s">
        <v>3007</v>
      </c>
      <c r="CKH91" s="835" t="s">
        <v>3008</v>
      </c>
      <c r="CKI91" s="835" t="s">
        <v>3009</v>
      </c>
      <c r="CKJ91" s="835" t="s">
        <v>3010</v>
      </c>
      <c r="CKK91" s="835" t="s">
        <v>3011</v>
      </c>
      <c r="CKL91" s="835" t="s">
        <v>3012</v>
      </c>
      <c r="CKM91" s="835" t="s">
        <v>3013</v>
      </c>
      <c r="CKN91" s="835" t="s">
        <v>3014</v>
      </c>
      <c r="CKO91" s="835" t="s">
        <v>3015</v>
      </c>
      <c r="CKP91" s="835" t="s">
        <v>3016</v>
      </c>
      <c r="CKQ91" s="835" t="s">
        <v>3017</v>
      </c>
      <c r="CKR91" s="835" t="s">
        <v>3018</v>
      </c>
      <c r="CKS91" s="835" t="s">
        <v>3019</v>
      </c>
      <c r="CKT91" s="835" t="s">
        <v>3020</v>
      </c>
      <c r="CKU91" s="835" t="s">
        <v>3021</v>
      </c>
      <c r="CKV91" s="835" t="s">
        <v>3022</v>
      </c>
      <c r="CKW91" s="835" t="s">
        <v>3023</v>
      </c>
      <c r="CKX91" s="835" t="s">
        <v>3024</v>
      </c>
      <c r="CKY91" s="835" t="s">
        <v>3025</v>
      </c>
      <c r="CKZ91" s="835" t="s">
        <v>3026</v>
      </c>
      <c r="CLA91" s="835" t="s">
        <v>3027</v>
      </c>
      <c r="CLB91" s="835" t="s">
        <v>3028</v>
      </c>
      <c r="CLC91" s="835" t="s">
        <v>3029</v>
      </c>
      <c r="CLD91" s="835" t="s">
        <v>3030</v>
      </c>
      <c r="CLE91" s="835" t="s">
        <v>3031</v>
      </c>
      <c r="CLF91" s="835" t="s">
        <v>3032</v>
      </c>
      <c r="CLG91" s="835" t="s">
        <v>3033</v>
      </c>
      <c r="CLH91" s="835" t="s">
        <v>3034</v>
      </c>
      <c r="CLI91" s="835" t="s">
        <v>3035</v>
      </c>
      <c r="CLJ91" s="835" t="s">
        <v>3036</v>
      </c>
      <c r="CLK91" s="835" t="s">
        <v>3037</v>
      </c>
      <c r="CLL91" s="835" t="s">
        <v>3038</v>
      </c>
      <c r="CLM91" s="835" t="s">
        <v>3039</v>
      </c>
      <c r="CLN91" s="835" t="s">
        <v>3040</v>
      </c>
      <c r="CLO91" s="835" t="s">
        <v>3041</v>
      </c>
      <c r="CLP91" s="835" t="s">
        <v>3042</v>
      </c>
      <c r="CLQ91" s="835" t="s">
        <v>3043</v>
      </c>
      <c r="CLR91" s="835" t="s">
        <v>3044</v>
      </c>
      <c r="CLS91" s="835" t="s">
        <v>3045</v>
      </c>
      <c r="CLT91" s="835" t="s">
        <v>3046</v>
      </c>
      <c r="CLU91" s="835" t="s">
        <v>3047</v>
      </c>
      <c r="CLV91" s="835" t="s">
        <v>3048</v>
      </c>
      <c r="CLW91" s="835" t="s">
        <v>3049</v>
      </c>
      <c r="CLX91" s="835" t="s">
        <v>3050</v>
      </c>
      <c r="CLY91" s="835" t="s">
        <v>3051</v>
      </c>
      <c r="CLZ91" s="835" t="s">
        <v>3052</v>
      </c>
      <c r="CMA91" s="835" t="s">
        <v>3053</v>
      </c>
      <c r="CMB91" s="835" t="s">
        <v>3054</v>
      </c>
      <c r="CMC91" s="835" t="s">
        <v>3055</v>
      </c>
      <c r="CMD91" s="835" t="s">
        <v>3056</v>
      </c>
      <c r="CME91" s="835" t="s">
        <v>3057</v>
      </c>
      <c r="CMF91" s="835" t="s">
        <v>3058</v>
      </c>
      <c r="CMG91" s="835" t="s">
        <v>3059</v>
      </c>
      <c r="CMH91" s="835" t="s">
        <v>3060</v>
      </c>
      <c r="CMI91" s="835" t="s">
        <v>3061</v>
      </c>
      <c r="CMJ91" s="835" t="s">
        <v>3062</v>
      </c>
      <c r="CMK91" s="835" t="s">
        <v>3063</v>
      </c>
      <c r="CML91" s="835" t="s">
        <v>3064</v>
      </c>
      <c r="CMM91" s="835" t="s">
        <v>3065</v>
      </c>
      <c r="CMN91" s="835" t="s">
        <v>3066</v>
      </c>
      <c r="CMO91" s="835" t="s">
        <v>3067</v>
      </c>
      <c r="CMP91" s="835" t="s">
        <v>3068</v>
      </c>
      <c r="CMQ91" s="835" t="s">
        <v>3069</v>
      </c>
      <c r="CMR91" s="835" t="s">
        <v>3070</v>
      </c>
      <c r="CMS91" s="835" t="s">
        <v>3071</v>
      </c>
      <c r="CMT91" s="835" t="s">
        <v>3072</v>
      </c>
      <c r="CMU91" s="835" t="s">
        <v>3073</v>
      </c>
      <c r="CMV91" s="835" t="s">
        <v>3074</v>
      </c>
      <c r="CMW91" s="835" t="s">
        <v>3075</v>
      </c>
      <c r="CMX91" s="835" t="s">
        <v>3076</v>
      </c>
      <c r="CMY91" s="835" t="s">
        <v>3077</v>
      </c>
      <c r="CMZ91" s="835" t="s">
        <v>3078</v>
      </c>
      <c r="CNA91" s="835" t="s">
        <v>3079</v>
      </c>
      <c r="CNB91" s="835" t="s">
        <v>3080</v>
      </c>
      <c r="CNC91" s="835" t="s">
        <v>3081</v>
      </c>
      <c r="CND91" s="835" t="s">
        <v>3082</v>
      </c>
      <c r="CNE91" s="835" t="s">
        <v>3083</v>
      </c>
      <c r="CNF91" s="835" t="s">
        <v>3084</v>
      </c>
      <c r="CNG91" s="835" t="s">
        <v>3085</v>
      </c>
      <c r="CNH91" s="835" t="s">
        <v>3086</v>
      </c>
      <c r="CNI91" s="835" t="s">
        <v>3087</v>
      </c>
      <c r="CNJ91" s="835" t="s">
        <v>3088</v>
      </c>
      <c r="CNK91" s="835" t="s">
        <v>3089</v>
      </c>
      <c r="CNL91" s="835" t="s">
        <v>3090</v>
      </c>
      <c r="CNM91" s="835" t="s">
        <v>3091</v>
      </c>
      <c r="CNN91" s="835" t="s">
        <v>3092</v>
      </c>
      <c r="CNO91" s="835" t="s">
        <v>3093</v>
      </c>
      <c r="CNP91" s="835" t="s">
        <v>3094</v>
      </c>
      <c r="CNQ91" s="835" t="s">
        <v>3095</v>
      </c>
      <c r="CNR91" s="835" t="s">
        <v>3096</v>
      </c>
      <c r="CNS91" s="835" t="s">
        <v>3097</v>
      </c>
      <c r="CNT91" s="835" t="s">
        <v>3098</v>
      </c>
      <c r="CNU91" s="835" t="s">
        <v>3099</v>
      </c>
      <c r="CNV91" s="835" t="s">
        <v>3100</v>
      </c>
      <c r="CNW91" s="835" t="s">
        <v>3101</v>
      </c>
      <c r="CNX91" s="835" t="s">
        <v>3102</v>
      </c>
      <c r="CNY91" s="835" t="s">
        <v>3103</v>
      </c>
      <c r="CNZ91" s="835" t="s">
        <v>3104</v>
      </c>
      <c r="COA91" s="835" t="s">
        <v>3105</v>
      </c>
      <c r="COB91" s="835" t="s">
        <v>3106</v>
      </c>
      <c r="COC91" s="835" t="s">
        <v>3107</v>
      </c>
      <c r="COD91" s="835" t="s">
        <v>3108</v>
      </c>
      <c r="COE91" s="835" t="s">
        <v>3109</v>
      </c>
      <c r="COF91" s="835" t="s">
        <v>3110</v>
      </c>
      <c r="COG91" s="835" t="s">
        <v>3111</v>
      </c>
      <c r="COH91" s="835" t="s">
        <v>3112</v>
      </c>
      <c r="COI91" s="835" t="s">
        <v>3113</v>
      </c>
      <c r="COJ91" s="835" t="s">
        <v>3114</v>
      </c>
      <c r="COK91" s="835" t="s">
        <v>3115</v>
      </c>
      <c r="COL91" s="835" t="s">
        <v>3116</v>
      </c>
      <c r="COM91" s="835" t="s">
        <v>3117</v>
      </c>
      <c r="CON91" s="835" t="s">
        <v>3118</v>
      </c>
      <c r="COO91" s="835" t="s">
        <v>3119</v>
      </c>
      <c r="COP91" s="835" t="s">
        <v>3120</v>
      </c>
      <c r="COQ91" s="835" t="s">
        <v>3121</v>
      </c>
      <c r="COR91" s="835" t="s">
        <v>3122</v>
      </c>
      <c r="COS91" s="835" t="s">
        <v>3123</v>
      </c>
      <c r="COT91" s="835" t="s">
        <v>3124</v>
      </c>
      <c r="COU91" s="835" t="s">
        <v>3125</v>
      </c>
      <c r="COV91" s="835" t="s">
        <v>3126</v>
      </c>
      <c r="COW91" s="835" t="s">
        <v>3127</v>
      </c>
      <c r="COX91" s="835" t="s">
        <v>3128</v>
      </c>
      <c r="COY91" s="835" t="s">
        <v>3129</v>
      </c>
      <c r="COZ91" s="835" t="s">
        <v>3130</v>
      </c>
      <c r="CPA91" s="835" t="s">
        <v>3131</v>
      </c>
      <c r="CPB91" s="835" t="s">
        <v>3132</v>
      </c>
      <c r="CPC91" s="835" t="s">
        <v>3133</v>
      </c>
      <c r="CPD91" s="835" t="s">
        <v>3134</v>
      </c>
      <c r="CPE91" s="835" t="s">
        <v>3135</v>
      </c>
      <c r="CPF91" s="835" t="s">
        <v>3136</v>
      </c>
      <c r="CPG91" s="835" t="s">
        <v>3137</v>
      </c>
      <c r="CPH91" s="835" t="s">
        <v>3138</v>
      </c>
      <c r="CPI91" s="835" t="s">
        <v>3139</v>
      </c>
      <c r="CPJ91" s="835" t="s">
        <v>3140</v>
      </c>
      <c r="CPK91" s="835" t="s">
        <v>3141</v>
      </c>
      <c r="CPL91" s="835" t="s">
        <v>3142</v>
      </c>
      <c r="CPM91" s="835" t="s">
        <v>3143</v>
      </c>
      <c r="CPN91" s="835" t="s">
        <v>3144</v>
      </c>
      <c r="CPO91" s="835" t="s">
        <v>3145</v>
      </c>
      <c r="CPP91" s="835" t="s">
        <v>3146</v>
      </c>
      <c r="CPQ91" s="835" t="s">
        <v>3147</v>
      </c>
      <c r="CPR91" s="835" t="s">
        <v>3148</v>
      </c>
      <c r="CPS91" s="835" t="s">
        <v>3149</v>
      </c>
      <c r="CPT91" s="835" t="s">
        <v>3150</v>
      </c>
      <c r="CPU91" s="835" t="s">
        <v>3151</v>
      </c>
      <c r="CPV91" s="835" t="s">
        <v>3152</v>
      </c>
      <c r="CPW91" s="835" t="s">
        <v>3153</v>
      </c>
      <c r="CPX91" s="835" t="s">
        <v>3154</v>
      </c>
      <c r="CPY91" s="835" t="s">
        <v>3155</v>
      </c>
      <c r="CPZ91" s="835" t="s">
        <v>3156</v>
      </c>
      <c r="CQA91" s="835" t="s">
        <v>3157</v>
      </c>
      <c r="CQB91" s="835" t="s">
        <v>3158</v>
      </c>
      <c r="CQC91" s="835" t="s">
        <v>3159</v>
      </c>
      <c r="CQD91" s="835" t="s">
        <v>3160</v>
      </c>
      <c r="CQE91" s="835" t="s">
        <v>3161</v>
      </c>
      <c r="CQF91" s="835" t="s">
        <v>3162</v>
      </c>
      <c r="CQG91" s="835" t="s">
        <v>3163</v>
      </c>
      <c r="CQH91" s="835" t="s">
        <v>3164</v>
      </c>
      <c r="CQI91" s="835" t="s">
        <v>3165</v>
      </c>
      <c r="CQJ91" s="835" t="s">
        <v>3166</v>
      </c>
      <c r="CQK91" s="835" t="s">
        <v>3167</v>
      </c>
      <c r="CQL91" s="835" t="s">
        <v>3168</v>
      </c>
      <c r="CQM91" s="835" t="s">
        <v>3169</v>
      </c>
      <c r="CQN91" s="835" t="s">
        <v>3170</v>
      </c>
      <c r="CQO91" s="835" t="s">
        <v>3171</v>
      </c>
      <c r="CQP91" s="835" t="s">
        <v>3172</v>
      </c>
      <c r="CQQ91" s="835" t="s">
        <v>3173</v>
      </c>
      <c r="CQR91" s="835" t="s">
        <v>3174</v>
      </c>
      <c r="CQS91" s="835" t="s">
        <v>3175</v>
      </c>
      <c r="CQT91" s="835" t="s">
        <v>3176</v>
      </c>
      <c r="CQU91" s="835" t="s">
        <v>3177</v>
      </c>
      <c r="CQV91" s="835" t="s">
        <v>3178</v>
      </c>
      <c r="CQW91" s="835" t="s">
        <v>3179</v>
      </c>
      <c r="CQX91" s="835" t="s">
        <v>3180</v>
      </c>
      <c r="CQY91" s="835" t="s">
        <v>3181</v>
      </c>
      <c r="CQZ91" s="835" t="s">
        <v>3182</v>
      </c>
      <c r="CRA91" s="835" t="s">
        <v>3183</v>
      </c>
      <c r="CRB91" s="835" t="s">
        <v>3184</v>
      </c>
      <c r="CRC91" s="835" t="s">
        <v>3185</v>
      </c>
      <c r="CRD91" s="835" t="s">
        <v>3186</v>
      </c>
      <c r="CRE91" s="835" t="s">
        <v>3187</v>
      </c>
      <c r="CRF91" s="835" t="s">
        <v>3188</v>
      </c>
      <c r="CRG91" s="835" t="s">
        <v>3189</v>
      </c>
      <c r="CRH91" s="835" t="s">
        <v>3190</v>
      </c>
      <c r="CRI91" s="835" t="s">
        <v>3191</v>
      </c>
      <c r="CRJ91" s="835" t="s">
        <v>3192</v>
      </c>
      <c r="CRK91" s="835" t="s">
        <v>3193</v>
      </c>
      <c r="CRL91" s="835" t="s">
        <v>3194</v>
      </c>
      <c r="CRM91" s="835" t="s">
        <v>3195</v>
      </c>
      <c r="CRN91" s="835" t="s">
        <v>3196</v>
      </c>
      <c r="CRO91" s="835" t="s">
        <v>3197</v>
      </c>
      <c r="CRP91" s="835" t="s">
        <v>3198</v>
      </c>
      <c r="CRQ91" s="835" t="s">
        <v>3199</v>
      </c>
      <c r="CRR91" s="835" t="s">
        <v>3200</v>
      </c>
      <c r="CRS91" s="835" t="s">
        <v>3201</v>
      </c>
      <c r="CRT91" s="835" t="s">
        <v>3202</v>
      </c>
      <c r="CRU91" s="835" t="s">
        <v>3203</v>
      </c>
      <c r="CRV91" s="835" t="s">
        <v>3204</v>
      </c>
      <c r="CRW91" s="835" t="s">
        <v>3205</v>
      </c>
      <c r="CRX91" s="835" t="s">
        <v>3206</v>
      </c>
      <c r="CRY91" s="835" t="s">
        <v>3207</v>
      </c>
      <c r="CRZ91" s="835" t="s">
        <v>3208</v>
      </c>
      <c r="CSA91" s="835" t="s">
        <v>3209</v>
      </c>
      <c r="CSB91" s="835" t="s">
        <v>3210</v>
      </c>
      <c r="CSC91" s="835" t="s">
        <v>3211</v>
      </c>
      <c r="CSD91" s="835" t="s">
        <v>3212</v>
      </c>
      <c r="CSE91" s="835" t="s">
        <v>3213</v>
      </c>
      <c r="CSF91" s="835" t="s">
        <v>3214</v>
      </c>
      <c r="CSG91" s="835" t="s">
        <v>3215</v>
      </c>
      <c r="CSH91" s="835" t="s">
        <v>3216</v>
      </c>
      <c r="CSI91" s="835" t="s">
        <v>3217</v>
      </c>
      <c r="CSJ91" s="835" t="s">
        <v>3218</v>
      </c>
      <c r="CSK91" s="835" t="s">
        <v>3219</v>
      </c>
      <c r="CSL91" s="835" t="s">
        <v>3220</v>
      </c>
      <c r="CSM91" s="835" t="s">
        <v>3221</v>
      </c>
      <c r="CSN91" s="835" t="s">
        <v>3222</v>
      </c>
      <c r="CSO91" s="835" t="s">
        <v>3223</v>
      </c>
      <c r="CSP91" s="835" t="s">
        <v>3224</v>
      </c>
      <c r="CSQ91" s="835" t="s">
        <v>3225</v>
      </c>
      <c r="CSR91" s="835" t="s">
        <v>3226</v>
      </c>
      <c r="CSS91" s="835" t="s">
        <v>3227</v>
      </c>
      <c r="CST91" s="835" t="s">
        <v>3228</v>
      </c>
      <c r="CSU91" s="835" t="s">
        <v>3229</v>
      </c>
      <c r="CSV91" s="835" t="s">
        <v>3230</v>
      </c>
      <c r="CSW91" s="835" t="s">
        <v>3231</v>
      </c>
      <c r="CSX91" s="835" t="s">
        <v>3232</v>
      </c>
      <c r="CSY91" s="835" t="s">
        <v>3233</v>
      </c>
      <c r="CSZ91" s="835" t="s">
        <v>3234</v>
      </c>
      <c r="CTA91" s="835" t="s">
        <v>3235</v>
      </c>
      <c r="CTB91" s="835" t="s">
        <v>3236</v>
      </c>
      <c r="CTC91" s="835" t="s">
        <v>3237</v>
      </c>
      <c r="CTD91" s="835" t="s">
        <v>3238</v>
      </c>
      <c r="CTE91" s="835" t="s">
        <v>3239</v>
      </c>
      <c r="CTF91" s="835" t="s">
        <v>3240</v>
      </c>
      <c r="CTG91" s="835" t="s">
        <v>3241</v>
      </c>
      <c r="CTH91" s="835" t="s">
        <v>3242</v>
      </c>
      <c r="CTI91" s="835" t="s">
        <v>3243</v>
      </c>
      <c r="CTJ91" s="835" t="s">
        <v>3244</v>
      </c>
      <c r="CTK91" s="835" t="s">
        <v>3245</v>
      </c>
      <c r="CTL91" s="835" t="s">
        <v>3246</v>
      </c>
      <c r="CTM91" s="835" t="s">
        <v>3247</v>
      </c>
      <c r="CTN91" s="835" t="s">
        <v>3248</v>
      </c>
      <c r="CTO91" s="835" t="s">
        <v>3249</v>
      </c>
      <c r="CTP91" s="835" t="s">
        <v>3250</v>
      </c>
      <c r="CTQ91" s="835" t="s">
        <v>3251</v>
      </c>
      <c r="CTR91" s="835" t="s">
        <v>3252</v>
      </c>
      <c r="CTS91" s="835" t="s">
        <v>3253</v>
      </c>
      <c r="CTT91" s="835" t="s">
        <v>3254</v>
      </c>
      <c r="CTU91" s="835" t="s">
        <v>3255</v>
      </c>
      <c r="CTV91" s="835" t="s">
        <v>3256</v>
      </c>
      <c r="CTW91" s="835" t="s">
        <v>3257</v>
      </c>
      <c r="CTX91" s="835" t="s">
        <v>3258</v>
      </c>
      <c r="CTY91" s="835" t="s">
        <v>3259</v>
      </c>
      <c r="CTZ91" s="835" t="s">
        <v>3260</v>
      </c>
      <c r="CUA91" s="835" t="s">
        <v>3261</v>
      </c>
      <c r="CUB91" s="835" t="s">
        <v>3262</v>
      </c>
      <c r="CUC91" s="835" t="s">
        <v>3263</v>
      </c>
      <c r="CUD91" s="835" t="s">
        <v>3264</v>
      </c>
      <c r="CUE91" s="835" t="s">
        <v>3265</v>
      </c>
      <c r="CUF91" s="835" t="s">
        <v>3266</v>
      </c>
      <c r="CUG91" s="835" t="s">
        <v>3267</v>
      </c>
      <c r="CUH91" s="835" t="s">
        <v>3268</v>
      </c>
      <c r="CUI91" s="835" t="s">
        <v>3269</v>
      </c>
      <c r="CUJ91" s="835" t="s">
        <v>3270</v>
      </c>
      <c r="CUK91" s="835" t="s">
        <v>3271</v>
      </c>
      <c r="CUL91" s="835" t="s">
        <v>3272</v>
      </c>
      <c r="CUM91" s="835" t="s">
        <v>3273</v>
      </c>
      <c r="CUN91" s="835" t="s">
        <v>3274</v>
      </c>
      <c r="CUO91" s="835" t="s">
        <v>3275</v>
      </c>
      <c r="CUP91" s="835" t="s">
        <v>3276</v>
      </c>
      <c r="CUQ91" s="835" t="s">
        <v>3277</v>
      </c>
      <c r="CUR91" s="835" t="s">
        <v>3278</v>
      </c>
      <c r="CUS91" s="835" t="s">
        <v>3279</v>
      </c>
      <c r="CUT91" s="835" t="s">
        <v>3280</v>
      </c>
      <c r="CUU91" s="835" t="s">
        <v>3281</v>
      </c>
      <c r="CUV91" s="835" t="s">
        <v>3282</v>
      </c>
      <c r="CUW91" s="835" t="s">
        <v>3283</v>
      </c>
      <c r="CUX91" s="835" t="s">
        <v>3284</v>
      </c>
      <c r="CUY91" s="835" t="s">
        <v>3285</v>
      </c>
      <c r="CUZ91" s="835" t="s">
        <v>3286</v>
      </c>
      <c r="CVA91" s="835" t="s">
        <v>3287</v>
      </c>
      <c r="CVB91" s="835" t="s">
        <v>3288</v>
      </c>
      <c r="CVC91" s="835" t="s">
        <v>3289</v>
      </c>
      <c r="CVD91" s="835" t="s">
        <v>3290</v>
      </c>
      <c r="CVE91" s="835" t="s">
        <v>3291</v>
      </c>
      <c r="CVF91" s="835" t="s">
        <v>3292</v>
      </c>
      <c r="CVG91" s="835" t="s">
        <v>3293</v>
      </c>
      <c r="CVH91" s="835" t="s">
        <v>3294</v>
      </c>
      <c r="CVI91" s="835" t="s">
        <v>3295</v>
      </c>
      <c r="CVJ91" s="835" t="s">
        <v>3296</v>
      </c>
      <c r="CVK91" s="835" t="s">
        <v>3297</v>
      </c>
      <c r="CVL91" s="835" t="s">
        <v>3298</v>
      </c>
      <c r="CVM91" s="835" t="s">
        <v>3299</v>
      </c>
      <c r="CVN91" s="835" t="s">
        <v>3300</v>
      </c>
      <c r="CVO91" s="835" t="s">
        <v>3301</v>
      </c>
      <c r="CVP91" s="835" t="s">
        <v>3302</v>
      </c>
      <c r="CVQ91" s="835" t="s">
        <v>3303</v>
      </c>
      <c r="CVR91" s="835" t="s">
        <v>3304</v>
      </c>
      <c r="CVS91" s="835" t="s">
        <v>3305</v>
      </c>
      <c r="CVT91" s="835" t="s">
        <v>3306</v>
      </c>
      <c r="CVU91" s="835" t="s">
        <v>3307</v>
      </c>
      <c r="CVV91" s="835" t="s">
        <v>3308</v>
      </c>
      <c r="CVW91" s="835" t="s">
        <v>3309</v>
      </c>
      <c r="CVX91" s="835" t="s">
        <v>3310</v>
      </c>
      <c r="CVY91" s="835" t="s">
        <v>3311</v>
      </c>
      <c r="CVZ91" s="835" t="s">
        <v>3312</v>
      </c>
      <c r="CWA91" s="835" t="s">
        <v>3313</v>
      </c>
      <c r="CWB91" s="835" t="s">
        <v>3314</v>
      </c>
      <c r="CWC91" s="835" t="s">
        <v>3315</v>
      </c>
      <c r="CWD91" s="835" t="s">
        <v>3316</v>
      </c>
      <c r="CWE91" s="835" t="s">
        <v>3317</v>
      </c>
      <c r="CWF91" s="835" t="s">
        <v>3318</v>
      </c>
      <c r="CWG91" s="835" t="s">
        <v>3319</v>
      </c>
      <c r="CWH91" s="835" t="s">
        <v>3320</v>
      </c>
      <c r="CWI91" s="835" t="s">
        <v>3321</v>
      </c>
      <c r="CWJ91" s="835" t="s">
        <v>3322</v>
      </c>
      <c r="CWK91" s="835" t="s">
        <v>3323</v>
      </c>
      <c r="CWL91" s="835" t="s">
        <v>3324</v>
      </c>
      <c r="CWM91" s="835" t="s">
        <v>3325</v>
      </c>
      <c r="CWN91" s="835" t="s">
        <v>3326</v>
      </c>
      <c r="CWO91" s="835" t="s">
        <v>3327</v>
      </c>
      <c r="CWP91" s="835" t="s">
        <v>3328</v>
      </c>
      <c r="CWQ91" s="835" t="s">
        <v>3329</v>
      </c>
      <c r="CWR91" s="835" t="s">
        <v>3330</v>
      </c>
      <c r="CWS91" s="835" t="s">
        <v>3331</v>
      </c>
      <c r="CWT91" s="835" t="s">
        <v>3332</v>
      </c>
      <c r="CWU91" s="835" t="s">
        <v>3333</v>
      </c>
      <c r="CWV91" s="835" t="s">
        <v>3334</v>
      </c>
      <c r="CWW91" s="835" t="s">
        <v>3335</v>
      </c>
      <c r="CWX91" s="835" t="s">
        <v>3336</v>
      </c>
      <c r="CWY91" s="835" t="s">
        <v>3337</v>
      </c>
      <c r="CWZ91" s="835" t="s">
        <v>3338</v>
      </c>
      <c r="CXA91" s="835" t="s">
        <v>3339</v>
      </c>
      <c r="CXB91" s="835" t="s">
        <v>3340</v>
      </c>
      <c r="CXC91" s="835" t="s">
        <v>3341</v>
      </c>
      <c r="CXD91" s="835" t="s">
        <v>3342</v>
      </c>
      <c r="CXE91" s="835" t="s">
        <v>3343</v>
      </c>
      <c r="CXF91" s="835" t="s">
        <v>3344</v>
      </c>
      <c r="CXG91" s="835" t="s">
        <v>3345</v>
      </c>
      <c r="CXH91" s="835" t="s">
        <v>3346</v>
      </c>
      <c r="CXI91" s="835" t="s">
        <v>3347</v>
      </c>
      <c r="CXJ91" s="835" t="s">
        <v>3348</v>
      </c>
      <c r="CXK91" s="835" t="s">
        <v>3349</v>
      </c>
      <c r="CXL91" s="835" t="s">
        <v>3350</v>
      </c>
      <c r="CXM91" s="835" t="s">
        <v>3351</v>
      </c>
      <c r="CXN91" s="835" t="s">
        <v>3352</v>
      </c>
      <c r="CXO91" s="835" t="s">
        <v>3353</v>
      </c>
      <c r="CXP91" s="835" t="s">
        <v>3354</v>
      </c>
      <c r="CXQ91" s="835" t="s">
        <v>3355</v>
      </c>
      <c r="CXR91" s="835" t="s">
        <v>3356</v>
      </c>
      <c r="CXS91" s="835" t="s">
        <v>3357</v>
      </c>
      <c r="CXT91" s="835" t="s">
        <v>3358</v>
      </c>
      <c r="CXU91" s="835" t="s">
        <v>3359</v>
      </c>
      <c r="CXV91" s="835" t="s">
        <v>3360</v>
      </c>
      <c r="CXW91" s="835" t="s">
        <v>3361</v>
      </c>
      <c r="CXX91" s="835" t="s">
        <v>3362</v>
      </c>
      <c r="CXY91" s="835" t="s">
        <v>3363</v>
      </c>
      <c r="CXZ91" s="835" t="s">
        <v>3364</v>
      </c>
      <c r="CYA91" s="835" t="s">
        <v>3365</v>
      </c>
      <c r="CYB91" s="835" t="s">
        <v>3366</v>
      </c>
      <c r="CYC91" s="835" t="s">
        <v>3367</v>
      </c>
      <c r="CYD91" s="835" t="s">
        <v>3368</v>
      </c>
      <c r="CYE91" s="835" t="s">
        <v>3369</v>
      </c>
      <c r="CYF91" s="835" t="s">
        <v>3370</v>
      </c>
      <c r="CYG91" s="835" t="s">
        <v>3371</v>
      </c>
      <c r="CYH91" s="835" t="s">
        <v>3372</v>
      </c>
      <c r="CYI91" s="835" t="s">
        <v>3373</v>
      </c>
      <c r="CYJ91" s="835" t="s">
        <v>3374</v>
      </c>
      <c r="CYK91" s="835" t="s">
        <v>3375</v>
      </c>
      <c r="CYL91" s="835" t="s">
        <v>3376</v>
      </c>
      <c r="CYM91" s="835" t="s">
        <v>3377</v>
      </c>
      <c r="CYN91" s="835" t="s">
        <v>3378</v>
      </c>
      <c r="CYO91" s="835" t="s">
        <v>3379</v>
      </c>
      <c r="CYP91" s="835" t="s">
        <v>3380</v>
      </c>
      <c r="CYQ91" s="835" t="s">
        <v>3381</v>
      </c>
      <c r="CYR91" s="835" t="s">
        <v>3382</v>
      </c>
      <c r="CYS91" s="835" t="s">
        <v>3383</v>
      </c>
      <c r="CYT91" s="835" t="s">
        <v>3384</v>
      </c>
      <c r="CYU91" s="835" t="s">
        <v>3385</v>
      </c>
      <c r="CYV91" s="835" t="s">
        <v>3386</v>
      </c>
      <c r="CYW91" s="835" t="s">
        <v>3387</v>
      </c>
      <c r="CYX91" s="835" t="s">
        <v>3388</v>
      </c>
      <c r="CYY91" s="835" t="s">
        <v>3389</v>
      </c>
      <c r="CYZ91" s="835" t="s">
        <v>3390</v>
      </c>
      <c r="CZA91" s="835" t="s">
        <v>3391</v>
      </c>
      <c r="CZB91" s="835" t="s">
        <v>3392</v>
      </c>
      <c r="CZC91" s="835" t="s">
        <v>3393</v>
      </c>
      <c r="CZD91" s="835" t="s">
        <v>3394</v>
      </c>
      <c r="CZE91" s="835" t="s">
        <v>3395</v>
      </c>
      <c r="CZF91" s="835" t="s">
        <v>3396</v>
      </c>
      <c r="CZG91" s="835" t="s">
        <v>3397</v>
      </c>
      <c r="CZH91" s="835" t="s">
        <v>3398</v>
      </c>
      <c r="CZI91" s="835" t="s">
        <v>3399</v>
      </c>
      <c r="CZJ91" s="835" t="s">
        <v>3400</v>
      </c>
      <c r="CZK91" s="835" t="s">
        <v>3401</v>
      </c>
      <c r="CZL91" s="835" t="s">
        <v>3402</v>
      </c>
      <c r="CZM91" s="835" t="s">
        <v>3403</v>
      </c>
      <c r="CZN91" s="835" t="s">
        <v>3404</v>
      </c>
      <c r="CZO91" s="835" t="s">
        <v>3405</v>
      </c>
      <c r="CZP91" s="835" t="s">
        <v>3406</v>
      </c>
      <c r="CZQ91" s="835" t="s">
        <v>3407</v>
      </c>
      <c r="CZR91" s="835" t="s">
        <v>3408</v>
      </c>
      <c r="CZS91" s="835" t="s">
        <v>3409</v>
      </c>
      <c r="CZT91" s="835" t="s">
        <v>3410</v>
      </c>
      <c r="CZU91" s="835" t="s">
        <v>3411</v>
      </c>
      <c r="CZV91" s="835" t="s">
        <v>3412</v>
      </c>
      <c r="CZW91" s="835" t="s">
        <v>3413</v>
      </c>
      <c r="CZX91" s="835" t="s">
        <v>3414</v>
      </c>
      <c r="CZY91" s="835" t="s">
        <v>3415</v>
      </c>
      <c r="CZZ91" s="835" t="s">
        <v>3416</v>
      </c>
      <c r="DAA91" s="835" t="s">
        <v>3417</v>
      </c>
      <c r="DAB91" s="835" t="s">
        <v>3418</v>
      </c>
      <c r="DAC91" s="835" t="s">
        <v>3419</v>
      </c>
      <c r="DAD91" s="835" t="s">
        <v>3420</v>
      </c>
      <c r="DAE91" s="835" t="s">
        <v>3421</v>
      </c>
      <c r="DAF91" s="835" t="s">
        <v>3422</v>
      </c>
      <c r="DAG91" s="835" t="s">
        <v>3423</v>
      </c>
      <c r="DAH91" s="835" t="s">
        <v>3424</v>
      </c>
      <c r="DAI91" s="835" t="s">
        <v>3425</v>
      </c>
      <c r="DAJ91" s="835" t="s">
        <v>3426</v>
      </c>
      <c r="DAK91" s="835" t="s">
        <v>3427</v>
      </c>
      <c r="DAL91" s="835" t="s">
        <v>3428</v>
      </c>
      <c r="DAM91" s="835" t="s">
        <v>3429</v>
      </c>
      <c r="DAN91" s="835" t="s">
        <v>3430</v>
      </c>
      <c r="DAO91" s="835" t="s">
        <v>3431</v>
      </c>
      <c r="DAP91" s="835" t="s">
        <v>3432</v>
      </c>
      <c r="DAQ91" s="835" t="s">
        <v>3433</v>
      </c>
      <c r="DAR91" s="835" t="s">
        <v>3434</v>
      </c>
      <c r="DAS91" s="835" t="s">
        <v>3435</v>
      </c>
      <c r="DAT91" s="835" t="s">
        <v>3436</v>
      </c>
      <c r="DAU91" s="835" t="s">
        <v>3437</v>
      </c>
      <c r="DAV91" s="835" t="s">
        <v>3438</v>
      </c>
      <c r="DAW91" s="835" t="s">
        <v>3439</v>
      </c>
      <c r="DAX91" s="835" t="s">
        <v>3440</v>
      </c>
      <c r="DAY91" s="835" t="s">
        <v>3441</v>
      </c>
      <c r="DAZ91" s="835" t="s">
        <v>3442</v>
      </c>
      <c r="DBA91" s="835" t="s">
        <v>3443</v>
      </c>
      <c r="DBB91" s="835" t="s">
        <v>3444</v>
      </c>
      <c r="DBC91" s="835" t="s">
        <v>3445</v>
      </c>
      <c r="DBD91" s="835" t="s">
        <v>3446</v>
      </c>
      <c r="DBE91" s="835" t="s">
        <v>3447</v>
      </c>
      <c r="DBF91" s="835" t="s">
        <v>3448</v>
      </c>
      <c r="DBG91" s="835" t="s">
        <v>3449</v>
      </c>
      <c r="DBH91" s="835" t="s">
        <v>3450</v>
      </c>
      <c r="DBI91" s="835" t="s">
        <v>3451</v>
      </c>
      <c r="DBJ91" s="835" t="s">
        <v>3452</v>
      </c>
      <c r="DBK91" s="835" t="s">
        <v>3453</v>
      </c>
      <c r="DBL91" s="835" t="s">
        <v>3454</v>
      </c>
      <c r="DBM91" s="835" t="s">
        <v>3455</v>
      </c>
      <c r="DBN91" s="835" t="s">
        <v>3456</v>
      </c>
      <c r="DBO91" s="835" t="s">
        <v>3457</v>
      </c>
      <c r="DBP91" s="835" t="s">
        <v>3458</v>
      </c>
      <c r="DBQ91" s="835" t="s">
        <v>3459</v>
      </c>
      <c r="DBR91" s="835" t="s">
        <v>3460</v>
      </c>
      <c r="DBS91" s="835" t="s">
        <v>3461</v>
      </c>
      <c r="DBT91" s="835" t="s">
        <v>3462</v>
      </c>
      <c r="DBU91" s="835" t="s">
        <v>3463</v>
      </c>
      <c r="DBV91" s="835" t="s">
        <v>3464</v>
      </c>
      <c r="DBW91" s="835" t="s">
        <v>3465</v>
      </c>
      <c r="DBX91" s="835" t="s">
        <v>3466</v>
      </c>
      <c r="DBY91" s="835" t="s">
        <v>3467</v>
      </c>
      <c r="DBZ91" s="835" t="s">
        <v>3468</v>
      </c>
      <c r="DCA91" s="835" t="s">
        <v>3469</v>
      </c>
      <c r="DCB91" s="835" t="s">
        <v>3470</v>
      </c>
      <c r="DCC91" s="835" t="s">
        <v>3471</v>
      </c>
      <c r="DCD91" s="835" t="s">
        <v>3472</v>
      </c>
      <c r="DCE91" s="835" t="s">
        <v>3473</v>
      </c>
      <c r="DCF91" s="835" t="s">
        <v>3474</v>
      </c>
      <c r="DCG91" s="835" t="s">
        <v>3475</v>
      </c>
      <c r="DCH91" s="835" t="s">
        <v>3476</v>
      </c>
      <c r="DCI91" s="835" t="s">
        <v>3477</v>
      </c>
      <c r="DCJ91" s="835" t="s">
        <v>3478</v>
      </c>
      <c r="DCK91" s="835" t="s">
        <v>3479</v>
      </c>
      <c r="DCL91" s="835" t="s">
        <v>3480</v>
      </c>
      <c r="DCM91" s="835" t="s">
        <v>3481</v>
      </c>
      <c r="DCN91" s="835" t="s">
        <v>3482</v>
      </c>
      <c r="DCO91" s="835" t="s">
        <v>3483</v>
      </c>
      <c r="DCP91" s="835" t="s">
        <v>3484</v>
      </c>
      <c r="DCQ91" s="835" t="s">
        <v>3485</v>
      </c>
      <c r="DCR91" s="835" t="s">
        <v>3486</v>
      </c>
      <c r="DCS91" s="835" t="s">
        <v>3487</v>
      </c>
      <c r="DCT91" s="835" t="s">
        <v>3488</v>
      </c>
      <c r="DCU91" s="835" t="s">
        <v>3489</v>
      </c>
      <c r="DCV91" s="835" t="s">
        <v>3490</v>
      </c>
      <c r="DCW91" s="835" t="s">
        <v>3491</v>
      </c>
      <c r="DCX91" s="835" t="s">
        <v>3492</v>
      </c>
      <c r="DCY91" s="835" t="s">
        <v>3493</v>
      </c>
      <c r="DCZ91" s="835" t="s">
        <v>3494</v>
      </c>
      <c r="DDA91" s="835" t="s">
        <v>3495</v>
      </c>
      <c r="DDB91" s="835" t="s">
        <v>3496</v>
      </c>
      <c r="DDC91" s="835" t="s">
        <v>3497</v>
      </c>
      <c r="DDD91" s="835" t="s">
        <v>3498</v>
      </c>
      <c r="DDE91" s="835" t="s">
        <v>3499</v>
      </c>
      <c r="DDF91" s="835" t="s">
        <v>3500</v>
      </c>
      <c r="DDG91" s="835" t="s">
        <v>3501</v>
      </c>
      <c r="DDH91" s="835" t="s">
        <v>3502</v>
      </c>
      <c r="DDI91" s="835" t="s">
        <v>3503</v>
      </c>
      <c r="DDJ91" s="835" t="s">
        <v>3504</v>
      </c>
      <c r="DDK91" s="835" t="s">
        <v>3505</v>
      </c>
      <c r="DDL91" s="835" t="s">
        <v>3506</v>
      </c>
      <c r="DDM91" s="835" t="s">
        <v>3507</v>
      </c>
      <c r="DDN91" s="835" t="s">
        <v>3508</v>
      </c>
      <c r="DDO91" s="835" t="s">
        <v>3509</v>
      </c>
      <c r="DDP91" s="835" t="s">
        <v>3510</v>
      </c>
      <c r="DDQ91" s="835" t="s">
        <v>3511</v>
      </c>
      <c r="DDR91" s="835" t="s">
        <v>3512</v>
      </c>
      <c r="DDS91" s="835" t="s">
        <v>3513</v>
      </c>
      <c r="DDT91" s="835" t="s">
        <v>3514</v>
      </c>
      <c r="DDU91" s="835" t="s">
        <v>3515</v>
      </c>
      <c r="DDV91" s="835" t="s">
        <v>3516</v>
      </c>
      <c r="DDW91" s="835" t="s">
        <v>3517</v>
      </c>
      <c r="DDX91" s="835" t="s">
        <v>3518</v>
      </c>
      <c r="DDY91" s="835" t="s">
        <v>3519</v>
      </c>
      <c r="DDZ91" s="835" t="s">
        <v>3520</v>
      </c>
      <c r="DEA91" s="835" t="s">
        <v>3521</v>
      </c>
      <c r="DEB91" s="835" t="s">
        <v>3522</v>
      </c>
      <c r="DEC91" s="835" t="s">
        <v>3523</v>
      </c>
      <c r="DED91" s="835" t="s">
        <v>3524</v>
      </c>
      <c r="DEE91" s="835" t="s">
        <v>3525</v>
      </c>
      <c r="DEF91" s="835" t="s">
        <v>3526</v>
      </c>
      <c r="DEG91" s="835" t="s">
        <v>3527</v>
      </c>
      <c r="DEH91" s="835" t="s">
        <v>3528</v>
      </c>
      <c r="DEI91" s="835" t="s">
        <v>3529</v>
      </c>
      <c r="DEJ91" s="835" t="s">
        <v>3530</v>
      </c>
      <c r="DEK91" s="835" t="s">
        <v>3531</v>
      </c>
      <c r="DEL91" s="835" t="s">
        <v>3532</v>
      </c>
      <c r="DEM91" s="835" t="s">
        <v>3533</v>
      </c>
      <c r="DEN91" s="835" t="s">
        <v>3534</v>
      </c>
      <c r="DEO91" s="835" t="s">
        <v>3535</v>
      </c>
      <c r="DEP91" s="835" t="s">
        <v>3536</v>
      </c>
      <c r="DEQ91" s="835" t="s">
        <v>3537</v>
      </c>
      <c r="DER91" s="835" t="s">
        <v>3538</v>
      </c>
      <c r="DES91" s="835" t="s">
        <v>3539</v>
      </c>
      <c r="DET91" s="835" t="s">
        <v>3540</v>
      </c>
      <c r="DEU91" s="835" t="s">
        <v>3541</v>
      </c>
      <c r="DEV91" s="835" t="s">
        <v>3542</v>
      </c>
      <c r="DEW91" s="835" t="s">
        <v>3543</v>
      </c>
      <c r="DEX91" s="835" t="s">
        <v>3544</v>
      </c>
      <c r="DEY91" s="835" t="s">
        <v>3545</v>
      </c>
      <c r="DEZ91" s="835" t="s">
        <v>3546</v>
      </c>
      <c r="DFA91" s="835" t="s">
        <v>3547</v>
      </c>
      <c r="DFB91" s="835" t="s">
        <v>3548</v>
      </c>
      <c r="DFC91" s="835" t="s">
        <v>3549</v>
      </c>
      <c r="DFD91" s="835" t="s">
        <v>3550</v>
      </c>
      <c r="DFE91" s="835" t="s">
        <v>3551</v>
      </c>
      <c r="DFF91" s="835" t="s">
        <v>3552</v>
      </c>
      <c r="DFG91" s="835" t="s">
        <v>3553</v>
      </c>
      <c r="DFH91" s="835" t="s">
        <v>3554</v>
      </c>
      <c r="DFI91" s="835" t="s">
        <v>3555</v>
      </c>
      <c r="DFJ91" s="835" t="s">
        <v>3556</v>
      </c>
      <c r="DFK91" s="835" t="s">
        <v>3557</v>
      </c>
      <c r="DFL91" s="835" t="s">
        <v>3558</v>
      </c>
      <c r="DFM91" s="835" t="s">
        <v>3559</v>
      </c>
      <c r="DFN91" s="835" t="s">
        <v>3560</v>
      </c>
      <c r="DFO91" s="835" t="s">
        <v>3561</v>
      </c>
      <c r="DFP91" s="835" t="s">
        <v>3562</v>
      </c>
      <c r="DFQ91" s="835" t="s">
        <v>3563</v>
      </c>
      <c r="DFR91" s="835" t="s">
        <v>3564</v>
      </c>
      <c r="DFS91" s="835" t="s">
        <v>3565</v>
      </c>
      <c r="DFT91" s="835" t="s">
        <v>3566</v>
      </c>
      <c r="DFU91" s="835" t="s">
        <v>3567</v>
      </c>
      <c r="DFV91" s="835" t="s">
        <v>3568</v>
      </c>
      <c r="DFW91" s="835" t="s">
        <v>3569</v>
      </c>
      <c r="DFX91" s="835" t="s">
        <v>3570</v>
      </c>
      <c r="DFY91" s="835" t="s">
        <v>3571</v>
      </c>
      <c r="DFZ91" s="835" t="s">
        <v>3572</v>
      </c>
      <c r="DGA91" s="835" t="s">
        <v>3573</v>
      </c>
      <c r="DGB91" s="835" t="s">
        <v>3574</v>
      </c>
      <c r="DGC91" s="835" t="s">
        <v>3575</v>
      </c>
      <c r="DGD91" s="835" t="s">
        <v>3576</v>
      </c>
      <c r="DGE91" s="835" t="s">
        <v>3577</v>
      </c>
      <c r="DGF91" s="835" t="s">
        <v>3578</v>
      </c>
      <c r="DGG91" s="835" t="s">
        <v>3579</v>
      </c>
      <c r="DGH91" s="835" t="s">
        <v>3580</v>
      </c>
      <c r="DGI91" s="835" t="s">
        <v>3581</v>
      </c>
      <c r="DGJ91" s="835" t="s">
        <v>3582</v>
      </c>
      <c r="DGK91" s="835" t="s">
        <v>3583</v>
      </c>
      <c r="DGL91" s="835" t="s">
        <v>3584</v>
      </c>
      <c r="DGM91" s="835" t="s">
        <v>3585</v>
      </c>
      <c r="DGN91" s="835" t="s">
        <v>3586</v>
      </c>
      <c r="DGO91" s="835" t="s">
        <v>3587</v>
      </c>
      <c r="DGP91" s="835" t="s">
        <v>3588</v>
      </c>
      <c r="DGQ91" s="835" t="s">
        <v>3589</v>
      </c>
      <c r="DGR91" s="835" t="s">
        <v>3590</v>
      </c>
      <c r="DGS91" s="835" t="s">
        <v>3591</v>
      </c>
      <c r="DGT91" s="835" t="s">
        <v>3592</v>
      </c>
      <c r="DGU91" s="835" t="s">
        <v>3593</v>
      </c>
      <c r="DGV91" s="835" t="s">
        <v>3594</v>
      </c>
      <c r="DGW91" s="835" t="s">
        <v>3595</v>
      </c>
      <c r="DGX91" s="835" t="s">
        <v>3596</v>
      </c>
      <c r="DGY91" s="835" t="s">
        <v>3597</v>
      </c>
      <c r="DGZ91" s="835" t="s">
        <v>3598</v>
      </c>
      <c r="DHA91" s="835" t="s">
        <v>3599</v>
      </c>
      <c r="DHB91" s="835" t="s">
        <v>3600</v>
      </c>
      <c r="DHC91" s="835" t="s">
        <v>3601</v>
      </c>
      <c r="DHD91" s="835" t="s">
        <v>3602</v>
      </c>
      <c r="DHE91" s="835" t="s">
        <v>3603</v>
      </c>
      <c r="DHF91" s="835" t="s">
        <v>3604</v>
      </c>
      <c r="DHG91" s="835" t="s">
        <v>3605</v>
      </c>
      <c r="DHH91" s="835" t="s">
        <v>3606</v>
      </c>
      <c r="DHI91" s="835" t="s">
        <v>3607</v>
      </c>
      <c r="DHJ91" s="835" t="s">
        <v>3608</v>
      </c>
      <c r="DHK91" s="835" t="s">
        <v>3609</v>
      </c>
      <c r="DHL91" s="835" t="s">
        <v>3610</v>
      </c>
      <c r="DHM91" s="835" t="s">
        <v>3611</v>
      </c>
      <c r="DHN91" s="835" t="s">
        <v>3612</v>
      </c>
      <c r="DHO91" s="835" t="s">
        <v>3613</v>
      </c>
      <c r="DHP91" s="835" t="s">
        <v>3614</v>
      </c>
      <c r="DHQ91" s="835" t="s">
        <v>3615</v>
      </c>
      <c r="DHR91" s="835" t="s">
        <v>3616</v>
      </c>
      <c r="DHS91" s="835" t="s">
        <v>3617</v>
      </c>
      <c r="DHT91" s="835" t="s">
        <v>3618</v>
      </c>
      <c r="DHU91" s="835" t="s">
        <v>3619</v>
      </c>
      <c r="DHV91" s="835" t="s">
        <v>3620</v>
      </c>
      <c r="DHW91" s="835" t="s">
        <v>3621</v>
      </c>
      <c r="DHX91" s="835" t="s">
        <v>3622</v>
      </c>
      <c r="DHY91" s="835" t="s">
        <v>3623</v>
      </c>
      <c r="DHZ91" s="835" t="s">
        <v>3624</v>
      </c>
      <c r="DIA91" s="835" t="s">
        <v>3625</v>
      </c>
      <c r="DIB91" s="835" t="s">
        <v>3626</v>
      </c>
      <c r="DIC91" s="835" t="s">
        <v>3627</v>
      </c>
      <c r="DID91" s="835" t="s">
        <v>3628</v>
      </c>
      <c r="DIE91" s="835" t="s">
        <v>3629</v>
      </c>
      <c r="DIF91" s="835" t="s">
        <v>3630</v>
      </c>
      <c r="DIG91" s="835" t="s">
        <v>3631</v>
      </c>
      <c r="DIH91" s="835" t="s">
        <v>3632</v>
      </c>
      <c r="DII91" s="835" t="s">
        <v>3633</v>
      </c>
      <c r="DIJ91" s="835" t="s">
        <v>3634</v>
      </c>
      <c r="DIK91" s="835" t="s">
        <v>3635</v>
      </c>
      <c r="DIL91" s="835" t="s">
        <v>3636</v>
      </c>
      <c r="DIM91" s="835" t="s">
        <v>3637</v>
      </c>
      <c r="DIN91" s="835" t="s">
        <v>3638</v>
      </c>
      <c r="DIO91" s="835" t="s">
        <v>3639</v>
      </c>
      <c r="DIP91" s="835" t="s">
        <v>3640</v>
      </c>
      <c r="DIQ91" s="835" t="s">
        <v>3641</v>
      </c>
      <c r="DIR91" s="835" t="s">
        <v>3642</v>
      </c>
      <c r="DIS91" s="835" t="s">
        <v>3643</v>
      </c>
      <c r="DIT91" s="835" t="s">
        <v>3644</v>
      </c>
      <c r="DIU91" s="835" t="s">
        <v>3645</v>
      </c>
      <c r="DIV91" s="835" t="s">
        <v>3646</v>
      </c>
      <c r="DIW91" s="835" t="s">
        <v>3647</v>
      </c>
      <c r="DIX91" s="835" t="s">
        <v>3648</v>
      </c>
      <c r="DIY91" s="835" t="s">
        <v>3649</v>
      </c>
      <c r="DIZ91" s="835" t="s">
        <v>3650</v>
      </c>
      <c r="DJA91" s="835" t="s">
        <v>3651</v>
      </c>
      <c r="DJB91" s="835" t="s">
        <v>3652</v>
      </c>
      <c r="DJC91" s="835" t="s">
        <v>3653</v>
      </c>
      <c r="DJD91" s="835" t="s">
        <v>3654</v>
      </c>
      <c r="DJE91" s="835" t="s">
        <v>3655</v>
      </c>
      <c r="DJF91" s="835" t="s">
        <v>3656</v>
      </c>
      <c r="DJG91" s="835" t="s">
        <v>3657</v>
      </c>
      <c r="DJH91" s="835" t="s">
        <v>3658</v>
      </c>
      <c r="DJI91" s="835" t="s">
        <v>3659</v>
      </c>
      <c r="DJJ91" s="835" t="s">
        <v>3660</v>
      </c>
      <c r="DJK91" s="835" t="s">
        <v>3661</v>
      </c>
      <c r="DJL91" s="835" t="s">
        <v>3662</v>
      </c>
      <c r="DJM91" s="835" t="s">
        <v>3663</v>
      </c>
      <c r="DJN91" s="835" t="s">
        <v>3664</v>
      </c>
      <c r="DJO91" s="835" t="s">
        <v>3665</v>
      </c>
      <c r="DJP91" s="835" t="s">
        <v>3666</v>
      </c>
      <c r="DJQ91" s="835" t="s">
        <v>3667</v>
      </c>
      <c r="DJR91" s="835" t="s">
        <v>3668</v>
      </c>
      <c r="DJS91" s="835" t="s">
        <v>3669</v>
      </c>
      <c r="DJT91" s="835" t="s">
        <v>3670</v>
      </c>
      <c r="DJU91" s="835" t="s">
        <v>3671</v>
      </c>
      <c r="DJV91" s="835" t="s">
        <v>3672</v>
      </c>
      <c r="DJW91" s="835" t="s">
        <v>3673</v>
      </c>
      <c r="DJX91" s="835" t="s">
        <v>3674</v>
      </c>
      <c r="DJY91" s="835" t="s">
        <v>3675</v>
      </c>
      <c r="DJZ91" s="835" t="s">
        <v>3676</v>
      </c>
      <c r="DKA91" s="835" t="s">
        <v>3677</v>
      </c>
      <c r="DKB91" s="835" t="s">
        <v>3678</v>
      </c>
      <c r="DKC91" s="835" t="s">
        <v>3679</v>
      </c>
      <c r="DKD91" s="835" t="s">
        <v>3680</v>
      </c>
      <c r="DKE91" s="835" t="s">
        <v>3681</v>
      </c>
      <c r="DKF91" s="835" t="s">
        <v>3682</v>
      </c>
      <c r="DKG91" s="835" t="s">
        <v>3683</v>
      </c>
      <c r="DKH91" s="835" t="s">
        <v>3684</v>
      </c>
      <c r="DKI91" s="835" t="s">
        <v>3685</v>
      </c>
      <c r="DKJ91" s="835" t="s">
        <v>3686</v>
      </c>
      <c r="DKK91" s="835" t="s">
        <v>3687</v>
      </c>
      <c r="DKL91" s="835" t="s">
        <v>3688</v>
      </c>
      <c r="DKM91" s="835" t="s">
        <v>3689</v>
      </c>
      <c r="DKN91" s="835" t="s">
        <v>3690</v>
      </c>
      <c r="DKO91" s="835" t="s">
        <v>3691</v>
      </c>
      <c r="DKP91" s="835" t="s">
        <v>3692</v>
      </c>
      <c r="DKQ91" s="835" t="s">
        <v>3693</v>
      </c>
      <c r="DKR91" s="835" t="s">
        <v>3694</v>
      </c>
      <c r="DKS91" s="835" t="s">
        <v>3695</v>
      </c>
      <c r="DKT91" s="835" t="s">
        <v>3696</v>
      </c>
      <c r="DKU91" s="835" t="s">
        <v>3697</v>
      </c>
      <c r="DKV91" s="835" t="s">
        <v>3698</v>
      </c>
      <c r="DKW91" s="835" t="s">
        <v>3699</v>
      </c>
      <c r="DKX91" s="835" t="s">
        <v>3700</v>
      </c>
      <c r="DKY91" s="835" t="s">
        <v>3701</v>
      </c>
      <c r="DKZ91" s="835" t="s">
        <v>3702</v>
      </c>
      <c r="DLA91" s="835" t="s">
        <v>3703</v>
      </c>
      <c r="DLB91" s="835" t="s">
        <v>3704</v>
      </c>
      <c r="DLC91" s="835" t="s">
        <v>3705</v>
      </c>
      <c r="DLD91" s="835" t="s">
        <v>3706</v>
      </c>
      <c r="DLE91" s="835" t="s">
        <v>3707</v>
      </c>
      <c r="DLF91" s="835" t="s">
        <v>3708</v>
      </c>
      <c r="DLG91" s="835" t="s">
        <v>3709</v>
      </c>
      <c r="DLH91" s="835" t="s">
        <v>3710</v>
      </c>
      <c r="DLI91" s="835" t="s">
        <v>3711</v>
      </c>
      <c r="DLJ91" s="835" t="s">
        <v>3712</v>
      </c>
      <c r="DLK91" s="835" t="s">
        <v>3713</v>
      </c>
      <c r="DLL91" s="835" t="s">
        <v>3714</v>
      </c>
      <c r="DLM91" s="835" t="s">
        <v>3715</v>
      </c>
      <c r="DLN91" s="835" t="s">
        <v>3716</v>
      </c>
      <c r="DLO91" s="835" t="s">
        <v>3717</v>
      </c>
      <c r="DLP91" s="835" t="s">
        <v>3718</v>
      </c>
      <c r="DLQ91" s="835" t="s">
        <v>3719</v>
      </c>
      <c r="DLR91" s="835" t="s">
        <v>3720</v>
      </c>
      <c r="DLS91" s="835" t="s">
        <v>3721</v>
      </c>
      <c r="DLT91" s="835" t="s">
        <v>3722</v>
      </c>
      <c r="DLU91" s="835" t="s">
        <v>3723</v>
      </c>
      <c r="DLV91" s="835" t="s">
        <v>3724</v>
      </c>
      <c r="DLW91" s="835" t="s">
        <v>3725</v>
      </c>
      <c r="DLX91" s="835" t="s">
        <v>3726</v>
      </c>
      <c r="DLY91" s="835" t="s">
        <v>3727</v>
      </c>
      <c r="DLZ91" s="835" t="s">
        <v>3728</v>
      </c>
      <c r="DMA91" s="835" t="s">
        <v>3729</v>
      </c>
      <c r="DMB91" s="835" t="s">
        <v>3730</v>
      </c>
      <c r="DMC91" s="835" t="s">
        <v>3731</v>
      </c>
      <c r="DMD91" s="835" t="s">
        <v>3732</v>
      </c>
      <c r="DME91" s="835" t="s">
        <v>3733</v>
      </c>
      <c r="DMF91" s="835" t="s">
        <v>3734</v>
      </c>
      <c r="DMG91" s="835" t="s">
        <v>3735</v>
      </c>
      <c r="DMH91" s="835" t="s">
        <v>3736</v>
      </c>
      <c r="DMI91" s="835" t="s">
        <v>3737</v>
      </c>
      <c r="DMJ91" s="835" t="s">
        <v>3738</v>
      </c>
      <c r="DMK91" s="835" t="s">
        <v>3739</v>
      </c>
      <c r="DML91" s="835" t="s">
        <v>3740</v>
      </c>
      <c r="DMM91" s="835" t="s">
        <v>3741</v>
      </c>
      <c r="DMN91" s="835" t="s">
        <v>3742</v>
      </c>
      <c r="DMO91" s="835" t="s">
        <v>3743</v>
      </c>
      <c r="DMP91" s="835" t="s">
        <v>3744</v>
      </c>
      <c r="DMQ91" s="835" t="s">
        <v>3745</v>
      </c>
      <c r="DMR91" s="835" t="s">
        <v>3746</v>
      </c>
      <c r="DMS91" s="835" t="s">
        <v>3747</v>
      </c>
      <c r="DMT91" s="835" t="s">
        <v>3748</v>
      </c>
      <c r="DMU91" s="835" t="s">
        <v>3749</v>
      </c>
      <c r="DMV91" s="835" t="s">
        <v>3750</v>
      </c>
      <c r="DMW91" s="835" t="s">
        <v>3751</v>
      </c>
      <c r="DMX91" s="835" t="s">
        <v>3752</v>
      </c>
      <c r="DMY91" s="835" t="s">
        <v>3753</v>
      </c>
      <c r="DMZ91" s="835" t="s">
        <v>3754</v>
      </c>
      <c r="DNA91" s="835" t="s">
        <v>3755</v>
      </c>
      <c r="DNB91" s="835" t="s">
        <v>3756</v>
      </c>
      <c r="DNC91" s="835" t="s">
        <v>3757</v>
      </c>
      <c r="DND91" s="835" t="s">
        <v>3758</v>
      </c>
      <c r="DNE91" s="835" t="s">
        <v>3759</v>
      </c>
      <c r="DNF91" s="835" t="s">
        <v>3760</v>
      </c>
      <c r="DNG91" s="835" t="s">
        <v>3761</v>
      </c>
      <c r="DNH91" s="835" t="s">
        <v>3762</v>
      </c>
      <c r="DNI91" s="835" t="s">
        <v>3763</v>
      </c>
      <c r="DNJ91" s="835" t="s">
        <v>3764</v>
      </c>
      <c r="DNK91" s="835" t="s">
        <v>3765</v>
      </c>
      <c r="DNL91" s="835" t="s">
        <v>3766</v>
      </c>
      <c r="DNM91" s="835" t="s">
        <v>3767</v>
      </c>
      <c r="DNN91" s="835" t="s">
        <v>3768</v>
      </c>
      <c r="DNO91" s="835" t="s">
        <v>3769</v>
      </c>
      <c r="DNP91" s="835" t="s">
        <v>3770</v>
      </c>
      <c r="DNQ91" s="835" t="s">
        <v>3771</v>
      </c>
      <c r="DNR91" s="835" t="s">
        <v>3772</v>
      </c>
      <c r="DNS91" s="835" t="s">
        <v>3773</v>
      </c>
      <c r="DNT91" s="835" t="s">
        <v>3774</v>
      </c>
      <c r="DNU91" s="835" t="s">
        <v>3775</v>
      </c>
      <c r="DNV91" s="835" t="s">
        <v>3776</v>
      </c>
      <c r="DNW91" s="835" t="s">
        <v>3777</v>
      </c>
      <c r="DNX91" s="835" t="s">
        <v>3778</v>
      </c>
      <c r="DNY91" s="835" t="s">
        <v>3779</v>
      </c>
      <c r="DNZ91" s="835" t="s">
        <v>3780</v>
      </c>
      <c r="DOA91" s="835" t="s">
        <v>3781</v>
      </c>
      <c r="DOB91" s="835" t="s">
        <v>3782</v>
      </c>
      <c r="DOC91" s="835" t="s">
        <v>3783</v>
      </c>
      <c r="DOD91" s="835" t="s">
        <v>3784</v>
      </c>
      <c r="DOE91" s="835" t="s">
        <v>3785</v>
      </c>
      <c r="DOF91" s="835" t="s">
        <v>3786</v>
      </c>
      <c r="DOG91" s="835" t="s">
        <v>3787</v>
      </c>
      <c r="DOH91" s="835" t="s">
        <v>3788</v>
      </c>
      <c r="DOI91" s="835" t="s">
        <v>3789</v>
      </c>
      <c r="DOJ91" s="835" t="s">
        <v>3790</v>
      </c>
      <c r="DOK91" s="835" t="s">
        <v>3791</v>
      </c>
      <c r="DOL91" s="835" t="s">
        <v>3792</v>
      </c>
      <c r="DOM91" s="835" t="s">
        <v>3793</v>
      </c>
      <c r="DON91" s="835" t="s">
        <v>3794</v>
      </c>
      <c r="DOO91" s="835" t="s">
        <v>3795</v>
      </c>
      <c r="DOP91" s="835" t="s">
        <v>3796</v>
      </c>
      <c r="DOQ91" s="835" t="s">
        <v>3797</v>
      </c>
      <c r="DOR91" s="835" t="s">
        <v>3798</v>
      </c>
      <c r="DOS91" s="835" t="s">
        <v>3799</v>
      </c>
      <c r="DOT91" s="835" t="s">
        <v>3800</v>
      </c>
      <c r="DOU91" s="835" t="s">
        <v>3801</v>
      </c>
      <c r="DOV91" s="835" t="s">
        <v>3802</v>
      </c>
      <c r="DOW91" s="835" t="s">
        <v>3803</v>
      </c>
      <c r="DOX91" s="835" t="s">
        <v>3804</v>
      </c>
      <c r="DOY91" s="835" t="s">
        <v>3805</v>
      </c>
      <c r="DOZ91" s="835" t="s">
        <v>3806</v>
      </c>
      <c r="DPA91" s="835" t="s">
        <v>3807</v>
      </c>
      <c r="DPB91" s="835" t="s">
        <v>3808</v>
      </c>
      <c r="DPC91" s="835" t="s">
        <v>3809</v>
      </c>
      <c r="DPD91" s="835" t="s">
        <v>3810</v>
      </c>
      <c r="DPE91" s="835" t="s">
        <v>3811</v>
      </c>
      <c r="DPF91" s="835" t="s">
        <v>3812</v>
      </c>
      <c r="DPG91" s="835" t="s">
        <v>3813</v>
      </c>
      <c r="DPH91" s="835" t="s">
        <v>3814</v>
      </c>
      <c r="DPI91" s="835" t="s">
        <v>3815</v>
      </c>
      <c r="DPJ91" s="835" t="s">
        <v>3816</v>
      </c>
      <c r="DPK91" s="835" t="s">
        <v>3817</v>
      </c>
      <c r="DPL91" s="835" t="s">
        <v>3818</v>
      </c>
      <c r="DPM91" s="835" t="s">
        <v>3819</v>
      </c>
      <c r="DPN91" s="835" t="s">
        <v>3820</v>
      </c>
      <c r="DPO91" s="835" t="s">
        <v>3821</v>
      </c>
      <c r="DPP91" s="835" t="s">
        <v>3822</v>
      </c>
      <c r="DPQ91" s="835" t="s">
        <v>3823</v>
      </c>
      <c r="DPR91" s="835" t="s">
        <v>3824</v>
      </c>
      <c r="DPS91" s="835" t="s">
        <v>3825</v>
      </c>
      <c r="DPT91" s="835" t="s">
        <v>3826</v>
      </c>
      <c r="DPU91" s="835" t="s">
        <v>3827</v>
      </c>
      <c r="DPV91" s="835" t="s">
        <v>3828</v>
      </c>
      <c r="DPW91" s="835" t="s">
        <v>3829</v>
      </c>
      <c r="DPX91" s="835" t="s">
        <v>3830</v>
      </c>
      <c r="DPY91" s="835" t="s">
        <v>3831</v>
      </c>
      <c r="DPZ91" s="835" t="s">
        <v>3832</v>
      </c>
      <c r="DQA91" s="835" t="s">
        <v>3833</v>
      </c>
      <c r="DQB91" s="835" t="s">
        <v>3834</v>
      </c>
      <c r="DQC91" s="835" t="s">
        <v>3835</v>
      </c>
      <c r="DQD91" s="835" t="s">
        <v>3836</v>
      </c>
      <c r="DQE91" s="835" t="s">
        <v>3837</v>
      </c>
      <c r="DQF91" s="835" t="s">
        <v>3838</v>
      </c>
      <c r="DQG91" s="835" t="s">
        <v>3839</v>
      </c>
      <c r="DQH91" s="835" t="s">
        <v>3840</v>
      </c>
      <c r="DQI91" s="835" t="s">
        <v>3841</v>
      </c>
      <c r="DQJ91" s="835" t="s">
        <v>3842</v>
      </c>
      <c r="DQK91" s="835" t="s">
        <v>3843</v>
      </c>
      <c r="DQL91" s="835" t="s">
        <v>3844</v>
      </c>
      <c r="DQM91" s="835" t="s">
        <v>3845</v>
      </c>
      <c r="DQN91" s="835" t="s">
        <v>3846</v>
      </c>
      <c r="DQO91" s="835" t="s">
        <v>3847</v>
      </c>
      <c r="DQP91" s="835" t="s">
        <v>3848</v>
      </c>
      <c r="DQQ91" s="835" t="s">
        <v>3849</v>
      </c>
      <c r="DQR91" s="835" t="s">
        <v>3850</v>
      </c>
      <c r="DQS91" s="835" t="s">
        <v>3851</v>
      </c>
      <c r="DQT91" s="835" t="s">
        <v>3852</v>
      </c>
      <c r="DQU91" s="835" t="s">
        <v>3853</v>
      </c>
      <c r="DQV91" s="835" t="s">
        <v>3854</v>
      </c>
      <c r="DQW91" s="835" t="s">
        <v>3855</v>
      </c>
      <c r="DQX91" s="835" t="s">
        <v>3856</v>
      </c>
      <c r="DQY91" s="835" t="s">
        <v>3857</v>
      </c>
      <c r="DQZ91" s="835" t="s">
        <v>3858</v>
      </c>
      <c r="DRA91" s="835" t="s">
        <v>3859</v>
      </c>
      <c r="DRB91" s="835" t="s">
        <v>3860</v>
      </c>
      <c r="DRC91" s="835" t="s">
        <v>3861</v>
      </c>
      <c r="DRD91" s="835" t="s">
        <v>3862</v>
      </c>
      <c r="DRE91" s="835" t="s">
        <v>3863</v>
      </c>
      <c r="DRF91" s="835" t="s">
        <v>3864</v>
      </c>
      <c r="DRG91" s="835" t="s">
        <v>3865</v>
      </c>
      <c r="DRH91" s="835" t="s">
        <v>3866</v>
      </c>
      <c r="DRI91" s="835" t="s">
        <v>3867</v>
      </c>
      <c r="DRJ91" s="835" t="s">
        <v>3868</v>
      </c>
      <c r="DRK91" s="835" t="s">
        <v>3869</v>
      </c>
      <c r="DRL91" s="835" t="s">
        <v>3870</v>
      </c>
      <c r="DRM91" s="835" t="s">
        <v>3871</v>
      </c>
      <c r="DRN91" s="835" t="s">
        <v>3872</v>
      </c>
      <c r="DRO91" s="835" t="s">
        <v>3873</v>
      </c>
      <c r="DRP91" s="835" t="s">
        <v>3874</v>
      </c>
      <c r="DRQ91" s="835" t="s">
        <v>3875</v>
      </c>
      <c r="DRR91" s="835" t="s">
        <v>3876</v>
      </c>
      <c r="DRS91" s="835" t="s">
        <v>3877</v>
      </c>
      <c r="DRT91" s="835" t="s">
        <v>3878</v>
      </c>
      <c r="DRU91" s="835" t="s">
        <v>3879</v>
      </c>
      <c r="DRV91" s="835" t="s">
        <v>3880</v>
      </c>
      <c r="DRW91" s="835" t="s">
        <v>3881</v>
      </c>
      <c r="DRX91" s="835" t="s">
        <v>3882</v>
      </c>
      <c r="DRY91" s="835" t="s">
        <v>3883</v>
      </c>
      <c r="DRZ91" s="835" t="s">
        <v>3884</v>
      </c>
      <c r="DSA91" s="835" t="s">
        <v>3885</v>
      </c>
      <c r="DSB91" s="835" t="s">
        <v>3886</v>
      </c>
      <c r="DSC91" s="835" t="s">
        <v>3887</v>
      </c>
      <c r="DSD91" s="835" t="s">
        <v>3888</v>
      </c>
      <c r="DSE91" s="835" t="s">
        <v>3889</v>
      </c>
      <c r="DSF91" s="835" t="s">
        <v>3890</v>
      </c>
      <c r="DSG91" s="835" t="s">
        <v>3891</v>
      </c>
      <c r="DSH91" s="835" t="s">
        <v>3892</v>
      </c>
      <c r="DSI91" s="835" t="s">
        <v>3893</v>
      </c>
      <c r="DSJ91" s="835" t="s">
        <v>3894</v>
      </c>
      <c r="DSK91" s="835" t="s">
        <v>3895</v>
      </c>
      <c r="DSL91" s="835" t="s">
        <v>3896</v>
      </c>
      <c r="DSM91" s="835" t="s">
        <v>3897</v>
      </c>
      <c r="DSN91" s="835" t="s">
        <v>3898</v>
      </c>
      <c r="DSO91" s="835" t="s">
        <v>3899</v>
      </c>
      <c r="DSP91" s="835" t="s">
        <v>3900</v>
      </c>
      <c r="DSQ91" s="835" t="s">
        <v>3901</v>
      </c>
      <c r="DSR91" s="835" t="s">
        <v>3902</v>
      </c>
      <c r="DSS91" s="835" t="s">
        <v>3903</v>
      </c>
      <c r="DST91" s="835" t="s">
        <v>3904</v>
      </c>
      <c r="DSU91" s="835" t="s">
        <v>3905</v>
      </c>
      <c r="DSV91" s="835" t="s">
        <v>3906</v>
      </c>
      <c r="DSW91" s="835" t="s">
        <v>3907</v>
      </c>
      <c r="DSX91" s="835" t="s">
        <v>3908</v>
      </c>
      <c r="DSY91" s="835" t="s">
        <v>3909</v>
      </c>
      <c r="DSZ91" s="835" t="s">
        <v>3910</v>
      </c>
      <c r="DTA91" s="835" t="s">
        <v>3911</v>
      </c>
      <c r="DTB91" s="835" t="s">
        <v>3912</v>
      </c>
      <c r="DTC91" s="835" t="s">
        <v>3913</v>
      </c>
      <c r="DTD91" s="835" t="s">
        <v>3914</v>
      </c>
      <c r="DTE91" s="835" t="s">
        <v>3915</v>
      </c>
      <c r="DTF91" s="835" t="s">
        <v>3916</v>
      </c>
      <c r="DTG91" s="835" t="s">
        <v>3917</v>
      </c>
      <c r="DTH91" s="835" t="s">
        <v>3918</v>
      </c>
      <c r="DTI91" s="835" t="s">
        <v>3919</v>
      </c>
      <c r="DTJ91" s="835" t="s">
        <v>3920</v>
      </c>
      <c r="DTK91" s="835" t="s">
        <v>3921</v>
      </c>
      <c r="DTL91" s="835" t="s">
        <v>3922</v>
      </c>
      <c r="DTM91" s="835" t="s">
        <v>3923</v>
      </c>
      <c r="DTN91" s="835" t="s">
        <v>3924</v>
      </c>
      <c r="DTO91" s="835" t="s">
        <v>3925</v>
      </c>
      <c r="DTP91" s="835" t="s">
        <v>3926</v>
      </c>
      <c r="DTQ91" s="835" t="s">
        <v>3927</v>
      </c>
      <c r="DTR91" s="835" t="s">
        <v>3928</v>
      </c>
      <c r="DTS91" s="835" t="s">
        <v>3929</v>
      </c>
      <c r="DTT91" s="835" t="s">
        <v>3930</v>
      </c>
      <c r="DTU91" s="835" t="s">
        <v>3931</v>
      </c>
      <c r="DTV91" s="835" t="s">
        <v>3932</v>
      </c>
      <c r="DTW91" s="835" t="s">
        <v>3933</v>
      </c>
      <c r="DTX91" s="835" t="s">
        <v>3934</v>
      </c>
      <c r="DTY91" s="835" t="s">
        <v>3935</v>
      </c>
      <c r="DTZ91" s="835" t="s">
        <v>3936</v>
      </c>
      <c r="DUA91" s="835" t="s">
        <v>3937</v>
      </c>
      <c r="DUB91" s="835" t="s">
        <v>3938</v>
      </c>
      <c r="DUC91" s="835" t="s">
        <v>3939</v>
      </c>
      <c r="DUD91" s="835" t="s">
        <v>3940</v>
      </c>
      <c r="DUE91" s="835" t="s">
        <v>3941</v>
      </c>
      <c r="DUF91" s="835" t="s">
        <v>3942</v>
      </c>
      <c r="DUG91" s="835" t="s">
        <v>3943</v>
      </c>
      <c r="DUH91" s="835" t="s">
        <v>3944</v>
      </c>
      <c r="DUI91" s="835" t="s">
        <v>3945</v>
      </c>
      <c r="DUJ91" s="835" t="s">
        <v>3946</v>
      </c>
      <c r="DUK91" s="835" t="s">
        <v>3947</v>
      </c>
      <c r="DUL91" s="835" t="s">
        <v>3948</v>
      </c>
      <c r="DUM91" s="835" t="s">
        <v>3949</v>
      </c>
      <c r="DUN91" s="835" t="s">
        <v>3950</v>
      </c>
      <c r="DUO91" s="835" t="s">
        <v>3951</v>
      </c>
      <c r="DUP91" s="835" t="s">
        <v>3952</v>
      </c>
      <c r="DUQ91" s="835" t="s">
        <v>3953</v>
      </c>
      <c r="DUR91" s="835" t="s">
        <v>3954</v>
      </c>
      <c r="DUS91" s="835" t="s">
        <v>3955</v>
      </c>
      <c r="DUT91" s="835" t="s">
        <v>3956</v>
      </c>
      <c r="DUU91" s="835" t="s">
        <v>3957</v>
      </c>
      <c r="DUV91" s="835" t="s">
        <v>3958</v>
      </c>
      <c r="DUW91" s="835" t="s">
        <v>3959</v>
      </c>
      <c r="DUX91" s="835" t="s">
        <v>3960</v>
      </c>
      <c r="DUY91" s="835" t="s">
        <v>3961</v>
      </c>
      <c r="DUZ91" s="835" t="s">
        <v>3962</v>
      </c>
      <c r="DVA91" s="835" t="s">
        <v>3963</v>
      </c>
      <c r="DVB91" s="835" t="s">
        <v>3964</v>
      </c>
      <c r="DVC91" s="835" t="s">
        <v>3965</v>
      </c>
      <c r="DVD91" s="835" t="s">
        <v>3966</v>
      </c>
      <c r="DVE91" s="835" t="s">
        <v>3967</v>
      </c>
      <c r="DVF91" s="835" t="s">
        <v>3968</v>
      </c>
      <c r="DVG91" s="835" t="s">
        <v>3969</v>
      </c>
      <c r="DVH91" s="835" t="s">
        <v>3970</v>
      </c>
      <c r="DVI91" s="835" t="s">
        <v>3971</v>
      </c>
      <c r="DVJ91" s="835" t="s">
        <v>3972</v>
      </c>
      <c r="DVK91" s="835" t="s">
        <v>3973</v>
      </c>
      <c r="DVL91" s="835" t="s">
        <v>3974</v>
      </c>
      <c r="DVM91" s="835" t="s">
        <v>3975</v>
      </c>
      <c r="DVN91" s="835" t="s">
        <v>3976</v>
      </c>
      <c r="DVO91" s="835" t="s">
        <v>3977</v>
      </c>
      <c r="DVP91" s="835" t="s">
        <v>3978</v>
      </c>
      <c r="DVQ91" s="835" t="s">
        <v>3979</v>
      </c>
      <c r="DVR91" s="835" t="s">
        <v>3980</v>
      </c>
      <c r="DVS91" s="835" t="s">
        <v>3981</v>
      </c>
      <c r="DVT91" s="835" t="s">
        <v>3982</v>
      </c>
      <c r="DVU91" s="835" t="s">
        <v>3983</v>
      </c>
      <c r="DVV91" s="835" t="s">
        <v>3984</v>
      </c>
      <c r="DVW91" s="835" t="s">
        <v>3985</v>
      </c>
      <c r="DVX91" s="835" t="s">
        <v>3986</v>
      </c>
      <c r="DVY91" s="835" t="s">
        <v>3987</v>
      </c>
      <c r="DVZ91" s="835" t="s">
        <v>3988</v>
      </c>
      <c r="DWA91" s="835" t="s">
        <v>3989</v>
      </c>
      <c r="DWB91" s="835" t="s">
        <v>3990</v>
      </c>
      <c r="DWC91" s="835" t="s">
        <v>3991</v>
      </c>
      <c r="DWD91" s="835" t="s">
        <v>3992</v>
      </c>
      <c r="DWE91" s="835" t="s">
        <v>3993</v>
      </c>
      <c r="DWF91" s="835" t="s">
        <v>3994</v>
      </c>
      <c r="DWG91" s="835" t="s">
        <v>3995</v>
      </c>
      <c r="DWH91" s="835" t="s">
        <v>3996</v>
      </c>
      <c r="DWI91" s="835" t="s">
        <v>3997</v>
      </c>
      <c r="DWJ91" s="835" t="s">
        <v>3998</v>
      </c>
      <c r="DWK91" s="835" t="s">
        <v>3999</v>
      </c>
      <c r="DWL91" s="835" t="s">
        <v>4000</v>
      </c>
      <c r="DWM91" s="835" t="s">
        <v>4001</v>
      </c>
      <c r="DWN91" s="835" t="s">
        <v>4002</v>
      </c>
      <c r="DWO91" s="835" t="s">
        <v>4003</v>
      </c>
      <c r="DWP91" s="835" t="s">
        <v>4004</v>
      </c>
      <c r="DWQ91" s="835" t="s">
        <v>4005</v>
      </c>
      <c r="DWR91" s="835" t="s">
        <v>4006</v>
      </c>
      <c r="DWS91" s="835" t="s">
        <v>4007</v>
      </c>
      <c r="DWT91" s="835" t="s">
        <v>4008</v>
      </c>
      <c r="DWU91" s="835" t="s">
        <v>4009</v>
      </c>
      <c r="DWV91" s="835" t="s">
        <v>4010</v>
      </c>
      <c r="DWW91" s="835" t="s">
        <v>4011</v>
      </c>
      <c r="DWX91" s="835" t="s">
        <v>4012</v>
      </c>
      <c r="DWY91" s="835" t="s">
        <v>4013</v>
      </c>
      <c r="DWZ91" s="835" t="s">
        <v>4014</v>
      </c>
      <c r="DXA91" s="835" t="s">
        <v>4015</v>
      </c>
      <c r="DXB91" s="835" t="s">
        <v>4016</v>
      </c>
      <c r="DXC91" s="835" t="s">
        <v>4017</v>
      </c>
      <c r="DXD91" s="835" t="s">
        <v>4018</v>
      </c>
      <c r="DXE91" s="835" t="s">
        <v>4019</v>
      </c>
      <c r="DXF91" s="835" t="s">
        <v>4020</v>
      </c>
      <c r="DXG91" s="835" t="s">
        <v>4021</v>
      </c>
      <c r="DXH91" s="835" t="s">
        <v>4022</v>
      </c>
      <c r="DXI91" s="835" t="s">
        <v>4023</v>
      </c>
      <c r="DXJ91" s="835" t="s">
        <v>4024</v>
      </c>
      <c r="DXK91" s="835" t="s">
        <v>4025</v>
      </c>
      <c r="DXL91" s="835" t="s">
        <v>4026</v>
      </c>
      <c r="DXM91" s="835" t="s">
        <v>4027</v>
      </c>
      <c r="DXN91" s="835" t="s">
        <v>4028</v>
      </c>
      <c r="DXO91" s="835" t="s">
        <v>4029</v>
      </c>
      <c r="DXP91" s="835" t="s">
        <v>4030</v>
      </c>
      <c r="DXQ91" s="835" t="s">
        <v>4031</v>
      </c>
      <c r="DXR91" s="835" t="s">
        <v>4032</v>
      </c>
      <c r="DXS91" s="835" t="s">
        <v>4033</v>
      </c>
      <c r="DXT91" s="835" t="s">
        <v>4034</v>
      </c>
      <c r="DXU91" s="835" t="s">
        <v>4035</v>
      </c>
      <c r="DXV91" s="835" t="s">
        <v>4036</v>
      </c>
      <c r="DXW91" s="835" t="s">
        <v>4037</v>
      </c>
      <c r="DXX91" s="835" t="s">
        <v>4038</v>
      </c>
      <c r="DXY91" s="835" t="s">
        <v>4039</v>
      </c>
      <c r="DXZ91" s="835" t="s">
        <v>4040</v>
      </c>
      <c r="DYA91" s="835" t="s">
        <v>4041</v>
      </c>
      <c r="DYB91" s="835" t="s">
        <v>4042</v>
      </c>
      <c r="DYC91" s="835" t="s">
        <v>4043</v>
      </c>
      <c r="DYD91" s="835" t="s">
        <v>4044</v>
      </c>
      <c r="DYE91" s="835" t="s">
        <v>4045</v>
      </c>
      <c r="DYF91" s="835" t="s">
        <v>4046</v>
      </c>
      <c r="DYG91" s="835" t="s">
        <v>4047</v>
      </c>
      <c r="DYH91" s="835" t="s">
        <v>4048</v>
      </c>
      <c r="DYI91" s="835" t="s">
        <v>4049</v>
      </c>
      <c r="DYJ91" s="835" t="s">
        <v>4050</v>
      </c>
      <c r="DYK91" s="835" t="s">
        <v>4051</v>
      </c>
      <c r="DYL91" s="835" t="s">
        <v>4052</v>
      </c>
      <c r="DYM91" s="835" t="s">
        <v>4053</v>
      </c>
      <c r="DYN91" s="835" t="s">
        <v>4054</v>
      </c>
      <c r="DYO91" s="835" t="s">
        <v>4055</v>
      </c>
      <c r="DYP91" s="835" t="s">
        <v>4056</v>
      </c>
      <c r="DYQ91" s="835" t="s">
        <v>4057</v>
      </c>
      <c r="DYR91" s="835" t="s">
        <v>4058</v>
      </c>
      <c r="DYS91" s="835" t="s">
        <v>4059</v>
      </c>
      <c r="DYT91" s="835" t="s">
        <v>4060</v>
      </c>
      <c r="DYU91" s="835" t="s">
        <v>4061</v>
      </c>
      <c r="DYV91" s="835" t="s">
        <v>4062</v>
      </c>
      <c r="DYW91" s="835" t="s">
        <v>4063</v>
      </c>
      <c r="DYX91" s="835" t="s">
        <v>4064</v>
      </c>
      <c r="DYY91" s="835" t="s">
        <v>4065</v>
      </c>
      <c r="DYZ91" s="835" t="s">
        <v>4066</v>
      </c>
      <c r="DZA91" s="835" t="s">
        <v>4067</v>
      </c>
      <c r="DZB91" s="835" t="s">
        <v>4068</v>
      </c>
      <c r="DZC91" s="835" t="s">
        <v>4069</v>
      </c>
      <c r="DZD91" s="835" t="s">
        <v>4070</v>
      </c>
      <c r="DZE91" s="835" t="s">
        <v>4071</v>
      </c>
      <c r="DZF91" s="835" t="s">
        <v>4072</v>
      </c>
      <c r="DZG91" s="835" t="s">
        <v>4073</v>
      </c>
      <c r="DZH91" s="835" t="s">
        <v>4074</v>
      </c>
      <c r="DZI91" s="835" t="s">
        <v>4075</v>
      </c>
      <c r="DZJ91" s="835" t="s">
        <v>4076</v>
      </c>
      <c r="DZK91" s="835" t="s">
        <v>4077</v>
      </c>
      <c r="DZL91" s="835" t="s">
        <v>4078</v>
      </c>
      <c r="DZM91" s="835" t="s">
        <v>4079</v>
      </c>
      <c r="DZN91" s="835" t="s">
        <v>4080</v>
      </c>
      <c r="DZO91" s="835" t="s">
        <v>4081</v>
      </c>
      <c r="DZP91" s="835" t="s">
        <v>4082</v>
      </c>
      <c r="DZQ91" s="835" t="s">
        <v>4083</v>
      </c>
      <c r="DZR91" s="835" t="s">
        <v>4084</v>
      </c>
      <c r="DZS91" s="835" t="s">
        <v>4085</v>
      </c>
      <c r="DZT91" s="835" t="s">
        <v>4086</v>
      </c>
      <c r="DZU91" s="835" t="s">
        <v>4087</v>
      </c>
      <c r="DZV91" s="835" t="s">
        <v>4088</v>
      </c>
      <c r="DZW91" s="835" t="s">
        <v>4089</v>
      </c>
      <c r="DZX91" s="835" t="s">
        <v>4090</v>
      </c>
      <c r="DZY91" s="835" t="s">
        <v>4091</v>
      </c>
      <c r="DZZ91" s="835" t="s">
        <v>4092</v>
      </c>
      <c r="EAA91" s="835" t="s">
        <v>4093</v>
      </c>
      <c r="EAB91" s="835" t="s">
        <v>4094</v>
      </c>
      <c r="EAC91" s="835" t="s">
        <v>4095</v>
      </c>
      <c r="EAD91" s="835" t="s">
        <v>4096</v>
      </c>
      <c r="EAE91" s="835" t="s">
        <v>4097</v>
      </c>
      <c r="EAF91" s="835" t="s">
        <v>4098</v>
      </c>
      <c r="EAG91" s="835" t="s">
        <v>4099</v>
      </c>
      <c r="EAH91" s="835" t="s">
        <v>4100</v>
      </c>
      <c r="EAI91" s="835" t="s">
        <v>4101</v>
      </c>
      <c r="EAJ91" s="835" t="s">
        <v>4102</v>
      </c>
      <c r="EAK91" s="835" t="s">
        <v>4103</v>
      </c>
      <c r="EAL91" s="835" t="s">
        <v>4104</v>
      </c>
      <c r="EAM91" s="835" t="s">
        <v>4105</v>
      </c>
      <c r="EAN91" s="835" t="s">
        <v>4106</v>
      </c>
      <c r="EAO91" s="835" t="s">
        <v>4107</v>
      </c>
      <c r="EAP91" s="835" t="s">
        <v>4108</v>
      </c>
      <c r="EAQ91" s="835" t="s">
        <v>4109</v>
      </c>
      <c r="EAR91" s="835" t="s">
        <v>4110</v>
      </c>
      <c r="EAS91" s="835" t="s">
        <v>4111</v>
      </c>
      <c r="EAT91" s="835" t="s">
        <v>4112</v>
      </c>
      <c r="EAU91" s="835" t="s">
        <v>4113</v>
      </c>
      <c r="EAV91" s="835" t="s">
        <v>4114</v>
      </c>
      <c r="EAW91" s="835" t="s">
        <v>4115</v>
      </c>
      <c r="EAX91" s="835" t="s">
        <v>4116</v>
      </c>
      <c r="EAY91" s="835" t="s">
        <v>4117</v>
      </c>
      <c r="EAZ91" s="835" t="s">
        <v>4118</v>
      </c>
      <c r="EBA91" s="835" t="s">
        <v>4119</v>
      </c>
      <c r="EBB91" s="835" t="s">
        <v>4120</v>
      </c>
      <c r="EBC91" s="835" t="s">
        <v>4121</v>
      </c>
      <c r="EBD91" s="835" t="s">
        <v>4122</v>
      </c>
      <c r="EBE91" s="835" t="s">
        <v>4123</v>
      </c>
      <c r="EBF91" s="835" t="s">
        <v>4124</v>
      </c>
      <c r="EBG91" s="835" t="s">
        <v>4125</v>
      </c>
      <c r="EBH91" s="835" t="s">
        <v>4126</v>
      </c>
      <c r="EBI91" s="835" t="s">
        <v>4127</v>
      </c>
      <c r="EBJ91" s="835" t="s">
        <v>4128</v>
      </c>
      <c r="EBK91" s="835" t="s">
        <v>4129</v>
      </c>
      <c r="EBL91" s="835" t="s">
        <v>4130</v>
      </c>
      <c r="EBM91" s="835" t="s">
        <v>4131</v>
      </c>
      <c r="EBN91" s="835" t="s">
        <v>4132</v>
      </c>
      <c r="EBO91" s="835" t="s">
        <v>4133</v>
      </c>
      <c r="EBP91" s="835" t="s">
        <v>4134</v>
      </c>
      <c r="EBQ91" s="835" t="s">
        <v>4135</v>
      </c>
      <c r="EBR91" s="835" t="s">
        <v>4136</v>
      </c>
      <c r="EBS91" s="835" t="s">
        <v>4137</v>
      </c>
      <c r="EBT91" s="835" t="s">
        <v>4138</v>
      </c>
      <c r="EBU91" s="835" t="s">
        <v>4139</v>
      </c>
      <c r="EBV91" s="835" t="s">
        <v>4140</v>
      </c>
      <c r="EBW91" s="835" t="s">
        <v>4141</v>
      </c>
      <c r="EBX91" s="835" t="s">
        <v>4142</v>
      </c>
      <c r="EBY91" s="835" t="s">
        <v>4143</v>
      </c>
      <c r="EBZ91" s="835" t="s">
        <v>4144</v>
      </c>
      <c r="ECA91" s="835" t="s">
        <v>4145</v>
      </c>
      <c r="ECB91" s="835" t="s">
        <v>4146</v>
      </c>
      <c r="ECC91" s="835" t="s">
        <v>4147</v>
      </c>
      <c r="ECD91" s="835" t="s">
        <v>4148</v>
      </c>
      <c r="ECE91" s="835" t="s">
        <v>4149</v>
      </c>
      <c r="ECF91" s="835" t="s">
        <v>4150</v>
      </c>
      <c r="ECG91" s="835" t="s">
        <v>4151</v>
      </c>
      <c r="ECH91" s="835" t="s">
        <v>4152</v>
      </c>
      <c r="ECI91" s="835" t="s">
        <v>4153</v>
      </c>
      <c r="ECJ91" s="835" t="s">
        <v>4154</v>
      </c>
      <c r="ECK91" s="835" t="s">
        <v>4155</v>
      </c>
      <c r="ECL91" s="835" t="s">
        <v>4156</v>
      </c>
      <c r="ECM91" s="835" t="s">
        <v>4157</v>
      </c>
      <c r="ECN91" s="835" t="s">
        <v>4158</v>
      </c>
      <c r="ECO91" s="835" t="s">
        <v>4159</v>
      </c>
      <c r="ECP91" s="835" t="s">
        <v>4160</v>
      </c>
      <c r="ECQ91" s="835" t="s">
        <v>4161</v>
      </c>
      <c r="ECR91" s="835" t="s">
        <v>4162</v>
      </c>
      <c r="ECS91" s="835" t="s">
        <v>4163</v>
      </c>
      <c r="ECT91" s="835" t="s">
        <v>4164</v>
      </c>
      <c r="ECU91" s="835" t="s">
        <v>4165</v>
      </c>
      <c r="ECV91" s="835" t="s">
        <v>4166</v>
      </c>
      <c r="ECW91" s="835" t="s">
        <v>4167</v>
      </c>
      <c r="ECX91" s="835" t="s">
        <v>4168</v>
      </c>
      <c r="ECY91" s="835" t="s">
        <v>4169</v>
      </c>
      <c r="ECZ91" s="835" t="s">
        <v>4170</v>
      </c>
      <c r="EDA91" s="835" t="s">
        <v>4171</v>
      </c>
      <c r="EDB91" s="835" t="s">
        <v>4172</v>
      </c>
      <c r="EDC91" s="835" t="s">
        <v>4173</v>
      </c>
      <c r="EDD91" s="835" t="s">
        <v>4174</v>
      </c>
      <c r="EDE91" s="835" t="s">
        <v>4175</v>
      </c>
      <c r="EDF91" s="835" t="s">
        <v>4176</v>
      </c>
      <c r="EDG91" s="835" t="s">
        <v>4177</v>
      </c>
      <c r="EDH91" s="835" t="s">
        <v>4178</v>
      </c>
      <c r="EDI91" s="835" t="s">
        <v>4179</v>
      </c>
      <c r="EDJ91" s="835" t="s">
        <v>4180</v>
      </c>
      <c r="EDK91" s="835" t="s">
        <v>4181</v>
      </c>
      <c r="EDL91" s="835" t="s">
        <v>4182</v>
      </c>
      <c r="EDM91" s="835" t="s">
        <v>4183</v>
      </c>
      <c r="EDN91" s="835" t="s">
        <v>4184</v>
      </c>
      <c r="EDO91" s="835" t="s">
        <v>4185</v>
      </c>
      <c r="EDP91" s="835" t="s">
        <v>4186</v>
      </c>
      <c r="EDQ91" s="835" t="s">
        <v>4187</v>
      </c>
      <c r="EDR91" s="835" t="s">
        <v>4188</v>
      </c>
      <c r="EDS91" s="835" t="s">
        <v>4189</v>
      </c>
      <c r="EDT91" s="835" t="s">
        <v>4190</v>
      </c>
      <c r="EDU91" s="835" t="s">
        <v>4191</v>
      </c>
      <c r="EDV91" s="835" t="s">
        <v>4192</v>
      </c>
      <c r="EDW91" s="835" t="s">
        <v>4193</v>
      </c>
      <c r="EDX91" s="835" t="s">
        <v>4194</v>
      </c>
      <c r="EDY91" s="835" t="s">
        <v>4195</v>
      </c>
      <c r="EDZ91" s="835" t="s">
        <v>4196</v>
      </c>
      <c r="EEA91" s="835" t="s">
        <v>4197</v>
      </c>
      <c r="EEB91" s="835" t="s">
        <v>4198</v>
      </c>
      <c r="EEC91" s="835" t="s">
        <v>4199</v>
      </c>
      <c r="EED91" s="835" t="s">
        <v>4200</v>
      </c>
      <c r="EEE91" s="835" t="s">
        <v>4201</v>
      </c>
      <c r="EEF91" s="835" t="s">
        <v>4202</v>
      </c>
      <c r="EEG91" s="835" t="s">
        <v>4203</v>
      </c>
      <c r="EEH91" s="835" t="s">
        <v>4204</v>
      </c>
      <c r="EEI91" s="835" t="s">
        <v>4205</v>
      </c>
      <c r="EEJ91" s="835" t="s">
        <v>4206</v>
      </c>
      <c r="EEK91" s="835" t="s">
        <v>4207</v>
      </c>
      <c r="EEL91" s="835" t="s">
        <v>4208</v>
      </c>
      <c r="EEM91" s="835" t="s">
        <v>4209</v>
      </c>
      <c r="EEN91" s="835" t="s">
        <v>4210</v>
      </c>
      <c r="EEO91" s="835" t="s">
        <v>4211</v>
      </c>
      <c r="EEP91" s="835" t="s">
        <v>4212</v>
      </c>
      <c r="EEQ91" s="835" t="s">
        <v>4213</v>
      </c>
      <c r="EER91" s="835" t="s">
        <v>4214</v>
      </c>
      <c r="EES91" s="835" t="s">
        <v>4215</v>
      </c>
      <c r="EET91" s="835" t="s">
        <v>4216</v>
      </c>
      <c r="EEU91" s="835" t="s">
        <v>4217</v>
      </c>
      <c r="EEV91" s="835" t="s">
        <v>4218</v>
      </c>
      <c r="EEW91" s="835" t="s">
        <v>4219</v>
      </c>
      <c r="EEX91" s="835" t="s">
        <v>4220</v>
      </c>
      <c r="EEY91" s="835" t="s">
        <v>4221</v>
      </c>
      <c r="EEZ91" s="835" t="s">
        <v>4222</v>
      </c>
      <c r="EFA91" s="835" t="s">
        <v>4223</v>
      </c>
      <c r="EFB91" s="835" t="s">
        <v>4224</v>
      </c>
      <c r="EFC91" s="835" t="s">
        <v>4225</v>
      </c>
      <c r="EFD91" s="835" t="s">
        <v>4226</v>
      </c>
      <c r="EFE91" s="835" t="s">
        <v>4227</v>
      </c>
      <c r="EFF91" s="835" t="s">
        <v>4228</v>
      </c>
      <c r="EFG91" s="835" t="s">
        <v>4229</v>
      </c>
      <c r="EFH91" s="835" t="s">
        <v>4230</v>
      </c>
      <c r="EFI91" s="835" t="s">
        <v>4231</v>
      </c>
      <c r="EFJ91" s="835" t="s">
        <v>4232</v>
      </c>
      <c r="EFK91" s="835" t="s">
        <v>4233</v>
      </c>
      <c r="EFL91" s="835" t="s">
        <v>4234</v>
      </c>
      <c r="EFM91" s="835" t="s">
        <v>4235</v>
      </c>
      <c r="EFN91" s="835" t="s">
        <v>4236</v>
      </c>
      <c r="EFO91" s="835" t="s">
        <v>4237</v>
      </c>
      <c r="EFP91" s="835" t="s">
        <v>4238</v>
      </c>
      <c r="EFQ91" s="835" t="s">
        <v>4239</v>
      </c>
      <c r="EFR91" s="835" t="s">
        <v>4240</v>
      </c>
      <c r="EFS91" s="835" t="s">
        <v>4241</v>
      </c>
      <c r="EFT91" s="835" t="s">
        <v>4242</v>
      </c>
      <c r="EFU91" s="835" t="s">
        <v>4243</v>
      </c>
      <c r="EFV91" s="835" t="s">
        <v>4244</v>
      </c>
      <c r="EFW91" s="835" t="s">
        <v>4245</v>
      </c>
      <c r="EFX91" s="835" t="s">
        <v>4246</v>
      </c>
      <c r="EFY91" s="835" t="s">
        <v>4247</v>
      </c>
      <c r="EFZ91" s="835" t="s">
        <v>4248</v>
      </c>
      <c r="EGA91" s="835" t="s">
        <v>4249</v>
      </c>
      <c r="EGB91" s="835" t="s">
        <v>4250</v>
      </c>
      <c r="EGC91" s="835" t="s">
        <v>4251</v>
      </c>
      <c r="EGD91" s="835" t="s">
        <v>4252</v>
      </c>
      <c r="EGE91" s="835" t="s">
        <v>4253</v>
      </c>
      <c r="EGF91" s="835" t="s">
        <v>4254</v>
      </c>
      <c r="EGG91" s="835" t="s">
        <v>4255</v>
      </c>
      <c r="EGH91" s="835" t="s">
        <v>4256</v>
      </c>
      <c r="EGI91" s="835" t="s">
        <v>4257</v>
      </c>
      <c r="EGJ91" s="835" t="s">
        <v>4258</v>
      </c>
      <c r="EGK91" s="835" t="s">
        <v>4259</v>
      </c>
      <c r="EGL91" s="835" t="s">
        <v>4260</v>
      </c>
      <c r="EGM91" s="835" t="s">
        <v>4261</v>
      </c>
      <c r="EGN91" s="835" t="s">
        <v>4262</v>
      </c>
      <c r="EGO91" s="835" t="s">
        <v>4263</v>
      </c>
      <c r="EGP91" s="835" t="s">
        <v>4264</v>
      </c>
      <c r="EGQ91" s="835" t="s">
        <v>4265</v>
      </c>
      <c r="EGR91" s="835" t="s">
        <v>4266</v>
      </c>
      <c r="EGS91" s="835" t="s">
        <v>4267</v>
      </c>
      <c r="EGT91" s="835" t="s">
        <v>4268</v>
      </c>
      <c r="EGU91" s="835" t="s">
        <v>4269</v>
      </c>
      <c r="EGV91" s="835" t="s">
        <v>4270</v>
      </c>
      <c r="EGW91" s="835" t="s">
        <v>4271</v>
      </c>
      <c r="EGX91" s="835" t="s">
        <v>4272</v>
      </c>
      <c r="EGY91" s="835" t="s">
        <v>4273</v>
      </c>
      <c r="EGZ91" s="835" t="s">
        <v>4274</v>
      </c>
      <c r="EHA91" s="835" t="s">
        <v>4275</v>
      </c>
      <c r="EHB91" s="835" t="s">
        <v>4276</v>
      </c>
      <c r="EHC91" s="835" t="s">
        <v>4277</v>
      </c>
      <c r="EHD91" s="835" t="s">
        <v>4278</v>
      </c>
      <c r="EHE91" s="835" t="s">
        <v>4279</v>
      </c>
      <c r="EHF91" s="835" t="s">
        <v>4280</v>
      </c>
      <c r="EHG91" s="835" t="s">
        <v>4281</v>
      </c>
      <c r="EHH91" s="835" t="s">
        <v>4282</v>
      </c>
      <c r="EHI91" s="835" t="s">
        <v>4283</v>
      </c>
      <c r="EHJ91" s="835" t="s">
        <v>4284</v>
      </c>
      <c r="EHK91" s="835" t="s">
        <v>4285</v>
      </c>
      <c r="EHL91" s="835" t="s">
        <v>4286</v>
      </c>
      <c r="EHM91" s="835" t="s">
        <v>4287</v>
      </c>
      <c r="EHN91" s="835" t="s">
        <v>4288</v>
      </c>
      <c r="EHO91" s="835" t="s">
        <v>4289</v>
      </c>
      <c r="EHP91" s="835" t="s">
        <v>4290</v>
      </c>
      <c r="EHQ91" s="835" t="s">
        <v>4291</v>
      </c>
      <c r="EHR91" s="835" t="s">
        <v>4292</v>
      </c>
      <c r="EHS91" s="835" t="s">
        <v>4293</v>
      </c>
      <c r="EHT91" s="835" t="s">
        <v>4294</v>
      </c>
      <c r="EHU91" s="835" t="s">
        <v>4295</v>
      </c>
      <c r="EHV91" s="835" t="s">
        <v>4296</v>
      </c>
      <c r="EHW91" s="835" t="s">
        <v>4297</v>
      </c>
      <c r="EHX91" s="835" t="s">
        <v>4298</v>
      </c>
      <c r="EHY91" s="835" t="s">
        <v>4299</v>
      </c>
      <c r="EHZ91" s="835" t="s">
        <v>4300</v>
      </c>
      <c r="EIA91" s="835" t="s">
        <v>4301</v>
      </c>
      <c r="EIB91" s="835" t="s">
        <v>4302</v>
      </c>
      <c r="EIC91" s="835" t="s">
        <v>4303</v>
      </c>
      <c r="EID91" s="835" t="s">
        <v>4304</v>
      </c>
      <c r="EIE91" s="835" t="s">
        <v>4305</v>
      </c>
      <c r="EIF91" s="835" t="s">
        <v>4306</v>
      </c>
      <c r="EIG91" s="835" t="s">
        <v>4307</v>
      </c>
      <c r="EIH91" s="835" t="s">
        <v>4308</v>
      </c>
      <c r="EII91" s="835" t="s">
        <v>4309</v>
      </c>
      <c r="EIJ91" s="835" t="s">
        <v>4310</v>
      </c>
      <c r="EIK91" s="835" t="s">
        <v>4311</v>
      </c>
      <c r="EIL91" s="835" t="s">
        <v>4312</v>
      </c>
      <c r="EIM91" s="835" t="s">
        <v>4313</v>
      </c>
      <c r="EIN91" s="835" t="s">
        <v>4314</v>
      </c>
      <c r="EIO91" s="835" t="s">
        <v>4315</v>
      </c>
      <c r="EIP91" s="835" t="s">
        <v>4316</v>
      </c>
      <c r="EIQ91" s="835" t="s">
        <v>4317</v>
      </c>
      <c r="EIR91" s="835" t="s">
        <v>4318</v>
      </c>
      <c r="EIS91" s="835" t="s">
        <v>4319</v>
      </c>
      <c r="EIT91" s="835" t="s">
        <v>4320</v>
      </c>
      <c r="EIU91" s="835" t="s">
        <v>4321</v>
      </c>
      <c r="EIV91" s="835" t="s">
        <v>4322</v>
      </c>
      <c r="EIW91" s="835" t="s">
        <v>4323</v>
      </c>
      <c r="EIX91" s="835" t="s">
        <v>4324</v>
      </c>
      <c r="EIY91" s="835" t="s">
        <v>4325</v>
      </c>
      <c r="EIZ91" s="835" t="s">
        <v>4326</v>
      </c>
      <c r="EJA91" s="835" t="s">
        <v>4327</v>
      </c>
      <c r="EJB91" s="835" t="s">
        <v>4328</v>
      </c>
      <c r="EJC91" s="835" t="s">
        <v>4329</v>
      </c>
      <c r="EJD91" s="835" t="s">
        <v>4330</v>
      </c>
      <c r="EJE91" s="835" t="s">
        <v>4331</v>
      </c>
      <c r="EJF91" s="835" t="s">
        <v>4332</v>
      </c>
      <c r="EJG91" s="835" t="s">
        <v>4333</v>
      </c>
      <c r="EJH91" s="835" t="s">
        <v>4334</v>
      </c>
      <c r="EJI91" s="835" t="s">
        <v>4335</v>
      </c>
      <c r="EJJ91" s="835" t="s">
        <v>4336</v>
      </c>
      <c r="EJK91" s="835" t="s">
        <v>4337</v>
      </c>
      <c r="EJL91" s="835" t="s">
        <v>4338</v>
      </c>
      <c r="EJM91" s="835" t="s">
        <v>4339</v>
      </c>
      <c r="EJN91" s="835" t="s">
        <v>4340</v>
      </c>
      <c r="EJO91" s="835" t="s">
        <v>4341</v>
      </c>
      <c r="EJP91" s="835" t="s">
        <v>4342</v>
      </c>
      <c r="EJQ91" s="835" t="s">
        <v>4343</v>
      </c>
      <c r="EJR91" s="835" t="s">
        <v>4344</v>
      </c>
      <c r="EJS91" s="835" t="s">
        <v>4345</v>
      </c>
      <c r="EJT91" s="835" t="s">
        <v>4346</v>
      </c>
      <c r="EJU91" s="835" t="s">
        <v>4347</v>
      </c>
      <c r="EJV91" s="835" t="s">
        <v>4348</v>
      </c>
      <c r="EJW91" s="835" t="s">
        <v>4349</v>
      </c>
      <c r="EJX91" s="835" t="s">
        <v>4350</v>
      </c>
      <c r="EJY91" s="835" t="s">
        <v>4351</v>
      </c>
      <c r="EJZ91" s="835" t="s">
        <v>4352</v>
      </c>
      <c r="EKA91" s="835" t="s">
        <v>4353</v>
      </c>
      <c r="EKB91" s="835" t="s">
        <v>4354</v>
      </c>
      <c r="EKC91" s="835" t="s">
        <v>4355</v>
      </c>
      <c r="EKD91" s="835" t="s">
        <v>4356</v>
      </c>
      <c r="EKE91" s="835" t="s">
        <v>4357</v>
      </c>
      <c r="EKF91" s="835" t="s">
        <v>4358</v>
      </c>
      <c r="EKG91" s="835" t="s">
        <v>4359</v>
      </c>
      <c r="EKH91" s="835" t="s">
        <v>4360</v>
      </c>
      <c r="EKI91" s="835" t="s">
        <v>4361</v>
      </c>
      <c r="EKJ91" s="835" t="s">
        <v>4362</v>
      </c>
      <c r="EKK91" s="835" t="s">
        <v>4363</v>
      </c>
      <c r="EKL91" s="835" t="s">
        <v>4364</v>
      </c>
      <c r="EKM91" s="835" t="s">
        <v>4365</v>
      </c>
      <c r="EKN91" s="835" t="s">
        <v>4366</v>
      </c>
      <c r="EKO91" s="835" t="s">
        <v>4367</v>
      </c>
      <c r="EKP91" s="835" t="s">
        <v>4368</v>
      </c>
      <c r="EKQ91" s="835" t="s">
        <v>4369</v>
      </c>
      <c r="EKR91" s="835" t="s">
        <v>4370</v>
      </c>
      <c r="EKS91" s="835" t="s">
        <v>4371</v>
      </c>
      <c r="EKT91" s="835" t="s">
        <v>4372</v>
      </c>
      <c r="EKU91" s="835" t="s">
        <v>4373</v>
      </c>
      <c r="EKV91" s="835" t="s">
        <v>4374</v>
      </c>
      <c r="EKW91" s="835" t="s">
        <v>4375</v>
      </c>
      <c r="EKX91" s="835" t="s">
        <v>4376</v>
      </c>
      <c r="EKY91" s="835" t="s">
        <v>4377</v>
      </c>
      <c r="EKZ91" s="835" t="s">
        <v>4378</v>
      </c>
      <c r="ELA91" s="835" t="s">
        <v>4379</v>
      </c>
      <c r="ELB91" s="835" t="s">
        <v>4380</v>
      </c>
      <c r="ELC91" s="835" t="s">
        <v>4381</v>
      </c>
      <c r="ELD91" s="835" t="s">
        <v>4382</v>
      </c>
      <c r="ELE91" s="835" t="s">
        <v>4383</v>
      </c>
      <c r="ELF91" s="835" t="s">
        <v>4384</v>
      </c>
      <c r="ELG91" s="835" t="s">
        <v>4385</v>
      </c>
      <c r="ELH91" s="835" t="s">
        <v>4386</v>
      </c>
      <c r="ELI91" s="835" t="s">
        <v>4387</v>
      </c>
      <c r="ELJ91" s="835" t="s">
        <v>4388</v>
      </c>
      <c r="ELK91" s="835" t="s">
        <v>4389</v>
      </c>
      <c r="ELL91" s="835" t="s">
        <v>4390</v>
      </c>
      <c r="ELM91" s="835" t="s">
        <v>4391</v>
      </c>
      <c r="ELN91" s="835" t="s">
        <v>4392</v>
      </c>
      <c r="ELO91" s="835" t="s">
        <v>4393</v>
      </c>
      <c r="ELP91" s="835" t="s">
        <v>4394</v>
      </c>
      <c r="ELQ91" s="835" t="s">
        <v>4395</v>
      </c>
      <c r="ELR91" s="835" t="s">
        <v>4396</v>
      </c>
      <c r="ELS91" s="835" t="s">
        <v>4397</v>
      </c>
      <c r="ELT91" s="835" t="s">
        <v>4398</v>
      </c>
      <c r="ELU91" s="835" t="s">
        <v>4399</v>
      </c>
      <c r="ELV91" s="835" t="s">
        <v>4400</v>
      </c>
      <c r="ELW91" s="835" t="s">
        <v>4401</v>
      </c>
      <c r="ELX91" s="835" t="s">
        <v>4402</v>
      </c>
      <c r="ELY91" s="835" t="s">
        <v>4403</v>
      </c>
      <c r="ELZ91" s="835" t="s">
        <v>4404</v>
      </c>
      <c r="EMA91" s="835" t="s">
        <v>4405</v>
      </c>
      <c r="EMB91" s="835" t="s">
        <v>4406</v>
      </c>
      <c r="EMC91" s="835" t="s">
        <v>4407</v>
      </c>
      <c r="EMD91" s="835" t="s">
        <v>4408</v>
      </c>
      <c r="EME91" s="835" t="s">
        <v>4409</v>
      </c>
      <c r="EMF91" s="835" t="s">
        <v>4410</v>
      </c>
      <c r="EMG91" s="835" t="s">
        <v>4411</v>
      </c>
      <c r="EMH91" s="835" t="s">
        <v>4412</v>
      </c>
      <c r="EMI91" s="835" t="s">
        <v>4413</v>
      </c>
      <c r="EMJ91" s="835" t="s">
        <v>4414</v>
      </c>
      <c r="EMK91" s="835" t="s">
        <v>4415</v>
      </c>
      <c r="EML91" s="835" t="s">
        <v>4416</v>
      </c>
      <c r="EMM91" s="835" t="s">
        <v>4417</v>
      </c>
      <c r="EMN91" s="835" t="s">
        <v>4418</v>
      </c>
      <c r="EMO91" s="835" t="s">
        <v>4419</v>
      </c>
      <c r="EMP91" s="835" t="s">
        <v>4420</v>
      </c>
      <c r="EMQ91" s="835" t="s">
        <v>4421</v>
      </c>
      <c r="EMR91" s="835" t="s">
        <v>4422</v>
      </c>
      <c r="EMS91" s="835" t="s">
        <v>4423</v>
      </c>
      <c r="EMT91" s="835" t="s">
        <v>4424</v>
      </c>
      <c r="EMU91" s="835" t="s">
        <v>4425</v>
      </c>
      <c r="EMV91" s="835" t="s">
        <v>4426</v>
      </c>
      <c r="EMW91" s="835" t="s">
        <v>4427</v>
      </c>
      <c r="EMX91" s="835" t="s">
        <v>4428</v>
      </c>
      <c r="EMY91" s="835" t="s">
        <v>4429</v>
      </c>
      <c r="EMZ91" s="835" t="s">
        <v>4430</v>
      </c>
      <c r="ENA91" s="835" t="s">
        <v>4431</v>
      </c>
      <c r="ENB91" s="835" t="s">
        <v>4432</v>
      </c>
      <c r="ENC91" s="835" t="s">
        <v>4433</v>
      </c>
      <c r="END91" s="835" t="s">
        <v>4434</v>
      </c>
      <c r="ENE91" s="835" t="s">
        <v>4435</v>
      </c>
      <c r="ENF91" s="835" t="s">
        <v>4436</v>
      </c>
      <c r="ENG91" s="835" t="s">
        <v>4437</v>
      </c>
      <c r="ENH91" s="835" t="s">
        <v>4438</v>
      </c>
      <c r="ENI91" s="835" t="s">
        <v>4439</v>
      </c>
      <c r="ENJ91" s="835" t="s">
        <v>4440</v>
      </c>
      <c r="ENK91" s="835" t="s">
        <v>4441</v>
      </c>
      <c r="ENL91" s="835" t="s">
        <v>4442</v>
      </c>
      <c r="ENM91" s="835" t="s">
        <v>4443</v>
      </c>
      <c r="ENN91" s="835" t="s">
        <v>4444</v>
      </c>
      <c r="ENO91" s="835" t="s">
        <v>4445</v>
      </c>
      <c r="ENP91" s="835" t="s">
        <v>4446</v>
      </c>
      <c r="ENQ91" s="835" t="s">
        <v>4447</v>
      </c>
      <c r="ENR91" s="835" t="s">
        <v>4448</v>
      </c>
      <c r="ENS91" s="835" t="s">
        <v>4449</v>
      </c>
      <c r="ENT91" s="835" t="s">
        <v>4450</v>
      </c>
      <c r="ENU91" s="835" t="s">
        <v>4451</v>
      </c>
      <c r="ENV91" s="835" t="s">
        <v>4452</v>
      </c>
      <c r="ENW91" s="835" t="s">
        <v>4453</v>
      </c>
      <c r="ENX91" s="835" t="s">
        <v>4454</v>
      </c>
      <c r="ENY91" s="835" t="s">
        <v>4455</v>
      </c>
      <c r="ENZ91" s="835" t="s">
        <v>4456</v>
      </c>
      <c r="EOA91" s="835" t="s">
        <v>4457</v>
      </c>
      <c r="EOB91" s="835" t="s">
        <v>4458</v>
      </c>
      <c r="EOC91" s="835" t="s">
        <v>4459</v>
      </c>
      <c r="EOD91" s="835" t="s">
        <v>4460</v>
      </c>
      <c r="EOE91" s="835" t="s">
        <v>4461</v>
      </c>
      <c r="EOF91" s="835" t="s">
        <v>4462</v>
      </c>
      <c r="EOG91" s="835" t="s">
        <v>4463</v>
      </c>
      <c r="EOH91" s="835" t="s">
        <v>4464</v>
      </c>
      <c r="EOI91" s="835" t="s">
        <v>4465</v>
      </c>
      <c r="EOJ91" s="835" t="s">
        <v>4466</v>
      </c>
      <c r="EOK91" s="835" t="s">
        <v>4467</v>
      </c>
      <c r="EOL91" s="835" t="s">
        <v>4468</v>
      </c>
      <c r="EOM91" s="835" t="s">
        <v>4469</v>
      </c>
      <c r="EON91" s="835" t="s">
        <v>4470</v>
      </c>
      <c r="EOO91" s="835" t="s">
        <v>4471</v>
      </c>
      <c r="EOP91" s="835" t="s">
        <v>4472</v>
      </c>
      <c r="EOQ91" s="835" t="s">
        <v>4473</v>
      </c>
      <c r="EOR91" s="835" t="s">
        <v>4474</v>
      </c>
      <c r="EOS91" s="835" t="s">
        <v>4475</v>
      </c>
      <c r="EOT91" s="835" t="s">
        <v>4476</v>
      </c>
      <c r="EOU91" s="835" t="s">
        <v>4477</v>
      </c>
      <c r="EOV91" s="835" t="s">
        <v>4478</v>
      </c>
      <c r="EOW91" s="835" t="s">
        <v>4479</v>
      </c>
      <c r="EOX91" s="835" t="s">
        <v>4480</v>
      </c>
      <c r="EOY91" s="835" t="s">
        <v>4481</v>
      </c>
      <c r="EOZ91" s="835" t="s">
        <v>4482</v>
      </c>
      <c r="EPA91" s="835" t="s">
        <v>4483</v>
      </c>
      <c r="EPB91" s="835" t="s">
        <v>4484</v>
      </c>
      <c r="EPC91" s="835" t="s">
        <v>4485</v>
      </c>
      <c r="EPD91" s="835" t="s">
        <v>4486</v>
      </c>
      <c r="EPE91" s="835" t="s">
        <v>4487</v>
      </c>
      <c r="EPF91" s="835" t="s">
        <v>4488</v>
      </c>
      <c r="EPG91" s="835" t="s">
        <v>4489</v>
      </c>
      <c r="EPH91" s="835" t="s">
        <v>4490</v>
      </c>
      <c r="EPI91" s="835" t="s">
        <v>4491</v>
      </c>
      <c r="EPJ91" s="835" t="s">
        <v>4492</v>
      </c>
      <c r="EPK91" s="835" t="s">
        <v>4493</v>
      </c>
      <c r="EPL91" s="835" t="s">
        <v>4494</v>
      </c>
      <c r="EPM91" s="835" t="s">
        <v>4495</v>
      </c>
      <c r="EPN91" s="835" t="s">
        <v>4496</v>
      </c>
      <c r="EPO91" s="835" t="s">
        <v>4497</v>
      </c>
      <c r="EPP91" s="835" t="s">
        <v>4498</v>
      </c>
      <c r="EPQ91" s="835" t="s">
        <v>4499</v>
      </c>
      <c r="EPR91" s="835" t="s">
        <v>4500</v>
      </c>
      <c r="EPS91" s="835" t="s">
        <v>4501</v>
      </c>
      <c r="EPT91" s="835" t="s">
        <v>4502</v>
      </c>
      <c r="EPU91" s="835" t="s">
        <v>4503</v>
      </c>
      <c r="EPV91" s="835" t="s">
        <v>4504</v>
      </c>
      <c r="EPW91" s="835" t="s">
        <v>4505</v>
      </c>
      <c r="EPX91" s="835" t="s">
        <v>4506</v>
      </c>
      <c r="EPY91" s="835" t="s">
        <v>4507</v>
      </c>
      <c r="EPZ91" s="835" t="s">
        <v>4508</v>
      </c>
      <c r="EQA91" s="835" t="s">
        <v>4509</v>
      </c>
      <c r="EQB91" s="835" t="s">
        <v>4510</v>
      </c>
      <c r="EQC91" s="835" t="s">
        <v>4511</v>
      </c>
      <c r="EQD91" s="835" t="s">
        <v>4512</v>
      </c>
      <c r="EQE91" s="835" t="s">
        <v>4513</v>
      </c>
      <c r="EQF91" s="835" t="s">
        <v>4514</v>
      </c>
      <c r="EQG91" s="835" t="s">
        <v>4515</v>
      </c>
      <c r="EQH91" s="835" t="s">
        <v>4516</v>
      </c>
      <c r="EQI91" s="835" t="s">
        <v>4517</v>
      </c>
      <c r="EQJ91" s="835" t="s">
        <v>4518</v>
      </c>
      <c r="EQK91" s="835" t="s">
        <v>4519</v>
      </c>
      <c r="EQL91" s="835" t="s">
        <v>4520</v>
      </c>
      <c r="EQM91" s="835" t="s">
        <v>4521</v>
      </c>
      <c r="EQN91" s="835" t="s">
        <v>4522</v>
      </c>
      <c r="EQO91" s="835" t="s">
        <v>4523</v>
      </c>
      <c r="EQP91" s="835" t="s">
        <v>4524</v>
      </c>
      <c r="EQQ91" s="835" t="s">
        <v>4525</v>
      </c>
      <c r="EQR91" s="835" t="s">
        <v>4526</v>
      </c>
      <c r="EQS91" s="835" t="s">
        <v>4527</v>
      </c>
      <c r="EQT91" s="835" t="s">
        <v>4528</v>
      </c>
      <c r="EQU91" s="835" t="s">
        <v>4529</v>
      </c>
      <c r="EQV91" s="835" t="s">
        <v>4530</v>
      </c>
      <c r="EQW91" s="835" t="s">
        <v>4531</v>
      </c>
      <c r="EQX91" s="835" t="s">
        <v>4532</v>
      </c>
      <c r="EQY91" s="835" t="s">
        <v>4533</v>
      </c>
      <c r="EQZ91" s="835" t="s">
        <v>4534</v>
      </c>
      <c r="ERA91" s="835" t="s">
        <v>4535</v>
      </c>
      <c r="ERB91" s="835" t="s">
        <v>4536</v>
      </c>
      <c r="ERC91" s="835" t="s">
        <v>4537</v>
      </c>
      <c r="ERD91" s="835" t="s">
        <v>4538</v>
      </c>
      <c r="ERE91" s="835" t="s">
        <v>4539</v>
      </c>
      <c r="ERF91" s="835" t="s">
        <v>4540</v>
      </c>
      <c r="ERG91" s="835" t="s">
        <v>4541</v>
      </c>
      <c r="ERH91" s="835" t="s">
        <v>4542</v>
      </c>
      <c r="ERI91" s="835" t="s">
        <v>4543</v>
      </c>
      <c r="ERJ91" s="835" t="s">
        <v>4544</v>
      </c>
      <c r="ERK91" s="835" t="s">
        <v>4545</v>
      </c>
      <c r="ERL91" s="835" t="s">
        <v>4546</v>
      </c>
      <c r="ERM91" s="835" t="s">
        <v>4547</v>
      </c>
      <c r="ERN91" s="835" t="s">
        <v>4548</v>
      </c>
      <c r="ERO91" s="835" t="s">
        <v>4549</v>
      </c>
      <c r="ERP91" s="835" t="s">
        <v>4550</v>
      </c>
      <c r="ERQ91" s="835" t="s">
        <v>4551</v>
      </c>
      <c r="ERR91" s="835" t="s">
        <v>4552</v>
      </c>
      <c r="ERS91" s="835" t="s">
        <v>4553</v>
      </c>
      <c r="ERT91" s="835" t="s">
        <v>4554</v>
      </c>
      <c r="ERU91" s="835" t="s">
        <v>4555</v>
      </c>
      <c r="ERV91" s="835" t="s">
        <v>4556</v>
      </c>
      <c r="ERW91" s="835" t="s">
        <v>4557</v>
      </c>
      <c r="ERX91" s="835" t="s">
        <v>4558</v>
      </c>
      <c r="ERY91" s="835" t="s">
        <v>4559</v>
      </c>
      <c r="ERZ91" s="835" t="s">
        <v>4560</v>
      </c>
      <c r="ESA91" s="835" t="s">
        <v>4561</v>
      </c>
      <c r="ESB91" s="835" t="s">
        <v>4562</v>
      </c>
      <c r="ESC91" s="835" t="s">
        <v>4563</v>
      </c>
      <c r="ESD91" s="835" t="s">
        <v>4564</v>
      </c>
      <c r="ESE91" s="835" t="s">
        <v>4565</v>
      </c>
      <c r="ESF91" s="835" t="s">
        <v>4566</v>
      </c>
      <c r="ESG91" s="835" t="s">
        <v>4567</v>
      </c>
      <c r="ESH91" s="835" t="s">
        <v>4568</v>
      </c>
      <c r="ESI91" s="835" t="s">
        <v>4569</v>
      </c>
      <c r="ESJ91" s="835" t="s">
        <v>4570</v>
      </c>
      <c r="ESK91" s="835" t="s">
        <v>4571</v>
      </c>
      <c r="ESL91" s="835" t="s">
        <v>4572</v>
      </c>
      <c r="ESM91" s="835" t="s">
        <v>4573</v>
      </c>
      <c r="ESN91" s="835" t="s">
        <v>4574</v>
      </c>
      <c r="ESO91" s="835" t="s">
        <v>4575</v>
      </c>
      <c r="ESP91" s="835" t="s">
        <v>4576</v>
      </c>
      <c r="ESQ91" s="835" t="s">
        <v>4577</v>
      </c>
      <c r="ESR91" s="835" t="s">
        <v>4578</v>
      </c>
      <c r="ESS91" s="835" t="s">
        <v>4579</v>
      </c>
      <c r="EST91" s="835" t="s">
        <v>4580</v>
      </c>
      <c r="ESU91" s="835" t="s">
        <v>4581</v>
      </c>
      <c r="ESV91" s="835" t="s">
        <v>4582</v>
      </c>
      <c r="ESW91" s="835" t="s">
        <v>4583</v>
      </c>
      <c r="ESX91" s="835" t="s">
        <v>4584</v>
      </c>
      <c r="ESY91" s="835" t="s">
        <v>4585</v>
      </c>
      <c r="ESZ91" s="835" t="s">
        <v>4586</v>
      </c>
      <c r="ETA91" s="835" t="s">
        <v>4587</v>
      </c>
      <c r="ETB91" s="835" t="s">
        <v>4588</v>
      </c>
      <c r="ETC91" s="835" t="s">
        <v>4589</v>
      </c>
      <c r="ETD91" s="835" t="s">
        <v>4590</v>
      </c>
      <c r="ETE91" s="835" t="s">
        <v>4591</v>
      </c>
      <c r="ETF91" s="835" t="s">
        <v>4592</v>
      </c>
      <c r="ETG91" s="835" t="s">
        <v>4593</v>
      </c>
      <c r="ETH91" s="835" t="s">
        <v>4594</v>
      </c>
      <c r="ETI91" s="835" t="s">
        <v>4595</v>
      </c>
      <c r="ETJ91" s="835" t="s">
        <v>4596</v>
      </c>
      <c r="ETK91" s="835" t="s">
        <v>4597</v>
      </c>
      <c r="ETL91" s="835" t="s">
        <v>4598</v>
      </c>
      <c r="ETM91" s="835" t="s">
        <v>4599</v>
      </c>
      <c r="ETN91" s="835" t="s">
        <v>4600</v>
      </c>
      <c r="ETO91" s="835" t="s">
        <v>4601</v>
      </c>
      <c r="ETP91" s="835" t="s">
        <v>4602</v>
      </c>
      <c r="ETQ91" s="835" t="s">
        <v>4603</v>
      </c>
      <c r="ETR91" s="835" t="s">
        <v>4604</v>
      </c>
      <c r="ETS91" s="835" t="s">
        <v>4605</v>
      </c>
      <c r="ETT91" s="835" t="s">
        <v>4606</v>
      </c>
      <c r="ETU91" s="835" t="s">
        <v>4607</v>
      </c>
      <c r="ETV91" s="835" t="s">
        <v>4608</v>
      </c>
      <c r="ETW91" s="835" t="s">
        <v>4609</v>
      </c>
      <c r="ETX91" s="835" t="s">
        <v>4610</v>
      </c>
      <c r="ETY91" s="835" t="s">
        <v>4611</v>
      </c>
      <c r="ETZ91" s="835" t="s">
        <v>4612</v>
      </c>
      <c r="EUA91" s="835" t="s">
        <v>4613</v>
      </c>
      <c r="EUB91" s="835" t="s">
        <v>4614</v>
      </c>
      <c r="EUC91" s="835" t="s">
        <v>4615</v>
      </c>
      <c r="EUD91" s="835" t="s">
        <v>4616</v>
      </c>
      <c r="EUE91" s="835" t="s">
        <v>4617</v>
      </c>
      <c r="EUF91" s="835" t="s">
        <v>4618</v>
      </c>
      <c r="EUG91" s="835" t="s">
        <v>4619</v>
      </c>
      <c r="EUH91" s="835" t="s">
        <v>4620</v>
      </c>
      <c r="EUI91" s="835" t="s">
        <v>4621</v>
      </c>
      <c r="EUJ91" s="835" t="s">
        <v>4622</v>
      </c>
      <c r="EUK91" s="835" t="s">
        <v>4623</v>
      </c>
      <c r="EUL91" s="835" t="s">
        <v>4624</v>
      </c>
      <c r="EUM91" s="835" t="s">
        <v>4625</v>
      </c>
      <c r="EUN91" s="835" t="s">
        <v>4626</v>
      </c>
      <c r="EUO91" s="835" t="s">
        <v>4627</v>
      </c>
      <c r="EUP91" s="835" t="s">
        <v>4628</v>
      </c>
      <c r="EUQ91" s="835" t="s">
        <v>4629</v>
      </c>
      <c r="EUR91" s="835" t="s">
        <v>4630</v>
      </c>
      <c r="EUS91" s="835" t="s">
        <v>4631</v>
      </c>
      <c r="EUT91" s="835" t="s">
        <v>4632</v>
      </c>
      <c r="EUU91" s="835" t="s">
        <v>4633</v>
      </c>
      <c r="EUV91" s="835" t="s">
        <v>4634</v>
      </c>
      <c r="EUW91" s="835" t="s">
        <v>4635</v>
      </c>
      <c r="EUX91" s="835" t="s">
        <v>4636</v>
      </c>
      <c r="EUY91" s="835" t="s">
        <v>4637</v>
      </c>
      <c r="EUZ91" s="835" t="s">
        <v>4638</v>
      </c>
      <c r="EVA91" s="835" t="s">
        <v>4639</v>
      </c>
      <c r="EVB91" s="835" t="s">
        <v>4640</v>
      </c>
      <c r="EVC91" s="835" t="s">
        <v>4641</v>
      </c>
      <c r="EVD91" s="835" t="s">
        <v>4642</v>
      </c>
      <c r="EVE91" s="835" t="s">
        <v>4643</v>
      </c>
      <c r="EVF91" s="835" t="s">
        <v>4644</v>
      </c>
      <c r="EVG91" s="835" t="s">
        <v>4645</v>
      </c>
      <c r="EVH91" s="835" t="s">
        <v>4646</v>
      </c>
      <c r="EVI91" s="835" t="s">
        <v>4647</v>
      </c>
      <c r="EVJ91" s="835" t="s">
        <v>4648</v>
      </c>
      <c r="EVK91" s="835" t="s">
        <v>4649</v>
      </c>
      <c r="EVL91" s="835" t="s">
        <v>4650</v>
      </c>
      <c r="EVM91" s="835" t="s">
        <v>4651</v>
      </c>
      <c r="EVN91" s="835" t="s">
        <v>4652</v>
      </c>
      <c r="EVO91" s="835" t="s">
        <v>4653</v>
      </c>
      <c r="EVP91" s="835" t="s">
        <v>4654</v>
      </c>
      <c r="EVQ91" s="835" t="s">
        <v>4655</v>
      </c>
      <c r="EVR91" s="835" t="s">
        <v>4656</v>
      </c>
      <c r="EVS91" s="835" t="s">
        <v>4657</v>
      </c>
      <c r="EVT91" s="835" t="s">
        <v>4658</v>
      </c>
      <c r="EVU91" s="835" t="s">
        <v>4659</v>
      </c>
      <c r="EVV91" s="835" t="s">
        <v>4660</v>
      </c>
      <c r="EVW91" s="835" t="s">
        <v>4661</v>
      </c>
      <c r="EVX91" s="835" t="s">
        <v>4662</v>
      </c>
      <c r="EVY91" s="835" t="s">
        <v>4663</v>
      </c>
      <c r="EVZ91" s="835" t="s">
        <v>4664</v>
      </c>
      <c r="EWA91" s="835" t="s">
        <v>4665</v>
      </c>
      <c r="EWB91" s="835" t="s">
        <v>4666</v>
      </c>
      <c r="EWC91" s="835" t="s">
        <v>4667</v>
      </c>
      <c r="EWD91" s="835" t="s">
        <v>4668</v>
      </c>
      <c r="EWE91" s="835" t="s">
        <v>4669</v>
      </c>
      <c r="EWF91" s="835" t="s">
        <v>4670</v>
      </c>
      <c r="EWG91" s="835" t="s">
        <v>4671</v>
      </c>
      <c r="EWH91" s="835" t="s">
        <v>4672</v>
      </c>
      <c r="EWI91" s="835" t="s">
        <v>4673</v>
      </c>
      <c r="EWJ91" s="835" t="s">
        <v>4674</v>
      </c>
      <c r="EWK91" s="835" t="s">
        <v>4675</v>
      </c>
      <c r="EWL91" s="835" t="s">
        <v>4676</v>
      </c>
      <c r="EWM91" s="835" t="s">
        <v>4677</v>
      </c>
      <c r="EWN91" s="835" t="s">
        <v>4678</v>
      </c>
      <c r="EWO91" s="835" t="s">
        <v>4679</v>
      </c>
      <c r="EWP91" s="835" t="s">
        <v>4680</v>
      </c>
      <c r="EWQ91" s="835" t="s">
        <v>4681</v>
      </c>
      <c r="EWR91" s="835" t="s">
        <v>4682</v>
      </c>
      <c r="EWS91" s="835" t="s">
        <v>4683</v>
      </c>
      <c r="EWT91" s="835" t="s">
        <v>4684</v>
      </c>
      <c r="EWU91" s="835" t="s">
        <v>4685</v>
      </c>
      <c r="EWV91" s="835" t="s">
        <v>4686</v>
      </c>
      <c r="EWW91" s="835" t="s">
        <v>4687</v>
      </c>
      <c r="EWX91" s="835" t="s">
        <v>4688</v>
      </c>
      <c r="EWY91" s="835" t="s">
        <v>4689</v>
      </c>
      <c r="EWZ91" s="835" t="s">
        <v>4690</v>
      </c>
      <c r="EXA91" s="835" t="s">
        <v>4691</v>
      </c>
      <c r="EXB91" s="835" t="s">
        <v>4692</v>
      </c>
      <c r="EXC91" s="835" t="s">
        <v>4693</v>
      </c>
      <c r="EXD91" s="835" t="s">
        <v>4694</v>
      </c>
      <c r="EXE91" s="835" t="s">
        <v>4695</v>
      </c>
      <c r="EXF91" s="835" t="s">
        <v>4696</v>
      </c>
      <c r="EXG91" s="835" t="s">
        <v>4697</v>
      </c>
      <c r="EXH91" s="835" t="s">
        <v>4698</v>
      </c>
      <c r="EXI91" s="835" t="s">
        <v>4699</v>
      </c>
      <c r="EXJ91" s="835" t="s">
        <v>4700</v>
      </c>
      <c r="EXK91" s="835" t="s">
        <v>4701</v>
      </c>
      <c r="EXL91" s="835" t="s">
        <v>4702</v>
      </c>
      <c r="EXM91" s="835" t="s">
        <v>4703</v>
      </c>
      <c r="EXN91" s="835" t="s">
        <v>4704</v>
      </c>
      <c r="EXO91" s="835" t="s">
        <v>4705</v>
      </c>
      <c r="EXP91" s="835" t="s">
        <v>4706</v>
      </c>
      <c r="EXQ91" s="835" t="s">
        <v>4707</v>
      </c>
      <c r="EXR91" s="835" t="s">
        <v>4708</v>
      </c>
      <c r="EXS91" s="835" t="s">
        <v>4709</v>
      </c>
      <c r="EXT91" s="835" t="s">
        <v>4710</v>
      </c>
      <c r="EXU91" s="835" t="s">
        <v>4711</v>
      </c>
      <c r="EXV91" s="835" t="s">
        <v>4712</v>
      </c>
      <c r="EXW91" s="835" t="s">
        <v>4713</v>
      </c>
      <c r="EXX91" s="835" t="s">
        <v>4714</v>
      </c>
      <c r="EXY91" s="835" t="s">
        <v>4715</v>
      </c>
      <c r="EXZ91" s="835" t="s">
        <v>4716</v>
      </c>
      <c r="EYA91" s="835" t="s">
        <v>4717</v>
      </c>
      <c r="EYB91" s="835" t="s">
        <v>4718</v>
      </c>
      <c r="EYC91" s="835" t="s">
        <v>4719</v>
      </c>
      <c r="EYD91" s="835" t="s">
        <v>4720</v>
      </c>
      <c r="EYE91" s="835" t="s">
        <v>4721</v>
      </c>
      <c r="EYF91" s="835" t="s">
        <v>4722</v>
      </c>
      <c r="EYG91" s="835" t="s">
        <v>4723</v>
      </c>
      <c r="EYH91" s="835" t="s">
        <v>4724</v>
      </c>
      <c r="EYI91" s="835" t="s">
        <v>4725</v>
      </c>
      <c r="EYJ91" s="835" t="s">
        <v>4726</v>
      </c>
      <c r="EYK91" s="835" t="s">
        <v>4727</v>
      </c>
      <c r="EYL91" s="835" t="s">
        <v>4728</v>
      </c>
      <c r="EYM91" s="835" t="s">
        <v>4729</v>
      </c>
      <c r="EYN91" s="835" t="s">
        <v>4730</v>
      </c>
      <c r="EYO91" s="835" t="s">
        <v>4731</v>
      </c>
      <c r="EYP91" s="835" t="s">
        <v>4732</v>
      </c>
      <c r="EYQ91" s="835" t="s">
        <v>4733</v>
      </c>
      <c r="EYR91" s="835" t="s">
        <v>4734</v>
      </c>
      <c r="EYS91" s="835" t="s">
        <v>4735</v>
      </c>
      <c r="EYT91" s="835" t="s">
        <v>4736</v>
      </c>
      <c r="EYU91" s="835" t="s">
        <v>4737</v>
      </c>
      <c r="EYV91" s="835" t="s">
        <v>4738</v>
      </c>
      <c r="EYW91" s="835" t="s">
        <v>4739</v>
      </c>
      <c r="EYX91" s="835" t="s">
        <v>4740</v>
      </c>
      <c r="EYY91" s="835" t="s">
        <v>4741</v>
      </c>
      <c r="EYZ91" s="835" t="s">
        <v>4742</v>
      </c>
      <c r="EZA91" s="835" t="s">
        <v>4743</v>
      </c>
      <c r="EZB91" s="835" t="s">
        <v>4744</v>
      </c>
      <c r="EZC91" s="835" t="s">
        <v>4745</v>
      </c>
      <c r="EZD91" s="835" t="s">
        <v>4746</v>
      </c>
      <c r="EZE91" s="835" t="s">
        <v>4747</v>
      </c>
      <c r="EZF91" s="835" t="s">
        <v>4748</v>
      </c>
      <c r="EZG91" s="835" t="s">
        <v>4749</v>
      </c>
      <c r="EZH91" s="835" t="s">
        <v>4750</v>
      </c>
      <c r="EZI91" s="835" t="s">
        <v>4751</v>
      </c>
      <c r="EZJ91" s="835" t="s">
        <v>4752</v>
      </c>
      <c r="EZK91" s="835" t="s">
        <v>4753</v>
      </c>
      <c r="EZL91" s="835" t="s">
        <v>4754</v>
      </c>
      <c r="EZM91" s="835" t="s">
        <v>4755</v>
      </c>
      <c r="EZN91" s="835" t="s">
        <v>4756</v>
      </c>
      <c r="EZO91" s="835" t="s">
        <v>4757</v>
      </c>
      <c r="EZP91" s="835" t="s">
        <v>4758</v>
      </c>
      <c r="EZQ91" s="835" t="s">
        <v>4759</v>
      </c>
      <c r="EZR91" s="835" t="s">
        <v>4760</v>
      </c>
      <c r="EZS91" s="835" t="s">
        <v>4761</v>
      </c>
      <c r="EZT91" s="835" t="s">
        <v>4762</v>
      </c>
      <c r="EZU91" s="835" t="s">
        <v>4763</v>
      </c>
      <c r="EZV91" s="835" t="s">
        <v>4764</v>
      </c>
      <c r="EZW91" s="835" t="s">
        <v>4765</v>
      </c>
      <c r="EZX91" s="835" t="s">
        <v>4766</v>
      </c>
      <c r="EZY91" s="835" t="s">
        <v>4767</v>
      </c>
      <c r="EZZ91" s="835" t="s">
        <v>4768</v>
      </c>
      <c r="FAA91" s="835" t="s">
        <v>4769</v>
      </c>
      <c r="FAB91" s="835" t="s">
        <v>4770</v>
      </c>
      <c r="FAC91" s="835" t="s">
        <v>4771</v>
      </c>
      <c r="FAD91" s="835" t="s">
        <v>4772</v>
      </c>
      <c r="FAE91" s="835" t="s">
        <v>4773</v>
      </c>
      <c r="FAF91" s="835" t="s">
        <v>4774</v>
      </c>
      <c r="FAG91" s="835" t="s">
        <v>4775</v>
      </c>
      <c r="FAH91" s="835" t="s">
        <v>4776</v>
      </c>
      <c r="FAI91" s="835" t="s">
        <v>4777</v>
      </c>
      <c r="FAJ91" s="835" t="s">
        <v>4778</v>
      </c>
      <c r="FAK91" s="835" t="s">
        <v>4779</v>
      </c>
      <c r="FAL91" s="835" t="s">
        <v>4780</v>
      </c>
      <c r="FAM91" s="835" t="s">
        <v>4781</v>
      </c>
      <c r="FAN91" s="835" t="s">
        <v>4782</v>
      </c>
      <c r="FAO91" s="835" t="s">
        <v>4783</v>
      </c>
      <c r="FAP91" s="835" t="s">
        <v>4784</v>
      </c>
      <c r="FAQ91" s="835" t="s">
        <v>4785</v>
      </c>
      <c r="FAR91" s="835" t="s">
        <v>4786</v>
      </c>
      <c r="FAS91" s="835" t="s">
        <v>4787</v>
      </c>
      <c r="FAT91" s="835" t="s">
        <v>4788</v>
      </c>
      <c r="FAU91" s="835" t="s">
        <v>4789</v>
      </c>
      <c r="FAV91" s="835" t="s">
        <v>4790</v>
      </c>
      <c r="FAW91" s="835" t="s">
        <v>4791</v>
      </c>
      <c r="FAX91" s="835" t="s">
        <v>4792</v>
      </c>
      <c r="FAY91" s="835" t="s">
        <v>4793</v>
      </c>
      <c r="FAZ91" s="835" t="s">
        <v>4794</v>
      </c>
      <c r="FBA91" s="835" t="s">
        <v>4795</v>
      </c>
      <c r="FBB91" s="835" t="s">
        <v>4796</v>
      </c>
      <c r="FBC91" s="835" t="s">
        <v>4797</v>
      </c>
      <c r="FBD91" s="835" t="s">
        <v>4798</v>
      </c>
      <c r="FBE91" s="835" t="s">
        <v>4799</v>
      </c>
      <c r="FBF91" s="835" t="s">
        <v>4800</v>
      </c>
      <c r="FBG91" s="835" t="s">
        <v>4801</v>
      </c>
      <c r="FBH91" s="835" t="s">
        <v>4802</v>
      </c>
      <c r="FBI91" s="835" t="s">
        <v>4803</v>
      </c>
      <c r="FBJ91" s="835" t="s">
        <v>4804</v>
      </c>
      <c r="FBK91" s="835" t="s">
        <v>4805</v>
      </c>
      <c r="FBL91" s="835" t="s">
        <v>4806</v>
      </c>
      <c r="FBM91" s="835" t="s">
        <v>4807</v>
      </c>
      <c r="FBN91" s="835" t="s">
        <v>4808</v>
      </c>
      <c r="FBO91" s="835" t="s">
        <v>4809</v>
      </c>
      <c r="FBP91" s="835" t="s">
        <v>4810</v>
      </c>
      <c r="FBQ91" s="835" t="s">
        <v>4811</v>
      </c>
      <c r="FBR91" s="835" t="s">
        <v>4812</v>
      </c>
      <c r="FBS91" s="835" t="s">
        <v>4813</v>
      </c>
      <c r="FBT91" s="835" t="s">
        <v>4814</v>
      </c>
      <c r="FBU91" s="835" t="s">
        <v>4815</v>
      </c>
      <c r="FBV91" s="835" t="s">
        <v>4816</v>
      </c>
      <c r="FBW91" s="835" t="s">
        <v>4817</v>
      </c>
      <c r="FBX91" s="835" t="s">
        <v>4818</v>
      </c>
      <c r="FBY91" s="835" t="s">
        <v>4819</v>
      </c>
      <c r="FBZ91" s="835" t="s">
        <v>4820</v>
      </c>
      <c r="FCA91" s="835" t="s">
        <v>4821</v>
      </c>
      <c r="FCB91" s="835" t="s">
        <v>4822</v>
      </c>
      <c r="FCC91" s="835" t="s">
        <v>4823</v>
      </c>
      <c r="FCD91" s="835" t="s">
        <v>4824</v>
      </c>
      <c r="FCE91" s="835" t="s">
        <v>4825</v>
      </c>
      <c r="FCF91" s="835" t="s">
        <v>4826</v>
      </c>
      <c r="FCG91" s="835" t="s">
        <v>4827</v>
      </c>
      <c r="FCH91" s="835" t="s">
        <v>4828</v>
      </c>
      <c r="FCI91" s="835" t="s">
        <v>4829</v>
      </c>
      <c r="FCJ91" s="835" t="s">
        <v>4830</v>
      </c>
      <c r="FCK91" s="835" t="s">
        <v>4831</v>
      </c>
      <c r="FCL91" s="835" t="s">
        <v>4832</v>
      </c>
      <c r="FCM91" s="835" t="s">
        <v>4833</v>
      </c>
      <c r="FCN91" s="835" t="s">
        <v>4834</v>
      </c>
      <c r="FCO91" s="835" t="s">
        <v>4835</v>
      </c>
      <c r="FCP91" s="835" t="s">
        <v>4836</v>
      </c>
      <c r="FCQ91" s="835" t="s">
        <v>4837</v>
      </c>
      <c r="FCR91" s="835" t="s">
        <v>4838</v>
      </c>
      <c r="FCS91" s="835" t="s">
        <v>4839</v>
      </c>
      <c r="FCT91" s="835" t="s">
        <v>4840</v>
      </c>
      <c r="FCU91" s="835" t="s">
        <v>4841</v>
      </c>
      <c r="FCV91" s="835" t="s">
        <v>4842</v>
      </c>
      <c r="FCW91" s="835" t="s">
        <v>4843</v>
      </c>
      <c r="FCX91" s="835" t="s">
        <v>4844</v>
      </c>
      <c r="FCY91" s="835" t="s">
        <v>4845</v>
      </c>
      <c r="FCZ91" s="835" t="s">
        <v>4846</v>
      </c>
      <c r="FDA91" s="835" t="s">
        <v>4847</v>
      </c>
      <c r="FDB91" s="835" t="s">
        <v>4848</v>
      </c>
      <c r="FDC91" s="835" t="s">
        <v>4849</v>
      </c>
      <c r="FDD91" s="835" t="s">
        <v>4850</v>
      </c>
      <c r="FDE91" s="835" t="s">
        <v>4851</v>
      </c>
      <c r="FDF91" s="835" t="s">
        <v>4852</v>
      </c>
      <c r="FDG91" s="835" t="s">
        <v>4853</v>
      </c>
      <c r="FDH91" s="835" t="s">
        <v>4854</v>
      </c>
      <c r="FDI91" s="835" t="s">
        <v>4855</v>
      </c>
      <c r="FDJ91" s="835" t="s">
        <v>4856</v>
      </c>
      <c r="FDK91" s="835" t="s">
        <v>4857</v>
      </c>
      <c r="FDL91" s="835" t="s">
        <v>4858</v>
      </c>
      <c r="FDM91" s="835" t="s">
        <v>4859</v>
      </c>
      <c r="FDN91" s="835" t="s">
        <v>4860</v>
      </c>
      <c r="FDO91" s="835" t="s">
        <v>4861</v>
      </c>
      <c r="FDP91" s="835" t="s">
        <v>4862</v>
      </c>
      <c r="FDQ91" s="835" t="s">
        <v>4863</v>
      </c>
      <c r="FDR91" s="835" t="s">
        <v>4864</v>
      </c>
      <c r="FDS91" s="835" t="s">
        <v>4865</v>
      </c>
      <c r="FDT91" s="835" t="s">
        <v>4866</v>
      </c>
      <c r="FDU91" s="835" t="s">
        <v>4867</v>
      </c>
      <c r="FDV91" s="835" t="s">
        <v>4868</v>
      </c>
      <c r="FDW91" s="835" t="s">
        <v>4869</v>
      </c>
      <c r="FDX91" s="835" t="s">
        <v>4870</v>
      </c>
      <c r="FDY91" s="835" t="s">
        <v>4871</v>
      </c>
      <c r="FDZ91" s="835" t="s">
        <v>4872</v>
      </c>
      <c r="FEA91" s="835" t="s">
        <v>4873</v>
      </c>
      <c r="FEB91" s="835" t="s">
        <v>4874</v>
      </c>
      <c r="FEC91" s="835" t="s">
        <v>4875</v>
      </c>
      <c r="FED91" s="835" t="s">
        <v>4876</v>
      </c>
      <c r="FEE91" s="835" t="s">
        <v>4877</v>
      </c>
      <c r="FEF91" s="835" t="s">
        <v>4878</v>
      </c>
      <c r="FEG91" s="835" t="s">
        <v>4879</v>
      </c>
      <c r="FEH91" s="835" t="s">
        <v>4880</v>
      </c>
      <c r="FEI91" s="835" t="s">
        <v>4881</v>
      </c>
      <c r="FEJ91" s="835" t="s">
        <v>4882</v>
      </c>
      <c r="FEK91" s="835" t="s">
        <v>4883</v>
      </c>
      <c r="FEL91" s="835" t="s">
        <v>4884</v>
      </c>
      <c r="FEM91" s="835" t="s">
        <v>4885</v>
      </c>
      <c r="FEN91" s="835" t="s">
        <v>4886</v>
      </c>
      <c r="FEO91" s="835" t="s">
        <v>4887</v>
      </c>
      <c r="FEP91" s="835" t="s">
        <v>4888</v>
      </c>
      <c r="FEQ91" s="835" t="s">
        <v>4889</v>
      </c>
      <c r="FER91" s="835" t="s">
        <v>4890</v>
      </c>
      <c r="FES91" s="835" t="s">
        <v>4891</v>
      </c>
      <c r="FET91" s="835" t="s">
        <v>4892</v>
      </c>
      <c r="FEU91" s="835" t="s">
        <v>4893</v>
      </c>
      <c r="FEV91" s="835" t="s">
        <v>4894</v>
      </c>
      <c r="FEW91" s="835" t="s">
        <v>4895</v>
      </c>
      <c r="FEX91" s="835" t="s">
        <v>4896</v>
      </c>
      <c r="FEY91" s="835" t="s">
        <v>4897</v>
      </c>
      <c r="FEZ91" s="835" t="s">
        <v>4898</v>
      </c>
      <c r="FFA91" s="835" t="s">
        <v>4899</v>
      </c>
      <c r="FFB91" s="835" t="s">
        <v>4900</v>
      </c>
      <c r="FFC91" s="835" t="s">
        <v>4901</v>
      </c>
      <c r="FFD91" s="835" t="s">
        <v>4902</v>
      </c>
      <c r="FFE91" s="835" t="s">
        <v>4903</v>
      </c>
      <c r="FFF91" s="835" t="s">
        <v>4904</v>
      </c>
      <c r="FFG91" s="835" t="s">
        <v>4905</v>
      </c>
      <c r="FFH91" s="835" t="s">
        <v>4906</v>
      </c>
      <c r="FFI91" s="835" t="s">
        <v>4907</v>
      </c>
      <c r="FFJ91" s="835" t="s">
        <v>4908</v>
      </c>
      <c r="FFK91" s="835" t="s">
        <v>4909</v>
      </c>
      <c r="FFL91" s="835" t="s">
        <v>4910</v>
      </c>
      <c r="FFM91" s="835" t="s">
        <v>4911</v>
      </c>
      <c r="FFN91" s="835" t="s">
        <v>4912</v>
      </c>
      <c r="FFO91" s="835" t="s">
        <v>4913</v>
      </c>
      <c r="FFP91" s="835" t="s">
        <v>4914</v>
      </c>
      <c r="FFQ91" s="835" t="s">
        <v>4915</v>
      </c>
      <c r="FFR91" s="835" t="s">
        <v>4916</v>
      </c>
      <c r="FFS91" s="835" t="s">
        <v>4917</v>
      </c>
      <c r="FFT91" s="835" t="s">
        <v>4918</v>
      </c>
      <c r="FFU91" s="835" t="s">
        <v>4919</v>
      </c>
      <c r="FFV91" s="835" t="s">
        <v>4920</v>
      </c>
      <c r="FFW91" s="835" t="s">
        <v>4921</v>
      </c>
      <c r="FFX91" s="835" t="s">
        <v>4922</v>
      </c>
      <c r="FFY91" s="835" t="s">
        <v>4923</v>
      </c>
      <c r="FFZ91" s="835" t="s">
        <v>4924</v>
      </c>
      <c r="FGA91" s="835" t="s">
        <v>4925</v>
      </c>
      <c r="FGB91" s="835" t="s">
        <v>4926</v>
      </c>
      <c r="FGC91" s="835" t="s">
        <v>4927</v>
      </c>
      <c r="FGD91" s="835" t="s">
        <v>4928</v>
      </c>
      <c r="FGE91" s="835" t="s">
        <v>4929</v>
      </c>
      <c r="FGF91" s="835" t="s">
        <v>4930</v>
      </c>
      <c r="FGG91" s="835" t="s">
        <v>4931</v>
      </c>
      <c r="FGH91" s="835" t="s">
        <v>4932</v>
      </c>
      <c r="FGI91" s="835" t="s">
        <v>4933</v>
      </c>
      <c r="FGJ91" s="835" t="s">
        <v>4934</v>
      </c>
      <c r="FGK91" s="835" t="s">
        <v>4935</v>
      </c>
      <c r="FGL91" s="835" t="s">
        <v>4936</v>
      </c>
      <c r="FGM91" s="835" t="s">
        <v>4937</v>
      </c>
      <c r="FGN91" s="835" t="s">
        <v>4938</v>
      </c>
      <c r="FGO91" s="835" t="s">
        <v>4939</v>
      </c>
      <c r="FGP91" s="835" t="s">
        <v>4940</v>
      </c>
      <c r="FGQ91" s="835" t="s">
        <v>4941</v>
      </c>
      <c r="FGR91" s="835" t="s">
        <v>4942</v>
      </c>
      <c r="FGS91" s="835" t="s">
        <v>4943</v>
      </c>
      <c r="FGT91" s="835" t="s">
        <v>4944</v>
      </c>
      <c r="FGU91" s="835" t="s">
        <v>4945</v>
      </c>
      <c r="FGV91" s="835" t="s">
        <v>4946</v>
      </c>
      <c r="FGW91" s="835" t="s">
        <v>4947</v>
      </c>
      <c r="FGX91" s="835" t="s">
        <v>4948</v>
      </c>
      <c r="FGY91" s="835" t="s">
        <v>4949</v>
      </c>
      <c r="FGZ91" s="835" t="s">
        <v>4950</v>
      </c>
      <c r="FHA91" s="835" t="s">
        <v>4951</v>
      </c>
      <c r="FHB91" s="835" t="s">
        <v>4952</v>
      </c>
      <c r="FHC91" s="835" t="s">
        <v>4953</v>
      </c>
      <c r="FHD91" s="835" t="s">
        <v>4954</v>
      </c>
      <c r="FHE91" s="835" t="s">
        <v>4955</v>
      </c>
      <c r="FHF91" s="835" t="s">
        <v>4956</v>
      </c>
      <c r="FHG91" s="835" t="s">
        <v>4957</v>
      </c>
      <c r="FHH91" s="835" t="s">
        <v>4958</v>
      </c>
      <c r="FHI91" s="835" t="s">
        <v>4959</v>
      </c>
      <c r="FHJ91" s="835" t="s">
        <v>4960</v>
      </c>
      <c r="FHK91" s="835" t="s">
        <v>4961</v>
      </c>
      <c r="FHL91" s="835" t="s">
        <v>4962</v>
      </c>
      <c r="FHM91" s="835" t="s">
        <v>4963</v>
      </c>
      <c r="FHN91" s="835" t="s">
        <v>4964</v>
      </c>
      <c r="FHO91" s="835" t="s">
        <v>4965</v>
      </c>
      <c r="FHP91" s="835" t="s">
        <v>4966</v>
      </c>
      <c r="FHQ91" s="835" t="s">
        <v>4967</v>
      </c>
      <c r="FHR91" s="835" t="s">
        <v>4968</v>
      </c>
      <c r="FHS91" s="835" t="s">
        <v>4969</v>
      </c>
      <c r="FHT91" s="835" t="s">
        <v>4970</v>
      </c>
      <c r="FHU91" s="835" t="s">
        <v>4971</v>
      </c>
      <c r="FHV91" s="835" t="s">
        <v>4972</v>
      </c>
      <c r="FHW91" s="835" t="s">
        <v>4973</v>
      </c>
      <c r="FHX91" s="835" t="s">
        <v>4974</v>
      </c>
      <c r="FHY91" s="835" t="s">
        <v>4975</v>
      </c>
      <c r="FHZ91" s="835" t="s">
        <v>4976</v>
      </c>
      <c r="FIA91" s="835" t="s">
        <v>4977</v>
      </c>
      <c r="FIB91" s="835" t="s">
        <v>4978</v>
      </c>
      <c r="FIC91" s="835" t="s">
        <v>4979</v>
      </c>
      <c r="FID91" s="835" t="s">
        <v>4980</v>
      </c>
      <c r="FIE91" s="835" t="s">
        <v>4981</v>
      </c>
      <c r="FIF91" s="835" t="s">
        <v>4982</v>
      </c>
      <c r="FIG91" s="835" t="s">
        <v>4983</v>
      </c>
      <c r="FIH91" s="835" t="s">
        <v>4984</v>
      </c>
      <c r="FII91" s="835" t="s">
        <v>4985</v>
      </c>
      <c r="FIJ91" s="835" t="s">
        <v>4986</v>
      </c>
      <c r="FIK91" s="835" t="s">
        <v>4987</v>
      </c>
      <c r="FIL91" s="835" t="s">
        <v>4988</v>
      </c>
      <c r="FIM91" s="835" t="s">
        <v>4989</v>
      </c>
      <c r="FIN91" s="835" t="s">
        <v>4990</v>
      </c>
      <c r="FIO91" s="835" t="s">
        <v>4991</v>
      </c>
      <c r="FIP91" s="835" t="s">
        <v>4992</v>
      </c>
      <c r="FIQ91" s="835" t="s">
        <v>4993</v>
      </c>
      <c r="FIR91" s="835" t="s">
        <v>4994</v>
      </c>
      <c r="FIS91" s="835" t="s">
        <v>4995</v>
      </c>
      <c r="FIT91" s="835" t="s">
        <v>4996</v>
      </c>
      <c r="FIU91" s="835" t="s">
        <v>4997</v>
      </c>
      <c r="FIV91" s="835" t="s">
        <v>4998</v>
      </c>
      <c r="FIW91" s="835" t="s">
        <v>4999</v>
      </c>
      <c r="FIX91" s="835" t="s">
        <v>5000</v>
      </c>
      <c r="FIY91" s="835" t="s">
        <v>5001</v>
      </c>
      <c r="FIZ91" s="835" t="s">
        <v>5002</v>
      </c>
      <c r="FJA91" s="835" t="s">
        <v>5003</v>
      </c>
      <c r="FJB91" s="835" t="s">
        <v>5004</v>
      </c>
      <c r="FJC91" s="835" t="s">
        <v>5005</v>
      </c>
      <c r="FJD91" s="835" t="s">
        <v>5006</v>
      </c>
      <c r="FJE91" s="835" t="s">
        <v>5007</v>
      </c>
      <c r="FJF91" s="835" t="s">
        <v>5008</v>
      </c>
      <c r="FJG91" s="835" t="s">
        <v>5009</v>
      </c>
      <c r="FJH91" s="835" t="s">
        <v>5010</v>
      </c>
      <c r="FJI91" s="835" t="s">
        <v>5011</v>
      </c>
      <c r="FJJ91" s="835" t="s">
        <v>5012</v>
      </c>
      <c r="FJK91" s="835" t="s">
        <v>5013</v>
      </c>
      <c r="FJL91" s="835" t="s">
        <v>5014</v>
      </c>
      <c r="FJM91" s="835" t="s">
        <v>5015</v>
      </c>
      <c r="FJN91" s="835" t="s">
        <v>5016</v>
      </c>
      <c r="FJO91" s="835" t="s">
        <v>5017</v>
      </c>
      <c r="FJP91" s="835" t="s">
        <v>5018</v>
      </c>
      <c r="FJQ91" s="835" t="s">
        <v>5019</v>
      </c>
      <c r="FJR91" s="835" t="s">
        <v>5020</v>
      </c>
      <c r="FJS91" s="835" t="s">
        <v>5021</v>
      </c>
      <c r="FJT91" s="835" t="s">
        <v>5022</v>
      </c>
      <c r="FJU91" s="835" t="s">
        <v>5023</v>
      </c>
      <c r="FJV91" s="835" t="s">
        <v>5024</v>
      </c>
      <c r="FJW91" s="835" t="s">
        <v>5025</v>
      </c>
      <c r="FJX91" s="835" t="s">
        <v>5026</v>
      </c>
      <c r="FJY91" s="835" t="s">
        <v>5027</v>
      </c>
      <c r="FJZ91" s="835" t="s">
        <v>5028</v>
      </c>
      <c r="FKA91" s="835" t="s">
        <v>5029</v>
      </c>
      <c r="FKB91" s="835" t="s">
        <v>5030</v>
      </c>
      <c r="FKC91" s="835" t="s">
        <v>5031</v>
      </c>
      <c r="FKD91" s="835" t="s">
        <v>5032</v>
      </c>
      <c r="FKE91" s="835" t="s">
        <v>5033</v>
      </c>
      <c r="FKF91" s="835" t="s">
        <v>5034</v>
      </c>
      <c r="FKG91" s="835" t="s">
        <v>5035</v>
      </c>
      <c r="FKH91" s="835" t="s">
        <v>5036</v>
      </c>
      <c r="FKI91" s="835" t="s">
        <v>5037</v>
      </c>
      <c r="FKJ91" s="835" t="s">
        <v>5038</v>
      </c>
      <c r="FKK91" s="835" t="s">
        <v>5039</v>
      </c>
      <c r="FKL91" s="835" t="s">
        <v>5040</v>
      </c>
      <c r="FKM91" s="835" t="s">
        <v>5041</v>
      </c>
      <c r="FKN91" s="835" t="s">
        <v>5042</v>
      </c>
      <c r="FKO91" s="835" t="s">
        <v>5043</v>
      </c>
      <c r="FKP91" s="835" t="s">
        <v>5044</v>
      </c>
      <c r="FKQ91" s="835" t="s">
        <v>5045</v>
      </c>
      <c r="FKR91" s="835" t="s">
        <v>5046</v>
      </c>
      <c r="FKS91" s="835" t="s">
        <v>5047</v>
      </c>
      <c r="FKT91" s="835" t="s">
        <v>5048</v>
      </c>
      <c r="FKU91" s="835" t="s">
        <v>5049</v>
      </c>
      <c r="FKV91" s="835" t="s">
        <v>5050</v>
      </c>
      <c r="FKW91" s="835" t="s">
        <v>5051</v>
      </c>
      <c r="FKX91" s="835" t="s">
        <v>5052</v>
      </c>
      <c r="FKY91" s="835" t="s">
        <v>5053</v>
      </c>
      <c r="FKZ91" s="835" t="s">
        <v>5054</v>
      </c>
      <c r="FLA91" s="835" t="s">
        <v>5055</v>
      </c>
      <c r="FLB91" s="835" t="s">
        <v>5056</v>
      </c>
      <c r="FLC91" s="835" t="s">
        <v>5057</v>
      </c>
      <c r="FLD91" s="835" t="s">
        <v>5058</v>
      </c>
      <c r="FLE91" s="835" t="s">
        <v>5059</v>
      </c>
      <c r="FLF91" s="835" t="s">
        <v>5060</v>
      </c>
      <c r="FLG91" s="835" t="s">
        <v>5061</v>
      </c>
      <c r="FLH91" s="835" t="s">
        <v>5062</v>
      </c>
      <c r="FLI91" s="835" t="s">
        <v>5063</v>
      </c>
      <c r="FLJ91" s="835" t="s">
        <v>5064</v>
      </c>
      <c r="FLK91" s="835" t="s">
        <v>5065</v>
      </c>
      <c r="FLL91" s="835" t="s">
        <v>5066</v>
      </c>
      <c r="FLM91" s="835" t="s">
        <v>5067</v>
      </c>
      <c r="FLN91" s="835" t="s">
        <v>5068</v>
      </c>
      <c r="FLO91" s="835" t="s">
        <v>5069</v>
      </c>
      <c r="FLP91" s="835" t="s">
        <v>5070</v>
      </c>
      <c r="FLQ91" s="835" t="s">
        <v>5071</v>
      </c>
      <c r="FLR91" s="835" t="s">
        <v>5072</v>
      </c>
      <c r="FLS91" s="835" t="s">
        <v>5073</v>
      </c>
      <c r="FLT91" s="835" t="s">
        <v>5074</v>
      </c>
      <c r="FLU91" s="835" t="s">
        <v>5075</v>
      </c>
      <c r="FLV91" s="835" t="s">
        <v>5076</v>
      </c>
      <c r="FLW91" s="835" t="s">
        <v>5077</v>
      </c>
      <c r="FLX91" s="835" t="s">
        <v>5078</v>
      </c>
      <c r="FLY91" s="835" t="s">
        <v>5079</v>
      </c>
      <c r="FLZ91" s="835" t="s">
        <v>5080</v>
      </c>
      <c r="FMA91" s="835" t="s">
        <v>5081</v>
      </c>
      <c r="FMB91" s="835" t="s">
        <v>5082</v>
      </c>
      <c r="FMC91" s="835" t="s">
        <v>5083</v>
      </c>
      <c r="FMD91" s="835" t="s">
        <v>5084</v>
      </c>
      <c r="FME91" s="835" t="s">
        <v>5085</v>
      </c>
      <c r="FMF91" s="835" t="s">
        <v>5086</v>
      </c>
      <c r="FMG91" s="835" t="s">
        <v>5087</v>
      </c>
      <c r="FMH91" s="835" t="s">
        <v>5088</v>
      </c>
      <c r="FMI91" s="835" t="s">
        <v>5089</v>
      </c>
      <c r="FMJ91" s="835" t="s">
        <v>5090</v>
      </c>
      <c r="FMK91" s="835" t="s">
        <v>5091</v>
      </c>
      <c r="FML91" s="835" t="s">
        <v>5092</v>
      </c>
      <c r="FMM91" s="835" t="s">
        <v>5093</v>
      </c>
      <c r="FMN91" s="835" t="s">
        <v>5094</v>
      </c>
      <c r="FMO91" s="835" t="s">
        <v>5095</v>
      </c>
      <c r="FMP91" s="835" t="s">
        <v>5096</v>
      </c>
      <c r="FMQ91" s="835" t="s">
        <v>5097</v>
      </c>
      <c r="FMR91" s="835" t="s">
        <v>5098</v>
      </c>
      <c r="FMS91" s="835" t="s">
        <v>5099</v>
      </c>
      <c r="FMT91" s="835" t="s">
        <v>5100</v>
      </c>
      <c r="FMU91" s="835" t="s">
        <v>5101</v>
      </c>
      <c r="FMV91" s="835" t="s">
        <v>5102</v>
      </c>
      <c r="FMW91" s="835" t="s">
        <v>5103</v>
      </c>
      <c r="FMX91" s="835" t="s">
        <v>5104</v>
      </c>
      <c r="FMY91" s="835" t="s">
        <v>5105</v>
      </c>
      <c r="FMZ91" s="835" t="s">
        <v>5106</v>
      </c>
      <c r="FNA91" s="835" t="s">
        <v>5107</v>
      </c>
      <c r="FNB91" s="835" t="s">
        <v>5108</v>
      </c>
      <c r="FNC91" s="835" t="s">
        <v>5109</v>
      </c>
      <c r="FND91" s="835" t="s">
        <v>5110</v>
      </c>
      <c r="FNE91" s="835" t="s">
        <v>5111</v>
      </c>
      <c r="FNF91" s="835" t="s">
        <v>5112</v>
      </c>
      <c r="FNG91" s="835" t="s">
        <v>5113</v>
      </c>
      <c r="FNH91" s="835" t="s">
        <v>5114</v>
      </c>
      <c r="FNI91" s="835" t="s">
        <v>5115</v>
      </c>
      <c r="FNJ91" s="835" t="s">
        <v>5116</v>
      </c>
      <c r="FNK91" s="835" t="s">
        <v>5117</v>
      </c>
      <c r="FNL91" s="835" t="s">
        <v>5118</v>
      </c>
      <c r="FNM91" s="835" t="s">
        <v>5119</v>
      </c>
      <c r="FNN91" s="835" t="s">
        <v>5120</v>
      </c>
      <c r="FNO91" s="835" t="s">
        <v>5121</v>
      </c>
      <c r="FNP91" s="835" t="s">
        <v>5122</v>
      </c>
      <c r="FNQ91" s="835" t="s">
        <v>5123</v>
      </c>
      <c r="FNR91" s="835" t="s">
        <v>5124</v>
      </c>
      <c r="FNS91" s="835" t="s">
        <v>5125</v>
      </c>
      <c r="FNT91" s="835" t="s">
        <v>5126</v>
      </c>
      <c r="FNU91" s="835" t="s">
        <v>5127</v>
      </c>
      <c r="FNV91" s="835" t="s">
        <v>5128</v>
      </c>
      <c r="FNW91" s="835" t="s">
        <v>5129</v>
      </c>
      <c r="FNX91" s="835" t="s">
        <v>5130</v>
      </c>
      <c r="FNY91" s="835" t="s">
        <v>5131</v>
      </c>
      <c r="FNZ91" s="835" t="s">
        <v>5132</v>
      </c>
      <c r="FOA91" s="835" t="s">
        <v>5133</v>
      </c>
      <c r="FOB91" s="835" t="s">
        <v>5134</v>
      </c>
      <c r="FOC91" s="835" t="s">
        <v>5135</v>
      </c>
      <c r="FOD91" s="835" t="s">
        <v>5136</v>
      </c>
      <c r="FOE91" s="835" t="s">
        <v>5137</v>
      </c>
      <c r="FOF91" s="835" t="s">
        <v>5138</v>
      </c>
      <c r="FOG91" s="835" t="s">
        <v>5139</v>
      </c>
      <c r="FOH91" s="835" t="s">
        <v>5140</v>
      </c>
      <c r="FOI91" s="835" t="s">
        <v>5141</v>
      </c>
      <c r="FOJ91" s="835" t="s">
        <v>5142</v>
      </c>
      <c r="FOK91" s="835" t="s">
        <v>5143</v>
      </c>
      <c r="FOL91" s="835" t="s">
        <v>5144</v>
      </c>
      <c r="FOM91" s="835" t="s">
        <v>5145</v>
      </c>
      <c r="FON91" s="835" t="s">
        <v>5146</v>
      </c>
      <c r="FOO91" s="835" t="s">
        <v>5147</v>
      </c>
      <c r="FOP91" s="835" t="s">
        <v>5148</v>
      </c>
      <c r="FOQ91" s="835" t="s">
        <v>5149</v>
      </c>
      <c r="FOR91" s="835" t="s">
        <v>5150</v>
      </c>
      <c r="FOS91" s="835" t="s">
        <v>5151</v>
      </c>
      <c r="FOT91" s="835" t="s">
        <v>5152</v>
      </c>
      <c r="FOU91" s="835" t="s">
        <v>5153</v>
      </c>
      <c r="FOV91" s="835" t="s">
        <v>5154</v>
      </c>
      <c r="FOW91" s="835" t="s">
        <v>5155</v>
      </c>
      <c r="FOX91" s="835" t="s">
        <v>5156</v>
      </c>
      <c r="FOY91" s="835" t="s">
        <v>5157</v>
      </c>
      <c r="FOZ91" s="835" t="s">
        <v>5158</v>
      </c>
      <c r="FPA91" s="835" t="s">
        <v>5159</v>
      </c>
      <c r="FPB91" s="835" t="s">
        <v>5160</v>
      </c>
      <c r="FPC91" s="835" t="s">
        <v>5161</v>
      </c>
      <c r="FPD91" s="835" t="s">
        <v>5162</v>
      </c>
      <c r="FPE91" s="835" t="s">
        <v>5163</v>
      </c>
      <c r="FPF91" s="835" t="s">
        <v>5164</v>
      </c>
      <c r="FPG91" s="835" t="s">
        <v>5165</v>
      </c>
      <c r="FPH91" s="835" t="s">
        <v>5166</v>
      </c>
      <c r="FPI91" s="835" t="s">
        <v>5167</v>
      </c>
      <c r="FPJ91" s="835" t="s">
        <v>5168</v>
      </c>
      <c r="FPK91" s="835" t="s">
        <v>5169</v>
      </c>
      <c r="FPL91" s="835" t="s">
        <v>5170</v>
      </c>
      <c r="FPM91" s="835" t="s">
        <v>5171</v>
      </c>
      <c r="FPN91" s="835" t="s">
        <v>5172</v>
      </c>
      <c r="FPO91" s="835" t="s">
        <v>5173</v>
      </c>
      <c r="FPP91" s="835" t="s">
        <v>5174</v>
      </c>
      <c r="FPQ91" s="835" t="s">
        <v>5175</v>
      </c>
      <c r="FPR91" s="835" t="s">
        <v>5176</v>
      </c>
      <c r="FPS91" s="835" t="s">
        <v>5177</v>
      </c>
      <c r="FPT91" s="835" t="s">
        <v>5178</v>
      </c>
      <c r="FPU91" s="835" t="s">
        <v>5179</v>
      </c>
      <c r="FPV91" s="835" t="s">
        <v>5180</v>
      </c>
      <c r="FPW91" s="835" t="s">
        <v>5181</v>
      </c>
      <c r="FPX91" s="835" t="s">
        <v>5182</v>
      </c>
      <c r="FPY91" s="835" t="s">
        <v>5183</v>
      </c>
      <c r="FPZ91" s="835" t="s">
        <v>5184</v>
      </c>
      <c r="FQA91" s="835" t="s">
        <v>5185</v>
      </c>
      <c r="FQB91" s="835" t="s">
        <v>5186</v>
      </c>
      <c r="FQC91" s="835" t="s">
        <v>5187</v>
      </c>
      <c r="FQD91" s="835" t="s">
        <v>5188</v>
      </c>
      <c r="FQE91" s="835" t="s">
        <v>5189</v>
      </c>
      <c r="FQF91" s="835" t="s">
        <v>5190</v>
      </c>
      <c r="FQG91" s="835" t="s">
        <v>5191</v>
      </c>
      <c r="FQH91" s="835" t="s">
        <v>5192</v>
      </c>
      <c r="FQI91" s="835" t="s">
        <v>5193</v>
      </c>
      <c r="FQJ91" s="835" t="s">
        <v>5194</v>
      </c>
      <c r="FQK91" s="835" t="s">
        <v>5195</v>
      </c>
      <c r="FQL91" s="835" t="s">
        <v>5196</v>
      </c>
      <c r="FQM91" s="835" t="s">
        <v>5197</v>
      </c>
      <c r="FQN91" s="835" t="s">
        <v>5198</v>
      </c>
      <c r="FQO91" s="835" t="s">
        <v>5199</v>
      </c>
      <c r="FQP91" s="835" t="s">
        <v>5200</v>
      </c>
      <c r="FQQ91" s="835" t="s">
        <v>5201</v>
      </c>
      <c r="FQR91" s="835" t="s">
        <v>5202</v>
      </c>
      <c r="FQS91" s="835" t="s">
        <v>5203</v>
      </c>
      <c r="FQT91" s="835" t="s">
        <v>5204</v>
      </c>
      <c r="FQU91" s="835" t="s">
        <v>5205</v>
      </c>
      <c r="FQV91" s="835" t="s">
        <v>5206</v>
      </c>
      <c r="FQW91" s="835" t="s">
        <v>5207</v>
      </c>
      <c r="FQX91" s="835" t="s">
        <v>5208</v>
      </c>
      <c r="FQY91" s="835" t="s">
        <v>5209</v>
      </c>
      <c r="FQZ91" s="835" t="s">
        <v>5210</v>
      </c>
      <c r="FRA91" s="835" t="s">
        <v>5211</v>
      </c>
      <c r="FRB91" s="835" t="s">
        <v>5212</v>
      </c>
      <c r="FRC91" s="835" t="s">
        <v>5213</v>
      </c>
      <c r="FRD91" s="835" t="s">
        <v>5214</v>
      </c>
      <c r="FRE91" s="835" t="s">
        <v>5215</v>
      </c>
      <c r="FRF91" s="835" t="s">
        <v>5216</v>
      </c>
      <c r="FRG91" s="835" t="s">
        <v>5217</v>
      </c>
      <c r="FRH91" s="835" t="s">
        <v>5218</v>
      </c>
      <c r="FRI91" s="835" t="s">
        <v>5219</v>
      </c>
      <c r="FRJ91" s="835" t="s">
        <v>5220</v>
      </c>
      <c r="FRK91" s="835" t="s">
        <v>5221</v>
      </c>
      <c r="FRL91" s="835" t="s">
        <v>5222</v>
      </c>
      <c r="FRM91" s="835" t="s">
        <v>5223</v>
      </c>
      <c r="FRN91" s="835" t="s">
        <v>5224</v>
      </c>
      <c r="FRO91" s="835" t="s">
        <v>5225</v>
      </c>
      <c r="FRP91" s="835" t="s">
        <v>5226</v>
      </c>
      <c r="FRQ91" s="835" t="s">
        <v>5227</v>
      </c>
      <c r="FRR91" s="835" t="s">
        <v>5228</v>
      </c>
      <c r="FRS91" s="835" t="s">
        <v>5229</v>
      </c>
      <c r="FRT91" s="835" t="s">
        <v>5230</v>
      </c>
      <c r="FRU91" s="835" t="s">
        <v>5231</v>
      </c>
      <c r="FRV91" s="835" t="s">
        <v>5232</v>
      </c>
      <c r="FRW91" s="835" t="s">
        <v>5233</v>
      </c>
      <c r="FRX91" s="835" t="s">
        <v>5234</v>
      </c>
      <c r="FRY91" s="835" t="s">
        <v>5235</v>
      </c>
      <c r="FRZ91" s="835" t="s">
        <v>5236</v>
      </c>
      <c r="FSA91" s="835" t="s">
        <v>5237</v>
      </c>
      <c r="FSB91" s="835" t="s">
        <v>5238</v>
      </c>
      <c r="FSC91" s="835" t="s">
        <v>5239</v>
      </c>
      <c r="FSD91" s="835" t="s">
        <v>5240</v>
      </c>
      <c r="FSE91" s="835" t="s">
        <v>5241</v>
      </c>
      <c r="FSF91" s="835" t="s">
        <v>5242</v>
      </c>
      <c r="FSG91" s="835" t="s">
        <v>5243</v>
      </c>
      <c r="FSH91" s="835" t="s">
        <v>5244</v>
      </c>
      <c r="FSI91" s="835" t="s">
        <v>5245</v>
      </c>
      <c r="FSJ91" s="835" t="s">
        <v>5246</v>
      </c>
      <c r="FSK91" s="835" t="s">
        <v>5247</v>
      </c>
      <c r="FSL91" s="835" t="s">
        <v>5248</v>
      </c>
      <c r="FSM91" s="835" t="s">
        <v>5249</v>
      </c>
      <c r="FSN91" s="835" t="s">
        <v>5250</v>
      </c>
      <c r="FSO91" s="835" t="s">
        <v>5251</v>
      </c>
      <c r="FSP91" s="835" t="s">
        <v>5252</v>
      </c>
      <c r="FSQ91" s="835" t="s">
        <v>5253</v>
      </c>
      <c r="FSR91" s="835" t="s">
        <v>5254</v>
      </c>
      <c r="FSS91" s="835" t="s">
        <v>5255</v>
      </c>
      <c r="FST91" s="835" t="s">
        <v>5256</v>
      </c>
      <c r="FSU91" s="835" t="s">
        <v>5257</v>
      </c>
      <c r="FSV91" s="835" t="s">
        <v>5258</v>
      </c>
      <c r="FSW91" s="835" t="s">
        <v>5259</v>
      </c>
      <c r="FSX91" s="835" t="s">
        <v>5260</v>
      </c>
      <c r="FSY91" s="835" t="s">
        <v>5261</v>
      </c>
      <c r="FSZ91" s="835" t="s">
        <v>5262</v>
      </c>
      <c r="FTA91" s="835" t="s">
        <v>5263</v>
      </c>
      <c r="FTB91" s="835" t="s">
        <v>5264</v>
      </c>
      <c r="FTC91" s="835" t="s">
        <v>5265</v>
      </c>
      <c r="FTD91" s="835" t="s">
        <v>5266</v>
      </c>
      <c r="FTE91" s="835" t="s">
        <v>5267</v>
      </c>
      <c r="FTF91" s="835" t="s">
        <v>5268</v>
      </c>
      <c r="FTG91" s="835" t="s">
        <v>5269</v>
      </c>
      <c r="FTH91" s="835" t="s">
        <v>5270</v>
      </c>
      <c r="FTI91" s="835" t="s">
        <v>5271</v>
      </c>
      <c r="FTJ91" s="835" t="s">
        <v>5272</v>
      </c>
      <c r="FTK91" s="835" t="s">
        <v>5273</v>
      </c>
      <c r="FTL91" s="835" t="s">
        <v>5274</v>
      </c>
      <c r="FTM91" s="835" t="s">
        <v>5275</v>
      </c>
      <c r="FTN91" s="835" t="s">
        <v>5276</v>
      </c>
      <c r="FTO91" s="835" t="s">
        <v>5277</v>
      </c>
      <c r="FTP91" s="835" t="s">
        <v>5278</v>
      </c>
      <c r="FTQ91" s="835" t="s">
        <v>5279</v>
      </c>
      <c r="FTR91" s="835" t="s">
        <v>5280</v>
      </c>
      <c r="FTS91" s="835" t="s">
        <v>5281</v>
      </c>
      <c r="FTT91" s="835" t="s">
        <v>5282</v>
      </c>
      <c r="FTU91" s="835" t="s">
        <v>5283</v>
      </c>
      <c r="FTV91" s="835" t="s">
        <v>5284</v>
      </c>
      <c r="FTW91" s="835" t="s">
        <v>5285</v>
      </c>
      <c r="FTX91" s="835" t="s">
        <v>5286</v>
      </c>
      <c r="FTY91" s="835" t="s">
        <v>5287</v>
      </c>
      <c r="FTZ91" s="835" t="s">
        <v>5288</v>
      </c>
      <c r="FUA91" s="835" t="s">
        <v>5289</v>
      </c>
      <c r="FUB91" s="835" t="s">
        <v>5290</v>
      </c>
      <c r="FUC91" s="835" t="s">
        <v>5291</v>
      </c>
      <c r="FUD91" s="835" t="s">
        <v>5292</v>
      </c>
      <c r="FUE91" s="835" t="s">
        <v>5293</v>
      </c>
      <c r="FUF91" s="835" t="s">
        <v>5294</v>
      </c>
      <c r="FUG91" s="835" t="s">
        <v>5295</v>
      </c>
      <c r="FUH91" s="835" t="s">
        <v>5296</v>
      </c>
      <c r="FUI91" s="835" t="s">
        <v>5297</v>
      </c>
      <c r="FUJ91" s="835" t="s">
        <v>5298</v>
      </c>
      <c r="FUK91" s="835" t="s">
        <v>5299</v>
      </c>
      <c r="FUL91" s="835" t="s">
        <v>5300</v>
      </c>
      <c r="FUM91" s="835" t="s">
        <v>5301</v>
      </c>
      <c r="FUN91" s="835" t="s">
        <v>5302</v>
      </c>
      <c r="FUO91" s="835" t="s">
        <v>5303</v>
      </c>
      <c r="FUP91" s="835" t="s">
        <v>5304</v>
      </c>
      <c r="FUQ91" s="835" t="s">
        <v>5305</v>
      </c>
      <c r="FUR91" s="835" t="s">
        <v>5306</v>
      </c>
      <c r="FUS91" s="835" t="s">
        <v>5307</v>
      </c>
      <c r="FUT91" s="835" t="s">
        <v>5308</v>
      </c>
      <c r="FUU91" s="835" t="s">
        <v>5309</v>
      </c>
      <c r="FUV91" s="835" t="s">
        <v>5310</v>
      </c>
      <c r="FUW91" s="835" t="s">
        <v>5311</v>
      </c>
      <c r="FUX91" s="835" t="s">
        <v>5312</v>
      </c>
      <c r="FUY91" s="835" t="s">
        <v>5313</v>
      </c>
      <c r="FUZ91" s="835" t="s">
        <v>5314</v>
      </c>
      <c r="FVA91" s="835" t="s">
        <v>5315</v>
      </c>
      <c r="FVB91" s="835" t="s">
        <v>5316</v>
      </c>
      <c r="FVC91" s="835" t="s">
        <v>5317</v>
      </c>
      <c r="FVD91" s="835" t="s">
        <v>5318</v>
      </c>
      <c r="FVE91" s="835" t="s">
        <v>5319</v>
      </c>
      <c r="FVF91" s="835" t="s">
        <v>5320</v>
      </c>
      <c r="FVG91" s="835" t="s">
        <v>5321</v>
      </c>
      <c r="FVH91" s="835" t="s">
        <v>5322</v>
      </c>
      <c r="FVI91" s="835" t="s">
        <v>5323</v>
      </c>
      <c r="FVJ91" s="835" t="s">
        <v>5324</v>
      </c>
      <c r="FVK91" s="835" t="s">
        <v>5325</v>
      </c>
      <c r="FVL91" s="835" t="s">
        <v>5326</v>
      </c>
      <c r="FVM91" s="835" t="s">
        <v>5327</v>
      </c>
      <c r="FVN91" s="835" t="s">
        <v>5328</v>
      </c>
      <c r="FVO91" s="835" t="s">
        <v>5329</v>
      </c>
      <c r="FVP91" s="835" t="s">
        <v>5330</v>
      </c>
      <c r="FVQ91" s="835" t="s">
        <v>5331</v>
      </c>
      <c r="FVR91" s="835" t="s">
        <v>5332</v>
      </c>
      <c r="FVS91" s="835" t="s">
        <v>5333</v>
      </c>
      <c r="FVT91" s="835" t="s">
        <v>5334</v>
      </c>
      <c r="FVU91" s="835" t="s">
        <v>5335</v>
      </c>
      <c r="FVV91" s="835" t="s">
        <v>5336</v>
      </c>
      <c r="FVW91" s="835" t="s">
        <v>5337</v>
      </c>
      <c r="FVX91" s="835" t="s">
        <v>5338</v>
      </c>
      <c r="FVY91" s="835" t="s">
        <v>5339</v>
      </c>
      <c r="FVZ91" s="835" t="s">
        <v>5340</v>
      </c>
      <c r="FWA91" s="835" t="s">
        <v>5341</v>
      </c>
      <c r="FWB91" s="835" t="s">
        <v>5342</v>
      </c>
      <c r="FWC91" s="835" t="s">
        <v>5343</v>
      </c>
      <c r="FWD91" s="835" t="s">
        <v>5344</v>
      </c>
      <c r="FWE91" s="835" t="s">
        <v>5345</v>
      </c>
      <c r="FWF91" s="835" t="s">
        <v>5346</v>
      </c>
      <c r="FWG91" s="835" t="s">
        <v>5347</v>
      </c>
      <c r="FWH91" s="835" t="s">
        <v>5348</v>
      </c>
      <c r="FWI91" s="835" t="s">
        <v>5349</v>
      </c>
      <c r="FWJ91" s="835" t="s">
        <v>5350</v>
      </c>
      <c r="FWK91" s="835" t="s">
        <v>5351</v>
      </c>
      <c r="FWL91" s="835" t="s">
        <v>5352</v>
      </c>
      <c r="FWM91" s="835" t="s">
        <v>5353</v>
      </c>
      <c r="FWN91" s="835" t="s">
        <v>5354</v>
      </c>
      <c r="FWO91" s="835" t="s">
        <v>5355</v>
      </c>
      <c r="FWP91" s="835" t="s">
        <v>5356</v>
      </c>
      <c r="FWQ91" s="835" t="s">
        <v>5357</v>
      </c>
      <c r="FWR91" s="835" t="s">
        <v>5358</v>
      </c>
      <c r="FWS91" s="835" t="s">
        <v>5359</v>
      </c>
      <c r="FWT91" s="835" t="s">
        <v>5360</v>
      </c>
      <c r="FWU91" s="835" t="s">
        <v>5361</v>
      </c>
      <c r="FWV91" s="835" t="s">
        <v>5362</v>
      </c>
      <c r="FWW91" s="835" t="s">
        <v>5363</v>
      </c>
      <c r="FWX91" s="835" t="s">
        <v>5364</v>
      </c>
      <c r="FWY91" s="835" t="s">
        <v>5365</v>
      </c>
      <c r="FWZ91" s="835" t="s">
        <v>5366</v>
      </c>
      <c r="FXA91" s="835" t="s">
        <v>5367</v>
      </c>
      <c r="FXB91" s="835" t="s">
        <v>5368</v>
      </c>
      <c r="FXC91" s="835" t="s">
        <v>5369</v>
      </c>
      <c r="FXD91" s="835" t="s">
        <v>5370</v>
      </c>
      <c r="FXE91" s="835" t="s">
        <v>5371</v>
      </c>
      <c r="FXF91" s="835" t="s">
        <v>5372</v>
      </c>
      <c r="FXG91" s="835" t="s">
        <v>5373</v>
      </c>
      <c r="FXH91" s="835" t="s">
        <v>5374</v>
      </c>
      <c r="FXI91" s="835" t="s">
        <v>5375</v>
      </c>
      <c r="FXJ91" s="835" t="s">
        <v>5376</v>
      </c>
      <c r="FXK91" s="835" t="s">
        <v>5377</v>
      </c>
      <c r="FXL91" s="835" t="s">
        <v>5378</v>
      </c>
      <c r="FXM91" s="835" t="s">
        <v>5379</v>
      </c>
      <c r="FXN91" s="835" t="s">
        <v>5380</v>
      </c>
      <c r="FXO91" s="835" t="s">
        <v>5381</v>
      </c>
      <c r="FXP91" s="835" t="s">
        <v>5382</v>
      </c>
      <c r="FXQ91" s="835" t="s">
        <v>5383</v>
      </c>
      <c r="FXR91" s="835" t="s">
        <v>5384</v>
      </c>
      <c r="FXS91" s="835" t="s">
        <v>5385</v>
      </c>
      <c r="FXT91" s="835" t="s">
        <v>5386</v>
      </c>
      <c r="FXU91" s="835" t="s">
        <v>5387</v>
      </c>
      <c r="FXV91" s="835" t="s">
        <v>5388</v>
      </c>
      <c r="FXW91" s="835" t="s">
        <v>5389</v>
      </c>
      <c r="FXX91" s="835" t="s">
        <v>5390</v>
      </c>
      <c r="FXY91" s="835" t="s">
        <v>5391</v>
      </c>
      <c r="FXZ91" s="835" t="s">
        <v>5392</v>
      </c>
      <c r="FYA91" s="835" t="s">
        <v>5393</v>
      </c>
      <c r="FYB91" s="835" t="s">
        <v>5394</v>
      </c>
      <c r="FYC91" s="835" t="s">
        <v>5395</v>
      </c>
      <c r="FYD91" s="835" t="s">
        <v>5396</v>
      </c>
      <c r="FYE91" s="835" t="s">
        <v>5397</v>
      </c>
      <c r="FYF91" s="835" t="s">
        <v>5398</v>
      </c>
      <c r="FYG91" s="835" t="s">
        <v>5399</v>
      </c>
      <c r="FYH91" s="835" t="s">
        <v>5400</v>
      </c>
      <c r="FYI91" s="835" t="s">
        <v>5401</v>
      </c>
      <c r="FYJ91" s="835" t="s">
        <v>5402</v>
      </c>
      <c r="FYK91" s="835" t="s">
        <v>5403</v>
      </c>
      <c r="FYL91" s="835" t="s">
        <v>5404</v>
      </c>
      <c r="FYM91" s="835" t="s">
        <v>5405</v>
      </c>
      <c r="FYN91" s="835" t="s">
        <v>5406</v>
      </c>
      <c r="FYO91" s="835" t="s">
        <v>5407</v>
      </c>
      <c r="FYP91" s="835" t="s">
        <v>5408</v>
      </c>
      <c r="FYQ91" s="835" t="s">
        <v>5409</v>
      </c>
      <c r="FYR91" s="835" t="s">
        <v>5410</v>
      </c>
      <c r="FYS91" s="835" t="s">
        <v>5411</v>
      </c>
      <c r="FYT91" s="835" t="s">
        <v>5412</v>
      </c>
      <c r="FYU91" s="835" t="s">
        <v>5413</v>
      </c>
      <c r="FYV91" s="835" t="s">
        <v>5414</v>
      </c>
      <c r="FYW91" s="835" t="s">
        <v>5415</v>
      </c>
      <c r="FYX91" s="835" t="s">
        <v>5416</v>
      </c>
      <c r="FYY91" s="835" t="s">
        <v>5417</v>
      </c>
      <c r="FYZ91" s="835" t="s">
        <v>5418</v>
      </c>
      <c r="FZA91" s="835" t="s">
        <v>5419</v>
      </c>
      <c r="FZB91" s="835" t="s">
        <v>5420</v>
      </c>
      <c r="FZC91" s="835" t="s">
        <v>5421</v>
      </c>
      <c r="FZD91" s="835" t="s">
        <v>5422</v>
      </c>
      <c r="FZE91" s="835" t="s">
        <v>5423</v>
      </c>
      <c r="FZF91" s="835" t="s">
        <v>5424</v>
      </c>
      <c r="FZG91" s="835" t="s">
        <v>5425</v>
      </c>
      <c r="FZH91" s="835" t="s">
        <v>5426</v>
      </c>
      <c r="FZI91" s="835" t="s">
        <v>5427</v>
      </c>
      <c r="FZJ91" s="835" t="s">
        <v>5428</v>
      </c>
      <c r="FZK91" s="835" t="s">
        <v>5429</v>
      </c>
      <c r="FZL91" s="835" t="s">
        <v>5430</v>
      </c>
      <c r="FZM91" s="835" t="s">
        <v>5431</v>
      </c>
      <c r="FZN91" s="835" t="s">
        <v>5432</v>
      </c>
      <c r="FZO91" s="835" t="s">
        <v>5433</v>
      </c>
      <c r="FZP91" s="835" t="s">
        <v>5434</v>
      </c>
      <c r="FZQ91" s="835" t="s">
        <v>5435</v>
      </c>
      <c r="FZR91" s="835" t="s">
        <v>5436</v>
      </c>
      <c r="FZS91" s="835" t="s">
        <v>5437</v>
      </c>
      <c r="FZT91" s="835" t="s">
        <v>5438</v>
      </c>
      <c r="FZU91" s="835" t="s">
        <v>5439</v>
      </c>
      <c r="FZV91" s="835" t="s">
        <v>5440</v>
      </c>
      <c r="FZW91" s="835" t="s">
        <v>5441</v>
      </c>
      <c r="FZX91" s="835" t="s">
        <v>5442</v>
      </c>
      <c r="FZY91" s="835" t="s">
        <v>5443</v>
      </c>
      <c r="FZZ91" s="835" t="s">
        <v>5444</v>
      </c>
      <c r="GAA91" s="835" t="s">
        <v>5445</v>
      </c>
      <c r="GAB91" s="835" t="s">
        <v>5446</v>
      </c>
      <c r="GAC91" s="835" t="s">
        <v>5447</v>
      </c>
      <c r="GAD91" s="835" t="s">
        <v>5448</v>
      </c>
      <c r="GAE91" s="835" t="s">
        <v>5449</v>
      </c>
      <c r="GAF91" s="835" t="s">
        <v>5450</v>
      </c>
      <c r="GAG91" s="835" t="s">
        <v>5451</v>
      </c>
      <c r="GAH91" s="835" t="s">
        <v>5452</v>
      </c>
      <c r="GAI91" s="835" t="s">
        <v>5453</v>
      </c>
      <c r="GAJ91" s="835" t="s">
        <v>5454</v>
      </c>
      <c r="GAK91" s="835" t="s">
        <v>5455</v>
      </c>
      <c r="GAL91" s="835" t="s">
        <v>5456</v>
      </c>
      <c r="GAM91" s="835" t="s">
        <v>5457</v>
      </c>
      <c r="GAN91" s="835" t="s">
        <v>5458</v>
      </c>
      <c r="GAO91" s="835" t="s">
        <v>5459</v>
      </c>
      <c r="GAP91" s="835" t="s">
        <v>5460</v>
      </c>
      <c r="GAQ91" s="835" t="s">
        <v>5461</v>
      </c>
      <c r="GAR91" s="835" t="s">
        <v>5462</v>
      </c>
      <c r="GAS91" s="835" t="s">
        <v>5463</v>
      </c>
      <c r="GAT91" s="835" t="s">
        <v>5464</v>
      </c>
      <c r="GAU91" s="835" t="s">
        <v>5465</v>
      </c>
      <c r="GAV91" s="835" t="s">
        <v>5466</v>
      </c>
      <c r="GAW91" s="835" t="s">
        <v>5467</v>
      </c>
      <c r="GAX91" s="835" t="s">
        <v>5468</v>
      </c>
      <c r="GAY91" s="835" t="s">
        <v>5469</v>
      </c>
      <c r="GAZ91" s="835" t="s">
        <v>5470</v>
      </c>
      <c r="GBA91" s="835" t="s">
        <v>5471</v>
      </c>
      <c r="GBB91" s="835" t="s">
        <v>5472</v>
      </c>
      <c r="GBC91" s="835" t="s">
        <v>5473</v>
      </c>
      <c r="GBD91" s="835" t="s">
        <v>5474</v>
      </c>
      <c r="GBE91" s="835" t="s">
        <v>5475</v>
      </c>
      <c r="GBF91" s="835" t="s">
        <v>5476</v>
      </c>
      <c r="GBG91" s="835" t="s">
        <v>5477</v>
      </c>
      <c r="GBH91" s="835" t="s">
        <v>5478</v>
      </c>
      <c r="GBI91" s="835" t="s">
        <v>5479</v>
      </c>
      <c r="GBJ91" s="835" t="s">
        <v>5480</v>
      </c>
      <c r="GBK91" s="835" t="s">
        <v>5481</v>
      </c>
      <c r="GBL91" s="835" t="s">
        <v>5482</v>
      </c>
      <c r="GBM91" s="835" t="s">
        <v>5483</v>
      </c>
      <c r="GBN91" s="835" t="s">
        <v>5484</v>
      </c>
      <c r="GBO91" s="835" t="s">
        <v>5485</v>
      </c>
      <c r="GBP91" s="835" t="s">
        <v>5486</v>
      </c>
      <c r="GBQ91" s="835" t="s">
        <v>5487</v>
      </c>
      <c r="GBR91" s="835" t="s">
        <v>5488</v>
      </c>
      <c r="GBS91" s="835" t="s">
        <v>5489</v>
      </c>
      <c r="GBT91" s="835" t="s">
        <v>5490</v>
      </c>
      <c r="GBU91" s="835" t="s">
        <v>5491</v>
      </c>
      <c r="GBV91" s="835" t="s">
        <v>5492</v>
      </c>
      <c r="GBW91" s="835" t="s">
        <v>5493</v>
      </c>
      <c r="GBX91" s="835" t="s">
        <v>5494</v>
      </c>
      <c r="GBY91" s="835" t="s">
        <v>5495</v>
      </c>
      <c r="GBZ91" s="835" t="s">
        <v>5496</v>
      </c>
      <c r="GCA91" s="835" t="s">
        <v>5497</v>
      </c>
      <c r="GCB91" s="835" t="s">
        <v>5498</v>
      </c>
      <c r="GCC91" s="835" t="s">
        <v>5499</v>
      </c>
      <c r="GCD91" s="835" t="s">
        <v>5500</v>
      </c>
      <c r="GCE91" s="835" t="s">
        <v>5501</v>
      </c>
      <c r="GCF91" s="835" t="s">
        <v>5502</v>
      </c>
      <c r="GCG91" s="835" t="s">
        <v>5503</v>
      </c>
      <c r="GCH91" s="835" t="s">
        <v>5504</v>
      </c>
      <c r="GCI91" s="835" t="s">
        <v>5505</v>
      </c>
      <c r="GCJ91" s="835" t="s">
        <v>5506</v>
      </c>
      <c r="GCK91" s="835" t="s">
        <v>5507</v>
      </c>
      <c r="GCL91" s="835" t="s">
        <v>5508</v>
      </c>
      <c r="GCM91" s="835" t="s">
        <v>5509</v>
      </c>
      <c r="GCN91" s="835" t="s">
        <v>5510</v>
      </c>
      <c r="GCO91" s="835" t="s">
        <v>5511</v>
      </c>
      <c r="GCP91" s="835" t="s">
        <v>5512</v>
      </c>
      <c r="GCQ91" s="835" t="s">
        <v>5513</v>
      </c>
      <c r="GCR91" s="835" t="s">
        <v>5514</v>
      </c>
      <c r="GCS91" s="835" t="s">
        <v>5515</v>
      </c>
      <c r="GCT91" s="835" t="s">
        <v>5516</v>
      </c>
      <c r="GCU91" s="835" t="s">
        <v>5517</v>
      </c>
      <c r="GCV91" s="835" t="s">
        <v>5518</v>
      </c>
      <c r="GCW91" s="835" t="s">
        <v>5519</v>
      </c>
      <c r="GCX91" s="835" t="s">
        <v>5520</v>
      </c>
      <c r="GCY91" s="835" t="s">
        <v>5521</v>
      </c>
      <c r="GCZ91" s="835" t="s">
        <v>5522</v>
      </c>
      <c r="GDA91" s="835" t="s">
        <v>5523</v>
      </c>
      <c r="GDB91" s="835" t="s">
        <v>5524</v>
      </c>
      <c r="GDC91" s="835" t="s">
        <v>5525</v>
      </c>
      <c r="GDD91" s="835" t="s">
        <v>5526</v>
      </c>
      <c r="GDE91" s="835" t="s">
        <v>5527</v>
      </c>
      <c r="GDF91" s="835" t="s">
        <v>5528</v>
      </c>
      <c r="GDG91" s="835" t="s">
        <v>5529</v>
      </c>
      <c r="GDH91" s="835" t="s">
        <v>5530</v>
      </c>
      <c r="GDI91" s="835" t="s">
        <v>5531</v>
      </c>
      <c r="GDJ91" s="835" t="s">
        <v>5532</v>
      </c>
      <c r="GDK91" s="835" t="s">
        <v>5533</v>
      </c>
      <c r="GDL91" s="835" t="s">
        <v>5534</v>
      </c>
      <c r="GDM91" s="835" t="s">
        <v>5535</v>
      </c>
      <c r="GDN91" s="835" t="s">
        <v>5536</v>
      </c>
      <c r="GDO91" s="835" t="s">
        <v>5537</v>
      </c>
      <c r="GDP91" s="835" t="s">
        <v>5538</v>
      </c>
      <c r="GDQ91" s="835" t="s">
        <v>5539</v>
      </c>
      <c r="GDR91" s="835" t="s">
        <v>5540</v>
      </c>
      <c r="GDS91" s="835" t="s">
        <v>5541</v>
      </c>
      <c r="GDT91" s="835" t="s">
        <v>5542</v>
      </c>
      <c r="GDU91" s="835" t="s">
        <v>5543</v>
      </c>
      <c r="GDV91" s="835" t="s">
        <v>5544</v>
      </c>
      <c r="GDW91" s="835" t="s">
        <v>5545</v>
      </c>
      <c r="GDX91" s="835" t="s">
        <v>5546</v>
      </c>
      <c r="GDY91" s="835" t="s">
        <v>5547</v>
      </c>
      <c r="GDZ91" s="835" t="s">
        <v>5548</v>
      </c>
      <c r="GEA91" s="835" t="s">
        <v>5549</v>
      </c>
      <c r="GEB91" s="835" t="s">
        <v>5550</v>
      </c>
      <c r="GEC91" s="835" t="s">
        <v>5551</v>
      </c>
      <c r="GED91" s="835" t="s">
        <v>5552</v>
      </c>
      <c r="GEE91" s="835" t="s">
        <v>5553</v>
      </c>
      <c r="GEF91" s="835" t="s">
        <v>5554</v>
      </c>
      <c r="GEG91" s="835" t="s">
        <v>5555</v>
      </c>
      <c r="GEH91" s="835" t="s">
        <v>5556</v>
      </c>
      <c r="GEI91" s="835" t="s">
        <v>5557</v>
      </c>
      <c r="GEJ91" s="835" t="s">
        <v>5558</v>
      </c>
      <c r="GEK91" s="835" t="s">
        <v>5559</v>
      </c>
      <c r="GEL91" s="835" t="s">
        <v>5560</v>
      </c>
      <c r="GEM91" s="835" t="s">
        <v>5561</v>
      </c>
      <c r="GEN91" s="835" t="s">
        <v>5562</v>
      </c>
      <c r="GEO91" s="835" t="s">
        <v>5563</v>
      </c>
      <c r="GEP91" s="835" t="s">
        <v>5564</v>
      </c>
      <c r="GEQ91" s="835" t="s">
        <v>5565</v>
      </c>
      <c r="GER91" s="835" t="s">
        <v>5566</v>
      </c>
      <c r="GES91" s="835" t="s">
        <v>5567</v>
      </c>
      <c r="GET91" s="835" t="s">
        <v>5568</v>
      </c>
      <c r="GEU91" s="835" t="s">
        <v>5569</v>
      </c>
      <c r="GEV91" s="835" t="s">
        <v>5570</v>
      </c>
      <c r="GEW91" s="835" t="s">
        <v>5571</v>
      </c>
      <c r="GEX91" s="835" t="s">
        <v>5572</v>
      </c>
      <c r="GEY91" s="835" t="s">
        <v>5573</v>
      </c>
      <c r="GEZ91" s="835" t="s">
        <v>5574</v>
      </c>
      <c r="GFA91" s="835" t="s">
        <v>5575</v>
      </c>
      <c r="GFB91" s="835" t="s">
        <v>5576</v>
      </c>
      <c r="GFC91" s="835" t="s">
        <v>5577</v>
      </c>
      <c r="GFD91" s="835" t="s">
        <v>5578</v>
      </c>
      <c r="GFE91" s="835" t="s">
        <v>5579</v>
      </c>
      <c r="GFF91" s="835" t="s">
        <v>5580</v>
      </c>
      <c r="GFG91" s="835" t="s">
        <v>5581</v>
      </c>
      <c r="GFH91" s="835" t="s">
        <v>5582</v>
      </c>
      <c r="GFI91" s="835" t="s">
        <v>5583</v>
      </c>
      <c r="GFJ91" s="835" t="s">
        <v>5584</v>
      </c>
      <c r="GFK91" s="835" t="s">
        <v>5585</v>
      </c>
      <c r="GFL91" s="835" t="s">
        <v>5586</v>
      </c>
      <c r="GFM91" s="835" t="s">
        <v>5587</v>
      </c>
      <c r="GFN91" s="835" t="s">
        <v>5588</v>
      </c>
      <c r="GFO91" s="835" t="s">
        <v>5589</v>
      </c>
      <c r="GFP91" s="835" t="s">
        <v>5590</v>
      </c>
      <c r="GFQ91" s="835" t="s">
        <v>5591</v>
      </c>
      <c r="GFR91" s="835" t="s">
        <v>5592</v>
      </c>
      <c r="GFS91" s="835" t="s">
        <v>5593</v>
      </c>
      <c r="GFT91" s="835" t="s">
        <v>5594</v>
      </c>
      <c r="GFU91" s="835" t="s">
        <v>5595</v>
      </c>
      <c r="GFV91" s="835" t="s">
        <v>5596</v>
      </c>
      <c r="GFW91" s="835" t="s">
        <v>5597</v>
      </c>
      <c r="GFX91" s="835" t="s">
        <v>5598</v>
      </c>
      <c r="GFY91" s="835" t="s">
        <v>5599</v>
      </c>
      <c r="GFZ91" s="835" t="s">
        <v>5600</v>
      </c>
      <c r="GGA91" s="835" t="s">
        <v>5601</v>
      </c>
      <c r="GGB91" s="835" t="s">
        <v>5602</v>
      </c>
      <c r="GGC91" s="835" t="s">
        <v>5603</v>
      </c>
      <c r="GGD91" s="835" t="s">
        <v>5604</v>
      </c>
      <c r="GGE91" s="835" t="s">
        <v>5605</v>
      </c>
      <c r="GGF91" s="835" t="s">
        <v>5606</v>
      </c>
      <c r="GGG91" s="835" t="s">
        <v>5607</v>
      </c>
      <c r="GGH91" s="835" t="s">
        <v>5608</v>
      </c>
      <c r="GGI91" s="835" t="s">
        <v>5609</v>
      </c>
      <c r="GGJ91" s="835" t="s">
        <v>5610</v>
      </c>
      <c r="GGK91" s="835" t="s">
        <v>5611</v>
      </c>
      <c r="GGL91" s="835" t="s">
        <v>5612</v>
      </c>
      <c r="GGM91" s="835" t="s">
        <v>5613</v>
      </c>
      <c r="GGN91" s="835" t="s">
        <v>5614</v>
      </c>
      <c r="GGO91" s="835" t="s">
        <v>5615</v>
      </c>
      <c r="GGP91" s="835" t="s">
        <v>5616</v>
      </c>
      <c r="GGQ91" s="835" t="s">
        <v>5617</v>
      </c>
      <c r="GGR91" s="835" t="s">
        <v>5618</v>
      </c>
      <c r="GGS91" s="835" t="s">
        <v>5619</v>
      </c>
      <c r="GGT91" s="835" t="s">
        <v>5620</v>
      </c>
      <c r="GGU91" s="835" t="s">
        <v>5621</v>
      </c>
      <c r="GGV91" s="835" t="s">
        <v>5622</v>
      </c>
      <c r="GGW91" s="835" t="s">
        <v>5623</v>
      </c>
      <c r="GGX91" s="835" t="s">
        <v>5624</v>
      </c>
      <c r="GGY91" s="835" t="s">
        <v>5625</v>
      </c>
      <c r="GGZ91" s="835" t="s">
        <v>5626</v>
      </c>
      <c r="GHA91" s="835" t="s">
        <v>5627</v>
      </c>
      <c r="GHB91" s="835" t="s">
        <v>5628</v>
      </c>
      <c r="GHC91" s="835" t="s">
        <v>5629</v>
      </c>
      <c r="GHD91" s="835" t="s">
        <v>5630</v>
      </c>
      <c r="GHE91" s="835" t="s">
        <v>5631</v>
      </c>
      <c r="GHF91" s="835" t="s">
        <v>5632</v>
      </c>
      <c r="GHG91" s="835" t="s">
        <v>5633</v>
      </c>
      <c r="GHH91" s="835" t="s">
        <v>5634</v>
      </c>
      <c r="GHI91" s="835" t="s">
        <v>5635</v>
      </c>
      <c r="GHJ91" s="835" t="s">
        <v>5636</v>
      </c>
      <c r="GHK91" s="835" t="s">
        <v>5637</v>
      </c>
      <c r="GHL91" s="835" t="s">
        <v>5638</v>
      </c>
      <c r="GHM91" s="835" t="s">
        <v>5639</v>
      </c>
      <c r="GHN91" s="835" t="s">
        <v>5640</v>
      </c>
      <c r="GHO91" s="835" t="s">
        <v>5641</v>
      </c>
      <c r="GHP91" s="835" t="s">
        <v>5642</v>
      </c>
      <c r="GHQ91" s="835" t="s">
        <v>5643</v>
      </c>
      <c r="GHR91" s="835" t="s">
        <v>5644</v>
      </c>
      <c r="GHS91" s="835" t="s">
        <v>5645</v>
      </c>
      <c r="GHT91" s="835" t="s">
        <v>5646</v>
      </c>
      <c r="GHU91" s="835" t="s">
        <v>5647</v>
      </c>
      <c r="GHV91" s="835" t="s">
        <v>5648</v>
      </c>
      <c r="GHW91" s="835" t="s">
        <v>5649</v>
      </c>
      <c r="GHX91" s="835" t="s">
        <v>5650</v>
      </c>
      <c r="GHY91" s="835" t="s">
        <v>5651</v>
      </c>
      <c r="GHZ91" s="835" t="s">
        <v>5652</v>
      </c>
      <c r="GIA91" s="835" t="s">
        <v>5653</v>
      </c>
      <c r="GIB91" s="835" t="s">
        <v>5654</v>
      </c>
      <c r="GIC91" s="835" t="s">
        <v>5655</v>
      </c>
      <c r="GID91" s="835" t="s">
        <v>5656</v>
      </c>
      <c r="GIE91" s="835" t="s">
        <v>5657</v>
      </c>
      <c r="GIF91" s="835" t="s">
        <v>5658</v>
      </c>
      <c r="GIG91" s="835" t="s">
        <v>5659</v>
      </c>
      <c r="GIH91" s="835" t="s">
        <v>5660</v>
      </c>
      <c r="GII91" s="835" t="s">
        <v>5661</v>
      </c>
      <c r="GIJ91" s="835" t="s">
        <v>5662</v>
      </c>
      <c r="GIK91" s="835" t="s">
        <v>5663</v>
      </c>
      <c r="GIL91" s="835" t="s">
        <v>5664</v>
      </c>
      <c r="GIM91" s="835" t="s">
        <v>5665</v>
      </c>
      <c r="GIN91" s="835" t="s">
        <v>5666</v>
      </c>
      <c r="GIO91" s="835" t="s">
        <v>5667</v>
      </c>
      <c r="GIP91" s="835" t="s">
        <v>5668</v>
      </c>
      <c r="GIQ91" s="835" t="s">
        <v>5669</v>
      </c>
      <c r="GIR91" s="835" t="s">
        <v>5670</v>
      </c>
      <c r="GIS91" s="835" t="s">
        <v>5671</v>
      </c>
      <c r="GIT91" s="835" t="s">
        <v>5672</v>
      </c>
      <c r="GIU91" s="835" t="s">
        <v>5673</v>
      </c>
      <c r="GIV91" s="835" t="s">
        <v>5674</v>
      </c>
      <c r="GIW91" s="835" t="s">
        <v>5675</v>
      </c>
      <c r="GIX91" s="835" t="s">
        <v>5676</v>
      </c>
      <c r="GIY91" s="835" t="s">
        <v>5677</v>
      </c>
      <c r="GIZ91" s="835" t="s">
        <v>5678</v>
      </c>
      <c r="GJA91" s="835" t="s">
        <v>5679</v>
      </c>
      <c r="GJB91" s="835" t="s">
        <v>5680</v>
      </c>
      <c r="GJC91" s="835" t="s">
        <v>5681</v>
      </c>
      <c r="GJD91" s="835" t="s">
        <v>5682</v>
      </c>
      <c r="GJE91" s="835" t="s">
        <v>5683</v>
      </c>
      <c r="GJF91" s="835" t="s">
        <v>5684</v>
      </c>
      <c r="GJG91" s="835" t="s">
        <v>5685</v>
      </c>
      <c r="GJH91" s="835" t="s">
        <v>5686</v>
      </c>
      <c r="GJI91" s="835" t="s">
        <v>5687</v>
      </c>
      <c r="GJJ91" s="835" t="s">
        <v>5688</v>
      </c>
      <c r="GJK91" s="835" t="s">
        <v>5689</v>
      </c>
      <c r="GJL91" s="835" t="s">
        <v>5690</v>
      </c>
      <c r="GJM91" s="835" t="s">
        <v>5691</v>
      </c>
      <c r="GJN91" s="835" t="s">
        <v>5692</v>
      </c>
      <c r="GJO91" s="835" t="s">
        <v>5693</v>
      </c>
      <c r="GJP91" s="835" t="s">
        <v>5694</v>
      </c>
      <c r="GJQ91" s="835" t="s">
        <v>5695</v>
      </c>
      <c r="GJR91" s="835" t="s">
        <v>5696</v>
      </c>
      <c r="GJS91" s="835" t="s">
        <v>5697</v>
      </c>
      <c r="GJT91" s="835" t="s">
        <v>5698</v>
      </c>
      <c r="GJU91" s="835" t="s">
        <v>5699</v>
      </c>
      <c r="GJV91" s="835" t="s">
        <v>5700</v>
      </c>
      <c r="GJW91" s="835" t="s">
        <v>5701</v>
      </c>
      <c r="GJX91" s="835" t="s">
        <v>5702</v>
      </c>
      <c r="GJY91" s="835" t="s">
        <v>5703</v>
      </c>
      <c r="GJZ91" s="835" t="s">
        <v>5704</v>
      </c>
      <c r="GKA91" s="835" t="s">
        <v>5705</v>
      </c>
      <c r="GKB91" s="835" t="s">
        <v>5706</v>
      </c>
      <c r="GKC91" s="835" t="s">
        <v>5707</v>
      </c>
      <c r="GKD91" s="835" t="s">
        <v>5708</v>
      </c>
      <c r="GKE91" s="835" t="s">
        <v>5709</v>
      </c>
      <c r="GKF91" s="835" t="s">
        <v>5710</v>
      </c>
      <c r="GKG91" s="835" t="s">
        <v>5711</v>
      </c>
      <c r="GKH91" s="835" t="s">
        <v>5712</v>
      </c>
      <c r="GKI91" s="835" t="s">
        <v>5713</v>
      </c>
      <c r="GKJ91" s="835" t="s">
        <v>5714</v>
      </c>
      <c r="GKK91" s="835" t="s">
        <v>5715</v>
      </c>
      <c r="GKL91" s="835" t="s">
        <v>5716</v>
      </c>
      <c r="GKM91" s="835" t="s">
        <v>5717</v>
      </c>
      <c r="GKN91" s="835" t="s">
        <v>5718</v>
      </c>
      <c r="GKO91" s="835" t="s">
        <v>5719</v>
      </c>
      <c r="GKP91" s="835" t="s">
        <v>5720</v>
      </c>
      <c r="GKQ91" s="835" t="s">
        <v>5721</v>
      </c>
      <c r="GKR91" s="835" t="s">
        <v>5722</v>
      </c>
      <c r="GKS91" s="835" t="s">
        <v>5723</v>
      </c>
      <c r="GKT91" s="835" t="s">
        <v>5724</v>
      </c>
      <c r="GKU91" s="835" t="s">
        <v>5725</v>
      </c>
      <c r="GKV91" s="835" t="s">
        <v>5726</v>
      </c>
      <c r="GKW91" s="835" t="s">
        <v>5727</v>
      </c>
      <c r="GKX91" s="835" t="s">
        <v>5728</v>
      </c>
      <c r="GKY91" s="835" t="s">
        <v>5729</v>
      </c>
      <c r="GKZ91" s="835" t="s">
        <v>5730</v>
      </c>
      <c r="GLA91" s="835" t="s">
        <v>5731</v>
      </c>
      <c r="GLB91" s="835" t="s">
        <v>5732</v>
      </c>
      <c r="GLC91" s="835" t="s">
        <v>5733</v>
      </c>
      <c r="GLD91" s="835" t="s">
        <v>5734</v>
      </c>
      <c r="GLE91" s="835" t="s">
        <v>5735</v>
      </c>
      <c r="GLF91" s="835" t="s">
        <v>5736</v>
      </c>
      <c r="GLG91" s="835" t="s">
        <v>5737</v>
      </c>
      <c r="GLH91" s="835" t="s">
        <v>5738</v>
      </c>
      <c r="GLI91" s="835" t="s">
        <v>5739</v>
      </c>
      <c r="GLJ91" s="835" t="s">
        <v>5740</v>
      </c>
      <c r="GLK91" s="835" t="s">
        <v>5741</v>
      </c>
      <c r="GLL91" s="835" t="s">
        <v>5742</v>
      </c>
      <c r="GLM91" s="835" t="s">
        <v>5743</v>
      </c>
      <c r="GLN91" s="835" t="s">
        <v>5744</v>
      </c>
      <c r="GLO91" s="835" t="s">
        <v>5745</v>
      </c>
      <c r="GLP91" s="835" t="s">
        <v>5746</v>
      </c>
      <c r="GLQ91" s="835" t="s">
        <v>5747</v>
      </c>
      <c r="GLR91" s="835" t="s">
        <v>5748</v>
      </c>
      <c r="GLS91" s="835" t="s">
        <v>5749</v>
      </c>
      <c r="GLT91" s="835" t="s">
        <v>5750</v>
      </c>
      <c r="GLU91" s="835" t="s">
        <v>5751</v>
      </c>
      <c r="GLV91" s="835" t="s">
        <v>5752</v>
      </c>
      <c r="GLW91" s="835" t="s">
        <v>5753</v>
      </c>
      <c r="GLX91" s="835" t="s">
        <v>5754</v>
      </c>
      <c r="GLY91" s="835" t="s">
        <v>5755</v>
      </c>
      <c r="GLZ91" s="835" t="s">
        <v>5756</v>
      </c>
      <c r="GMA91" s="835" t="s">
        <v>5757</v>
      </c>
      <c r="GMB91" s="835" t="s">
        <v>5758</v>
      </c>
      <c r="GMC91" s="835" t="s">
        <v>5759</v>
      </c>
      <c r="GMD91" s="835" t="s">
        <v>5760</v>
      </c>
      <c r="GME91" s="835" t="s">
        <v>5761</v>
      </c>
      <c r="GMF91" s="835" t="s">
        <v>5762</v>
      </c>
      <c r="GMG91" s="835" t="s">
        <v>5763</v>
      </c>
      <c r="GMH91" s="835" t="s">
        <v>5764</v>
      </c>
      <c r="GMI91" s="835" t="s">
        <v>5765</v>
      </c>
      <c r="GMJ91" s="835" t="s">
        <v>5766</v>
      </c>
      <c r="GMK91" s="835" t="s">
        <v>5767</v>
      </c>
      <c r="GML91" s="835" t="s">
        <v>5768</v>
      </c>
      <c r="GMM91" s="835" t="s">
        <v>5769</v>
      </c>
      <c r="GMN91" s="835" t="s">
        <v>5770</v>
      </c>
      <c r="GMO91" s="835" t="s">
        <v>5771</v>
      </c>
      <c r="GMP91" s="835" t="s">
        <v>5772</v>
      </c>
      <c r="GMQ91" s="835" t="s">
        <v>5773</v>
      </c>
      <c r="GMR91" s="835" t="s">
        <v>5774</v>
      </c>
      <c r="GMS91" s="835" t="s">
        <v>5775</v>
      </c>
      <c r="GMT91" s="835" t="s">
        <v>5776</v>
      </c>
      <c r="GMU91" s="835" t="s">
        <v>5777</v>
      </c>
      <c r="GMV91" s="835" t="s">
        <v>5778</v>
      </c>
      <c r="GMW91" s="835" t="s">
        <v>5779</v>
      </c>
      <c r="GMX91" s="835" t="s">
        <v>5780</v>
      </c>
      <c r="GMY91" s="835" t="s">
        <v>5781</v>
      </c>
      <c r="GMZ91" s="835" t="s">
        <v>5782</v>
      </c>
      <c r="GNA91" s="835" t="s">
        <v>5783</v>
      </c>
      <c r="GNB91" s="835" t="s">
        <v>5784</v>
      </c>
      <c r="GNC91" s="835" t="s">
        <v>5785</v>
      </c>
      <c r="GND91" s="835" t="s">
        <v>5786</v>
      </c>
      <c r="GNE91" s="835" t="s">
        <v>5787</v>
      </c>
      <c r="GNF91" s="835" t="s">
        <v>5788</v>
      </c>
      <c r="GNG91" s="835" t="s">
        <v>5789</v>
      </c>
      <c r="GNH91" s="835" t="s">
        <v>5790</v>
      </c>
      <c r="GNI91" s="835" t="s">
        <v>5791</v>
      </c>
      <c r="GNJ91" s="835" t="s">
        <v>5792</v>
      </c>
      <c r="GNK91" s="835" t="s">
        <v>5793</v>
      </c>
      <c r="GNL91" s="835" t="s">
        <v>5794</v>
      </c>
      <c r="GNM91" s="835" t="s">
        <v>5795</v>
      </c>
      <c r="GNN91" s="835" t="s">
        <v>5796</v>
      </c>
      <c r="GNO91" s="835" t="s">
        <v>5797</v>
      </c>
      <c r="GNP91" s="835" t="s">
        <v>5798</v>
      </c>
      <c r="GNQ91" s="835" t="s">
        <v>5799</v>
      </c>
      <c r="GNR91" s="835" t="s">
        <v>5800</v>
      </c>
      <c r="GNS91" s="835" t="s">
        <v>5801</v>
      </c>
      <c r="GNT91" s="835" t="s">
        <v>5802</v>
      </c>
      <c r="GNU91" s="835" t="s">
        <v>5803</v>
      </c>
      <c r="GNV91" s="835" t="s">
        <v>5804</v>
      </c>
      <c r="GNW91" s="835" t="s">
        <v>5805</v>
      </c>
      <c r="GNX91" s="835" t="s">
        <v>5806</v>
      </c>
      <c r="GNY91" s="835" t="s">
        <v>5807</v>
      </c>
      <c r="GNZ91" s="835" t="s">
        <v>5808</v>
      </c>
      <c r="GOA91" s="835" t="s">
        <v>5809</v>
      </c>
      <c r="GOB91" s="835" t="s">
        <v>5810</v>
      </c>
      <c r="GOC91" s="835" t="s">
        <v>5811</v>
      </c>
      <c r="GOD91" s="835" t="s">
        <v>5812</v>
      </c>
      <c r="GOE91" s="835" t="s">
        <v>5813</v>
      </c>
      <c r="GOF91" s="835" t="s">
        <v>5814</v>
      </c>
      <c r="GOG91" s="835" t="s">
        <v>5815</v>
      </c>
      <c r="GOH91" s="835" t="s">
        <v>5816</v>
      </c>
      <c r="GOI91" s="835" t="s">
        <v>5817</v>
      </c>
      <c r="GOJ91" s="835" t="s">
        <v>5818</v>
      </c>
      <c r="GOK91" s="835" t="s">
        <v>5819</v>
      </c>
      <c r="GOL91" s="835" t="s">
        <v>5820</v>
      </c>
      <c r="GOM91" s="835" t="s">
        <v>5821</v>
      </c>
      <c r="GON91" s="835" t="s">
        <v>5822</v>
      </c>
      <c r="GOO91" s="835" t="s">
        <v>5823</v>
      </c>
      <c r="GOP91" s="835" t="s">
        <v>5824</v>
      </c>
      <c r="GOQ91" s="835" t="s">
        <v>5825</v>
      </c>
      <c r="GOR91" s="835" t="s">
        <v>5826</v>
      </c>
      <c r="GOS91" s="835" t="s">
        <v>5827</v>
      </c>
      <c r="GOT91" s="835" t="s">
        <v>5828</v>
      </c>
      <c r="GOU91" s="835" t="s">
        <v>5829</v>
      </c>
      <c r="GOV91" s="835" t="s">
        <v>5830</v>
      </c>
      <c r="GOW91" s="835" t="s">
        <v>5831</v>
      </c>
      <c r="GOX91" s="835" t="s">
        <v>5832</v>
      </c>
      <c r="GOY91" s="835" t="s">
        <v>5833</v>
      </c>
      <c r="GOZ91" s="835" t="s">
        <v>5834</v>
      </c>
      <c r="GPA91" s="835" t="s">
        <v>5835</v>
      </c>
      <c r="GPB91" s="835" t="s">
        <v>5836</v>
      </c>
      <c r="GPC91" s="835" t="s">
        <v>5837</v>
      </c>
      <c r="GPD91" s="835" t="s">
        <v>5838</v>
      </c>
      <c r="GPE91" s="835" t="s">
        <v>5839</v>
      </c>
      <c r="GPF91" s="835" t="s">
        <v>5840</v>
      </c>
      <c r="GPG91" s="835" t="s">
        <v>5841</v>
      </c>
      <c r="GPH91" s="835" t="s">
        <v>5842</v>
      </c>
      <c r="GPI91" s="835" t="s">
        <v>5843</v>
      </c>
      <c r="GPJ91" s="835" t="s">
        <v>5844</v>
      </c>
      <c r="GPK91" s="835" t="s">
        <v>5845</v>
      </c>
      <c r="GPL91" s="835" t="s">
        <v>5846</v>
      </c>
      <c r="GPM91" s="835" t="s">
        <v>5847</v>
      </c>
      <c r="GPN91" s="835" t="s">
        <v>5848</v>
      </c>
      <c r="GPO91" s="835" t="s">
        <v>5849</v>
      </c>
      <c r="GPP91" s="835" t="s">
        <v>5850</v>
      </c>
      <c r="GPQ91" s="835" t="s">
        <v>5851</v>
      </c>
      <c r="GPR91" s="835" t="s">
        <v>5852</v>
      </c>
      <c r="GPS91" s="835" t="s">
        <v>5853</v>
      </c>
      <c r="GPT91" s="835" t="s">
        <v>5854</v>
      </c>
      <c r="GPU91" s="835" t="s">
        <v>5855</v>
      </c>
      <c r="GPV91" s="835" t="s">
        <v>5856</v>
      </c>
      <c r="GPW91" s="835" t="s">
        <v>5857</v>
      </c>
      <c r="GPX91" s="835" t="s">
        <v>5858</v>
      </c>
      <c r="GPY91" s="835" t="s">
        <v>5859</v>
      </c>
      <c r="GPZ91" s="835" t="s">
        <v>5860</v>
      </c>
      <c r="GQA91" s="835" t="s">
        <v>5861</v>
      </c>
      <c r="GQB91" s="835" t="s">
        <v>5862</v>
      </c>
      <c r="GQC91" s="835" t="s">
        <v>5863</v>
      </c>
      <c r="GQD91" s="835" t="s">
        <v>5864</v>
      </c>
      <c r="GQE91" s="835" t="s">
        <v>5865</v>
      </c>
      <c r="GQF91" s="835" t="s">
        <v>5866</v>
      </c>
      <c r="GQG91" s="835" t="s">
        <v>5867</v>
      </c>
      <c r="GQH91" s="835" t="s">
        <v>5868</v>
      </c>
      <c r="GQI91" s="835" t="s">
        <v>5869</v>
      </c>
      <c r="GQJ91" s="835" t="s">
        <v>5870</v>
      </c>
      <c r="GQK91" s="835" t="s">
        <v>5871</v>
      </c>
      <c r="GQL91" s="835" t="s">
        <v>5872</v>
      </c>
      <c r="GQM91" s="835" t="s">
        <v>5873</v>
      </c>
      <c r="GQN91" s="835" t="s">
        <v>5874</v>
      </c>
      <c r="GQO91" s="835" t="s">
        <v>5875</v>
      </c>
      <c r="GQP91" s="835" t="s">
        <v>5876</v>
      </c>
      <c r="GQQ91" s="835" t="s">
        <v>5877</v>
      </c>
      <c r="GQR91" s="835" t="s">
        <v>5878</v>
      </c>
      <c r="GQS91" s="835" t="s">
        <v>5879</v>
      </c>
      <c r="GQT91" s="835" t="s">
        <v>5880</v>
      </c>
      <c r="GQU91" s="835" t="s">
        <v>5881</v>
      </c>
      <c r="GQV91" s="835" t="s">
        <v>5882</v>
      </c>
      <c r="GQW91" s="835" t="s">
        <v>5883</v>
      </c>
      <c r="GQX91" s="835" t="s">
        <v>5884</v>
      </c>
      <c r="GQY91" s="835" t="s">
        <v>5885</v>
      </c>
      <c r="GQZ91" s="835" t="s">
        <v>5886</v>
      </c>
      <c r="GRA91" s="835" t="s">
        <v>5887</v>
      </c>
      <c r="GRB91" s="835" t="s">
        <v>5888</v>
      </c>
      <c r="GRC91" s="835" t="s">
        <v>5889</v>
      </c>
      <c r="GRD91" s="835" t="s">
        <v>5890</v>
      </c>
      <c r="GRE91" s="835" t="s">
        <v>5891</v>
      </c>
      <c r="GRF91" s="835" t="s">
        <v>5892</v>
      </c>
      <c r="GRG91" s="835" t="s">
        <v>5893</v>
      </c>
      <c r="GRH91" s="835" t="s">
        <v>5894</v>
      </c>
      <c r="GRI91" s="835" t="s">
        <v>5895</v>
      </c>
      <c r="GRJ91" s="835" t="s">
        <v>5896</v>
      </c>
      <c r="GRK91" s="835" t="s">
        <v>5897</v>
      </c>
      <c r="GRL91" s="835" t="s">
        <v>5898</v>
      </c>
      <c r="GRM91" s="835" t="s">
        <v>5899</v>
      </c>
      <c r="GRN91" s="835" t="s">
        <v>5900</v>
      </c>
      <c r="GRO91" s="835" t="s">
        <v>5901</v>
      </c>
      <c r="GRP91" s="835" t="s">
        <v>5902</v>
      </c>
      <c r="GRQ91" s="835" t="s">
        <v>5903</v>
      </c>
      <c r="GRR91" s="835" t="s">
        <v>5904</v>
      </c>
      <c r="GRS91" s="835" t="s">
        <v>5905</v>
      </c>
      <c r="GRT91" s="835" t="s">
        <v>5906</v>
      </c>
      <c r="GRU91" s="835" t="s">
        <v>5907</v>
      </c>
      <c r="GRV91" s="835" t="s">
        <v>5908</v>
      </c>
      <c r="GRW91" s="835" t="s">
        <v>5909</v>
      </c>
      <c r="GRX91" s="835" t="s">
        <v>5910</v>
      </c>
      <c r="GRY91" s="835" t="s">
        <v>5911</v>
      </c>
      <c r="GRZ91" s="835" t="s">
        <v>5912</v>
      </c>
      <c r="GSA91" s="835" t="s">
        <v>5913</v>
      </c>
      <c r="GSB91" s="835" t="s">
        <v>5914</v>
      </c>
      <c r="GSC91" s="835" t="s">
        <v>5915</v>
      </c>
      <c r="GSD91" s="835" t="s">
        <v>5916</v>
      </c>
      <c r="GSE91" s="835" t="s">
        <v>5917</v>
      </c>
      <c r="GSF91" s="835" t="s">
        <v>5918</v>
      </c>
      <c r="GSG91" s="835" t="s">
        <v>5919</v>
      </c>
      <c r="GSH91" s="835" t="s">
        <v>5920</v>
      </c>
      <c r="GSI91" s="835" t="s">
        <v>5921</v>
      </c>
      <c r="GSJ91" s="835" t="s">
        <v>5922</v>
      </c>
      <c r="GSK91" s="835" t="s">
        <v>5923</v>
      </c>
      <c r="GSL91" s="835" t="s">
        <v>5924</v>
      </c>
      <c r="GSM91" s="835" t="s">
        <v>5925</v>
      </c>
      <c r="GSN91" s="835" t="s">
        <v>5926</v>
      </c>
      <c r="GSO91" s="835" t="s">
        <v>5927</v>
      </c>
      <c r="GSP91" s="835" t="s">
        <v>5928</v>
      </c>
      <c r="GSQ91" s="835" t="s">
        <v>5929</v>
      </c>
      <c r="GSR91" s="835" t="s">
        <v>5930</v>
      </c>
      <c r="GSS91" s="835" t="s">
        <v>5931</v>
      </c>
      <c r="GST91" s="835" t="s">
        <v>5932</v>
      </c>
      <c r="GSU91" s="835" t="s">
        <v>5933</v>
      </c>
      <c r="GSV91" s="835" t="s">
        <v>5934</v>
      </c>
      <c r="GSW91" s="835" t="s">
        <v>5935</v>
      </c>
      <c r="GSX91" s="835" t="s">
        <v>5936</v>
      </c>
      <c r="GSY91" s="835" t="s">
        <v>5937</v>
      </c>
      <c r="GSZ91" s="835" t="s">
        <v>5938</v>
      </c>
      <c r="GTA91" s="835" t="s">
        <v>5939</v>
      </c>
      <c r="GTB91" s="835" t="s">
        <v>5940</v>
      </c>
      <c r="GTC91" s="835" t="s">
        <v>5941</v>
      </c>
      <c r="GTD91" s="835" t="s">
        <v>5942</v>
      </c>
      <c r="GTE91" s="835" t="s">
        <v>5943</v>
      </c>
      <c r="GTF91" s="835" t="s">
        <v>5944</v>
      </c>
      <c r="GTG91" s="835" t="s">
        <v>5945</v>
      </c>
      <c r="GTH91" s="835" t="s">
        <v>5946</v>
      </c>
      <c r="GTI91" s="835" t="s">
        <v>5947</v>
      </c>
      <c r="GTJ91" s="835" t="s">
        <v>5948</v>
      </c>
      <c r="GTK91" s="835" t="s">
        <v>5949</v>
      </c>
      <c r="GTL91" s="835" t="s">
        <v>5950</v>
      </c>
      <c r="GTM91" s="835" t="s">
        <v>5951</v>
      </c>
      <c r="GTN91" s="835" t="s">
        <v>5952</v>
      </c>
      <c r="GTO91" s="835" t="s">
        <v>5953</v>
      </c>
      <c r="GTP91" s="835" t="s">
        <v>5954</v>
      </c>
      <c r="GTQ91" s="835" t="s">
        <v>5955</v>
      </c>
      <c r="GTR91" s="835" t="s">
        <v>5956</v>
      </c>
      <c r="GTS91" s="835" t="s">
        <v>5957</v>
      </c>
      <c r="GTT91" s="835" t="s">
        <v>5958</v>
      </c>
      <c r="GTU91" s="835" t="s">
        <v>5959</v>
      </c>
      <c r="GTV91" s="835" t="s">
        <v>5960</v>
      </c>
      <c r="GTW91" s="835" t="s">
        <v>5961</v>
      </c>
      <c r="GTX91" s="835" t="s">
        <v>5962</v>
      </c>
      <c r="GTY91" s="835" t="s">
        <v>5963</v>
      </c>
      <c r="GTZ91" s="835" t="s">
        <v>5964</v>
      </c>
      <c r="GUA91" s="835" t="s">
        <v>5965</v>
      </c>
      <c r="GUB91" s="835" t="s">
        <v>5966</v>
      </c>
      <c r="GUC91" s="835" t="s">
        <v>5967</v>
      </c>
      <c r="GUD91" s="835" t="s">
        <v>5968</v>
      </c>
      <c r="GUE91" s="835" t="s">
        <v>5969</v>
      </c>
      <c r="GUF91" s="835" t="s">
        <v>5970</v>
      </c>
      <c r="GUG91" s="835" t="s">
        <v>5971</v>
      </c>
      <c r="GUH91" s="835" t="s">
        <v>5972</v>
      </c>
      <c r="GUI91" s="835" t="s">
        <v>5973</v>
      </c>
      <c r="GUJ91" s="835" t="s">
        <v>5974</v>
      </c>
      <c r="GUK91" s="835" t="s">
        <v>5975</v>
      </c>
      <c r="GUL91" s="835" t="s">
        <v>5976</v>
      </c>
      <c r="GUM91" s="835" t="s">
        <v>5977</v>
      </c>
      <c r="GUN91" s="835" t="s">
        <v>5978</v>
      </c>
      <c r="GUO91" s="835" t="s">
        <v>5979</v>
      </c>
      <c r="GUP91" s="835" t="s">
        <v>5980</v>
      </c>
      <c r="GUQ91" s="835" t="s">
        <v>5981</v>
      </c>
      <c r="GUR91" s="835" t="s">
        <v>5982</v>
      </c>
      <c r="GUS91" s="835" t="s">
        <v>5983</v>
      </c>
      <c r="GUT91" s="835" t="s">
        <v>5984</v>
      </c>
      <c r="GUU91" s="835" t="s">
        <v>5985</v>
      </c>
      <c r="GUV91" s="835" t="s">
        <v>5986</v>
      </c>
      <c r="GUW91" s="835" t="s">
        <v>5987</v>
      </c>
      <c r="GUX91" s="835" t="s">
        <v>5988</v>
      </c>
      <c r="GUY91" s="835" t="s">
        <v>5989</v>
      </c>
      <c r="GUZ91" s="835" t="s">
        <v>5990</v>
      </c>
      <c r="GVA91" s="835" t="s">
        <v>5991</v>
      </c>
      <c r="GVB91" s="835" t="s">
        <v>5992</v>
      </c>
      <c r="GVC91" s="835" t="s">
        <v>5993</v>
      </c>
      <c r="GVD91" s="835" t="s">
        <v>5994</v>
      </c>
      <c r="GVE91" s="835" t="s">
        <v>5995</v>
      </c>
      <c r="GVF91" s="835" t="s">
        <v>5996</v>
      </c>
      <c r="GVG91" s="835" t="s">
        <v>5997</v>
      </c>
      <c r="GVH91" s="835" t="s">
        <v>5998</v>
      </c>
      <c r="GVI91" s="835" t="s">
        <v>5999</v>
      </c>
      <c r="GVJ91" s="835" t="s">
        <v>6000</v>
      </c>
      <c r="GVK91" s="835" t="s">
        <v>6001</v>
      </c>
      <c r="GVL91" s="835" t="s">
        <v>6002</v>
      </c>
      <c r="GVM91" s="835" t="s">
        <v>6003</v>
      </c>
      <c r="GVN91" s="835" t="s">
        <v>6004</v>
      </c>
      <c r="GVO91" s="835" t="s">
        <v>6005</v>
      </c>
      <c r="GVP91" s="835" t="s">
        <v>6006</v>
      </c>
      <c r="GVQ91" s="835" t="s">
        <v>6007</v>
      </c>
      <c r="GVR91" s="835" t="s">
        <v>6008</v>
      </c>
      <c r="GVS91" s="835" t="s">
        <v>6009</v>
      </c>
      <c r="GVT91" s="835" t="s">
        <v>6010</v>
      </c>
      <c r="GVU91" s="835" t="s">
        <v>6011</v>
      </c>
      <c r="GVV91" s="835" t="s">
        <v>6012</v>
      </c>
      <c r="GVW91" s="835" t="s">
        <v>6013</v>
      </c>
      <c r="GVX91" s="835" t="s">
        <v>6014</v>
      </c>
      <c r="GVY91" s="835" t="s">
        <v>6015</v>
      </c>
      <c r="GVZ91" s="835" t="s">
        <v>6016</v>
      </c>
      <c r="GWA91" s="835" t="s">
        <v>6017</v>
      </c>
      <c r="GWB91" s="835" t="s">
        <v>6018</v>
      </c>
      <c r="GWC91" s="835" t="s">
        <v>6019</v>
      </c>
      <c r="GWD91" s="835" t="s">
        <v>6020</v>
      </c>
      <c r="GWE91" s="835" t="s">
        <v>6021</v>
      </c>
      <c r="GWF91" s="835" t="s">
        <v>6022</v>
      </c>
      <c r="GWG91" s="835" t="s">
        <v>6023</v>
      </c>
      <c r="GWH91" s="835" t="s">
        <v>6024</v>
      </c>
      <c r="GWI91" s="835" t="s">
        <v>6025</v>
      </c>
      <c r="GWJ91" s="835" t="s">
        <v>6026</v>
      </c>
      <c r="GWK91" s="835" t="s">
        <v>6027</v>
      </c>
      <c r="GWL91" s="835" t="s">
        <v>6028</v>
      </c>
      <c r="GWM91" s="835" t="s">
        <v>6029</v>
      </c>
      <c r="GWN91" s="835" t="s">
        <v>6030</v>
      </c>
      <c r="GWO91" s="835" t="s">
        <v>6031</v>
      </c>
      <c r="GWP91" s="835" t="s">
        <v>6032</v>
      </c>
      <c r="GWQ91" s="835" t="s">
        <v>6033</v>
      </c>
      <c r="GWR91" s="835" t="s">
        <v>6034</v>
      </c>
      <c r="GWS91" s="835" t="s">
        <v>6035</v>
      </c>
      <c r="GWT91" s="835" t="s">
        <v>6036</v>
      </c>
      <c r="GWU91" s="835" t="s">
        <v>6037</v>
      </c>
      <c r="GWV91" s="835" t="s">
        <v>6038</v>
      </c>
      <c r="GWW91" s="835" t="s">
        <v>6039</v>
      </c>
      <c r="GWX91" s="835" t="s">
        <v>6040</v>
      </c>
      <c r="GWY91" s="835" t="s">
        <v>6041</v>
      </c>
      <c r="GWZ91" s="835" t="s">
        <v>6042</v>
      </c>
      <c r="GXA91" s="835" t="s">
        <v>6043</v>
      </c>
      <c r="GXB91" s="835" t="s">
        <v>6044</v>
      </c>
      <c r="GXC91" s="835" t="s">
        <v>6045</v>
      </c>
      <c r="GXD91" s="835" t="s">
        <v>6046</v>
      </c>
      <c r="GXE91" s="835" t="s">
        <v>6047</v>
      </c>
      <c r="GXF91" s="835" t="s">
        <v>6048</v>
      </c>
      <c r="GXG91" s="835" t="s">
        <v>6049</v>
      </c>
      <c r="GXH91" s="835" t="s">
        <v>6050</v>
      </c>
      <c r="GXI91" s="835" t="s">
        <v>6051</v>
      </c>
      <c r="GXJ91" s="835" t="s">
        <v>6052</v>
      </c>
      <c r="GXK91" s="835" t="s">
        <v>6053</v>
      </c>
      <c r="GXL91" s="835" t="s">
        <v>6054</v>
      </c>
      <c r="GXM91" s="835" t="s">
        <v>6055</v>
      </c>
      <c r="GXN91" s="835" t="s">
        <v>6056</v>
      </c>
      <c r="GXO91" s="835" t="s">
        <v>6057</v>
      </c>
      <c r="GXP91" s="835" t="s">
        <v>6058</v>
      </c>
      <c r="GXQ91" s="835" t="s">
        <v>6059</v>
      </c>
      <c r="GXR91" s="835" t="s">
        <v>6060</v>
      </c>
      <c r="GXS91" s="835" t="s">
        <v>6061</v>
      </c>
      <c r="GXT91" s="835" t="s">
        <v>6062</v>
      </c>
      <c r="GXU91" s="835" t="s">
        <v>6063</v>
      </c>
      <c r="GXV91" s="835" t="s">
        <v>6064</v>
      </c>
      <c r="GXW91" s="835" t="s">
        <v>6065</v>
      </c>
      <c r="GXX91" s="835" t="s">
        <v>6066</v>
      </c>
      <c r="GXY91" s="835" t="s">
        <v>6067</v>
      </c>
      <c r="GXZ91" s="835" t="s">
        <v>6068</v>
      </c>
      <c r="GYA91" s="835" t="s">
        <v>6069</v>
      </c>
      <c r="GYB91" s="835" t="s">
        <v>6070</v>
      </c>
      <c r="GYC91" s="835" t="s">
        <v>6071</v>
      </c>
      <c r="GYD91" s="835" t="s">
        <v>6072</v>
      </c>
      <c r="GYE91" s="835" t="s">
        <v>6073</v>
      </c>
      <c r="GYF91" s="835" t="s">
        <v>6074</v>
      </c>
      <c r="GYG91" s="835" t="s">
        <v>6075</v>
      </c>
      <c r="GYH91" s="835" t="s">
        <v>6076</v>
      </c>
      <c r="GYI91" s="835" t="s">
        <v>6077</v>
      </c>
      <c r="GYJ91" s="835" t="s">
        <v>6078</v>
      </c>
      <c r="GYK91" s="835" t="s">
        <v>6079</v>
      </c>
      <c r="GYL91" s="835" t="s">
        <v>6080</v>
      </c>
      <c r="GYM91" s="835" t="s">
        <v>6081</v>
      </c>
      <c r="GYN91" s="835" t="s">
        <v>6082</v>
      </c>
      <c r="GYO91" s="835" t="s">
        <v>6083</v>
      </c>
      <c r="GYP91" s="835" t="s">
        <v>6084</v>
      </c>
      <c r="GYQ91" s="835" t="s">
        <v>6085</v>
      </c>
      <c r="GYR91" s="835" t="s">
        <v>6086</v>
      </c>
      <c r="GYS91" s="835" t="s">
        <v>6087</v>
      </c>
      <c r="GYT91" s="835" t="s">
        <v>6088</v>
      </c>
      <c r="GYU91" s="835" t="s">
        <v>6089</v>
      </c>
      <c r="GYV91" s="835" t="s">
        <v>6090</v>
      </c>
      <c r="GYW91" s="835" t="s">
        <v>6091</v>
      </c>
      <c r="GYX91" s="835" t="s">
        <v>6092</v>
      </c>
      <c r="GYY91" s="835" t="s">
        <v>6093</v>
      </c>
      <c r="GYZ91" s="835" t="s">
        <v>6094</v>
      </c>
      <c r="GZA91" s="835" t="s">
        <v>6095</v>
      </c>
      <c r="GZB91" s="835" t="s">
        <v>6096</v>
      </c>
      <c r="GZC91" s="835" t="s">
        <v>6097</v>
      </c>
      <c r="GZD91" s="835" t="s">
        <v>6098</v>
      </c>
      <c r="GZE91" s="835" t="s">
        <v>6099</v>
      </c>
      <c r="GZF91" s="835" t="s">
        <v>6100</v>
      </c>
      <c r="GZG91" s="835" t="s">
        <v>6101</v>
      </c>
      <c r="GZH91" s="835" t="s">
        <v>6102</v>
      </c>
      <c r="GZI91" s="835" t="s">
        <v>6103</v>
      </c>
      <c r="GZJ91" s="835" t="s">
        <v>6104</v>
      </c>
      <c r="GZK91" s="835" t="s">
        <v>6105</v>
      </c>
      <c r="GZL91" s="835" t="s">
        <v>6106</v>
      </c>
      <c r="GZM91" s="835" t="s">
        <v>6107</v>
      </c>
      <c r="GZN91" s="835" t="s">
        <v>6108</v>
      </c>
      <c r="GZO91" s="835" t="s">
        <v>6109</v>
      </c>
      <c r="GZP91" s="835" t="s">
        <v>6110</v>
      </c>
      <c r="GZQ91" s="835" t="s">
        <v>6111</v>
      </c>
      <c r="GZR91" s="835" t="s">
        <v>6112</v>
      </c>
      <c r="GZS91" s="835" t="s">
        <v>6113</v>
      </c>
      <c r="GZT91" s="835" t="s">
        <v>6114</v>
      </c>
      <c r="GZU91" s="835" t="s">
        <v>6115</v>
      </c>
      <c r="GZV91" s="835" t="s">
        <v>6116</v>
      </c>
      <c r="GZW91" s="835" t="s">
        <v>6117</v>
      </c>
      <c r="GZX91" s="835" t="s">
        <v>6118</v>
      </c>
      <c r="GZY91" s="835" t="s">
        <v>6119</v>
      </c>
      <c r="GZZ91" s="835" t="s">
        <v>6120</v>
      </c>
      <c r="HAA91" s="835" t="s">
        <v>6121</v>
      </c>
      <c r="HAB91" s="835" t="s">
        <v>6122</v>
      </c>
      <c r="HAC91" s="835" t="s">
        <v>6123</v>
      </c>
      <c r="HAD91" s="835" t="s">
        <v>6124</v>
      </c>
      <c r="HAE91" s="835" t="s">
        <v>6125</v>
      </c>
      <c r="HAF91" s="835" t="s">
        <v>6126</v>
      </c>
      <c r="HAG91" s="835" t="s">
        <v>6127</v>
      </c>
      <c r="HAH91" s="835" t="s">
        <v>6128</v>
      </c>
      <c r="HAI91" s="835" t="s">
        <v>6129</v>
      </c>
      <c r="HAJ91" s="835" t="s">
        <v>6130</v>
      </c>
      <c r="HAK91" s="835" t="s">
        <v>6131</v>
      </c>
      <c r="HAL91" s="835" t="s">
        <v>6132</v>
      </c>
      <c r="HAM91" s="835" t="s">
        <v>6133</v>
      </c>
      <c r="HAN91" s="835" t="s">
        <v>6134</v>
      </c>
      <c r="HAO91" s="835" t="s">
        <v>6135</v>
      </c>
      <c r="HAP91" s="835" t="s">
        <v>6136</v>
      </c>
      <c r="HAQ91" s="835" t="s">
        <v>6137</v>
      </c>
      <c r="HAR91" s="835" t="s">
        <v>6138</v>
      </c>
      <c r="HAS91" s="835" t="s">
        <v>6139</v>
      </c>
      <c r="HAT91" s="835" t="s">
        <v>6140</v>
      </c>
      <c r="HAU91" s="835" t="s">
        <v>6141</v>
      </c>
      <c r="HAV91" s="835" t="s">
        <v>6142</v>
      </c>
      <c r="HAW91" s="835" t="s">
        <v>6143</v>
      </c>
      <c r="HAX91" s="835" t="s">
        <v>6144</v>
      </c>
      <c r="HAY91" s="835" t="s">
        <v>6145</v>
      </c>
      <c r="HAZ91" s="835" t="s">
        <v>6146</v>
      </c>
      <c r="HBA91" s="835" t="s">
        <v>6147</v>
      </c>
      <c r="HBB91" s="835" t="s">
        <v>6148</v>
      </c>
      <c r="HBC91" s="835" t="s">
        <v>6149</v>
      </c>
      <c r="HBD91" s="835" t="s">
        <v>6150</v>
      </c>
      <c r="HBE91" s="835" t="s">
        <v>6151</v>
      </c>
      <c r="HBF91" s="835" t="s">
        <v>6152</v>
      </c>
      <c r="HBG91" s="835" t="s">
        <v>6153</v>
      </c>
      <c r="HBH91" s="835" t="s">
        <v>6154</v>
      </c>
      <c r="HBI91" s="835" t="s">
        <v>6155</v>
      </c>
      <c r="HBJ91" s="835" t="s">
        <v>6156</v>
      </c>
      <c r="HBK91" s="835" t="s">
        <v>6157</v>
      </c>
      <c r="HBL91" s="835" t="s">
        <v>6158</v>
      </c>
      <c r="HBM91" s="835" t="s">
        <v>6159</v>
      </c>
      <c r="HBN91" s="835" t="s">
        <v>6160</v>
      </c>
      <c r="HBO91" s="835" t="s">
        <v>6161</v>
      </c>
      <c r="HBP91" s="835" t="s">
        <v>6162</v>
      </c>
      <c r="HBQ91" s="835" t="s">
        <v>6163</v>
      </c>
      <c r="HBR91" s="835" t="s">
        <v>6164</v>
      </c>
      <c r="HBS91" s="835" t="s">
        <v>6165</v>
      </c>
      <c r="HBT91" s="835" t="s">
        <v>6166</v>
      </c>
      <c r="HBU91" s="835" t="s">
        <v>6167</v>
      </c>
      <c r="HBV91" s="835" t="s">
        <v>6168</v>
      </c>
      <c r="HBW91" s="835" t="s">
        <v>6169</v>
      </c>
      <c r="HBX91" s="835" t="s">
        <v>6170</v>
      </c>
      <c r="HBY91" s="835" t="s">
        <v>6171</v>
      </c>
      <c r="HBZ91" s="835" t="s">
        <v>6172</v>
      </c>
      <c r="HCA91" s="835" t="s">
        <v>6173</v>
      </c>
      <c r="HCB91" s="835" t="s">
        <v>6174</v>
      </c>
      <c r="HCC91" s="835" t="s">
        <v>6175</v>
      </c>
      <c r="HCD91" s="835" t="s">
        <v>6176</v>
      </c>
      <c r="HCE91" s="835" t="s">
        <v>6177</v>
      </c>
      <c r="HCF91" s="835" t="s">
        <v>6178</v>
      </c>
      <c r="HCG91" s="835" t="s">
        <v>6179</v>
      </c>
      <c r="HCH91" s="835" t="s">
        <v>6180</v>
      </c>
      <c r="HCI91" s="835" t="s">
        <v>6181</v>
      </c>
      <c r="HCJ91" s="835" t="s">
        <v>6182</v>
      </c>
      <c r="HCK91" s="835" t="s">
        <v>6183</v>
      </c>
      <c r="HCL91" s="835" t="s">
        <v>6184</v>
      </c>
      <c r="HCM91" s="835" t="s">
        <v>6185</v>
      </c>
      <c r="HCN91" s="835" t="s">
        <v>6186</v>
      </c>
      <c r="HCO91" s="835" t="s">
        <v>6187</v>
      </c>
      <c r="HCP91" s="835" t="s">
        <v>6188</v>
      </c>
      <c r="HCQ91" s="835" t="s">
        <v>6189</v>
      </c>
      <c r="HCR91" s="835" t="s">
        <v>6190</v>
      </c>
      <c r="HCS91" s="835" t="s">
        <v>6191</v>
      </c>
      <c r="HCT91" s="835" t="s">
        <v>6192</v>
      </c>
      <c r="HCU91" s="835" t="s">
        <v>6193</v>
      </c>
      <c r="HCV91" s="835" t="s">
        <v>6194</v>
      </c>
      <c r="HCW91" s="835" t="s">
        <v>6195</v>
      </c>
      <c r="HCX91" s="835" t="s">
        <v>6196</v>
      </c>
      <c r="HCY91" s="835" t="s">
        <v>6197</v>
      </c>
      <c r="HCZ91" s="835" t="s">
        <v>6198</v>
      </c>
      <c r="HDA91" s="835" t="s">
        <v>6199</v>
      </c>
      <c r="HDB91" s="835" t="s">
        <v>6200</v>
      </c>
      <c r="HDC91" s="835" t="s">
        <v>6201</v>
      </c>
      <c r="HDD91" s="835" t="s">
        <v>6202</v>
      </c>
      <c r="HDE91" s="835" t="s">
        <v>6203</v>
      </c>
      <c r="HDF91" s="835" t="s">
        <v>6204</v>
      </c>
      <c r="HDG91" s="835" t="s">
        <v>6205</v>
      </c>
      <c r="HDH91" s="835" t="s">
        <v>6206</v>
      </c>
      <c r="HDI91" s="835" t="s">
        <v>6207</v>
      </c>
      <c r="HDJ91" s="835" t="s">
        <v>6208</v>
      </c>
      <c r="HDK91" s="835" t="s">
        <v>6209</v>
      </c>
      <c r="HDL91" s="835" t="s">
        <v>6210</v>
      </c>
      <c r="HDM91" s="835" t="s">
        <v>6211</v>
      </c>
      <c r="HDN91" s="835" t="s">
        <v>6212</v>
      </c>
      <c r="HDO91" s="835" t="s">
        <v>6213</v>
      </c>
      <c r="HDP91" s="835" t="s">
        <v>6214</v>
      </c>
      <c r="HDQ91" s="835" t="s">
        <v>6215</v>
      </c>
      <c r="HDR91" s="835" t="s">
        <v>6216</v>
      </c>
      <c r="HDS91" s="835" t="s">
        <v>6217</v>
      </c>
      <c r="HDT91" s="835" t="s">
        <v>6218</v>
      </c>
      <c r="HDU91" s="835" t="s">
        <v>6219</v>
      </c>
      <c r="HDV91" s="835" t="s">
        <v>6220</v>
      </c>
      <c r="HDW91" s="835" t="s">
        <v>6221</v>
      </c>
      <c r="HDX91" s="835" t="s">
        <v>6222</v>
      </c>
      <c r="HDY91" s="835" t="s">
        <v>6223</v>
      </c>
      <c r="HDZ91" s="835" t="s">
        <v>6224</v>
      </c>
      <c r="HEA91" s="835" t="s">
        <v>6225</v>
      </c>
      <c r="HEB91" s="835" t="s">
        <v>6226</v>
      </c>
      <c r="HEC91" s="835" t="s">
        <v>6227</v>
      </c>
      <c r="HED91" s="835" t="s">
        <v>6228</v>
      </c>
      <c r="HEE91" s="835" t="s">
        <v>6229</v>
      </c>
      <c r="HEF91" s="835" t="s">
        <v>6230</v>
      </c>
      <c r="HEG91" s="835" t="s">
        <v>6231</v>
      </c>
      <c r="HEH91" s="835" t="s">
        <v>6232</v>
      </c>
      <c r="HEI91" s="835" t="s">
        <v>6233</v>
      </c>
      <c r="HEJ91" s="835" t="s">
        <v>6234</v>
      </c>
      <c r="HEK91" s="835" t="s">
        <v>6235</v>
      </c>
      <c r="HEL91" s="835" t="s">
        <v>6236</v>
      </c>
      <c r="HEM91" s="835" t="s">
        <v>6237</v>
      </c>
      <c r="HEN91" s="835" t="s">
        <v>6238</v>
      </c>
      <c r="HEO91" s="835" t="s">
        <v>6239</v>
      </c>
      <c r="HEP91" s="835" t="s">
        <v>6240</v>
      </c>
      <c r="HEQ91" s="835" t="s">
        <v>6241</v>
      </c>
      <c r="HER91" s="835" t="s">
        <v>6242</v>
      </c>
      <c r="HES91" s="835" t="s">
        <v>6243</v>
      </c>
      <c r="HET91" s="835" t="s">
        <v>6244</v>
      </c>
      <c r="HEU91" s="835" t="s">
        <v>6245</v>
      </c>
      <c r="HEV91" s="835" t="s">
        <v>6246</v>
      </c>
      <c r="HEW91" s="835" t="s">
        <v>6247</v>
      </c>
      <c r="HEX91" s="835" t="s">
        <v>6248</v>
      </c>
      <c r="HEY91" s="835" t="s">
        <v>6249</v>
      </c>
      <c r="HEZ91" s="835" t="s">
        <v>6250</v>
      </c>
      <c r="HFA91" s="835" t="s">
        <v>6251</v>
      </c>
      <c r="HFB91" s="835" t="s">
        <v>6252</v>
      </c>
      <c r="HFC91" s="835" t="s">
        <v>6253</v>
      </c>
      <c r="HFD91" s="835" t="s">
        <v>6254</v>
      </c>
      <c r="HFE91" s="835" t="s">
        <v>6255</v>
      </c>
      <c r="HFF91" s="835" t="s">
        <v>6256</v>
      </c>
      <c r="HFG91" s="835" t="s">
        <v>6257</v>
      </c>
      <c r="HFH91" s="835" t="s">
        <v>6258</v>
      </c>
      <c r="HFI91" s="835" t="s">
        <v>6259</v>
      </c>
      <c r="HFJ91" s="835" t="s">
        <v>6260</v>
      </c>
      <c r="HFK91" s="835" t="s">
        <v>6261</v>
      </c>
      <c r="HFL91" s="835" t="s">
        <v>6262</v>
      </c>
      <c r="HFM91" s="835" t="s">
        <v>6263</v>
      </c>
      <c r="HFN91" s="835" t="s">
        <v>6264</v>
      </c>
      <c r="HFO91" s="835" t="s">
        <v>6265</v>
      </c>
      <c r="HFP91" s="835" t="s">
        <v>6266</v>
      </c>
      <c r="HFQ91" s="835" t="s">
        <v>6267</v>
      </c>
      <c r="HFR91" s="835" t="s">
        <v>6268</v>
      </c>
      <c r="HFS91" s="835" t="s">
        <v>6269</v>
      </c>
      <c r="HFT91" s="835" t="s">
        <v>6270</v>
      </c>
      <c r="HFU91" s="835" t="s">
        <v>6271</v>
      </c>
      <c r="HFV91" s="835" t="s">
        <v>6272</v>
      </c>
      <c r="HFW91" s="835" t="s">
        <v>6273</v>
      </c>
      <c r="HFX91" s="835" t="s">
        <v>6274</v>
      </c>
      <c r="HFY91" s="835" t="s">
        <v>6275</v>
      </c>
      <c r="HFZ91" s="835" t="s">
        <v>6276</v>
      </c>
      <c r="HGA91" s="835" t="s">
        <v>6277</v>
      </c>
      <c r="HGB91" s="835" t="s">
        <v>6278</v>
      </c>
      <c r="HGC91" s="835" t="s">
        <v>6279</v>
      </c>
      <c r="HGD91" s="835" t="s">
        <v>6280</v>
      </c>
      <c r="HGE91" s="835" t="s">
        <v>6281</v>
      </c>
      <c r="HGF91" s="835" t="s">
        <v>6282</v>
      </c>
      <c r="HGG91" s="835" t="s">
        <v>6283</v>
      </c>
      <c r="HGH91" s="835" t="s">
        <v>6284</v>
      </c>
      <c r="HGI91" s="835" t="s">
        <v>6285</v>
      </c>
      <c r="HGJ91" s="835" t="s">
        <v>6286</v>
      </c>
      <c r="HGK91" s="835" t="s">
        <v>6287</v>
      </c>
      <c r="HGL91" s="835" t="s">
        <v>6288</v>
      </c>
      <c r="HGM91" s="835" t="s">
        <v>6289</v>
      </c>
      <c r="HGN91" s="835" t="s">
        <v>6290</v>
      </c>
      <c r="HGO91" s="835" t="s">
        <v>6291</v>
      </c>
      <c r="HGP91" s="835" t="s">
        <v>6292</v>
      </c>
      <c r="HGQ91" s="835" t="s">
        <v>6293</v>
      </c>
      <c r="HGR91" s="835" t="s">
        <v>6294</v>
      </c>
      <c r="HGS91" s="835" t="s">
        <v>6295</v>
      </c>
      <c r="HGT91" s="835" t="s">
        <v>6296</v>
      </c>
      <c r="HGU91" s="835" t="s">
        <v>6297</v>
      </c>
      <c r="HGV91" s="835" t="s">
        <v>6298</v>
      </c>
      <c r="HGW91" s="835" t="s">
        <v>6299</v>
      </c>
      <c r="HGX91" s="835" t="s">
        <v>6300</v>
      </c>
      <c r="HGY91" s="835" t="s">
        <v>6301</v>
      </c>
      <c r="HGZ91" s="835" t="s">
        <v>6302</v>
      </c>
      <c r="HHA91" s="835" t="s">
        <v>6303</v>
      </c>
      <c r="HHB91" s="835" t="s">
        <v>6304</v>
      </c>
      <c r="HHC91" s="835" t="s">
        <v>6305</v>
      </c>
      <c r="HHD91" s="835" t="s">
        <v>6306</v>
      </c>
      <c r="HHE91" s="835" t="s">
        <v>6307</v>
      </c>
      <c r="HHF91" s="835" t="s">
        <v>6308</v>
      </c>
      <c r="HHG91" s="835" t="s">
        <v>6309</v>
      </c>
      <c r="HHH91" s="835" t="s">
        <v>6310</v>
      </c>
      <c r="HHI91" s="835" t="s">
        <v>6311</v>
      </c>
      <c r="HHJ91" s="835" t="s">
        <v>6312</v>
      </c>
      <c r="HHK91" s="835" t="s">
        <v>6313</v>
      </c>
      <c r="HHL91" s="835" t="s">
        <v>6314</v>
      </c>
      <c r="HHM91" s="835" t="s">
        <v>6315</v>
      </c>
      <c r="HHN91" s="835" t="s">
        <v>6316</v>
      </c>
      <c r="HHO91" s="835" t="s">
        <v>6317</v>
      </c>
      <c r="HHP91" s="835" t="s">
        <v>6318</v>
      </c>
      <c r="HHQ91" s="835" t="s">
        <v>6319</v>
      </c>
      <c r="HHR91" s="835" t="s">
        <v>6320</v>
      </c>
      <c r="HHS91" s="835" t="s">
        <v>6321</v>
      </c>
      <c r="HHT91" s="835" t="s">
        <v>6322</v>
      </c>
      <c r="HHU91" s="835" t="s">
        <v>6323</v>
      </c>
      <c r="HHV91" s="835" t="s">
        <v>6324</v>
      </c>
      <c r="HHW91" s="835" t="s">
        <v>6325</v>
      </c>
      <c r="HHX91" s="835" t="s">
        <v>6326</v>
      </c>
      <c r="HHY91" s="835" t="s">
        <v>6327</v>
      </c>
      <c r="HHZ91" s="835" t="s">
        <v>6328</v>
      </c>
      <c r="HIA91" s="835" t="s">
        <v>6329</v>
      </c>
      <c r="HIB91" s="835" t="s">
        <v>6330</v>
      </c>
      <c r="HIC91" s="835" t="s">
        <v>6331</v>
      </c>
      <c r="HID91" s="835" t="s">
        <v>6332</v>
      </c>
      <c r="HIE91" s="835" t="s">
        <v>6333</v>
      </c>
      <c r="HIF91" s="835" t="s">
        <v>6334</v>
      </c>
      <c r="HIG91" s="835" t="s">
        <v>6335</v>
      </c>
      <c r="HIH91" s="835" t="s">
        <v>6336</v>
      </c>
      <c r="HII91" s="835" t="s">
        <v>6337</v>
      </c>
      <c r="HIJ91" s="835" t="s">
        <v>6338</v>
      </c>
      <c r="HIK91" s="835" t="s">
        <v>6339</v>
      </c>
      <c r="HIL91" s="835" t="s">
        <v>6340</v>
      </c>
      <c r="HIM91" s="835" t="s">
        <v>6341</v>
      </c>
      <c r="HIN91" s="835" t="s">
        <v>6342</v>
      </c>
      <c r="HIO91" s="835" t="s">
        <v>6343</v>
      </c>
      <c r="HIP91" s="835" t="s">
        <v>6344</v>
      </c>
      <c r="HIQ91" s="835" t="s">
        <v>6345</v>
      </c>
      <c r="HIR91" s="835" t="s">
        <v>6346</v>
      </c>
      <c r="HIS91" s="835" t="s">
        <v>6347</v>
      </c>
      <c r="HIT91" s="835" t="s">
        <v>6348</v>
      </c>
      <c r="HIU91" s="835" t="s">
        <v>6349</v>
      </c>
      <c r="HIV91" s="835" t="s">
        <v>6350</v>
      </c>
      <c r="HIW91" s="835" t="s">
        <v>6351</v>
      </c>
      <c r="HIX91" s="835" t="s">
        <v>6352</v>
      </c>
      <c r="HIY91" s="835" t="s">
        <v>6353</v>
      </c>
      <c r="HIZ91" s="835" t="s">
        <v>6354</v>
      </c>
      <c r="HJA91" s="835" t="s">
        <v>6355</v>
      </c>
      <c r="HJB91" s="835" t="s">
        <v>6356</v>
      </c>
      <c r="HJC91" s="835" t="s">
        <v>6357</v>
      </c>
      <c r="HJD91" s="835" t="s">
        <v>6358</v>
      </c>
      <c r="HJE91" s="835" t="s">
        <v>6359</v>
      </c>
      <c r="HJF91" s="835" t="s">
        <v>6360</v>
      </c>
      <c r="HJG91" s="835" t="s">
        <v>6361</v>
      </c>
      <c r="HJH91" s="835" t="s">
        <v>6362</v>
      </c>
      <c r="HJI91" s="835" t="s">
        <v>6363</v>
      </c>
      <c r="HJJ91" s="835" t="s">
        <v>6364</v>
      </c>
      <c r="HJK91" s="835" t="s">
        <v>6365</v>
      </c>
      <c r="HJL91" s="835" t="s">
        <v>6366</v>
      </c>
      <c r="HJM91" s="835" t="s">
        <v>6367</v>
      </c>
      <c r="HJN91" s="835" t="s">
        <v>6368</v>
      </c>
      <c r="HJO91" s="835" t="s">
        <v>6369</v>
      </c>
      <c r="HJP91" s="835" t="s">
        <v>6370</v>
      </c>
      <c r="HJQ91" s="835" t="s">
        <v>6371</v>
      </c>
      <c r="HJR91" s="835" t="s">
        <v>6372</v>
      </c>
      <c r="HJS91" s="835" t="s">
        <v>6373</v>
      </c>
      <c r="HJT91" s="835" t="s">
        <v>6374</v>
      </c>
      <c r="HJU91" s="835" t="s">
        <v>6375</v>
      </c>
      <c r="HJV91" s="835" t="s">
        <v>6376</v>
      </c>
      <c r="HJW91" s="835" t="s">
        <v>6377</v>
      </c>
      <c r="HJX91" s="835" t="s">
        <v>6378</v>
      </c>
      <c r="HJY91" s="835" t="s">
        <v>6379</v>
      </c>
      <c r="HJZ91" s="835" t="s">
        <v>6380</v>
      </c>
      <c r="HKA91" s="835" t="s">
        <v>6381</v>
      </c>
      <c r="HKB91" s="835" t="s">
        <v>6382</v>
      </c>
      <c r="HKC91" s="835" t="s">
        <v>6383</v>
      </c>
      <c r="HKD91" s="835" t="s">
        <v>6384</v>
      </c>
      <c r="HKE91" s="835" t="s">
        <v>6385</v>
      </c>
      <c r="HKF91" s="835" t="s">
        <v>6386</v>
      </c>
      <c r="HKG91" s="835" t="s">
        <v>6387</v>
      </c>
      <c r="HKH91" s="835" t="s">
        <v>6388</v>
      </c>
      <c r="HKI91" s="835" t="s">
        <v>6389</v>
      </c>
      <c r="HKJ91" s="835" t="s">
        <v>6390</v>
      </c>
      <c r="HKK91" s="835" t="s">
        <v>6391</v>
      </c>
      <c r="HKL91" s="835" t="s">
        <v>6392</v>
      </c>
      <c r="HKM91" s="835" t="s">
        <v>6393</v>
      </c>
      <c r="HKN91" s="835" t="s">
        <v>6394</v>
      </c>
      <c r="HKO91" s="835" t="s">
        <v>6395</v>
      </c>
      <c r="HKP91" s="835" t="s">
        <v>6396</v>
      </c>
      <c r="HKQ91" s="835" t="s">
        <v>6397</v>
      </c>
      <c r="HKR91" s="835" t="s">
        <v>6398</v>
      </c>
      <c r="HKS91" s="835" t="s">
        <v>6399</v>
      </c>
      <c r="HKT91" s="835" t="s">
        <v>6400</v>
      </c>
      <c r="HKU91" s="835" t="s">
        <v>6401</v>
      </c>
      <c r="HKV91" s="835" t="s">
        <v>6402</v>
      </c>
      <c r="HKW91" s="835" t="s">
        <v>6403</v>
      </c>
      <c r="HKX91" s="835" t="s">
        <v>6404</v>
      </c>
      <c r="HKY91" s="835" t="s">
        <v>6405</v>
      </c>
      <c r="HKZ91" s="835" t="s">
        <v>6406</v>
      </c>
      <c r="HLA91" s="835" t="s">
        <v>6407</v>
      </c>
      <c r="HLB91" s="835" t="s">
        <v>6408</v>
      </c>
      <c r="HLC91" s="835" t="s">
        <v>6409</v>
      </c>
      <c r="HLD91" s="835" t="s">
        <v>6410</v>
      </c>
      <c r="HLE91" s="835" t="s">
        <v>6411</v>
      </c>
      <c r="HLF91" s="835" t="s">
        <v>6412</v>
      </c>
      <c r="HLG91" s="835" t="s">
        <v>6413</v>
      </c>
      <c r="HLH91" s="835" t="s">
        <v>6414</v>
      </c>
      <c r="HLI91" s="835" t="s">
        <v>6415</v>
      </c>
      <c r="HLJ91" s="835" t="s">
        <v>6416</v>
      </c>
      <c r="HLK91" s="835" t="s">
        <v>6417</v>
      </c>
      <c r="HLL91" s="835" t="s">
        <v>6418</v>
      </c>
      <c r="HLM91" s="835" t="s">
        <v>6419</v>
      </c>
      <c r="HLN91" s="835" t="s">
        <v>6420</v>
      </c>
      <c r="HLO91" s="835" t="s">
        <v>6421</v>
      </c>
      <c r="HLP91" s="835" t="s">
        <v>6422</v>
      </c>
      <c r="HLQ91" s="835" t="s">
        <v>6423</v>
      </c>
      <c r="HLR91" s="835" t="s">
        <v>6424</v>
      </c>
      <c r="HLS91" s="835" t="s">
        <v>6425</v>
      </c>
      <c r="HLT91" s="835" t="s">
        <v>6426</v>
      </c>
      <c r="HLU91" s="835" t="s">
        <v>6427</v>
      </c>
      <c r="HLV91" s="835" t="s">
        <v>6428</v>
      </c>
      <c r="HLW91" s="835" t="s">
        <v>6429</v>
      </c>
      <c r="HLX91" s="835" t="s">
        <v>6430</v>
      </c>
      <c r="HLY91" s="835" t="s">
        <v>6431</v>
      </c>
      <c r="HLZ91" s="835" t="s">
        <v>6432</v>
      </c>
      <c r="HMA91" s="835" t="s">
        <v>6433</v>
      </c>
      <c r="HMB91" s="835" t="s">
        <v>6434</v>
      </c>
      <c r="HMC91" s="835" t="s">
        <v>6435</v>
      </c>
      <c r="HMD91" s="835" t="s">
        <v>6436</v>
      </c>
      <c r="HME91" s="835" t="s">
        <v>6437</v>
      </c>
      <c r="HMF91" s="835" t="s">
        <v>6438</v>
      </c>
      <c r="HMG91" s="835" t="s">
        <v>6439</v>
      </c>
      <c r="HMH91" s="835" t="s">
        <v>6440</v>
      </c>
      <c r="HMI91" s="835" t="s">
        <v>6441</v>
      </c>
      <c r="HMJ91" s="835" t="s">
        <v>6442</v>
      </c>
      <c r="HMK91" s="835" t="s">
        <v>6443</v>
      </c>
      <c r="HML91" s="835" t="s">
        <v>6444</v>
      </c>
      <c r="HMM91" s="835" t="s">
        <v>6445</v>
      </c>
      <c r="HMN91" s="835" t="s">
        <v>6446</v>
      </c>
      <c r="HMO91" s="835" t="s">
        <v>6447</v>
      </c>
      <c r="HMP91" s="835" t="s">
        <v>6448</v>
      </c>
      <c r="HMQ91" s="835" t="s">
        <v>6449</v>
      </c>
      <c r="HMR91" s="835" t="s">
        <v>6450</v>
      </c>
      <c r="HMS91" s="835" t="s">
        <v>6451</v>
      </c>
      <c r="HMT91" s="835" t="s">
        <v>6452</v>
      </c>
      <c r="HMU91" s="835" t="s">
        <v>6453</v>
      </c>
      <c r="HMV91" s="835" t="s">
        <v>6454</v>
      </c>
      <c r="HMW91" s="835" t="s">
        <v>6455</v>
      </c>
      <c r="HMX91" s="835" t="s">
        <v>6456</v>
      </c>
      <c r="HMY91" s="835" t="s">
        <v>6457</v>
      </c>
      <c r="HMZ91" s="835" t="s">
        <v>6458</v>
      </c>
      <c r="HNA91" s="835" t="s">
        <v>6459</v>
      </c>
      <c r="HNB91" s="835" t="s">
        <v>6460</v>
      </c>
      <c r="HNC91" s="835" t="s">
        <v>6461</v>
      </c>
      <c r="HND91" s="835" t="s">
        <v>6462</v>
      </c>
      <c r="HNE91" s="835" t="s">
        <v>6463</v>
      </c>
      <c r="HNF91" s="835" t="s">
        <v>6464</v>
      </c>
      <c r="HNG91" s="835" t="s">
        <v>6465</v>
      </c>
      <c r="HNH91" s="835" t="s">
        <v>6466</v>
      </c>
      <c r="HNI91" s="835" t="s">
        <v>6467</v>
      </c>
      <c r="HNJ91" s="835" t="s">
        <v>6468</v>
      </c>
      <c r="HNK91" s="835" t="s">
        <v>6469</v>
      </c>
      <c r="HNL91" s="835" t="s">
        <v>6470</v>
      </c>
      <c r="HNM91" s="835" t="s">
        <v>6471</v>
      </c>
      <c r="HNN91" s="835" t="s">
        <v>6472</v>
      </c>
      <c r="HNO91" s="835" t="s">
        <v>6473</v>
      </c>
      <c r="HNP91" s="835" t="s">
        <v>6474</v>
      </c>
      <c r="HNQ91" s="835" t="s">
        <v>6475</v>
      </c>
      <c r="HNR91" s="835" t="s">
        <v>6476</v>
      </c>
      <c r="HNS91" s="835" t="s">
        <v>6477</v>
      </c>
      <c r="HNT91" s="835" t="s">
        <v>6478</v>
      </c>
      <c r="HNU91" s="835" t="s">
        <v>6479</v>
      </c>
      <c r="HNV91" s="835" t="s">
        <v>6480</v>
      </c>
      <c r="HNW91" s="835" t="s">
        <v>6481</v>
      </c>
      <c r="HNX91" s="835" t="s">
        <v>6482</v>
      </c>
      <c r="HNY91" s="835" t="s">
        <v>6483</v>
      </c>
      <c r="HNZ91" s="835" t="s">
        <v>6484</v>
      </c>
      <c r="HOA91" s="835" t="s">
        <v>6485</v>
      </c>
      <c r="HOB91" s="835" t="s">
        <v>6486</v>
      </c>
      <c r="HOC91" s="835" t="s">
        <v>6487</v>
      </c>
      <c r="HOD91" s="835" t="s">
        <v>6488</v>
      </c>
      <c r="HOE91" s="835" t="s">
        <v>6489</v>
      </c>
      <c r="HOF91" s="835" t="s">
        <v>6490</v>
      </c>
      <c r="HOG91" s="835" t="s">
        <v>6491</v>
      </c>
      <c r="HOH91" s="835" t="s">
        <v>6492</v>
      </c>
      <c r="HOI91" s="835" t="s">
        <v>6493</v>
      </c>
      <c r="HOJ91" s="835" t="s">
        <v>6494</v>
      </c>
      <c r="HOK91" s="835" t="s">
        <v>6495</v>
      </c>
      <c r="HOL91" s="835" t="s">
        <v>6496</v>
      </c>
      <c r="HOM91" s="835" t="s">
        <v>6497</v>
      </c>
      <c r="HON91" s="835" t="s">
        <v>6498</v>
      </c>
      <c r="HOO91" s="835" t="s">
        <v>6499</v>
      </c>
      <c r="HOP91" s="835" t="s">
        <v>6500</v>
      </c>
      <c r="HOQ91" s="835" t="s">
        <v>6501</v>
      </c>
      <c r="HOR91" s="835" t="s">
        <v>6502</v>
      </c>
      <c r="HOS91" s="835" t="s">
        <v>6503</v>
      </c>
      <c r="HOT91" s="835" t="s">
        <v>6504</v>
      </c>
      <c r="HOU91" s="835" t="s">
        <v>6505</v>
      </c>
      <c r="HOV91" s="835" t="s">
        <v>6506</v>
      </c>
      <c r="HOW91" s="835" t="s">
        <v>6507</v>
      </c>
      <c r="HOX91" s="835" t="s">
        <v>6508</v>
      </c>
      <c r="HOY91" s="835" t="s">
        <v>6509</v>
      </c>
      <c r="HOZ91" s="835" t="s">
        <v>6510</v>
      </c>
      <c r="HPA91" s="835" t="s">
        <v>6511</v>
      </c>
      <c r="HPB91" s="835" t="s">
        <v>6512</v>
      </c>
      <c r="HPC91" s="835" t="s">
        <v>6513</v>
      </c>
      <c r="HPD91" s="835" t="s">
        <v>6514</v>
      </c>
      <c r="HPE91" s="835" t="s">
        <v>6515</v>
      </c>
      <c r="HPF91" s="835" t="s">
        <v>6516</v>
      </c>
      <c r="HPG91" s="835" t="s">
        <v>6517</v>
      </c>
      <c r="HPH91" s="835" t="s">
        <v>6518</v>
      </c>
      <c r="HPI91" s="835" t="s">
        <v>6519</v>
      </c>
      <c r="HPJ91" s="835" t="s">
        <v>6520</v>
      </c>
      <c r="HPK91" s="835" t="s">
        <v>6521</v>
      </c>
      <c r="HPL91" s="835" t="s">
        <v>6522</v>
      </c>
      <c r="HPM91" s="835" t="s">
        <v>6523</v>
      </c>
      <c r="HPN91" s="835" t="s">
        <v>6524</v>
      </c>
      <c r="HPO91" s="835" t="s">
        <v>6525</v>
      </c>
      <c r="HPP91" s="835" t="s">
        <v>6526</v>
      </c>
      <c r="HPQ91" s="835" t="s">
        <v>6527</v>
      </c>
      <c r="HPR91" s="835" t="s">
        <v>6528</v>
      </c>
      <c r="HPS91" s="835" t="s">
        <v>6529</v>
      </c>
      <c r="HPT91" s="835" t="s">
        <v>6530</v>
      </c>
      <c r="HPU91" s="835" t="s">
        <v>6531</v>
      </c>
      <c r="HPV91" s="835" t="s">
        <v>6532</v>
      </c>
      <c r="HPW91" s="835" t="s">
        <v>6533</v>
      </c>
      <c r="HPX91" s="835" t="s">
        <v>6534</v>
      </c>
      <c r="HPY91" s="835" t="s">
        <v>6535</v>
      </c>
      <c r="HPZ91" s="835" t="s">
        <v>6536</v>
      </c>
      <c r="HQA91" s="835" t="s">
        <v>6537</v>
      </c>
      <c r="HQB91" s="835" t="s">
        <v>6538</v>
      </c>
      <c r="HQC91" s="835" t="s">
        <v>6539</v>
      </c>
      <c r="HQD91" s="835" t="s">
        <v>6540</v>
      </c>
      <c r="HQE91" s="835" t="s">
        <v>6541</v>
      </c>
      <c r="HQF91" s="835" t="s">
        <v>6542</v>
      </c>
      <c r="HQG91" s="835" t="s">
        <v>6543</v>
      </c>
      <c r="HQH91" s="835" t="s">
        <v>6544</v>
      </c>
      <c r="HQI91" s="835" t="s">
        <v>6545</v>
      </c>
      <c r="HQJ91" s="835" t="s">
        <v>6546</v>
      </c>
      <c r="HQK91" s="835" t="s">
        <v>6547</v>
      </c>
      <c r="HQL91" s="835" t="s">
        <v>6548</v>
      </c>
      <c r="HQM91" s="835" t="s">
        <v>6549</v>
      </c>
      <c r="HQN91" s="835" t="s">
        <v>6550</v>
      </c>
      <c r="HQO91" s="835" t="s">
        <v>6551</v>
      </c>
      <c r="HQP91" s="835" t="s">
        <v>6552</v>
      </c>
      <c r="HQQ91" s="835" t="s">
        <v>6553</v>
      </c>
      <c r="HQR91" s="835" t="s">
        <v>6554</v>
      </c>
      <c r="HQS91" s="835" t="s">
        <v>6555</v>
      </c>
      <c r="HQT91" s="835" t="s">
        <v>6556</v>
      </c>
      <c r="HQU91" s="835" t="s">
        <v>6557</v>
      </c>
      <c r="HQV91" s="835" t="s">
        <v>6558</v>
      </c>
      <c r="HQW91" s="835" t="s">
        <v>6559</v>
      </c>
      <c r="HQX91" s="835" t="s">
        <v>6560</v>
      </c>
      <c r="HQY91" s="835" t="s">
        <v>6561</v>
      </c>
      <c r="HQZ91" s="835" t="s">
        <v>6562</v>
      </c>
      <c r="HRA91" s="835" t="s">
        <v>6563</v>
      </c>
      <c r="HRB91" s="835" t="s">
        <v>6564</v>
      </c>
      <c r="HRC91" s="835" t="s">
        <v>6565</v>
      </c>
      <c r="HRD91" s="835" t="s">
        <v>6566</v>
      </c>
      <c r="HRE91" s="835" t="s">
        <v>6567</v>
      </c>
      <c r="HRF91" s="835" t="s">
        <v>6568</v>
      </c>
      <c r="HRG91" s="835" t="s">
        <v>6569</v>
      </c>
      <c r="HRH91" s="835" t="s">
        <v>6570</v>
      </c>
      <c r="HRI91" s="835" t="s">
        <v>6571</v>
      </c>
      <c r="HRJ91" s="835" t="s">
        <v>6572</v>
      </c>
      <c r="HRK91" s="835" t="s">
        <v>6573</v>
      </c>
      <c r="HRL91" s="835" t="s">
        <v>6574</v>
      </c>
      <c r="HRM91" s="835" t="s">
        <v>6575</v>
      </c>
      <c r="HRN91" s="835" t="s">
        <v>6576</v>
      </c>
      <c r="HRO91" s="835" t="s">
        <v>6577</v>
      </c>
      <c r="HRP91" s="835" t="s">
        <v>6578</v>
      </c>
      <c r="HRQ91" s="835" t="s">
        <v>6579</v>
      </c>
      <c r="HRR91" s="835" t="s">
        <v>6580</v>
      </c>
      <c r="HRS91" s="835" t="s">
        <v>6581</v>
      </c>
      <c r="HRT91" s="835" t="s">
        <v>6582</v>
      </c>
      <c r="HRU91" s="835" t="s">
        <v>6583</v>
      </c>
      <c r="HRV91" s="835" t="s">
        <v>6584</v>
      </c>
      <c r="HRW91" s="835" t="s">
        <v>6585</v>
      </c>
      <c r="HRX91" s="835" t="s">
        <v>6586</v>
      </c>
      <c r="HRY91" s="835" t="s">
        <v>6587</v>
      </c>
      <c r="HRZ91" s="835" t="s">
        <v>6588</v>
      </c>
      <c r="HSA91" s="835" t="s">
        <v>6589</v>
      </c>
      <c r="HSB91" s="835" t="s">
        <v>6590</v>
      </c>
      <c r="HSC91" s="835" t="s">
        <v>6591</v>
      </c>
      <c r="HSD91" s="835" t="s">
        <v>6592</v>
      </c>
      <c r="HSE91" s="835" t="s">
        <v>6593</v>
      </c>
      <c r="HSF91" s="835" t="s">
        <v>6594</v>
      </c>
      <c r="HSG91" s="835" t="s">
        <v>6595</v>
      </c>
      <c r="HSH91" s="835" t="s">
        <v>6596</v>
      </c>
      <c r="HSI91" s="835" t="s">
        <v>6597</v>
      </c>
      <c r="HSJ91" s="835" t="s">
        <v>6598</v>
      </c>
      <c r="HSK91" s="835" t="s">
        <v>6599</v>
      </c>
      <c r="HSL91" s="835" t="s">
        <v>6600</v>
      </c>
      <c r="HSM91" s="835" t="s">
        <v>6601</v>
      </c>
      <c r="HSN91" s="835" t="s">
        <v>6602</v>
      </c>
      <c r="HSO91" s="835" t="s">
        <v>6603</v>
      </c>
      <c r="HSP91" s="835" t="s">
        <v>6604</v>
      </c>
      <c r="HSQ91" s="835" t="s">
        <v>6605</v>
      </c>
      <c r="HSR91" s="835" t="s">
        <v>6606</v>
      </c>
      <c r="HSS91" s="835" t="s">
        <v>6607</v>
      </c>
      <c r="HST91" s="835" t="s">
        <v>6608</v>
      </c>
      <c r="HSU91" s="835" t="s">
        <v>6609</v>
      </c>
      <c r="HSV91" s="835" t="s">
        <v>6610</v>
      </c>
      <c r="HSW91" s="835" t="s">
        <v>6611</v>
      </c>
      <c r="HSX91" s="835" t="s">
        <v>6612</v>
      </c>
      <c r="HSY91" s="835" t="s">
        <v>6613</v>
      </c>
      <c r="HSZ91" s="835" t="s">
        <v>6614</v>
      </c>
      <c r="HTA91" s="835" t="s">
        <v>6615</v>
      </c>
      <c r="HTB91" s="835" t="s">
        <v>6616</v>
      </c>
      <c r="HTC91" s="835" t="s">
        <v>6617</v>
      </c>
      <c r="HTD91" s="835" t="s">
        <v>6618</v>
      </c>
      <c r="HTE91" s="835" t="s">
        <v>6619</v>
      </c>
      <c r="HTF91" s="835" t="s">
        <v>6620</v>
      </c>
      <c r="HTG91" s="835" t="s">
        <v>6621</v>
      </c>
      <c r="HTH91" s="835" t="s">
        <v>6622</v>
      </c>
      <c r="HTI91" s="835" t="s">
        <v>6623</v>
      </c>
      <c r="HTJ91" s="835" t="s">
        <v>6624</v>
      </c>
      <c r="HTK91" s="835" t="s">
        <v>6625</v>
      </c>
      <c r="HTL91" s="835" t="s">
        <v>6626</v>
      </c>
      <c r="HTM91" s="835" t="s">
        <v>6627</v>
      </c>
      <c r="HTN91" s="835" t="s">
        <v>6628</v>
      </c>
      <c r="HTO91" s="835" t="s">
        <v>6629</v>
      </c>
      <c r="HTP91" s="835" t="s">
        <v>6630</v>
      </c>
      <c r="HTQ91" s="835" t="s">
        <v>6631</v>
      </c>
      <c r="HTR91" s="835" t="s">
        <v>6632</v>
      </c>
      <c r="HTS91" s="835" t="s">
        <v>6633</v>
      </c>
      <c r="HTT91" s="835" t="s">
        <v>6634</v>
      </c>
      <c r="HTU91" s="835" t="s">
        <v>6635</v>
      </c>
      <c r="HTV91" s="835" t="s">
        <v>6636</v>
      </c>
      <c r="HTW91" s="835" t="s">
        <v>6637</v>
      </c>
      <c r="HTX91" s="835" t="s">
        <v>6638</v>
      </c>
      <c r="HTY91" s="835" t="s">
        <v>6639</v>
      </c>
      <c r="HTZ91" s="835" t="s">
        <v>6640</v>
      </c>
      <c r="HUA91" s="835" t="s">
        <v>6641</v>
      </c>
      <c r="HUB91" s="835" t="s">
        <v>6642</v>
      </c>
      <c r="HUC91" s="835" t="s">
        <v>6643</v>
      </c>
      <c r="HUD91" s="835" t="s">
        <v>6644</v>
      </c>
      <c r="HUE91" s="835" t="s">
        <v>6645</v>
      </c>
      <c r="HUF91" s="835" t="s">
        <v>6646</v>
      </c>
      <c r="HUG91" s="835" t="s">
        <v>6647</v>
      </c>
      <c r="HUH91" s="835" t="s">
        <v>6648</v>
      </c>
      <c r="HUI91" s="835" t="s">
        <v>6649</v>
      </c>
      <c r="HUJ91" s="835" t="s">
        <v>6650</v>
      </c>
      <c r="HUK91" s="835" t="s">
        <v>6651</v>
      </c>
      <c r="HUL91" s="835" t="s">
        <v>6652</v>
      </c>
      <c r="HUM91" s="835" t="s">
        <v>6653</v>
      </c>
      <c r="HUN91" s="835" t="s">
        <v>6654</v>
      </c>
      <c r="HUO91" s="835" t="s">
        <v>6655</v>
      </c>
      <c r="HUP91" s="835" t="s">
        <v>6656</v>
      </c>
      <c r="HUQ91" s="835" t="s">
        <v>6657</v>
      </c>
      <c r="HUR91" s="835" t="s">
        <v>6658</v>
      </c>
      <c r="HUS91" s="835" t="s">
        <v>6659</v>
      </c>
      <c r="HUT91" s="835" t="s">
        <v>6660</v>
      </c>
      <c r="HUU91" s="835" t="s">
        <v>6661</v>
      </c>
      <c r="HUV91" s="835" t="s">
        <v>6662</v>
      </c>
      <c r="HUW91" s="835" t="s">
        <v>6663</v>
      </c>
      <c r="HUX91" s="835" t="s">
        <v>6664</v>
      </c>
      <c r="HUY91" s="835" t="s">
        <v>6665</v>
      </c>
      <c r="HUZ91" s="835" t="s">
        <v>6666</v>
      </c>
      <c r="HVA91" s="835" t="s">
        <v>6667</v>
      </c>
      <c r="HVB91" s="835" t="s">
        <v>6668</v>
      </c>
      <c r="HVC91" s="835" t="s">
        <v>6669</v>
      </c>
      <c r="HVD91" s="835" t="s">
        <v>6670</v>
      </c>
      <c r="HVE91" s="835" t="s">
        <v>6671</v>
      </c>
      <c r="HVF91" s="835" t="s">
        <v>6672</v>
      </c>
      <c r="HVG91" s="835" t="s">
        <v>6673</v>
      </c>
      <c r="HVH91" s="835" t="s">
        <v>6674</v>
      </c>
      <c r="HVI91" s="835" t="s">
        <v>6675</v>
      </c>
      <c r="HVJ91" s="835" t="s">
        <v>6676</v>
      </c>
      <c r="HVK91" s="835" t="s">
        <v>6677</v>
      </c>
      <c r="HVL91" s="835" t="s">
        <v>6678</v>
      </c>
      <c r="HVM91" s="835" t="s">
        <v>6679</v>
      </c>
      <c r="HVN91" s="835" t="s">
        <v>6680</v>
      </c>
      <c r="HVO91" s="835" t="s">
        <v>6681</v>
      </c>
      <c r="HVP91" s="835" t="s">
        <v>6682</v>
      </c>
      <c r="HVQ91" s="835" t="s">
        <v>6683</v>
      </c>
      <c r="HVR91" s="835" t="s">
        <v>6684</v>
      </c>
      <c r="HVS91" s="835" t="s">
        <v>6685</v>
      </c>
      <c r="HVT91" s="835" t="s">
        <v>6686</v>
      </c>
      <c r="HVU91" s="835" t="s">
        <v>6687</v>
      </c>
      <c r="HVV91" s="835" t="s">
        <v>6688</v>
      </c>
      <c r="HVW91" s="835" t="s">
        <v>6689</v>
      </c>
      <c r="HVX91" s="835" t="s">
        <v>6690</v>
      </c>
      <c r="HVY91" s="835" t="s">
        <v>6691</v>
      </c>
      <c r="HVZ91" s="835" t="s">
        <v>6692</v>
      </c>
      <c r="HWA91" s="835" t="s">
        <v>6693</v>
      </c>
      <c r="HWB91" s="835" t="s">
        <v>6694</v>
      </c>
      <c r="HWC91" s="835" t="s">
        <v>6695</v>
      </c>
      <c r="HWD91" s="835" t="s">
        <v>6696</v>
      </c>
      <c r="HWE91" s="835" t="s">
        <v>6697</v>
      </c>
      <c r="HWF91" s="835" t="s">
        <v>6698</v>
      </c>
      <c r="HWG91" s="835" t="s">
        <v>6699</v>
      </c>
      <c r="HWH91" s="835" t="s">
        <v>6700</v>
      </c>
      <c r="HWI91" s="835" t="s">
        <v>6701</v>
      </c>
      <c r="HWJ91" s="835" t="s">
        <v>6702</v>
      </c>
      <c r="HWK91" s="835" t="s">
        <v>6703</v>
      </c>
      <c r="HWL91" s="835" t="s">
        <v>6704</v>
      </c>
      <c r="HWM91" s="835" t="s">
        <v>6705</v>
      </c>
      <c r="HWN91" s="835" t="s">
        <v>6706</v>
      </c>
      <c r="HWO91" s="835" t="s">
        <v>6707</v>
      </c>
      <c r="HWP91" s="835" t="s">
        <v>6708</v>
      </c>
      <c r="HWQ91" s="835" t="s">
        <v>6709</v>
      </c>
      <c r="HWR91" s="835" t="s">
        <v>6710</v>
      </c>
      <c r="HWS91" s="835" t="s">
        <v>6711</v>
      </c>
      <c r="HWT91" s="835" t="s">
        <v>6712</v>
      </c>
      <c r="HWU91" s="835" t="s">
        <v>6713</v>
      </c>
      <c r="HWV91" s="835" t="s">
        <v>6714</v>
      </c>
      <c r="HWW91" s="835" t="s">
        <v>6715</v>
      </c>
      <c r="HWX91" s="835" t="s">
        <v>6716</v>
      </c>
      <c r="HWY91" s="835" t="s">
        <v>6717</v>
      </c>
      <c r="HWZ91" s="835" t="s">
        <v>6718</v>
      </c>
      <c r="HXA91" s="835" t="s">
        <v>6719</v>
      </c>
      <c r="HXB91" s="835" t="s">
        <v>6720</v>
      </c>
      <c r="HXC91" s="835" t="s">
        <v>6721</v>
      </c>
      <c r="HXD91" s="835" t="s">
        <v>6722</v>
      </c>
      <c r="HXE91" s="835" t="s">
        <v>6723</v>
      </c>
      <c r="HXF91" s="835" t="s">
        <v>6724</v>
      </c>
      <c r="HXG91" s="835" t="s">
        <v>6725</v>
      </c>
      <c r="HXH91" s="835" t="s">
        <v>6726</v>
      </c>
      <c r="HXI91" s="835" t="s">
        <v>6727</v>
      </c>
      <c r="HXJ91" s="835" t="s">
        <v>6728</v>
      </c>
      <c r="HXK91" s="835" t="s">
        <v>6729</v>
      </c>
      <c r="HXL91" s="835" t="s">
        <v>6730</v>
      </c>
      <c r="HXM91" s="835" t="s">
        <v>6731</v>
      </c>
      <c r="HXN91" s="835" t="s">
        <v>6732</v>
      </c>
      <c r="HXO91" s="835" t="s">
        <v>6733</v>
      </c>
      <c r="HXP91" s="835" t="s">
        <v>6734</v>
      </c>
      <c r="HXQ91" s="835" t="s">
        <v>6735</v>
      </c>
      <c r="HXR91" s="835" t="s">
        <v>6736</v>
      </c>
      <c r="HXS91" s="835" t="s">
        <v>6737</v>
      </c>
      <c r="HXT91" s="835" t="s">
        <v>6738</v>
      </c>
      <c r="HXU91" s="835" t="s">
        <v>6739</v>
      </c>
      <c r="HXV91" s="835" t="s">
        <v>6740</v>
      </c>
      <c r="HXW91" s="835" t="s">
        <v>6741</v>
      </c>
      <c r="HXX91" s="835" t="s">
        <v>6742</v>
      </c>
      <c r="HXY91" s="835" t="s">
        <v>6743</v>
      </c>
      <c r="HXZ91" s="835" t="s">
        <v>6744</v>
      </c>
      <c r="HYA91" s="835" t="s">
        <v>6745</v>
      </c>
      <c r="HYB91" s="835" t="s">
        <v>6746</v>
      </c>
      <c r="HYC91" s="835" t="s">
        <v>6747</v>
      </c>
      <c r="HYD91" s="835" t="s">
        <v>6748</v>
      </c>
      <c r="HYE91" s="835" t="s">
        <v>6749</v>
      </c>
      <c r="HYF91" s="835" t="s">
        <v>6750</v>
      </c>
      <c r="HYG91" s="835" t="s">
        <v>6751</v>
      </c>
      <c r="HYH91" s="835" t="s">
        <v>6752</v>
      </c>
      <c r="HYI91" s="835" t="s">
        <v>6753</v>
      </c>
      <c r="HYJ91" s="835" t="s">
        <v>6754</v>
      </c>
      <c r="HYK91" s="835" t="s">
        <v>6755</v>
      </c>
      <c r="HYL91" s="835" t="s">
        <v>6756</v>
      </c>
      <c r="HYM91" s="835" t="s">
        <v>6757</v>
      </c>
      <c r="HYN91" s="835" t="s">
        <v>6758</v>
      </c>
      <c r="HYO91" s="835" t="s">
        <v>6759</v>
      </c>
      <c r="HYP91" s="835" t="s">
        <v>6760</v>
      </c>
      <c r="HYQ91" s="835" t="s">
        <v>6761</v>
      </c>
      <c r="HYR91" s="835" t="s">
        <v>6762</v>
      </c>
      <c r="HYS91" s="835" t="s">
        <v>6763</v>
      </c>
      <c r="HYT91" s="835" t="s">
        <v>6764</v>
      </c>
      <c r="HYU91" s="835" t="s">
        <v>6765</v>
      </c>
      <c r="HYV91" s="835" t="s">
        <v>6766</v>
      </c>
      <c r="HYW91" s="835" t="s">
        <v>6767</v>
      </c>
      <c r="HYX91" s="835" t="s">
        <v>6768</v>
      </c>
      <c r="HYY91" s="835" t="s">
        <v>6769</v>
      </c>
      <c r="HYZ91" s="835" t="s">
        <v>6770</v>
      </c>
      <c r="HZA91" s="835" t="s">
        <v>6771</v>
      </c>
      <c r="HZB91" s="835" t="s">
        <v>6772</v>
      </c>
      <c r="HZC91" s="835" t="s">
        <v>6773</v>
      </c>
      <c r="HZD91" s="835" t="s">
        <v>6774</v>
      </c>
      <c r="HZE91" s="835" t="s">
        <v>6775</v>
      </c>
      <c r="HZF91" s="835" t="s">
        <v>6776</v>
      </c>
      <c r="HZG91" s="835" t="s">
        <v>6777</v>
      </c>
      <c r="HZH91" s="835" t="s">
        <v>6778</v>
      </c>
      <c r="HZI91" s="835" t="s">
        <v>6779</v>
      </c>
      <c r="HZJ91" s="835" t="s">
        <v>6780</v>
      </c>
      <c r="HZK91" s="835" t="s">
        <v>6781</v>
      </c>
      <c r="HZL91" s="835" t="s">
        <v>6782</v>
      </c>
      <c r="HZM91" s="835" t="s">
        <v>6783</v>
      </c>
      <c r="HZN91" s="835" t="s">
        <v>6784</v>
      </c>
      <c r="HZO91" s="835" t="s">
        <v>6785</v>
      </c>
      <c r="HZP91" s="835" t="s">
        <v>6786</v>
      </c>
      <c r="HZQ91" s="835" t="s">
        <v>6787</v>
      </c>
      <c r="HZR91" s="835" t="s">
        <v>6788</v>
      </c>
      <c r="HZS91" s="835" t="s">
        <v>6789</v>
      </c>
      <c r="HZT91" s="835" t="s">
        <v>6790</v>
      </c>
      <c r="HZU91" s="835" t="s">
        <v>6791</v>
      </c>
      <c r="HZV91" s="835" t="s">
        <v>6792</v>
      </c>
      <c r="HZW91" s="835" t="s">
        <v>6793</v>
      </c>
      <c r="HZX91" s="835" t="s">
        <v>6794</v>
      </c>
      <c r="HZY91" s="835" t="s">
        <v>6795</v>
      </c>
      <c r="HZZ91" s="835" t="s">
        <v>6796</v>
      </c>
      <c r="IAA91" s="835" t="s">
        <v>6797</v>
      </c>
      <c r="IAB91" s="835" t="s">
        <v>6798</v>
      </c>
      <c r="IAC91" s="835" t="s">
        <v>6799</v>
      </c>
      <c r="IAD91" s="835" t="s">
        <v>6800</v>
      </c>
      <c r="IAE91" s="835" t="s">
        <v>6801</v>
      </c>
      <c r="IAF91" s="835" t="s">
        <v>6802</v>
      </c>
      <c r="IAG91" s="835" t="s">
        <v>6803</v>
      </c>
      <c r="IAH91" s="835" t="s">
        <v>6804</v>
      </c>
      <c r="IAI91" s="835" t="s">
        <v>6805</v>
      </c>
      <c r="IAJ91" s="835" t="s">
        <v>6806</v>
      </c>
      <c r="IAK91" s="835" t="s">
        <v>6807</v>
      </c>
      <c r="IAL91" s="835" t="s">
        <v>6808</v>
      </c>
      <c r="IAM91" s="835" t="s">
        <v>6809</v>
      </c>
      <c r="IAN91" s="835" t="s">
        <v>6810</v>
      </c>
      <c r="IAO91" s="835" t="s">
        <v>6811</v>
      </c>
      <c r="IAP91" s="835" t="s">
        <v>6812</v>
      </c>
      <c r="IAQ91" s="835" t="s">
        <v>6813</v>
      </c>
      <c r="IAR91" s="835" t="s">
        <v>6814</v>
      </c>
      <c r="IAS91" s="835" t="s">
        <v>6815</v>
      </c>
      <c r="IAT91" s="835" t="s">
        <v>6816</v>
      </c>
      <c r="IAU91" s="835" t="s">
        <v>6817</v>
      </c>
      <c r="IAV91" s="835" t="s">
        <v>6818</v>
      </c>
      <c r="IAW91" s="835" t="s">
        <v>6819</v>
      </c>
      <c r="IAX91" s="835" t="s">
        <v>6820</v>
      </c>
      <c r="IAY91" s="835" t="s">
        <v>6821</v>
      </c>
      <c r="IAZ91" s="835" t="s">
        <v>6822</v>
      </c>
      <c r="IBA91" s="835" t="s">
        <v>6823</v>
      </c>
      <c r="IBB91" s="835" t="s">
        <v>6824</v>
      </c>
      <c r="IBC91" s="835" t="s">
        <v>6825</v>
      </c>
      <c r="IBD91" s="835" t="s">
        <v>6826</v>
      </c>
      <c r="IBE91" s="835" t="s">
        <v>6827</v>
      </c>
      <c r="IBF91" s="835" t="s">
        <v>6828</v>
      </c>
      <c r="IBG91" s="835" t="s">
        <v>6829</v>
      </c>
      <c r="IBH91" s="835" t="s">
        <v>6830</v>
      </c>
      <c r="IBI91" s="835" t="s">
        <v>6831</v>
      </c>
      <c r="IBJ91" s="835" t="s">
        <v>6832</v>
      </c>
      <c r="IBK91" s="835" t="s">
        <v>6833</v>
      </c>
      <c r="IBL91" s="835" t="s">
        <v>6834</v>
      </c>
      <c r="IBM91" s="835" t="s">
        <v>6835</v>
      </c>
      <c r="IBN91" s="835" t="s">
        <v>6836</v>
      </c>
      <c r="IBO91" s="835" t="s">
        <v>6837</v>
      </c>
      <c r="IBP91" s="835" t="s">
        <v>6838</v>
      </c>
      <c r="IBQ91" s="835" t="s">
        <v>6839</v>
      </c>
      <c r="IBR91" s="835" t="s">
        <v>6840</v>
      </c>
      <c r="IBS91" s="835" t="s">
        <v>6841</v>
      </c>
      <c r="IBT91" s="835" t="s">
        <v>6842</v>
      </c>
      <c r="IBU91" s="835" t="s">
        <v>6843</v>
      </c>
      <c r="IBV91" s="835" t="s">
        <v>6844</v>
      </c>
      <c r="IBW91" s="835" t="s">
        <v>6845</v>
      </c>
      <c r="IBX91" s="835" t="s">
        <v>6846</v>
      </c>
      <c r="IBY91" s="835" t="s">
        <v>6847</v>
      </c>
      <c r="IBZ91" s="835" t="s">
        <v>6848</v>
      </c>
      <c r="ICA91" s="835" t="s">
        <v>6849</v>
      </c>
      <c r="ICB91" s="835" t="s">
        <v>6850</v>
      </c>
      <c r="ICC91" s="835" t="s">
        <v>6851</v>
      </c>
      <c r="ICD91" s="835" t="s">
        <v>6852</v>
      </c>
      <c r="ICE91" s="835" t="s">
        <v>6853</v>
      </c>
      <c r="ICF91" s="835" t="s">
        <v>6854</v>
      </c>
      <c r="ICG91" s="835" t="s">
        <v>6855</v>
      </c>
      <c r="ICH91" s="835" t="s">
        <v>6856</v>
      </c>
      <c r="ICI91" s="835" t="s">
        <v>6857</v>
      </c>
      <c r="ICJ91" s="835" t="s">
        <v>6858</v>
      </c>
      <c r="ICK91" s="835" t="s">
        <v>6859</v>
      </c>
      <c r="ICL91" s="835" t="s">
        <v>6860</v>
      </c>
      <c r="ICM91" s="835" t="s">
        <v>6861</v>
      </c>
      <c r="ICN91" s="835" t="s">
        <v>6862</v>
      </c>
      <c r="ICO91" s="835" t="s">
        <v>6863</v>
      </c>
      <c r="ICP91" s="835" t="s">
        <v>6864</v>
      </c>
      <c r="ICQ91" s="835" t="s">
        <v>6865</v>
      </c>
      <c r="ICR91" s="835" t="s">
        <v>6866</v>
      </c>
      <c r="ICS91" s="835" t="s">
        <v>6867</v>
      </c>
      <c r="ICT91" s="835" t="s">
        <v>6868</v>
      </c>
      <c r="ICU91" s="835" t="s">
        <v>6869</v>
      </c>
      <c r="ICV91" s="835" t="s">
        <v>6870</v>
      </c>
      <c r="ICW91" s="835" t="s">
        <v>6871</v>
      </c>
      <c r="ICX91" s="835" t="s">
        <v>6872</v>
      </c>
      <c r="ICY91" s="835" t="s">
        <v>6873</v>
      </c>
      <c r="ICZ91" s="835" t="s">
        <v>6874</v>
      </c>
      <c r="IDA91" s="835" t="s">
        <v>6875</v>
      </c>
      <c r="IDB91" s="835" t="s">
        <v>6876</v>
      </c>
      <c r="IDC91" s="835" t="s">
        <v>6877</v>
      </c>
      <c r="IDD91" s="835" t="s">
        <v>6878</v>
      </c>
      <c r="IDE91" s="835" t="s">
        <v>6879</v>
      </c>
      <c r="IDF91" s="835" t="s">
        <v>6880</v>
      </c>
      <c r="IDG91" s="835" t="s">
        <v>6881</v>
      </c>
      <c r="IDH91" s="835" t="s">
        <v>6882</v>
      </c>
      <c r="IDI91" s="835" t="s">
        <v>6883</v>
      </c>
      <c r="IDJ91" s="835" t="s">
        <v>6884</v>
      </c>
      <c r="IDK91" s="835" t="s">
        <v>6885</v>
      </c>
      <c r="IDL91" s="835" t="s">
        <v>6886</v>
      </c>
      <c r="IDM91" s="835" t="s">
        <v>6887</v>
      </c>
      <c r="IDN91" s="835" t="s">
        <v>6888</v>
      </c>
      <c r="IDO91" s="835" t="s">
        <v>6889</v>
      </c>
      <c r="IDP91" s="835" t="s">
        <v>6890</v>
      </c>
      <c r="IDQ91" s="835" t="s">
        <v>6891</v>
      </c>
      <c r="IDR91" s="835" t="s">
        <v>6892</v>
      </c>
      <c r="IDS91" s="835" t="s">
        <v>6893</v>
      </c>
      <c r="IDT91" s="835" t="s">
        <v>6894</v>
      </c>
      <c r="IDU91" s="835" t="s">
        <v>6895</v>
      </c>
      <c r="IDV91" s="835" t="s">
        <v>6896</v>
      </c>
      <c r="IDW91" s="835" t="s">
        <v>6897</v>
      </c>
      <c r="IDX91" s="835" t="s">
        <v>6898</v>
      </c>
      <c r="IDY91" s="835" t="s">
        <v>6899</v>
      </c>
      <c r="IDZ91" s="835" t="s">
        <v>6900</v>
      </c>
      <c r="IEA91" s="835" t="s">
        <v>6901</v>
      </c>
      <c r="IEB91" s="835" t="s">
        <v>6902</v>
      </c>
      <c r="IEC91" s="835" t="s">
        <v>6903</v>
      </c>
      <c r="IED91" s="835" t="s">
        <v>6904</v>
      </c>
      <c r="IEE91" s="835" t="s">
        <v>6905</v>
      </c>
      <c r="IEF91" s="835" t="s">
        <v>6906</v>
      </c>
      <c r="IEG91" s="835" t="s">
        <v>6907</v>
      </c>
      <c r="IEH91" s="835" t="s">
        <v>6908</v>
      </c>
      <c r="IEI91" s="835" t="s">
        <v>6909</v>
      </c>
      <c r="IEJ91" s="835" t="s">
        <v>6910</v>
      </c>
      <c r="IEK91" s="835" t="s">
        <v>6911</v>
      </c>
      <c r="IEL91" s="835" t="s">
        <v>6912</v>
      </c>
      <c r="IEM91" s="835" t="s">
        <v>6913</v>
      </c>
      <c r="IEN91" s="835" t="s">
        <v>6914</v>
      </c>
      <c r="IEO91" s="835" t="s">
        <v>6915</v>
      </c>
      <c r="IEP91" s="835" t="s">
        <v>6916</v>
      </c>
      <c r="IEQ91" s="835" t="s">
        <v>6917</v>
      </c>
      <c r="IER91" s="835" t="s">
        <v>6918</v>
      </c>
      <c r="IES91" s="835" t="s">
        <v>6919</v>
      </c>
      <c r="IET91" s="835" t="s">
        <v>6920</v>
      </c>
      <c r="IEU91" s="835" t="s">
        <v>6921</v>
      </c>
      <c r="IEV91" s="835" t="s">
        <v>6922</v>
      </c>
      <c r="IEW91" s="835" t="s">
        <v>6923</v>
      </c>
      <c r="IEX91" s="835" t="s">
        <v>6924</v>
      </c>
      <c r="IEY91" s="835" t="s">
        <v>6925</v>
      </c>
      <c r="IEZ91" s="835" t="s">
        <v>6926</v>
      </c>
      <c r="IFA91" s="835" t="s">
        <v>6927</v>
      </c>
      <c r="IFB91" s="835" t="s">
        <v>6928</v>
      </c>
      <c r="IFC91" s="835" t="s">
        <v>6929</v>
      </c>
      <c r="IFD91" s="835" t="s">
        <v>6930</v>
      </c>
      <c r="IFE91" s="835" t="s">
        <v>6931</v>
      </c>
      <c r="IFF91" s="835" t="s">
        <v>6932</v>
      </c>
      <c r="IFG91" s="835" t="s">
        <v>6933</v>
      </c>
      <c r="IFH91" s="835" t="s">
        <v>6934</v>
      </c>
      <c r="IFI91" s="835" t="s">
        <v>6935</v>
      </c>
      <c r="IFJ91" s="835" t="s">
        <v>6936</v>
      </c>
      <c r="IFK91" s="835" t="s">
        <v>6937</v>
      </c>
      <c r="IFL91" s="835" t="s">
        <v>6938</v>
      </c>
      <c r="IFM91" s="835" t="s">
        <v>6939</v>
      </c>
      <c r="IFN91" s="835" t="s">
        <v>6940</v>
      </c>
      <c r="IFO91" s="835" t="s">
        <v>6941</v>
      </c>
      <c r="IFP91" s="835" t="s">
        <v>6942</v>
      </c>
      <c r="IFQ91" s="835" t="s">
        <v>6943</v>
      </c>
      <c r="IFR91" s="835" t="s">
        <v>6944</v>
      </c>
      <c r="IFS91" s="835" t="s">
        <v>6945</v>
      </c>
      <c r="IFT91" s="835" t="s">
        <v>6946</v>
      </c>
      <c r="IFU91" s="835" t="s">
        <v>6947</v>
      </c>
      <c r="IFV91" s="835" t="s">
        <v>6948</v>
      </c>
      <c r="IFW91" s="835" t="s">
        <v>6949</v>
      </c>
      <c r="IFX91" s="835" t="s">
        <v>6950</v>
      </c>
      <c r="IFY91" s="835" t="s">
        <v>6951</v>
      </c>
      <c r="IFZ91" s="835" t="s">
        <v>6952</v>
      </c>
      <c r="IGA91" s="835" t="s">
        <v>6953</v>
      </c>
      <c r="IGB91" s="835" t="s">
        <v>6954</v>
      </c>
      <c r="IGC91" s="835" t="s">
        <v>6955</v>
      </c>
      <c r="IGD91" s="835" t="s">
        <v>6956</v>
      </c>
      <c r="IGE91" s="835" t="s">
        <v>6957</v>
      </c>
      <c r="IGF91" s="835" t="s">
        <v>6958</v>
      </c>
      <c r="IGG91" s="835" t="s">
        <v>6959</v>
      </c>
      <c r="IGH91" s="835" t="s">
        <v>6960</v>
      </c>
      <c r="IGI91" s="835" t="s">
        <v>6961</v>
      </c>
      <c r="IGJ91" s="835" t="s">
        <v>6962</v>
      </c>
      <c r="IGK91" s="835" t="s">
        <v>6963</v>
      </c>
      <c r="IGL91" s="835" t="s">
        <v>6964</v>
      </c>
      <c r="IGM91" s="835" t="s">
        <v>6965</v>
      </c>
      <c r="IGN91" s="835" t="s">
        <v>6966</v>
      </c>
      <c r="IGO91" s="835" t="s">
        <v>6967</v>
      </c>
      <c r="IGP91" s="835" t="s">
        <v>6968</v>
      </c>
      <c r="IGQ91" s="835" t="s">
        <v>6969</v>
      </c>
      <c r="IGR91" s="835" t="s">
        <v>6970</v>
      </c>
      <c r="IGS91" s="835" t="s">
        <v>6971</v>
      </c>
      <c r="IGT91" s="835" t="s">
        <v>6972</v>
      </c>
      <c r="IGU91" s="835" t="s">
        <v>6973</v>
      </c>
      <c r="IGV91" s="835" t="s">
        <v>6974</v>
      </c>
      <c r="IGW91" s="835" t="s">
        <v>6975</v>
      </c>
      <c r="IGX91" s="835" t="s">
        <v>6976</v>
      </c>
      <c r="IGY91" s="835" t="s">
        <v>6977</v>
      </c>
      <c r="IGZ91" s="835" t="s">
        <v>6978</v>
      </c>
      <c r="IHA91" s="835" t="s">
        <v>6979</v>
      </c>
      <c r="IHB91" s="835" t="s">
        <v>6980</v>
      </c>
      <c r="IHC91" s="835" t="s">
        <v>6981</v>
      </c>
      <c r="IHD91" s="835" t="s">
        <v>6982</v>
      </c>
      <c r="IHE91" s="835" t="s">
        <v>6983</v>
      </c>
      <c r="IHF91" s="835" t="s">
        <v>6984</v>
      </c>
      <c r="IHG91" s="835" t="s">
        <v>6985</v>
      </c>
      <c r="IHH91" s="835" t="s">
        <v>6986</v>
      </c>
      <c r="IHI91" s="835" t="s">
        <v>6987</v>
      </c>
      <c r="IHJ91" s="835" t="s">
        <v>6988</v>
      </c>
      <c r="IHK91" s="835" t="s">
        <v>6989</v>
      </c>
      <c r="IHL91" s="835" t="s">
        <v>6990</v>
      </c>
      <c r="IHM91" s="835" t="s">
        <v>6991</v>
      </c>
      <c r="IHN91" s="835" t="s">
        <v>6992</v>
      </c>
      <c r="IHO91" s="835" t="s">
        <v>6993</v>
      </c>
      <c r="IHP91" s="835" t="s">
        <v>6994</v>
      </c>
      <c r="IHQ91" s="835" t="s">
        <v>6995</v>
      </c>
      <c r="IHR91" s="835" t="s">
        <v>6996</v>
      </c>
      <c r="IHS91" s="835" t="s">
        <v>6997</v>
      </c>
      <c r="IHT91" s="835" t="s">
        <v>6998</v>
      </c>
      <c r="IHU91" s="835" t="s">
        <v>6999</v>
      </c>
      <c r="IHV91" s="835" t="s">
        <v>7000</v>
      </c>
      <c r="IHW91" s="835" t="s">
        <v>7001</v>
      </c>
      <c r="IHX91" s="835" t="s">
        <v>7002</v>
      </c>
      <c r="IHY91" s="835" t="s">
        <v>7003</v>
      </c>
      <c r="IHZ91" s="835" t="s">
        <v>7004</v>
      </c>
      <c r="IIA91" s="835" t="s">
        <v>7005</v>
      </c>
      <c r="IIB91" s="835" t="s">
        <v>7006</v>
      </c>
      <c r="IIC91" s="835" t="s">
        <v>7007</v>
      </c>
      <c r="IID91" s="835" t="s">
        <v>7008</v>
      </c>
      <c r="IIE91" s="835" t="s">
        <v>7009</v>
      </c>
      <c r="IIF91" s="835" t="s">
        <v>7010</v>
      </c>
      <c r="IIG91" s="835" t="s">
        <v>7011</v>
      </c>
      <c r="IIH91" s="835" t="s">
        <v>7012</v>
      </c>
      <c r="III91" s="835" t="s">
        <v>7013</v>
      </c>
      <c r="IIJ91" s="835" t="s">
        <v>7014</v>
      </c>
      <c r="IIK91" s="835" t="s">
        <v>7015</v>
      </c>
      <c r="IIL91" s="835" t="s">
        <v>7016</v>
      </c>
      <c r="IIM91" s="835" t="s">
        <v>7017</v>
      </c>
      <c r="IIN91" s="835" t="s">
        <v>7018</v>
      </c>
      <c r="IIO91" s="835" t="s">
        <v>7019</v>
      </c>
      <c r="IIP91" s="835" t="s">
        <v>7020</v>
      </c>
      <c r="IIQ91" s="835" t="s">
        <v>7021</v>
      </c>
      <c r="IIR91" s="835" t="s">
        <v>7022</v>
      </c>
      <c r="IIS91" s="835" t="s">
        <v>7023</v>
      </c>
      <c r="IIT91" s="835" t="s">
        <v>7024</v>
      </c>
      <c r="IIU91" s="835" t="s">
        <v>7025</v>
      </c>
      <c r="IIV91" s="835" t="s">
        <v>7026</v>
      </c>
      <c r="IIW91" s="835" t="s">
        <v>7027</v>
      </c>
      <c r="IIX91" s="835" t="s">
        <v>7028</v>
      </c>
      <c r="IIY91" s="835" t="s">
        <v>7029</v>
      </c>
      <c r="IIZ91" s="835" t="s">
        <v>7030</v>
      </c>
      <c r="IJA91" s="835" t="s">
        <v>7031</v>
      </c>
      <c r="IJB91" s="835" t="s">
        <v>7032</v>
      </c>
      <c r="IJC91" s="835" t="s">
        <v>7033</v>
      </c>
      <c r="IJD91" s="835" t="s">
        <v>7034</v>
      </c>
      <c r="IJE91" s="835" t="s">
        <v>7035</v>
      </c>
      <c r="IJF91" s="835" t="s">
        <v>7036</v>
      </c>
      <c r="IJG91" s="835" t="s">
        <v>7037</v>
      </c>
      <c r="IJH91" s="835" t="s">
        <v>7038</v>
      </c>
      <c r="IJI91" s="835" t="s">
        <v>7039</v>
      </c>
      <c r="IJJ91" s="835" t="s">
        <v>7040</v>
      </c>
      <c r="IJK91" s="835" t="s">
        <v>7041</v>
      </c>
      <c r="IJL91" s="835" t="s">
        <v>7042</v>
      </c>
      <c r="IJM91" s="835" t="s">
        <v>7043</v>
      </c>
      <c r="IJN91" s="835" t="s">
        <v>7044</v>
      </c>
      <c r="IJO91" s="835" t="s">
        <v>7045</v>
      </c>
      <c r="IJP91" s="835" t="s">
        <v>7046</v>
      </c>
      <c r="IJQ91" s="835" t="s">
        <v>7047</v>
      </c>
      <c r="IJR91" s="835" t="s">
        <v>7048</v>
      </c>
      <c r="IJS91" s="835" t="s">
        <v>7049</v>
      </c>
      <c r="IJT91" s="835" t="s">
        <v>7050</v>
      </c>
      <c r="IJU91" s="835" t="s">
        <v>7051</v>
      </c>
      <c r="IJV91" s="835" t="s">
        <v>7052</v>
      </c>
      <c r="IJW91" s="835" t="s">
        <v>7053</v>
      </c>
      <c r="IJX91" s="835" t="s">
        <v>7054</v>
      </c>
      <c r="IJY91" s="835" t="s">
        <v>7055</v>
      </c>
      <c r="IJZ91" s="835" t="s">
        <v>7056</v>
      </c>
      <c r="IKA91" s="835" t="s">
        <v>7057</v>
      </c>
      <c r="IKB91" s="835" t="s">
        <v>7058</v>
      </c>
      <c r="IKC91" s="835" t="s">
        <v>7059</v>
      </c>
      <c r="IKD91" s="835" t="s">
        <v>7060</v>
      </c>
      <c r="IKE91" s="835" t="s">
        <v>7061</v>
      </c>
      <c r="IKF91" s="835" t="s">
        <v>7062</v>
      </c>
      <c r="IKG91" s="835" t="s">
        <v>7063</v>
      </c>
      <c r="IKH91" s="835" t="s">
        <v>7064</v>
      </c>
      <c r="IKI91" s="835" t="s">
        <v>7065</v>
      </c>
      <c r="IKJ91" s="835" t="s">
        <v>7066</v>
      </c>
      <c r="IKK91" s="835" t="s">
        <v>7067</v>
      </c>
      <c r="IKL91" s="835" t="s">
        <v>7068</v>
      </c>
      <c r="IKM91" s="835" t="s">
        <v>7069</v>
      </c>
      <c r="IKN91" s="835" t="s">
        <v>7070</v>
      </c>
      <c r="IKO91" s="835" t="s">
        <v>7071</v>
      </c>
      <c r="IKP91" s="835" t="s">
        <v>7072</v>
      </c>
      <c r="IKQ91" s="835" t="s">
        <v>7073</v>
      </c>
      <c r="IKR91" s="835" t="s">
        <v>7074</v>
      </c>
      <c r="IKS91" s="835" t="s">
        <v>7075</v>
      </c>
      <c r="IKT91" s="835" t="s">
        <v>7076</v>
      </c>
      <c r="IKU91" s="835" t="s">
        <v>7077</v>
      </c>
      <c r="IKV91" s="835" t="s">
        <v>7078</v>
      </c>
      <c r="IKW91" s="835" t="s">
        <v>7079</v>
      </c>
      <c r="IKX91" s="835" t="s">
        <v>7080</v>
      </c>
      <c r="IKY91" s="835" t="s">
        <v>7081</v>
      </c>
      <c r="IKZ91" s="835" t="s">
        <v>7082</v>
      </c>
      <c r="ILA91" s="835" t="s">
        <v>7083</v>
      </c>
      <c r="ILB91" s="835" t="s">
        <v>7084</v>
      </c>
      <c r="ILC91" s="835" t="s">
        <v>7085</v>
      </c>
      <c r="ILD91" s="835" t="s">
        <v>7086</v>
      </c>
      <c r="ILE91" s="835" t="s">
        <v>7087</v>
      </c>
      <c r="ILF91" s="835" t="s">
        <v>7088</v>
      </c>
      <c r="ILG91" s="835" t="s">
        <v>7089</v>
      </c>
      <c r="ILH91" s="835" t="s">
        <v>7090</v>
      </c>
      <c r="ILI91" s="835" t="s">
        <v>7091</v>
      </c>
      <c r="ILJ91" s="835" t="s">
        <v>7092</v>
      </c>
      <c r="ILK91" s="835" t="s">
        <v>7093</v>
      </c>
      <c r="ILL91" s="835" t="s">
        <v>7094</v>
      </c>
      <c r="ILM91" s="835" t="s">
        <v>7095</v>
      </c>
      <c r="ILN91" s="835" t="s">
        <v>7096</v>
      </c>
      <c r="ILO91" s="835" t="s">
        <v>7097</v>
      </c>
      <c r="ILP91" s="835" t="s">
        <v>7098</v>
      </c>
      <c r="ILQ91" s="835" t="s">
        <v>7099</v>
      </c>
      <c r="ILR91" s="835" t="s">
        <v>7100</v>
      </c>
      <c r="ILS91" s="835" t="s">
        <v>7101</v>
      </c>
      <c r="ILT91" s="835" t="s">
        <v>7102</v>
      </c>
      <c r="ILU91" s="835" t="s">
        <v>7103</v>
      </c>
      <c r="ILV91" s="835" t="s">
        <v>7104</v>
      </c>
      <c r="ILW91" s="835" t="s">
        <v>7105</v>
      </c>
      <c r="ILX91" s="835" t="s">
        <v>7106</v>
      </c>
      <c r="ILY91" s="835" t="s">
        <v>7107</v>
      </c>
      <c r="ILZ91" s="835" t="s">
        <v>7108</v>
      </c>
      <c r="IMA91" s="835" t="s">
        <v>7109</v>
      </c>
      <c r="IMB91" s="835" t="s">
        <v>7110</v>
      </c>
      <c r="IMC91" s="835" t="s">
        <v>7111</v>
      </c>
      <c r="IMD91" s="835" t="s">
        <v>7112</v>
      </c>
      <c r="IME91" s="835" t="s">
        <v>7113</v>
      </c>
      <c r="IMF91" s="835" t="s">
        <v>7114</v>
      </c>
      <c r="IMG91" s="835" t="s">
        <v>7115</v>
      </c>
      <c r="IMH91" s="835" t="s">
        <v>7116</v>
      </c>
      <c r="IMI91" s="835" t="s">
        <v>7117</v>
      </c>
      <c r="IMJ91" s="835" t="s">
        <v>7118</v>
      </c>
      <c r="IMK91" s="835" t="s">
        <v>7119</v>
      </c>
      <c r="IML91" s="835" t="s">
        <v>7120</v>
      </c>
      <c r="IMM91" s="835" t="s">
        <v>7121</v>
      </c>
      <c r="IMN91" s="835" t="s">
        <v>7122</v>
      </c>
      <c r="IMO91" s="835" t="s">
        <v>7123</v>
      </c>
      <c r="IMP91" s="835" t="s">
        <v>7124</v>
      </c>
      <c r="IMQ91" s="835" t="s">
        <v>7125</v>
      </c>
      <c r="IMR91" s="835" t="s">
        <v>7126</v>
      </c>
      <c r="IMS91" s="835" t="s">
        <v>7127</v>
      </c>
      <c r="IMT91" s="835" t="s">
        <v>7128</v>
      </c>
      <c r="IMU91" s="835" t="s">
        <v>7129</v>
      </c>
      <c r="IMV91" s="835" t="s">
        <v>7130</v>
      </c>
      <c r="IMW91" s="835" t="s">
        <v>7131</v>
      </c>
      <c r="IMX91" s="835" t="s">
        <v>7132</v>
      </c>
      <c r="IMY91" s="835" t="s">
        <v>7133</v>
      </c>
      <c r="IMZ91" s="835" t="s">
        <v>7134</v>
      </c>
      <c r="INA91" s="835" t="s">
        <v>7135</v>
      </c>
      <c r="INB91" s="835" t="s">
        <v>7136</v>
      </c>
      <c r="INC91" s="835" t="s">
        <v>7137</v>
      </c>
      <c r="IND91" s="835" t="s">
        <v>7138</v>
      </c>
      <c r="INE91" s="835" t="s">
        <v>7139</v>
      </c>
      <c r="INF91" s="835" t="s">
        <v>7140</v>
      </c>
      <c r="ING91" s="835" t="s">
        <v>7141</v>
      </c>
      <c r="INH91" s="835" t="s">
        <v>7142</v>
      </c>
      <c r="INI91" s="835" t="s">
        <v>7143</v>
      </c>
      <c r="INJ91" s="835" t="s">
        <v>7144</v>
      </c>
      <c r="INK91" s="835" t="s">
        <v>7145</v>
      </c>
      <c r="INL91" s="835" t="s">
        <v>7146</v>
      </c>
      <c r="INM91" s="835" t="s">
        <v>7147</v>
      </c>
      <c r="INN91" s="835" t="s">
        <v>7148</v>
      </c>
      <c r="INO91" s="835" t="s">
        <v>7149</v>
      </c>
      <c r="INP91" s="835" t="s">
        <v>7150</v>
      </c>
      <c r="INQ91" s="835" t="s">
        <v>7151</v>
      </c>
      <c r="INR91" s="835" t="s">
        <v>7152</v>
      </c>
      <c r="INS91" s="835" t="s">
        <v>7153</v>
      </c>
      <c r="INT91" s="835" t="s">
        <v>7154</v>
      </c>
      <c r="INU91" s="835" t="s">
        <v>7155</v>
      </c>
      <c r="INV91" s="835" t="s">
        <v>7156</v>
      </c>
      <c r="INW91" s="835" t="s">
        <v>7157</v>
      </c>
      <c r="INX91" s="835" t="s">
        <v>7158</v>
      </c>
      <c r="INY91" s="835" t="s">
        <v>7159</v>
      </c>
      <c r="INZ91" s="835" t="s">
        <v>7160</v>
      </c>
      <c r="IOA91" s="835" t="s">
        <v>7161</v>
      </c>
      <c r="IOB91" s="835" t="s">
        <v>7162</v>
      </c>
      <c r="IOC91" s="835" t="s">
        <v>7163</v>
      </c>
      <c r="IOD91" s="835" t="s">
        <v>7164</v>
      </c>
      <c r="IOE91" s="835" t="s">
        <v>7165</v>
      </c>
      <c r="IOF91" s="835" t="s">
        <v>7166</v>
      </c>
      <c r="IOG91" s="835" t="s">
        <v>7167</v>
      </c>
      <c r="IOH91" s="835" t="s">
        <v>7168</v>
      </c>
      <c r="IOI91" s="835" t="s">
        <v>7169</v>
      </c>
      <c r="IOJ91" s="835" t="s">
        <v>7170</v>
      </c>
      <c r="IOK91" s="835" t="s">
        <v>7171</v>
      </c>
      <c r="IOL91" s="835" t="s">
        <v>7172</v>
      </c>
      <c r="IOM91" s="835" t="s">
        <v>7173</v>
      </c>
      <c r="ION91" s="835" t="s">
        <v>7174</v>
      </c>
      <c r="IOO91" s="835" t="s">
        <v>7175</v>
      </c>
      <c r="IOP91" s="835" t="s">
        <v>7176</v>
      </c>
      <c r="IOQ91" s="835" t="s">
        <v>7177</v>
      </c>
      <c r="IOR91" s="835" t="s">
        <v>7178</v>
      </c>
      <c r="IOS91" s="835" t="s">
        <v>7179</v>
      </c>
      <c r="IOT91" s="835" t="s">
        <v>7180</v>
      </c>
      <c r="IOU91" s="835" t="s">
        <v>7181</v>
      </c>
      <c r="IOV91" s="835" t="s">
        <v>7182</v>
      </c>
      <c r="IOW91" s="835" t="s">
        <v>7183</v>
      </c>
      <c r="IOX91" s="835" t="s">
        <v>7184</v>
      </c>
      <c r="IOY91" s="835" t="s">
        <v>7185</v>
      </c>
      <c r="IOZ91" s="835" t="s">
        <v>7186</v>
      </c>
      <c r="IPA91" s="835" t="s">
        <v>7187</v>
      </c>
      <c r="IPB91" s="835" t="s">
        <v>7188</v>
      </c>
      <c r="IPC91" s="835" t="s">
        <v>7189</v>
      </c>
      <c r="IPD91" s="835" t="s">
        <v>7190</v>
      </c>
      <c r="IPE91" s="835" t="s">
        <v>7191</v>
      </c>
      <c r="IPF91" s="835" t="s">
        <v>7192</v>
      </c>
      <c r="IPG91" s="835" t="s">
        <v>7193</v>
      </c>
      <c r="IPH91" s="835" t="s">
        <v>7194</v>
      </c>
      <c r="IPI91" s="835" t="s">
        <v>7195</v>
      </c>
      <c r="IPJ91" s="835" t="s">
        <v>7196</v>
      </c>
      <c r="IPK91" s="835" t="s">
        <v>7197</v>
      </c>
      <c r="IPL91" s="835" t="s">
        <v>7198</v>
      </c>
      <c r="IPM91" s="835" t="s">
        <v>7199</v>
      </c>
      <c r="IPN91" s="835" t="s">
        <v>7200</v>
      </c>
      <c r="IPO91" s="835" t="s">
        <v>7201</v>
      </c>
      <c r="IPP91" s="835" t="s">
        <v>7202</v>
      </c>
      <c r="IPQ91" s="835" t="s">
        <v>7203</v>
      </c>
      <c r="IPR91" s="835" t="s">
        <v>7204</v>
      </c>
      <c r="IPS91" s="835" t="s">
        <v>7205</v>
      </c>
      <c r="IPT91" s="835" t="s">
        <v>7206</v>
      </c>
      <c r="IPU91" s="835" t="s">
        <v>7207</v>
      </c>
      <c r="IPV91" s="835" t="s">
        <v>7208</v>
      </c>
      <c r="IPW91" s="835" t="s">
        <v>7209</v>
      </c>
      <c r="IPX91" s="835" t="s">
        <v>7210</v>
      </c>
      <c r="IPY91" s="835" t="s">
        <v>7211</v>
      </c>
      <c r="IPZ91" s="835" t="s">
        <v>7212</v>
      </c>
      <c r="IQA91" s="835" t="s">
        <v>7213</v>
      </c>
      <c r="IQB91" s="835" t="s">
        <v>7214</v>
      </c>
      <c r="IQC91" s="835" t="s">
        <v>7215</v>
      </c>
      <c r="IQD91" s="835" t="s">
        <v>7216</v>
      </c>
      <c r="IQE91" s="835" t="s">
        <v>7217</v>
      </c>
      <c r="IQF91" s="835" t="s">
        <v>7218</v>
      </c>
      <c r="IQG91" s="835" t="s">
        <v>7219</v>
      </c>
      <c r="IQH91" s="835" t="s">
        <v>7220</v>
      </c>
      <c r="IQI91" s="835" t="s">
        <v>7221</v>
      </c>
      <c r="IQJ91" s="835" t="s">
        <v>7222</v>
      </c>
      <c r="IQK91" s="835" t="s">
        <v>7223</v>
      </c>
      <c r="IQL91" s="835" t="s">
        <v>7224</v>
      </c>
      <c r="IQM91" s="835" t="s">
        <v>7225</v>
      </c>
      <c r="IQN91" s="835" t="s">
        <v>7226</v>
      </c>
      <c r="IQO91" s="835" t="s">
        <v>7227</v>
      </c>
      <c r="IQP91" s="835" t="s">
        <v>7228</v>
      </c>
      <c r="IQQ91" s="835" t="s">
        <v>7229</v>
      </c>
      <c r="IQR91" s="835" t="s">
        <v>7230</v>
      </c>
      <c r="IQS91" s="835" t="s">
        <v>7231</v>
      </c>
      <c r="IQT91" s="835" t="s">
        <v>7232</v>
      </c>
      <c r="IQU91" s="835" t="s">
        <v>7233</v>
      </c>
      <c r="IQV91" s="835" t="s">
        <v>7234</v>
      </c>
      <c r="IQW91" s="835" t="s">
        <v>7235</v>
      </c>
      <c r="IQX91" s="835" t="s">
        <v>7236</v>
      </c>
      <c r="IQY91" s="835" t="s">
        <v>7237</v>
      </c>
      <c r="IQZ91" s="835" t="s">
        <v>7238</v>
      </c>
      <c r="IRA91" s="835" t="s">
        <v>7239</v>
      </c>
      <c r="IRB91" s="835" t="s">
        <v>7240</v>
      </c>
      <c r="IRC91" s="835" t="s">
        <v>7241</v>
      </c>
      <c r="IRD91" s="835" t="s">
        <v>7242</v>
      </c>
      <c r="IRE91" s="835" t="s">
        <v>7243</v>
      </c>
      <c r="IRF91" s="835" t="s">
        <v>7244</v>
      </c>
      <c r="IRG91" s="835" t="s">
        <v>7245</v>
      </c>
      <c r="IRH91" s="835" t="s">
        <v>7246</v>
      </c>
      <c r="IRI91" s="835" t="s">
        <v>7247</v>
      </c>
      <c r="IRJ91" s="835" t="s">
        <v>7248</v>
      </c>
      <c r="IRK91" s="835" t="s">
        <v>7249</v>
      </c>
      <c r="IRL91" s="835" t="s">
        <v>7250</v>
      </c>
      <c r="IRM91" s="835" t="s">
        <v>7251</v>
      </c>
      <c r="IRN91" s="835" t="s">
        <v>7252</v>
      </c>
      <c r="IRO91" s="835" t="s">
        <v>7253</v>
      </c>
      <c r="IRP91" s="835" t="s">
        <v>7254</v>
      </c>
      <c r="IRQ91" s="835" t="s">
        <v>7255</v>
      </c>
      <c r="IRR91" s="835" t="s">
        <v>7256</v>
      </c>
      <c r="IRS91" s="835" t="s">
        <v>7257</v>
      </c>
      <c r="IRT91" s="835" t="s">
        <v>7258</v>
      </c>
      <c r="IRU91" s="835" t="s">
        <v>7259</v>
      </c>
      <c r="IRV91" s="835" t="s">
        <v>7260</v>
      </c>
      <c r="IRW91" s="835" t="s">
        <v>7261</v>
      </c>
      <c r="IRX91" s="835" t="s">
        <v>7262</v>
      </c>
      <c r="IRY91" s="835" t="s">
        <v>7263</v>
      </c>
      <c r="IRZ91" s="835" t="s">
        <v>7264</v>
      </c>
      <c r="ISA91" s="835" t="s">
        <v>7265</v>
      </c>
      <c r="ISB91" s="835" t="s">
        <v>7266</v>
      </c>
      <c r="ISC91" s="835" t="s">
        <v>7267</v>
      </c>
      <c r="ISD91" s="835" t="s">
        <v>7268</v>
      </c>
      <c r="ISE91" s="835" t="s">
        <v>7269</v>
      </c>
      <c r="ISF91" s="835" t="s">
        <v>7270</v>
      </c>
      <c r="ISG91" s="835" t="s">
        <v>7271</v>
      </c>
      <c r="ISH91" s="835" t="s">
        <v>7272</v>
      </c>
      <c r="ISI91" s="835" t="s">
        <v>7273</v>
      </c>
      <c r="ISJ91" s="835" t="s">
        <v>7274</v>
      </c>
      <c r="ISK91" s="835" t="s">
        <v>7275</v>
      </c>
      <c r="ISL91" s="835" t="s">
        <v>7276</v>
      </c>
      <c r="ISM91" s="835" t="s">
        <v>7277</v>
      </c>
      <c r="ISN91" s="835" t="s">
        <v>7278</v>
      </c>
      <c r="ISO91" s="835" t="s">
        <v>7279</v>
      </c>
      <c r="ISP91" s="835" t="s">
        <v>7280</v>
      </c>
      <c r="ISQ91" s="835" t="s">
        <v>7281</v>
      </c>
      <c r="ISR91" s="835" t="s">
        <v>7282</v>
      </c>
      <c r="ISS91" s="835" t="s">
        <v>7283</v>
      </c>
      <c r="IST91" s="835" t="s">
        <v>7284</v>
      </c>
      <c r="ISU91" s="835" t="s">
        <v>7285</v>
      </c>
      <c r="ISV91" s="835" t="s">
        <v>7286</v>
      </c>
      <c r="ISW91" s="835" t="s">
        <v>7287</v>
      </c>
      <c r="ISX91" s="835" t="s">
        <v>7288</v>
      </c>
      <c r="ISY91" s="835" t="s">
        <v>7289</v>
      </c>
      <c r="ISZ91" s="835" t="s">
        <v>7290</v>
      </c>
      <c r="ITA91" s="835" t="s">
        <v>7291</v>
      </c>
      <c r="ITB91" s="835" t="s">
        <v>7292</v>
      </c>
      <c r="ITC91" s="835" t="s">
        <v>7293</v>
      </c>
      <c r="ITD91" s="835" t="s">
        <v>7294</v>
      </c>
      <c r="ITE91" s="835" t="s">
        <v>7295</v>
      </c>
      <c r="ITF91" s="835" t="s">
        <v>7296</v>
      </c>
      <c r="ITG91" s="835" t="s">
        <v>7297</v>
      </c>
      <c r="ITH91" s="835" t="s">
        <v>7298</v>
      </c>
      <c r="ITI91" s="835" t="s">
        <v>7299</v>
      </c>
      <c r="ITJ91" s="835" t="s">
        <v>7300</v>
      </c>
      <c r="ITK91" s="835" t="s">
        <v>7301</v>
      </c>
      <c r="ITL91" s="835" t="s">
        <v>7302</v>
      </c>
      <c r="ITM91" s="835" t="s">
        <v>7303</v>
      </c>
      <c r="ITN91" s="835" t="s">
        <v>7304</v>
      </c>
      <c r="ITO91" s="835" t="s">
        <v>7305</v>
      </c>
      <c r="ITP91" s="835" t="s">
        <v>7306</v>
      </c>
      <c r="ITQ91" s="835" t="s">
        <v>7307</v>
      </c>
      <c r="ITR91" s="835" t="s">
        <v>7308</v>
      </c>
      <c r="ITS91" s="835" t="s">
        <v>7309</v>
      </c>
      <c r="ITT91" s="835" t="s">
        <v>7310</v>
      </c>
      <c r="ITU91" s="835" t="s">
        <v>7311</v>
      </c>
      <c r="ITV91" s="835" t="s">
        <v>7312</v>
      </c>
      <c r="ITW91" s="835" t="s">
        <v>7313</v>
      </c>
      <c r="ITX91" s="835" t="s">
        <v>7314</v>
      </c>
      <c r="ITY91" s="835" t="s">
        <v>7315</v>
      </c>
      <c r="ITZ91" s="835" t="s">
        <v>7316</v>
      </c>
      <c r="IUA91" s="835" t="s">
        <v>7317</v>
      </c>
      <c r="IUB91" s="835" t="s">
        <v>7318</v>
      </c>
      <c r="IUC91" s="835" t="s">
        <v>7319</v>
      </c>
      <c r="IUD91" s="835" t="s">
        <v>7320</v>
      </c>
      <c r="IUE91" s="835" t="s">
        <v>7321</v>
      </c>
      <c r="IUF91" s="835" t="s">
        <v>7322</v>
      </c>
      <c r="IUG91" s="835" t="s">
        <v>7323</v>
      </c>
      <c r="IUH91" s="835" t="s">
        <v>7324</v>
      </c>
      <c r="IUI91" s="835" t="s">
        <v>7325</v>
      </c>
      <c r="IUJ91" s="835" t="s">
        <v>7326</v>
      </c>
      <c r="IUK91" s="835" t="s">
        <v>7327</v>
      </c>
      <c r="IUL91" s="835" t="s">
        <v>7328</v>
      </c>
      <c r="IUM91" s="835" t="s">
        <v>7329</v>
      </c>
      <c r="IUN91" s="835" t="s">
        <v>7330</v>
      </c>
      <c r="IUO91" s="835" t="s">
        <v>7331</v>
      </c>
      <c r="IUP91" s="835" t="s">
        <v>7332</v>
      </c>
      <c r="IUQ91" s="835" t="s">
        <v>7333</v>
      </c>
      <c r="IUR91" s="835" t="s">
        <v>7334</v>
      </c>
      <c r="IUS91" s="835" t="s">
        <v>7335</v>
      </c>
      <c r="IUT91" s="835" t="s">
        <v>7336</v>
      </c>
      <c r="IUU91" s="835" t="s">
        <v>7337</v>
      </c>
      <c r="IUV91" s="835" t="s">
        <v>7338</v>
      </c>
      <c r="IUW91" s="835" t="s">
        <v>7339</v>
      </c>
      <c r="IUX91" s="835" t="s">
        <v>7340</v>
      </c>
      <c r="IUY91" s="835" t="s">
        <v>7341</v>
      </c>
      <c r="IUZ91" s="835" t="s">
        <v>7342</v>
      </c>
      <c r="IVA91" s="835" t="s">
        <v>7343</v>
      </c>
      <c r="IVB91" s="835" t="s">
        <v>7344</v>
      </c>
      <c r="IVC91" s="835" t="s">
        <v>7345</v>
      </c>
      <c r="IVD91" s="835" t="s">
        <v>7346</v>
      </c>
      <c r="IVE91" s="835" t="s">
        <v>7347</v>
      </c>
      <c r="IVF91" s="835" t="s">
        <v>7348</v>
      </c>
      <c r="IVG91" s="835" t="s">
        <v>7349</v>
      </c>
      <c r="IVH91" s="835" t="s">
        <v>7350</v>
      </c>
      <c r="IVI91" s="835" t="s">
        <v>7351</v>
      </c>
      <c r="IVJ91" s="835" t="s">
        <v>7352</v>
      </c>
      <c r="IVK91" s="835" t="s">
        <v>7353</v>
      </c>
      <c r="IVL91" s="835" t="s">
        <v>7354</v>
      </c>
      <c r="IVM91" s="835" t="s">
        <v>7355</v>
      </c>
      <c r="IVN91" s="835" t="s">
        <v>7356</v>
      </c>
      <c r="IVO91" s="835" t="s">
        <v>7357</v>
      </c>
      <c r="IVP91" s="835" t="s">
        <v>7358</v>
      </c>
      <c r="IVQ91" s="835" t="s">
        <v>7359</v>
      </c>
      <c r="IVR91" s="835" t="s">
        <v>7360</v>
      </c>
      <c r="IVS91" s="835" t="s">
        <v>7361</v>
      </c>
      <c r="IVT91" s="835" t="s">
        <v>7362</v>
      </c>
      <c r="IVU91" s="835" t="s">
        <v>7363</v>
      </c>
      <c r="IVV91" s="835" t="s">
        <v>7364</v>
      </c>
      <c r="IVW91" s="835" t="s">
        <v>7365</v>
      </c>
      <c r="IVX91" s="835" t="s">
        <v>7366</v>
      </c>
      <c r="IVY91" s="835" t="s">
        <v>7367</v>
      </c>
      <c r="IVZ91" s="835" t="s">
        <v>7368</v>
      </c>
      <c r="IWA91" s="835" t="s">
        <v>7369</v>
      </c>
      <c r="IWB91" s="835" t="s">
        <v>7370</v>
      </c>
      <c r="IWC91" s="835" t="s">
        <v>7371</v>
      </c>
      <c r="IWD91" s="835" t="s">
        <v>7372</v>
      </c>
      <c r="IWE91" s="835" t="s">
        <v>7373</v>
      </c>
      <c r="IWF91" s="835" t="s">
        <v>7374</v>
      </c>
      <c r="IWG91" s="835" t="s">
        <v>7375</v>
      </c>
      <c r="IWH91" s="835" t="s">
        <v>7376</v>
      </c>
      <c r="IWI91" s="835" t="s">
        <v>7377</v>
      </c>
      <c r="IWJ91" s="835" t="s">
        <v>7378</v>
      </c>
      <c r="IWK91" s="835" t="s">
        <v>7379</v>
      </c>
      <c r="IWL91" s="835" t="s">
        <v>7380</v>
      </c>
      <c r="IWM91" s="835" t="s">
        <v>7381</v>
      </c>
      <c r="IWN91" s="835" t="s">
        <v>7382</v>
      </c>
      <c r="IWO91" s="835" t="s">
        <v>7383</v>
      </c>
      <c r="IWP91" s="835" t="s">
        <v>7384</v>
      </c>
      <c r="IWQ91" s="835" t="s">
        <v>7385</v>
      </c>
      <c r="IWR91" s="835" t="s">
        <v>7386</v>
      </c>
      <c r="IWS91" s="835" t="s">
        <v>7387</v>
      </c>
      <c r="IWT91" s="835" t="s">
        <v>7388</v>
      </c>
      <c r="IWU91" s="835" t="s">
        <v>7389</v>
      </c>
      <c r="IWV91" s="835" t="s">
        <v>7390</v>
      </c>
      <c r="IWW91" s="835" t="s">
        <v>7391</v>
      </c>
      <c r="IWX91" s="835" t="s">
        <v>7392</v>
      </c>
      <c r="IWY91" s="835" t="s">
        <v>7393</v>
      </c>
      <c r="IWZ91" s="835" t="s">
        <v>7394</v>
      </c>
      <c r="IXA91" s="835" t="s">
        <v>7395</v>
      </c>
      <c r="IXB91" s="835" t="s">
        <v>7396</v>
      </c>
      <c r="IXC91" s="835" t="s">
        <v>7397</v>
      </c>
      <c r="IXD91" s="835" t="s">
        <v>7398</v>
      </c>
      <c r="IXE91" s="835" t="s">
        <v>7399</v>
      </c>
      <c r="IXF91" s="835" t="s">
        <v>7400</v>
      </c>
      <c r="IXG91" s="835" t="s">
        <v>7401</v>
      </c>
      <c r="IXH91" s="835" t="s">
        <v>7402</v>
      </c>
      <c r="IXI91" s="835" t="s">
        <v>7403</v>
      </c>
      <c r="IXJ91" s="835" t="s">
        <v>7404</v>
      </c>
      <c r="IXK91" s="835" t="s">
        <v>7405</v>
      </c>
      <c r="IXL91" s="835" t="s">
        <v>7406</v>
      </c>
      <c r="IXM91" s="835" t="s">
        <v>7407</v>
      </c>
      <c r="IXN91" s="835" t="s">
        <v>7408</v>
      </c>
      <c r="IXO91" s="835" t="s">
        <v>7409</v>
      </c>
      <c r="IXP91" s="835" t="s">
        <v>7410</v>
      </c>
      <c r="IXQ91" s="835" t="s">
        <v>7411</v>
      </c>
      <c r="IXR91" s="835" t="s">
        <v>7412</v>
      </c>
      <c r="IXS91" s="835" t="s">
        <v>7413</v>
      </c>
      <c r="IXT91" s="835" t="s">
        <v>7414</v>
      </c>
      <c r="IXU91" s="835" t="s">
        <v>7415</v>
      </c>
      <c r="IXV91" s="835" t="s">
        <v>7416</v>
      </c>
      <c r="IXW91" s="835" t="s">
        <v>7417</v>
      </c>
      <c r="IXX91" s="835" t="s">
        <v>7418</v>
      </c>
      <c r="IXY91" s="835" t="s">
        <v>7419</v>
      </c>
      <c r="IXZ91" s="835" t="s">
        <v>7420</v>
      </c>
      <c r="IYA91" s="835" t="s">
        <v>7421</v>
      </c>
      <c r="IYB91" s="835" t="s">
        <v>7422</v>
      </c>
      <c r="IYC91" s="835" t="s">
        <v>7423</v>
      </c>
      <c r="IYD91" s="835" t="s">
        <v>7424</v>
      </c>
      <c r="IYE91" s="835" t="s">
        <v>7425</v>
      </c>
      <c r="IYF91" s="835" t="s">
        <v>7426</v>
      </c>
      <c r="IYG91" s="835" t="s">
        <v>7427</v>
      </c>
      <c r="IYH91" s="835" t="s">
        <v>7428</v>
      </c>
      <c r="IYI91" s="835" t="s">
        <v>7429</v>
      </c>
      <c r="IYJ91" s="835" t="s">
        <v>7430</v>
      </c>
      <c r="IYK91" s="835" t="s">
        <v>7431</v>
      </c>
      <c r="IYL91" s="835" t="s">
        <v>7432</v>
      </c>
      <c r="IYM91" s="835" t="s">
        <v>7433</v>
      </c>
      <c r="IYN91" s="835" t="s">
        <v>7434</v>
      </c>
      <c r="IYO91" s="835" t="s">
        <v>7435</v>
      </c>
      <c r="IYP91" s="835" t="s">
        <v>7436</v>
      </c>
      <c r="IYQ91" s="835" t="s">
        <v>7437</v>
      </c>
      <c r="IYR91" s="835" t="s">
        <v>7438</v>
      </c>
      <c r="IYS91" s="835" t="s">
        <v>7439</v>
      </c>
      <c r="IYT91" s="835" t="s">
        <v>7440</v>
      </c>
      <c r="IYU91" s="835" t="s">
        <v>7441</v>
      </c>
      <c r="IYV91" s="835" t="s">
        <v>7442</v>
      </c>
      <c r="IYW91" s="835" t="s">
        <v>7443</v>
      </c>
      <c r="IYX91" s="835" t="s">
        <v>7444</v>
      </c>
      <c r="IYY91" s="835" t="s">
        <v>7445</v>
      </c>
      <c r="IYZ91" s="835" t="s">
        <v>7446</v>
      </c>
      <c r="IZA91" s="835" t="s">
        <v>7447</v>
      </c>
      <c r="IZB91" s="835" t="s">
        <v>7448</v>
      </c>
      <c r="IZC91" s="835" t="s">
        <v>7449</v>
      </c>
      <c r="IZD91" s="835" t="s">
        <v>7450</v>
      </c>
      <c r="IZE91" s="835" t="s">
        <v>7451</v>
      </c>
      <c r="IZF91" s="835" t="s">
        <v>7452</v>
      </c>
      <c r="IZG91" s="835" t="s">
        <v>7453</v>
      </c>
      <c r="IZH91" s="835" t="s">
        <v>7454</v>
      </c>
      <c r="IZI91" s="835" t="s">
        <v>7455</v>
      </c>
      <c r="IZJ91" s="835" t="s">
        <v>7456</v>
      </c>
      <c r="IZK91" s="835" t="s">
        <v>7457</v>
      </c>
      <c r="IZL91" s="835" t="s">
        <v>7458</v>
      </c>
      <c r="IZM91" s="835" t="s">
        <v>7459</v>
      </c>
      <c r="IZN91" s="835" t="s">
        <v>7460</v>
      </c>
      <c r="IZO91" s="835" t="s">
        <v>7461</v>
      </c>
      <c r="IZP91" s="835" t="s">
        <v>7462</v>
      </c>
      <c r="IZQ91" s="835" t="s">
        <v>7463</v>
      </c>
      <c r="IZR91" s="835" t="s">
        <v>7464</v>
      </c>
      <c r="IZS91" s="835" t="s">
        <v>7465</v>
      </c>
      <c r="IZT91" s="835" t="s">
        <v>7466</v>
      </c>
      <c r="IZU91" s="835" t="s">
        <v>7467</v>
      </c>
      <c r="IZV91" s="835" t="s">
        <v>7468</v>
      </c>
      <c r="IZW91" s="835" t="s">
        <v>7469</v>
      </c>
      <c r="IZX91" s="835" t="s">
        <v>7470</v>
      </c>
      <c r="IZY91" s="835" t="s">
        <v>7471</v>
      </c>
      <c r="IZZ91" s="835" t="s">
        <v>7472</v>
      </c>
      <c r="JAA91" s="835" t="s">
        <v>7473</v>
      </c>
      <c r="JAB91" s="835" t="s">
        <v>7474</v>
      </c>
      <c r="JAC91" s="835" t="s">
        <v>7475</v>
      </c>
      <c r="JAD91" s="835" t="s">
        <v>7476</v>
      </c>
      <c r="JAE91" s="835" t="s">
        <v>7477</v>
      </c>
      <c r="JAF91" s="835" t="s">
        <v>7478</v>
      </c>
      <c r="JAG91" s="835" t="s">
        <v>7479</v>
      </c>
      <c r="JAH91" s="835" t="s">
        <v>7480</v>
      </c>
      <c r="JAI91" s="835" t="s">
        <v>7481</v>
      </c>
      <c r="JAJ91" s="835" t="s">
        <v>7482</v>
      </c>
      <c r="JAK91" s="835" t="s">
        <v>7483</v>
      </c>
      <c r="JAL91" s="835" t="s">
        <v>7484</v>
      </c>
      <c r="JAM91" s="835" t="s">
        <v>7485</v>
      </c>
      <c r="JAN91" s="835" t="s">
        <v>7486</v>
      </c>
      <c r="JAO91" s="835" t="s">
        <v>7487</v>
      </c>
      <c r="JAP91" s="835" t="s">
        <v>7488</v>
      </c>
      <c r="JAQ91" s="835" t="s">
        <v>7489</v>
      </c>
      <c r="JAR91" s="835" t="s">
        <v>7490</v>
      </c>
      <c r="JAS91" s="835" t="s">
        <v>7491</v>
      </c>
      <c r="JAT91" s="835" t="s">
        <v>7492</v>
      </c>
      <c r="JAU91" s="835" t="s">
        <v>7493</v>
      </c>
      <c r="JAV91" s="835" t="s">
        <v>7494</v>
      </c>
      <c r="JAW91" s="835" t="s">
        <v>7495</v>
      </c>
      <c r="JAX91" s="835" t="s">
        <v>7496</v>
      </c>
      <c r="JAY91" s="835" t="s">
        <v>7497</v>
      </c>
      <c r="JAZ91" s="835" t="s">
        <v>7498</v>
      </c>
      <c r="JBA91" s="835" t="s">
        <v>7499</v>
      </c>
      <c r="JBB91" s="835" t="s">
        <v>7500</v>
      </c>
      <c r="JBC91" s="835" t="s">
        <v>7501</v>
      </c>
      <c r="JBD91" s="835" t="s">
        <v>7502</v>
      </c>
      <c r="JBE91" s="835" t="s">
        <v>7503</v>
      </c>
      <c r="JBF91" s="835" t="s">
        <v>7504</v>
      </c>
      <c r="JBG91" s="835" t="s">
        <v>7505</v>
      </c>
      <c r="JBH91" s="835" t="s">
        <v>7506</v>
      </c>
      <c r="JBI91" s="835" t="s">
        <v>7507</v>
      </c>
      <c r="JBJ91" s="835" t="s">
        <v>7508</v>
      </c>
      <c r="JBK91" s="835" t="s">
        <v>7509</v>
      </c>
      <c r="JBL91" s="835" t="s">
        <v>7510</v>
      </c>
      <c r="JBM91" s="835" t="s">
        <v>7511</v>
      </c>
      <c r="JBN91" s="835" t="s">
        <v>7512</v>
      </c>
      <c r="JBO91" s="835" t="s">
        <v>7513</v>
      </c>
      <c r="JBP91" s="835" t="s">
        <v>7514</v>
      </c>
      <c r="JBQ91" s="835" t="s">
        <v>7515</v>
      </c>
      <c r="JBR91" s="835" t="s">
        <v>7516</v>
      </c>
      <c r="JBS91" s="835" t="s">
        <v>7517</v>
      </c>
      <c r="JBT91" s="835" t="s">
        <v>7518</v>
      </c>
      <c r="JBU91" s="835" t="s">
        <v>7519</v>
      </c>
      <c r="JBV91" s="835" t="s">
        <v>7520</v>
      </c>
      <c r="JBW91" s="835" t="s">
        <v>7521</v>
      </c>
      <c r="JBX91" s="835" t="s">
        <v>7522</v>
      </c>
      <c r="JBY91" s="835" t="s">
        <v>7523</v>
      </c>
      <c r="JBZ91" s="835" t="s">
        <v>7524</v>
      </c>
      <c r="JCA91" s="835" t="s">
        <v>7525</v>
      </c>
      <c r="JCB91" s="835" t="s">
        <v>7526</v>
      </c>
      <c r="JCC91" s="835" t="s">
        <v>7527</v>
      </c>
      <c r="JCD91" s="835" t="s">
        <v>7528</v>
      </c>
      <c r="JCE91" s="835" t="s">
        <v>7529</v>
      </c>
      <c r="JCF91" s="835" t="s">
        <v>7530</v>
      </c>
      <c r="JCG91" s="835" t="s">
        <v>7531</v>
      </c>
      <c r="JCH91" s="835" t="s">
        <v>7532</v>
      </c>
      <c r="JCI91" s="835" t="s">
        <v>7533</v>
      </c>
      <c r="JCJ91" s="835" t="s">
        <v>7534</v>
      </c>
      <c r="JCK91" s="835" t="s">
        <v>7535</v>
      </c>
      <c r="JCL91" s="835" t="s">
        <v>7536</v>
      </c>
      <c r="JCM91" s="835" t="s">
        <v>7537</v>
      </c>
      <c r="JCN91" s="835" t="s">
        <v>7538</v>
      </c>
      <c r="JCO91" s="835" t="s">
        <v>7539</v>
      </c>
      <c r="JCP91" s="835" t="s">
        <v>7540</v>
      </c>
      <c r="JCQ91" s="835" t="s">
        <v>7541</v>
      </c>
      <c r="JCR91" s="835" t="s">
        <v>7542</v>
      </c>
      <c r="JCS91" s="835" t="s">
        <v>7543</v>
      </c>
      <c r="JCT91" s="835" t="s">
        <v>7544</v>
      </c>
      <c r="JCU91" s="835" t="s">
        <v>7545</v>
      </c>
      <c r="JCV91" s="835" t="s">
        <v>7546</v>
      </c>
      <c r="JCW91" s="835" t="s">
        <v>7547</v>
      </c>
      <c r="JCX91" s="835" t="s">
        <v>7548</v>
      </c>
      <c r="JCY91" s="835" t="s">
        <v>7549</v>
      </c>
      <c r="JCZ91" s="835" t="s">
        <v>7550</v>
      </c>
      <c r="JDA91" s="835" t="s">
        <v>7551</v>
      </c>
      <c r="JDB91" s="835" t="s">
        <v>7552</v>
      </c>
      <c r="JDC91" s="835" t="s">
        <v>7553</v>
      </c>
      <c r="JDD91" s="835" t="s">
        <v>7554</v>
      </c>
      <c r="JDE91" s="835" t="s">
        <v>7555</v>
      </c>
      <c r="JDF91" s="835" t="s">
        <v>7556</v>
      </c>
      <c r="JDG91" s="835" t="s">
        <v>7557</v>
      </c>
      <c r="JDH91" s="835" t="s">
        <v>7558</v>
      </c>
      <c r="JDI91" s="835" t="s">
        <v>7559</v>
      </c>
      <c r="JDJ91" s="835" t="s">
        <v>7560</v>
      </c>
      <c r="JDK91" s="835" t="s">
        <v>7561</v>
      </c>
      <c r="JDL91" s="835" t="s">
        <v>7562</v>
      </c>
      <c r="JDM91" s="835" t="s">
        <v>7563</v>
      </c>
      <c r="JDN91" s="835" t="s">
        <v>7564</v>
      </c>
      <c r="JDO91" s="835" t="s">
        <v>7565</v>
      </c>
      <c r="JDP91" s="835" t="s">
        <v>7566</v>
      </c>
      <c r="JDQ91" s="835" t="s">
        <v>7567</v>
      </c>
      <c r="JDR91" s="835" t="s">
        <v>7568</v>
      </c>
      <c r="JDS91" s="835" t="s">
        <v>7569</v>
      </c>
      <c r="JDT91" s="835" t="s">
        <v>7570</v>
      </c>
      <c r="JDU91" s="835" t="s">
        <v>7571</v>
      </c>
      <c r="JDV91" s="835" t="s">
        <v>7572</v>
      </c>
      <c r="JDW91" s="835" t="s">
        <v>7573</v>
      </c>
      <c r="JDX91" s="835" t="s">
        <v>7574</v>
      </c>
      <c r="JDY91" s="835" t="s">
        <v>7575</v>
      </c>
      <c r="JDZ91" s="835" t="s">
        <v>7576</v>
      </c>
      <c r="JEA91" s="835" t="s">
        <v>7577</v>
      </c>
      <c r="JEB91" s="835" t="s">
        <v>7578</v>
      </c>
      <c r="JEC91" s="835" t="s">
        <v>7579</v>
      </c>
      <c r="JED91" s="835" t="s">
        <v>7580</v>
      </c>
      <c r="JEE91" s="835" t="s">
        <v>7581</v>
      </c>
      <c r="JEF91" s="835" t="s">
        <v>7582</v>
      </c>
      <c r="JEG91" s="835" t="s">
        <v>7583</v>
      </c>
      <c r="JEH91" s="835" t="s">
        <v>7584</v>
      </c>
      <c r="JEI91" s="835" t="s">
        <v>7585</v>
      </c>
      <c r="JEJ91" s="835" t="s">
        <v>7586</v>
      </c>
      <c r="JEK91" s="835" t="s">
        <v>7587</v>
      </c>
      <c r="JEL91" s="835" t="s">
        <v>7588</v>
      </c>
      <c r="JEM91" s="835" t="s">
        <v>7589</v>
      </c>
      <c r="JEN91" s="835" t="s">
        <v>7590</v>
      </c>
      <c r="JEO91" s="835" t="s">
        <v>7591</v>
      </c>
      <c r="JEP91" s="835" t="s">
        <v>7592</v>
      </c>
      <c r="JEQ91" s="835" t="s">
        <v>7593</v>
      </c>
      <c r="JER91" s="835" t="s">
        <v>7594</v>
      </c>
      <c r="JES91" s="835" t="s">
        <v>7595</v>
      </c>
      <c r="JET91" s="835" t="s">
        <v>7596</v>
      </c>
      <c r="JEU91" s="835" t="s">
        <v>7597</v>
      </c>
      <c r="JEV91" s="835" t="s">
        <v>7598</v>
      </c>
      <c r="JEW91" s="835" t="s">
        <v>7599</v>
      </c>
      <c r="JEX91" s="835" t="s">
        <v>7600</v>
      </c>
      <c r="JEY91" s="835" t="s">
        <v>7601</v>
      </c>
      <c r="JEZ91" s="835" t="s">
        <v>7602</v>
      </c>
      <c r="JFA91" s="835" t="s">
        <v>7603</v>
      </c>
      <c r="JFB91" s="835" t="s">
        <v>7604</v>
      </c>
      <c r="JFC91" s="835" t="s">
        <v>7605</v>
      </c>
      <c r="JFD91" s="835" t="s">
        <v>7606</v>
      </c>
      <c r="JFE91" s="835" t="s">
        <v>7607</v>
      </c>
      <c r="JFF91" s="835" t="s">
        <v>7608</v>
      </c>
      <c r="JFG91" s="835" t="s">
        <v>7609</v>
      </c>
      <c r="JFH91" s="835" t="s">
        <v>7610</v>
      </c>
      <c r="JFI91" s="835" t="s">
        <v>7611</v>
      </c>
      <c r="JFJ91" s="835" t="s">
        <v>7612</v>
      </c>
      <c r="JFK91" s="835" t="s">
        <v>7613</v>
      </c>
      <c r="JFL91" s="835" t="s">
        <v>7614</v>
      </c>
      <c r="JFM91" s="835" t="s">
        <v>7615</v>
      </c>
      <c r="JFN91" s="835" t="s">
        <v>7616</v>
      </c>
      <c r="JFO91" s="835" t="s">
        <v>7617</v>
      </c>
      <c r="JFP91" s="835" t="s">
        <v>7618</v>
      </c>
      <c r="JFQ91" s="835" t="s">
        <v>7619</v>
      </c>
      <c r="JFR91" s="835" t="s">
        <v>7620</v>
      </c>
      <c r="JFS91" s="835" t="s">
        <v>7621</v>
      </c>
      <c r="JFT91" s="835" t="s">
        <v>7622</v>
      </c>
      <c r="JFU91" s="835" t="s">
        <v>7623</v>
      </c>
      <c r="JFV91" s="835" t="s">
        <v>7624</v>
      </c>
      <c r="JFW91" s="835" t="s">
        <v>7625</v>
      </c>
      <c r="JFX91" s="835" t="s">
        <v>7626</v>
      </c>
      <c r="JFY91" s="835" t="s">
        <v>7627</v>
      </c>
      <c r="JFZ91" s="835" t="s">
        <v>7628</v>
      </c>
      <c r="JGA91" s="835" t="s">
        <v>7629</v>
      </c>
      <c r="JGB91" s="835" t="s">
        <v>7630</v>
      </c>
      <c r="JGC91" s="835" t="s">
        <v>7631</v>
      </c>
      <c r="JGD91" s="835" t="s">
        <v>7632</v>
      </c>
      <c r="JGE91" s="835" t="s">
        <v>7633</v>
      </c>
      <c r="JGF91" s="835" t="s">
        <v>7634</v>
      </c>
      <c r="JGG91" s="835" t="s">
        <v>7635</v>
      </c>
      <c r="JGH91" s="835" t="s">
        <v>7636</v>
      </c>
      <c r="JGI91" s="835" t="s">
        <v>7637</v>
      </c>
      <c r="JGJ91" s="835" t="s">
        <v>7638</v>
      </c>
      <c r="JGK91" s="835" t="s">
        <v>7639</v>
      </c>
      <c r="JGL91" s="835" t="s">
        <v>7640</v>
      </c>
      <c r="JGM91" s="835" t="s">
        <v>7641</v>
      </c>
      <c r="JGN91" s="835" t="s">
        <v>7642</v>
      </c>
      <c r="JGO91" s="835" t="s">
        <v>7643</v>
      </c>
      <c r="JGP91" s="835" t="s">
        <v>7644</v>
      </c>
      <c r="JGQ91" s="835" t="s">
        <v>7645</v>
      </c>
      <c r="JGR91" s="835" t="s">
        <v>7646</v>
      </c>
      <c r="JGS91" s="835" t="s">
        <v>7647</v>
      </c>
      <c r="JGT91" s="835" t="s">
        <v>7648</v>
      </c>
      <c r="JGU91" s="835" t="s">
        <v>7649</v>
      </c>
      <c r="JGV91" s="835" t="s">
        <v>7650</v>
      </c>
      <c r="JGW91" s="835" t="s">
        <v>7651</v>
      </c>
      <c r="JGX91" s="835" t="s">
        <v>7652</v>
      </c>
      <c r="JGY91" s="835" t="s">
        <v>7653</v>
      </c>
      <c r="JGZ91" s="835" t="s">
        <v>7654</v>
      </c>
      <c r="JHA91" s="835" t="s">
        <v>7655</v>
      </c>
      <c r="JHB91" s="835" t="s">
        <v>7656</v>
      </c>
      <c r="JHC91" s="835" t="s">
        <v>7657</v>
      </c>
      <c r="JHD91" s="835" t="s">
        <v>7658</v>
      </c>
      <c r="JHE91" s="835" t="s">
        <v>7659</v>
      </c>
      <c r="JHF91" s="835" t="s">
        <v>7660</v>
      </c>
      <c r="JHG91" s="835" t="s">
        <v>7661</v>
      </c>
      <c r="JHH91" s="835" t="s">
        <v>7662</v>
      </c>
      <c r="JHI91" s="835" t="s">
        <v>7663</v>
      </c>
      <c r="JHJ91" s="835" t="s">
        <v>7664</v>
      </c>
      <c r="JHK91" s="835" t="s">
        <v>7665</v>
      </c>
      <c r="JHL91" s="835" t="s">
        <v>7666</v>
      </c>
      <c r="JHM91" s="835" t="s">
        <v>7667</v>
      </c>
      <c r="JHN91" s="835" t="s">
        <v>7668</v>
      </c>
      <c r="JHO91" s="835" t="s">
        <v>7669</v>
      </c>
      <c r="JHP91" s="835" t="s">
        <v>7670</v>
      </c>
      <c r="JHQ91" s="835" t="s">
        <v>7671</v>
      </c>
      <c r="JHR91" s="835" t="s">
        <v>7672</v>
      </c>
      <c r="JHS91" s="835" t="s">
        <v>7673</v>
      </c>
      <c r="JHT91" s="835" t="s">
        <v>7674</v>
      </c>
      <c r="JHU91" s="835" t="s">
        <v>7675</v>
      </c>
      <c r="JHV91" s="835" t="s">
        <v>7676</v>
      </c>
      <c r="JHW91" s="835" t="s">
        <v>7677</v>
      </c>
      <c r="JHX91" s="835" t="s">
        <v>7678</v>
      </c>
      <c r="JHY91" s="835" t="s">
        <v>7679</v>
      </c>
      <c r="JHZ91" s="835" t="s">
        <v>7680</v>
      </c>
      <c r="JIA91" s="835" t="s">
        <v>7681</v>
      </c>
      <c r="JIB91" s="835" t="s">
        <v>7682</v>
      </c>
      <c r="JIC91" s="835" t="s">
        <v>7683</v>
      </c>
      <c r="JID91" s="835" t="s">
        <v>7684</v>
      </c>
      <c r="JIE91" s="835" t="s">
        <v>7685</v>
      </c>
      <c r="JIF91" s="835" t="s">
        <v>7686</v>
      </c>
      <c r="JIG91" s="835" t="s">
        <v>7687</v>
      </c>
      <c r="JIH91" s="835" t="s">
        <v>7688</v>
      </c>
      <c r="JII91" s="835" t="s">
        <v>7689</v>
      </c>
      <c r="JIJ91" s="835" t="s">
        <v>7690</v>
      </c>
      <c r="JIK91" s="835" t="s">
        <v>7691</v>
      </c>
      <c r="JIL91" s="835" t="s">
        <v>7692</v>
      </c>
      <c r="JIM91" s="835" t="s">
        <v>7693</v>
      </c>
      <c r="JIN91" s="835" t="s">
        <v>7694</v>
      </c>
      <c r="JIO91" s="835" t="s">
        <v>7695</v>
      </c>
      <c r="JIP91" s="835" t="s">
        <v>7696</v>
      </c>
      <c r="JIQ91" s="835" t="s">
        <v>7697</v>
      </c>
      <c r="JIR91" s="835" t="s">
        <v>7698</v>
      </c>
      <c r="JIS91" s="835" t="s">
        <v>7699</v>
      </c>
      <c r="JIT91" s="835" t="s">
        <v>7700</v>
      </c>
      <c r="JIU91" s="835" t="s">
        <v>7701</v>
      </c>
      <c r="JIV91" s="835" t="s">
        <v>7702</v>
      </c>
      <c r="JIW91" s="835" t="s">
        <v>7703</v>
      </c>
      <c r="JIX91" s="835" t="s">
        <v>7704</v>
      </c>
      <c r="JIY91" s="835" t="s">
        <v>7705</v>
      </c>
      <c r="JIZ91" s="835" t="s">
        <v>7706</v>
      </c>
      <c r="JJA91" s="835" t="s">
        <v>7707</v>
      </c>
      <c r="JJB91" s="835" t="s">
        <v>7708</v>
      </c>
      <c r="JJC91" s="835" t="s">
        <v>7709</v>
      </c>
      <c r="JJD91" s="835" t="s">
        <v>7710</v>
      </c>
      <c r="JJE91" s="835" t="s">
        <v>7711</v>
      </c>
      <c r="JJF91" s="835" t="s">
        <v>7712</v>
      </c>
      <c r="JJG91" s="835" t="s">
        <v>7713</v>
      </c>
      <c r="JJH91" s="835" t="s">
        <v>7714</v>
      </c>
      <c r="JJI91" s="835" t="s">
        <v>7715</v>
      </c>
      <c r="JJJ91" s="835" t="s">
        <v>7716</v>
      </c>
      <c r="JJK91" s="835" t="s">
        <v>7717</v>
      </c>
      <c r="JJL91" s="835" t="s">
        <v>7718</v>
      </c>
      <c r="JJM91" s="835" t="s">
        <v>7719</v>
      </c>
      <c r="JJN91" s="835" t="s">
        <v>7720</v>
      </c>
      <c r="JJO91" s="835" t="s">
        <v>7721</v>
      </c>
      <c r="JJP91" s="835" t="s">
        <v>7722</v>
      </c>
      <c r="JJQ91" s="835" t="s">
        <v>7723</v>
      </c>
      <c r="JJR91" s="835" t="s">
        <v>7724</v>
      </c>
      <c r="JJS91" s="835" t="s">
        <v>7725</v>
      </c>
      <c r="JJT91" s="835" t="s">
        <v>7726</v>
      </c>
      <c r="JJU91" s="835" t="s">
        <v>7727</v>
      </c>
      <c r="JJV91" s="835" t="s">
        <v>7728</v>
      </c>
      <c r="JJW91" s="835" t="s">
        <v>7729</v>
      </c>
      <c r="JJX91" s="835" t="s">
        <v>7730</v>
      </c>
      <c r="JJY91" s="835" t="s">
        <v>7731</v>
      </c>
      <c r="JJZ91" s="835" t="s">
        <v>7732</v>
      </c>
      <c r="JKA91" s="835" t="s">
        <v>7733</v>
      </c>
      <c r="JKB91" s="835" t="s">
        <v>7734</v>
      </c>
      <c r="JKC91" s="835" t="s">
        <v>7735</v>
      </c>
      <c r="JKD91" s="835" t="s">
        <v>7736</v>
      </c>
      <c r="JKE91" s="835" t="s">
        <v>7737</v>
      </c>
      <c r="JKF91" s="835" t="s">
        <v>7738</v>
      </c>
      <c r="JKG91" s="835" t="s">
        <v>7739</v>
      </c>
      <c r="JKH91" s="835" t="s">
        <v>7740</v>
      </c>
      <c r="JKI91" s="835" t="s">
        <v>7741</v>
      </c>
      <c r="JKJ91" s="835" t="s">
        <v>7742</v>
      </c>
      <c r="JKK91" s="835" t="s">
        <v>7743</v>
      </c>
      <c r="JKL91" s="835" t="s">
        <v>7744</v>
      </c>
      <c r="JKM91" s="835" t="s">
        <v>7745</v>
      </c>
      <c r="JKN91" s="835" t="s">
        <v>7746</v>
      </c>
      <c r="JKO91" s="835" t="s">
        <v>7747</v>
      </c>
      <c r="JKP91" s="835" t="s">
        <v>7748</v>
      </c>
      <c r="JKQ91" s="835" t="s">
        <v>7749</v>
      </c>
      <c r="JKR91" s="835" t="s">
        <v>7750</v>
      </c>
      <c r="JKS91" s="835" t="s">
        <v>7751</v>
      </c>
      <c r="JKT91" s="835" t="s">
        <v>7752</v>
      </c>
      <c r="JKU91" s="835" t="s">
        <v>7753</v>
      </c>
      <c r="JKV91" s="835" t="s">
        <v>7754</v>
      </c>
      <c r="JKW91" s="835" t="s">
        <v>7755</v>
      </c>
      <c r="JKX91" s="835" t="s">
        <v>7756</v>
      </c>
      <c r="JKY91" s="835" t="s">
        <v>7757</v>
      </c>
      <c r="JKZ91" s="835" t="s">
        <v>7758</v>
      </c>
      <c r="JLA91" s="835" t="s">
        <v>7759</v>
      </c>
      <c r="JLB91" s="835" t="s">
        <v>7760</v>
      </c>
      <c r="JLC91" s="835" t="s">
        <v>7761</v>
      </c>
      <c r="JLD91" s="835" t="s">
        <v>7762</v>
      </c>
      <c r="JLE91" s="835" t="s">
        <v>7763</v>
      </c>
      <c r="JLF91" s="835" t="s">
        <v>7764</v>
      </c>
      <c r="JLG91" s="835" t="s">
        <v>7765</v>
      </c>
      <c r="JLH91" s="835" t="s">
        <v>7766</v>
      </c>
      <c r="JLI91" s="835" t="s">
        <v>7767</v>
      </c>
      <c r="JLJ91" s="835" t="s">
        <v>7768</v>
      </c>
      <c r="JLK91" s="835" t="s">
        <v>7769</v>
      </c>
      <c r="JLL91" s="835" t="s">
        <v>7770</v>
      </c>
      <c r="JLM91" s="835" t="s">
        <v>7771</v>
      </c>
      <c r="JLN91" s="835" t="s">
        <v>7772</v>
      </c>
      <c r="JLO91" s="835" t="s">
        <v>7773</v>
      </c>
      <c r="JLP91" s="835" t="s">
        <v>7774</v>
      </c>
      <c r="JLQ91" s="835" t="s">
        <v>7775</v>
      </c>
      <c r="JLR91" s="835" t="s">
        <v>7776</v>
      </c>
      <c r="JLS91" s="835" t="s">
        <v>7777</v>
      </c>
      <c r="JLT91" s="835" t="s">
        <v>7778</v>
      </c>
      <c r="JLU91" s="835" t="s">
        <v>7779</v>
      </c>
      <c r="JLV91" s="835" t="s">
        <v>7780</v>
      </c>
      <c r="JLW91" s="835" t="s">
        <v>7781</v>
      </c>
      <c r="JLX91" s="835" t="s">
        <v>7782</v>
      </c>
      <c r="JLY91" s="835" t="s">
        <v>7783</v>
      </c>
      <c r="JLZ91" s="835" t="s">
        <v>7784</v>
      </c>
      <c r="JMA91" s="835" t="s">
        <v>7785</v>
      </c>
      <c r="JMB91" s="835" t="s">
        <v>7786</v>
      </c>
      <c r="JMC91" s="835" t="s">
        <v>7787</v>
      </c>
      <c r="JMD91" s="835" t="s">
        <v>7788</v>
      </c>
      <c r="JME91" s="835" t="s">
        <v>7789</v>
      </c>
      <c r="JMF91" s="835" t="s">
        <v>7790</v>
      </c>
      <c r="JMG91" s="835" t="s">
        <v>7791</v>
      </c>
      <c r="JMH91" s="835" t="s">
        <v>7792</v>
      </c>
      <c r="JMI91" s="835" t="s">
        <v>7793</v>
      </c>
      <c r="JMJ91" s="835" t="s">
        <v>7794</v>
      </c>
      <c r="JMK91" s="835" t="s">
        <v>7795</v>
      </c>
      <c r="JML91" s="835" t="s">
        <v>7796</v>
      </c>
      <c r="JMM91" s="835" t="s">
        <v>7797</v>
      </c>
      <c r="JMN91" s="835" t="s">
        <v>7798</v>
      </c>
      <c r="JMO91" s="835" t="s">
        <v>7799</v>
      </c>
      <c r="JMP91" s="835" t="s">
        <v>7800</v>
      </c>
      <c r="JMQ91" s="835" t="s">
        <v>7801</v>
      </c>
      <c r="JMR91" s="835" t="s">
        <v>7802</v>
      </c>
      <c r="JMS91" s="835" t="s">
        <v>7803</v>
      </c>
      <c r="JMT91" s="835" t="s">
        <v>7804</v>
      </c>
      <c r="JMU91" s="835" t="s">
        <v>7805</v>
      </c>
      <c r="JMV91" s="835" t="s">
        <v>7806</v>
      </c>
      <c r="JMW91" s="835" t="s">
        <v>7807</v>
      </c>
      <c r="JMX91" s="835" t="s">
        <v>7808</v>
      </c>
      <c r="JMY91" s="835" t="s">
        <v>7809</v>
      </c>
      <c r="JMZ91" s="835" t="s">
        <v>7810</v>
      </c>
      <c r="JNA91" s="835" t="s">
        <v>7811</v>
      </c>
      <c r="JNB91" s="835" t="s">
        <v>7812</v>
      </c>
      <c r="JNC91" s="835" t="s">
        <v>7813</v>
      </c>
      <c r="JND91" s="835" t="s">
        <v>7814</v>
      </c>
      <c r="JNE91" s="835" t="s">
        <v>7815</v>
      </c>
      <c r="JNF91" s="835" t="s">
        <v>7816</v>
      </c>
      <c r="JNG91" s="835" t="s">
        <v>7817</v>
      </c>
      <c r="JNH91" s="835" t="s">
        <v>7818</v>
      </c>
      <c r="JNI91" s="835" t="s">
        <v>7819</v>
      </c>
      <c r="JNJ91" s="835" t="s">
        <v>7820</v>
      </c>
      <c r="JNK91" s="835" t="s">
        <v>7821</v>
      </c>
      <c r="JNL91" s="835" t="s">
        <v>7822</v>
      </c>
      <c r="JNM91" s="835" t="s">
        <v>7823</v>
      </c>
      <c r="JNN91" s="835" t="s">
        <v>7824</v>
      </c>
      <c r="JNO91" s="835" t="s">
        <v>7825</v>
      </c>
      <c r="JNP91" s="835" t="s">
        <v>7826</v>
      </c>
      <c r="JNQ91" s="835" t="s">
        <v>7827</v>
      </c>
      <c r="JNR91" s="835" t="s">
        <v>7828</v>
      </c>
      <c r="JNS91" s="835" t="s">
        <v>7829</v>
      </c>
      <c r="JNT91" s="835" t="s">
        <v>7830</v>
      </c>
      <c r="JNU91" s="835" t="s">
        <v>7831</v>
      </c>
      <c r="JNV91" s="835" t="s">
        <v>7832</v>
      </c>
      <c r="JNW91" s="835" t="s">
        <v>7833</v>
      </c>
      <c r="JNX91" s="835" t="s">
        <v>7834</v>
      </c>
      <c r="JNY91" s="835" t="s">
        <v>7835</v>
      </c>
      <c r="JNZ91" s="835" t="s">
        <v>7836</v>
      </c>
      <c r="JOA91" s="835" t="s">
        <v>7837</v>
      </c>
      <c r="JOB91" s="835" t="s">
        <v>7838</v>
      </c>
      <c r="JOC91" s="835" t="s">
        <v>7839</v>
      </c>
      <c r="JOD91" s="835" t="s">
        <v>7840</v>
      </c>
      <c r="JOE91" s="835" t="s">
        <v>7841</v>
      </c>
      <c r="JOF91" s="835" t="s">
        <v>7842</v>
      </c>
      <c r="JOG91" s="835" t="s">
        <v>7843</v>
      </c>
      <c r="JOH91" s="835" t="s">
        <v>7844</v>
      </c>
      <c r="JOI91" s="835" t="s">
        <v>7845</v>
      </c>
      <c r="JOJ91" s="835" t="s">
        <v>7846</v>
      </c>
      <c r="JOK91" s="835" t="s">
        <v>7847</v>
      </c>
      <c r="JOL91" s="835" t="s">
        <v>7848</v>
      </c>
      <c r="JOM91" s="835" t="s">
        <v>7849</v>
      </c>
      <c r="JON91" s="835" t="s">
        <v>7850</v>
      </c>
      <c r="JOO91" s="835" t="s">
        <v>7851</v>
      </c>
      <c r="JOP91" s="835" t="s">
        <v>7852</v>
      </c>
      <c r="JOQ91" s="835" t="s">
        <v>7853</v>
      </c>
      <c r="JOR91" s="835" t="s">
        <v>7854</v>
      </c>
      <c r="JOS91" s="835" t="s">
        <v>7855</v>
      </c>
      <c r="JOT91" s="835" t="s">
        <v>7856</v>
      </c>
      <c r="JOU91" s="835" t="s">
        <v>7857</v>
      </c>
      <c r="JOV91" s="835" t="s">
        <v>7858</v>
      </c>
      <c r="JOW91" s="835" t="s">
        <v>7859</v>
      </c>
      <c r="JOX91" s="835" t="s">
        <v>7860</v>
      </c>
      <c r="JOY91" s="835" t="s">
        <v>7861</v>
      </c>
      <c r="JOZ91" s="835" t="s">
        <v>7862</v>
      </c>
      <c r="JPA91" s="835" t="s">
        <v>7863</v>
      </c>
      <c r="JPB91" s="835" t="s">
        <v>7864</v>
      </c>
      <c r="JPC91" s="835" t="s">
        <v>7865</v>
      </c>
      <c r="JPD91" s="835" t="s">
        <v>7866</v>
      </c>
      <c r="JPE91" s="835" t="s">
        <v>7867</v>
      </c>
      <c r="JPF91" s="835" t="s">
        <v>7868</v>
      </c>
      <c r="JPG91" s="835" t="s">
        <v>7869</v>
      </c>
      <c r="JPH91" s="835" t="s">
        <v>7870</v>
      </c>
      <c r="JPI91" s="835" t="s">
        <v>7871</v>
      </c>
      <c r="JPJ91" s="835" t="s">
        <v>7872</v>
      </c>
      <c r="JPK91" s="835" t="s">
        <v>7873</v>
      </c>
      <c r="JPL91" s="835" t="s">
        <v>7874</v>
      </c>
      <c r="JPM91" s="835" t="s">
        <v>7875</v>
      </c>
      <c r="JPN91" s="835" t="s">
        <v>7876</v>
      </c>
      <c r="JPO91" s="835" t="s">
        <v>7877</v>
      </c>
      <c r="JPP91" s="835" t="s">
        <v>7878</v>
      </c>
      <c r="JPQ91" s="835" t="s">
        <v>7879</v>
      </c>
      <c r="JPR91" s="835" t="s">
        <v>7880</v>
      </c>
      <c r="JPS91" s="835" t="s">
        <v>7881</v>
      </c>
      <c r="JPT91" s="835" t="s">
        <v>7882</v>
      </c>
      <c r="JPU91" s="835" t="s">
        <v>7883</v>
      </c>
      <c r="JPV91" s="835" t="s">
        <v>7884</v>
      </c>
      <c r="JPW91" s="835" t="s">
        <v>7885</v>
      </c>
      <c r="JPX91" s="835" t="s">
        <v>7886</v>
      </c>
      <c r="JPY91" s="835" t="s">
        <v>7887</v>
      </c>
      <c r="JPZ91" s="835" t="s">
        <v>7888</v>
      </c>
      <c r="JQA91" s="835" t="s">
        <v>7889</v>
      </c>
      <c r="JQB91" s="835" t="s">
        <v>7890</v>
      </c>
      <c r="JQC91" s="835" t="s">
        <v>7891</v>
      </c>
      <c r="JQD91" s="835" t="s">
        <v>7892</v>
      </c>
      <c r="JQE91" s="835" t="s">
        <v>7893</v>
      </c>
      <c r="JQF91" s="835" t="s">
        <v>7894</v>
      </c>
      <c r="JQG91" s="835" t="s">
        <v>7895</v>
      </c>
      <c r="JQH91" s="835" t="s">
        <v>7896</v>
      </c>
      <c r="JQI91" s="835" t="s">
        <v>7897</v>
      </c>
      <c r="JQJ91" s="835" t="s">
        <v>7898</v>
      </c>
      <c r="JQK91" s="835" t="s">
        <v>7899</v>
      </c>
      <c r="JQL91" s="835" t="s">
        <v>7900</v>
      </c>
      <c r="JQM91" s="835" t="s">
        <v>7901</v>
      </c>
      <c r="JQN91" s="835" t="s">
        <v>7902</v>
      </c>
      <c r="JQO91" s="835" t="s">
        <v>7903</v>
      </c>
      <c r="JQP91" s="835" t="s">
        <v>7904</v>
      </c>
      <c r="JQQ91" s="835" t="s">
        <v>7905</v>
      </c>
      <c r="JQR91" s="835" t="s">
        <v>7906</v>
      </c>
      <c r="JQS91" s="835" t="s">
        <v>7907</v>
      </c>
      <c r="JQT91" s="835" t="s">
        <v>7908</v>
      </c>
      <c r="JQU91" s="835" t="s">
        <v>7909</v>
      </c>
      <c r="JQV91" s="835" t="s">
        <v>7910</v>
      </c>
      <c r="JQW91" s="835" t="s">
        <v>7911</v>
      </c>
      <c r="JQX91" s="835" t="s">
        <v>7912</v>
      </c>
      <c r="JQY91" s="835" t="s">
        <v>7913</v>
      </c>
      <c r="JQZ91" s="835" t="s">
        <v>7914</v>
      </c>
      <c r="JRA91" s="835" t="s">
        <v>7915</v>
      </c>
      <c r="JRB91" s="835" t="s">
        <v>7916</v>
      </c>
      <c r="JRC91" s="835" t="s">
        <v>7917</v>
      </c>
      <c r="JRD91" s="835" t="s">
        <v>7918</v>
      </c>
      <c r="JRE91" s="835" t="s">
        <v>7919</v>
      </c>
      <c r="JRF91" s="835" t="s">
        <v>7920</v>
      </c>
      <c r="JRG91" s="835" t="s">
        <v>7921</v>
      </c>
      <c r="JRH91" s="835" t="s">
        <v>7922</v>
      </c>
      <c r="JRI91" s="835" t="s">
        <v>7923</v>
      </c>
      <c r="JRJ91" s="835" t="s">
        <v>7924</v>
      </c>
      <c r="JRK91" s="835" t="s">
        <v>7925</v>
      </c>
      <c r="JRL91" s="835" t="s">
        <v>7926</v>
      </c>
      <c r="JRM91" s="835" t="s">
        <v>7927</v>
      </c>
      <c r="JRN91" s="835" t="s">
        <v>7928</v>
      </c>
      <c r="JRO91" s="835" t="s">
        <v>7929</v>
      </c>
      <c r="JRP91" s="835" t="s">
        <v>7930</v>
      </c>
      <c r="JRQ91" s="835" t="s">
        <v>7931</v>
      </c>
      <c r="JRR91" s="835" t="s">
        <v>7932</v>
      </c>
      <c r="JRS91" s="835" t="s">
        <v>7933</v>
      </c>
      <c r="JRT91" s="835" t="s">
        <v>7934</v>
      </c>
      <c r="JRU91" s="835" t="s">
        <v>7935</v>
      </c>
      <c r="JRV91" s="835" t="s">
        <v>7936</v>
      </c>
      <c r="JRW91" s="835" t="s">
        <v>7937</v>
      </c>
      <c r="JRX91" s="835" t="s">
        <v>7938</v>
      </c>
      <c r="JRY91" s="835" t="s">
        <v>7939</v>
      </c>
      <c r="JRZ91" s="835" t="s">
        <v>7940</v>
      </c>
      <c r="JSA91" s="835" t="s">
        <v>7941</v>
      </c>
      <c r="JSB91" s="835" t="s">
        <v>7942</v>
      </c>
      <c r="JSC91" s="835" t="s">
        <v>7943</v>
      </c>
      <c r="JSD91" s="835" t="s">
        <v>7944</v>
      </c>
      <c r="JSE91" s="835" t="s">
        <v>7945</v>
      </c>
      <c r="JSF91" s="835" t="s">
        <v>7946</v>
      </c>
      <c r="JSG91" s="835" t="s">
        <v>7947</v>
      </c>
      <c r="JSH91" s="835" t="s">
        <v>7948</v>
      </c>
      <c r="JSI91" s="835" t="s">
        <v>7949</v>
      </c>
      <c r="JSJ91" s="835" t="s">
        <v>7950</v>
      </c>
      <c r="JSK91" s="835" t="s">
        <v>7951</v>
      </c>
      <c r="JSL91" s="835" t="s">
        <v>7952</v>
      </c>
      <c r="JSM91" s="835" t="s">
        <v>7953</v>
      </c>
      <c r="JSN91" s="835" t="s">
        <v>7954</v>
      </c>
      <c r="JSO91" s="835" t="s">
        <v>7955</v>
      </c>
      <c r="JSP91" s="835" t="s">
        <v>7956</v>
      </c>
      <c r="JSQ91" s="835" t="s">
        <v>7957</v>
      </c>
      <c r="JSR91" s="835" t="s">
        <v>7958</v>
      </c>
      <c r="JSS91" s="835" t="s">
        <v>7959</v>
      </c>
      <c r="JST91" s="835" t="s">
        <v>7960</v>
      </c>
      <c r="JSU91" s="835" t="s">
        <v>7961</v>
      </c>
      <c r="JSV91" s="835" t="s">
        <v>7962</v>
      </c>
      <c r="JSW91" s="835" t="s">
        <v>7963</v>
      </c>
      <c r="JSX91" s="835" t="s">
        <v>7964</v>
      </c>
      <c r="JSY91" s="835" t="s">
        <v>7965</v>
      </c>
      <c r="JSZ91" s="835" t="s">
        <v>7966</v>
      </c>
      <c r="JTA91" s="835" t="s">
        <v>7967</v>
      </c>
      <c r="JTB91" s="835" t="s">
        <v>7968</v>
      </c>
      <c r="JTC91" s="835" t="s">
        <v>7969</v>
      </c>
      <c r="JTD91" s="835" t="s">
        <v>7970</v>
      </c>
      <c r="JTE91" s="835" t="s">
        <v>7971</v>
      </c>
      <c r="JTF91" s="835" t="s">
        <v>7972</v>
      </c>
      <c r="JTG91" s="835" t="s">
        <v>7973</v>
      </c>
      <c r="JTH91" s="835" t="s">
        <v>7974</v>
      </c>
      <c r="JTI91" s="835" t="s">
        <v>7975</v>
      </c>
      <c r="JTJ91" s="835" t="s">
        <v>7976</v>
      </c>
      <c r="JTK91" s="835" t="s">
        <v>7977</v>
      </c>
      <c r="JTL91" s="835" t="s">
        <v>7978</v>
      </c>
      <c r="JTM91" s="835" t="s">
        <v>7979</v>
      </c>
      <c r="JTN91" s="835" t="s">
        <v>7980</v>
      </c>
      <c r="JTO91" s="835" t="s">
        <v>7981</v>
      </c>
      <c r="JTP91" s="835" t="s">
        <v>7982</v>
      </c>
      <c r="JTQ91" s="835" t="s">
        <v>7983</v>
      </c>
      <c r="JTR91" s="835" t="s">
        <v>7984</v>
      </c>
      <c r="JTS91" s="835" t="s">
        <v>7985</v>
      </c>
      <c r="JTT91" s="835" t="s">
        <v>7986</v>
      </c>
      <c r="JTU91" s="835" t="s">
        <v>7987</v>
      </c>
      <c r="JTV91" s="835" t="s">
        <v>7988</v>
      </c>
      <c r="JTW91" s="835" t="s">
        <v>7989</v>
      </c>
      <c r="JTX91" s="835" t="s">
        <v>7990</v>
      </c>
      <c r="JTY91" s="835" t="s">
        <v>7991</v>
      </c>
      <c r="JTZ91" s="835" t="s">
        <v>7992</v>
      </c>
      <c r="JUA91" s="835" t="s">
        <v>7993</v>
      </c>
      <c r="JUB91" s="835" t="s">
        <v>7994</v>
      </c>
      <c r="JUC91" s="835" t="s">
        <v>7995</v>
      </c>
      <c r="JUD91" s="835" t="s">
        <v>7996</v>
      </c>
      <c r="JUE91" s="835" t="s">
        <v>7997</v>
      </c>
      <c r="JUF91" s="835" t="s">
        <v>7998</v>
      </c>
      <c r="JUG91" s="835" t="s">
        <v>7999</v>
      </c>
      <c r="JUH91" s="835" t="s">
        <v>8000</v>
      </c>
      <c r="JUI91" s="835" t="s">
        <v>8001</v>
      </c>
      <c r="JUJ91" s="835" t="s">
        <v>8002</v>
      </c>
      <c r="JUK91" s="835" t="s">
        <v>8003</v>
      </c>
      <c r="JUL91" s="835" t="s">
        <v>8004</v>
      </c>
      <c r="JUM91" s="835" t="s">
        <v>8005</v>
      </c>
      <c r="JUN91" s="835" t="s">
        <v>8006</v>
      </c>
      <c r="JUO91" s="835" t="s">
        <v>8007</v>
      </c>
      <c r="JUP91" s="835" t="s">
        <v>8008</v>
      </c>
      <c r="JUQ91" s="835" t="s">
        <v>8009</v>
      </c>
      <c r="JUR91" s="835" t="s">
        <v>8010</v>
      </c>
      <c r="JUS91" s="835" t="s">
        <v>8011</v>
      </c>
      <c r="JUT91" s="835" t="s">
        <v>8012</v>
      </c>
      <c r="JUU91" s="835" t="s">
        <v>8013</v>
      </c>
      <c r="JUV91" s="835" t="s">
        <v>8014</v>
      </c>
      <c r="JUW91" s="835" t="s">
        <v>8015</v>
      </c>
      <c r="JUX91" s="835" t="s">
        <v>8016</v>
      </c>
      <c r="JUY91" s="835" t="s">
        <v>8017</v>
      </c>
      <c r="JUZ91" s="835" t="s">
        <v>8018</v>
      </c>
      <c r="JVA91" s="835" t="s">
        <v>8019</v>
      </c>
      <c r="JVB91" s="835" t="s">
        <v>8020</v>
      </c>
      <c r="JVC91" s="835" t="s">
        <v>8021</v>
      </c>
      <c r="JVD91" s="835" t="s">
        <v>8022</v>
      </c>
      <c r="JVE91" s="835" t="s">
        <v>8023</v>
      </c>
      <c r="JVF91" s="835" t="s">
        <v>8024</v>
      </c>
      <c r="JVG91" s="835" t="s">
        <v>8025</v>
      </c>
      <c r="JVH91" s="835" t="s">
        <v>8026</v>
      </c>
      <c r="JVI91" s="835" t="s">
        <v>8027</v>
      </c>
      <c r="JVJ91" s="835" t="s">
        <v>8028</v>
      </c>
      <c r="JVK91" s="835" t="s">
        <v>8029</v>
      </c>
      <c r="JVL91" s="835" t="s">
        <v>8030</v>
      </c>
      <c r="JVM91" s="835" t="s">
        <v>8031</v>
      </c>
      <c r="JVN91" s="835" t="s">
        <v>8032</v>
      </c>
      <c r="JVO91" s="835" t="s">
        <v>8033</v>
      </c>
      <c r="JVP91" s="835" t="s">
        <v>8034</v>
      </c>
      <c r="JVQ91" s="835" t="s">
        <v>8035</v>
      </c>
      <c r="JVR91" s="835" t="s">
        <v>8036</v>
      </c>
      <c r="JVS91" s="835" t="s">
        <v>8037</v>
      </c>
      <c r="JVT91" s="835" t="s">
        <v>8038</v>
      </c>
      <c r="JVU91" s="835" t="s">
        <v>8039</v>
      </c>
      <c r="JVV91" s="835" t="s">
        <v>8040</v>
      </c>
      <c r="JVW91" s="835" t="s">
        <v>8041</v>
      </c>
      <c r="JVX91" s="835" t="s">
        <v>8042</v>
      </c>
      <c r="JVY91" s="835" t="s">
        <v>8043</v>
      </c>
      <c r="JVZ91" s="835" t="s">
        <v>8044</v>
      </c>
      <c r="JWA91" s="835" t="s">
        <v>8045</v>
      </c>
      <c r="JWB91" s="835" t="s">
        <v>8046</v>
      </c>
      <c r="JWC91" s="835" t="s">
        <v>8047</v>
      </c>
      <c r="JWD91" s="835" t="s">
        <v>8048</v>
      </c>
      <c r="JWE91" s="835" t="s">
        <v>8049</v>
      </c>
      <c r="JWF91" s="835" t="s">
        <v>8050</v>
      </c>
      <c r="JWG91" s="835" t="s">
        <v>8051</v>
      </c>
      <c r="JWH91" s="835" t="s">
        <v>8052</v>
      </c>
      <c r="JWI91" s="835" t="s">
        <v>8053</v>
      </c>
      <c r="JWJ91" s="835" t="s">
        <v>8054</v>
      </c>
      <c r="JWK91" s="835" t="s">
        <v>8055</v>
      </c>
      <c r="JWL91" s="835" t="s">
        <v>8056</v>
      </c>
      <c r="JWM91" s="835" t="s">
        <v>8057</v>
      </c>
      <c r="JWN91" s="835" t="s">
        <v>8058</v>
      </c>
      <c r="JWO91" s="835" t="s">
        <v>8059</v>
      </c>
      <c r="JWP91" s="835" t="s">
        <v>8060</v>
      </c>
      <c r="JWQ91" s="835" t="s">
        <v>8061</v>
      </c>
      <c r="JWR91" s="835" t="s">
        <v>8062</v>
      </c>
      <c r="JWS91" s="835" t="s">
        <v>8063</v>
      </c>
      <c r="JWT91" s="835" t="s">
        <v>8064</v>
      </c>
      <c r="JWU91" s="835" t="s">
        <v>8065</v>
      </c>
      <c r="JWV91" s="835" t="s">
        <v>8066</v>
      </c>
      <c r="JWW91" s="835" t="s">
        <v>8067</v>
      </c>
      <c r="JWX91" s="835" t="s">
        <v>8068</v>
      </c>
      <c r="JWY91" s="835" t="s">
        <v>8069</v>
      </c>
      <c r="JWZ91" s="835" t="s">
        <v>8070</v>
      </c>
      <c r="JXA91" s="835" t="s">
        <v>8071</v>
      </c>
      <c r="JXB91" s="835" t="s">
        <v>8072</v>
      </c>
      <c r="JXC91" s="835" t="s">
        <v>8073</v>
      </c>
      <c r="JXD91" s="835" t="s">
        <v>8074</v>
      </c>
      <c r="JXE91" s="835" t="s">
        <v>8075</v>
      </c>
      <c r="JXF91" s="835" t="s">
        <v>8076</v>
      </c>
      <c r="JXG91" s="835" t="s">
        <v>8077</v>
      </c>
      <c r="JXH91" s="835" t="s">
        <v>8078</v>
      </c>
      <c r="JXI91" s="835" t="s">
        <v>8079</v>
      </c>
      <c r="JXJ91" s="835" t="s">
        <v>8080</v>
      </c>
      <c r="JXK91" s="835" t="s">
        <v>8081</v>
      </c>
      <c r="JXL91" s="835" t="s">
        <v>8082</v>
      </c>
      <c r="JXM91" s="835" t="s">
        <v>8083</v>
      </c>
      <c r="JXN91" s="835" t="s">
        <v>8084</v>
      </c>
      <c r="JXO91" s="835" t="s">
        <v>8085</v>
      </c>
      <c r="JXP91" s="835" t="s">
        <v>8086</v>
      </c>
      <c r="JXQ91" s="835" t="s">
        <v>8087</v>
      </c>
      <c r="JXR91" s="835" t="s">
        <v>8088</v>
      </c>
      <c r="JXS91" s="835" t="s">
        <v>8089</v>
      </c>
      <c r="JXT91" s="835" t="s">
        <v>8090</v>
      </c>
      <c r="JXU91" s="835" t="s">
        <v>8091</v>
      </c>
      <c r="JXV91" s="835" t="s">
        <v>8092</v>
      </c>
      <c r="JXW91" s="835" t="s">
        <v>8093</v>
      </c>
      <c r="JXX91" s="835" t="s">
        <v>8094</v>
      </c>
      <c r="JXY91" s="835" t="s">
        <v>8095</v>
      </c>
      <c r="JXZ91" s="835" t="s">
        <v>8096</v>
      </c>
      <c r="JYA91" s="835" t="s">
        <v>8097</v>
      </c>
      <c r="JYB91" s="835" t="s">
        <v>8098</v>
      </c>
      <c r="JYC91" s="835" t="s">
        <v>8099</v>
      </c>
      <c r="JYD91" s="835" t="s">
        <v>8100</v>
      </c>
      <c r="JYE91" s="835" t="s">
        <v>8101</v>
      </c>
      <c r="JYF91" s="835" t="s">
        <v>8102</v>
      </c>
      <c r="JYG91" s="835" t="s">
        <v>8103</v>
      </c>
      <c r="JYH91" s="835" t="s">
        <v>8104</v>
      </c>
      <c r="JYI91" s="835" t="s">
        <v>8105</v>
      </c>
      <c r="JYJ91" s="835" t="s">
        <v>8106</v>
      </c>
      <c r="JYK91" s="835" t="s">
        <v>8107</v>
      </c>
      <c r="JYL91" s="835" t="s">
        <v>8108</v>
      </c>
      <c r="JYM91" s="835" t="s">
        <v>8109</v>
      </c>
      <c r="JYN91" s="835" t="s">
        <v>8110</v>
      </c>
      <c r="JYO91" s="835" t="s">
        <v>8111</v>
      </c>
      <c r="JYP91" s="835" t="s">
        <v>8112</v>
      </c>
      <c r="JYQ91" s="835" t="s">
        <v>8113</v>
      </c>
      <c r="JYR91" s="835" t="s">
        <v>8114</v>
      </c>
      <c r="JYS91" s="835" t="s">
        <v>8115</v>
      </c>
      <c r="JYT91" s="835" t="s">
        <v>8116</v>
      </c>
      <c r="JYU91" s="835" t="s">
        <v>8117</v>
      </c>
      <c r="JYV91" s="835" t="s">
        <v>8118</v>
      </c>
      <c r="JYW91" s="835" t="s">
        <v>8119</v>
      </c>
      <c r="JYX91" s="835" t="s">
        <v>8120</v>
      </c>
      <c r="JYY91" s="835" t="s">
        <v>8121</v>
      </c>
      <c r="JYZ91" s="835" t="s">
        <v>8122</v>
      </c>
      <c r="JZA91" s="835" t="s">
        <v>8123</v>
      </c>
      <c r="JZB91" s="835" t="s">
        <v>8124</v>
      </c>
      <c r="JZC91" s="835" t="s">
        <v>8125</v>
      </c>
      <c r="JZD91" s="835" t="s">
        <v>8126</v>
      </c>
      <c r="JZE91" s="835" t="s">
        <v>8127</v>
      </c>
      <c r="JZF91" s="835" t="s">
        <v>8128</v>
      </c>
      <c r="JZG91" s="835" t="s">
        <v>8129</v>
      </c>
      <c r="JZH91" s="835" t="s">
        <v>8130</v>
      </c>
      <c r="JZI91" s="835" t="s">
        <v>8131</v>
      </c>
      <c r="JZJ91" s="835" t="s">
        <v>8132</v>
      </c>
      <c r="JZK91" s="835" t="s">
        <v>8133</v>
      </c>
      <c r="JZL91" s="835" t="s">
        <v>8134</v>
      </c>
      <c r="JZM91" s="835" t="s">
        <v>8135</v>
      </c>
      <c r="JZN91" s="835" t="s">
        <v>8136</v>
      </c>
      <c r="JZO91" s="835" t="s">
        <v>8137</v>
      </c>
      <c r="JZP91" s="835" t="s">
        <v>8138</v>
      </c>
      <c r="JZQ91" s="835" t="s">
        <v>8139</v>
      </c>
      <c r="JZR91" s="835" t="s">
        <v>8140</v>
      </c>
      <c r="JZS91" s="835" t="s">
        <v>8141</v>
      </c>
      <c r="JZT91" s="835" t="s">
        <v>8142</v>
      </c>
      <c r="JZU91" s="835" t="s">
        <v>8143</v>
      </c>
      <c r="JZV91" s="835" t="s">
        <v>8144</v>
      </c>
      <c r="JZW91" s="835" t="s">
        <v>8145</v>
      </c>
      <c r="JZX91" s="835" t="s">
        <v>8146</v>
      </c>
      <c r="JZY91" s="835" t="s">
        <v>8147</v>
      </c>
      <c r="JZZ91" s="835" t="s">
        <v>8148</v>
      </c>
      <c r="KAA91" s="835" t="s">
        <v>8149</v>
      </c>
      <c r="KAB91" s="835" t="s">
        <v>8150</v>
      </c>
      <c r="KAC91" s="835" t="s">
        <v>8151</v>
      </c>
      <c r="KAD91" s="835" t="s">
        <v>8152</v>
      </c>
      <c r="KAE91" s="835" t="s">
        <v>8153</v>
      </c>
      <c r="KAF91" s="835" t="s">
        <v>8154</v>
      </c>
      <c r="KAG91" s="835" t="s">
        <v>8155</v>
      </c>
      <c r="KAH91" s="835" t="s">
        <v>8156</v>
      </c>
      <c r="KAI91" s="835" t="s">
        <v>8157</v>
      </c>
      <c r="KAJ91" s="835" t="s">
        <v>8158</v>
      </c>
      <c r="KAK91" s="835" t="s">
        <v>8159</v>
      </c>
      <c r="KAL91" s="835" t="s">
        <v>8160</v>
      </c>
      <c r="KAM91" s="835" t="s">
        <v>8161</v>
      </c>
      <c r="KAN91" s="835" t="s">
        <v>8162</v>
      </c>
      <c r="KAO91" s="835" t="s">
        <v>8163</v>
      </c>
      <c r="KAP91" s="835" t="s">
        <v>8164</v>
      </c>
      <c r="KAQ91" s="835" t="s">
        <v>8165</v>
      </c>
      <c r="KAR91" s="835" t="s">
        <v>8166</v>
      </c>
      <c r="KAS91" s="835" t="s">
        <v>8167</v>
      </c>
      <c r="KAT91" s="835" t="s">
        <v>8168</v>
      </c>
      <c r="KAU91" s="835" t="s">
        <v>8169</v>
      </c>
      <c r="KAV91" s="835" t="s">
        <v>8170</v>
      </c>
      <c r="KAW91" s="835" t="s">
        <v>8171</v>
      </c>
      <c r="KAX91" s="835" t="s">
        <v>8172</v>
      </c>
      <c r="KAY91" s="835" t="s">
        <v>8173</v>
      </c>
      <c r="KAZ91" s="835" t="s">
        <v>8174</v>
      </c>
      <c r="KBA91" s="835" t="s">
        <v>8175</v>
      </c>
      <c r="KBB91" s="835" t="s">
        <v>8176</v>
      </c>
      <c r="KBC91" s="835" t="s">
        <v>8177</v>
      </c>
      <c r="KBD91" s="835" t="s">
        <v>8178</v>
      </c>
      <c r="KBE91" s="835" t="s">
        <v>8179</v>
      </c>
      <c r="KBF91" s="835" t="s">
        <v>8180</v>
      </c>
      <c r="KBG91" s="835" t="s">
        <v>8181</v>
      </c>
      <c r="KBH91" s="835" t="s">
        <v>8182</v>
      </c>
      <c r="KBI91" s="835" t="s">
        <v>8183</v>
      </c>
      <c r="KBJ91" s="835" t="s">
        <v>8184</v>
      </c>
      <c r="KBK91" s="835" t="s">
        <v>8185</v>
      </c>
      <c r="KBL91" s="835" t="s">
        <v>8186</v>
      </c>
      <c r="KBM91" s="835" t="s">
        <v>8187</v>
      </c>
      <c r="KBN91" s="835" t="s">
        <v>8188</v>
      </c>
      <c r="KBO91" s="835" t="s">
        <v>8189</v>
      </c>
      <c r="KBP91" s="835" t="s">
        <v>8190</v>
      </c>
      <c r="KBQ91" s="835" t="s">
        <v>8191</v>
      </c>
      <c r="KBR91" s="835" t="s">
        <v>8192</v>
      </c>
      <c r="KBS91" s="835" t="s">
        <v>8193</v>
      </c>
      <c r="KBT91" s="835" t="s">
        <v>8194</v>
      </c>
      <c r="KBU91" s="835" t="s">
        <v>8195</v>
      </c>
      <c r="KBV91" s="835" t="s">
        <v>8196</v>
      </c>
      <c r="KBW91" s="835" t="s">
        <v>8197</v>
      </c>
      <c r="KBX91" s="835" t="s">
        <v>8198</v>
      </c>
      <c r="KBY91" s="835" t="s">
        <v>8199</v>
      </c>
      <c r="KBZ91" s="835" t="s">
        <v>8200</v>
      </c>
      <c r="KCA91" s="835" t="s">
        <v>8201</v>
      </c>
      <c r="KCB91" s="835" t="s">
        <v>8202</v>
      </c>
      <c r="KCC91" s="835" t="s">
        <v>8203</v>
      </c>
      <c r="KCD91" s="835" t="s">
        <v>8204</v>
      </c>
      <c r="KCE91" s="835" t="s">
        <v>8205</v>
      </c>
      <c r="KCF91" s="835" t="s">
        <v>8206</v>
      </c>
      <c r="KCG91" s="835" t="s">
        <v>8207</v>
      </c>
      <c r="KCH91" s="835" t="s">
        <v>8208</v>
      </c>
      <c r="KCI91" s="835" t="s">
        <v>8209</v>
      </c>
      <c r="KCJ91" s="835" t="s">
        <v>8210</v>
      </c>
      <c r="KCK91" s="835" t="s">
        <v>8211</v>
      </c>
      <c r="KCL91" s="835" t="s">
        <v>8212</v>
      </c>
      <c r="KCM91" s="835" t="s">
        <v>8213</v>
      </c>
      <c r="KCN91" s="835" t="s">
        <v>8214</v>
      </c>
      <c r="KCO91" s="835" t="s">
        <v>8215</v>
      </c>
      <c r="KCP91" s="835" t="s">
        <v>8216</v>
      </c>
      <c r="KCQ91" s="835" t="s">
        <v>8217</v>
      </c>
      <c r="KCR91" s="835" t="s">
        <v>8218</v>
      </c>
      <c r="KCS91" s="835" t="s">
        <v>8219</v>
      </c>
      <c r="KCT91" s="835" t="s">
        <v>8220</v>
      </c>
      <c r="KCU91" s="835" t="s">
        <v>8221</v>
      </c>
      <c r="KCV91" s="835" t="s">
        <v>8222</v>
      </c>
      <c r="KCW91" s="835" t="s">
        <v>8223</v>
      </c>
      <c r="KCX91" s="835" t="s">
        <v>8224</v>
      </c>
      <c r="KCY91" s="835" t="s">
        <v>8225</v>
      </c>
      <c r="KCZ91" s="835" t="s">
        <v>8226</v>
      </c>
      <c r="KDA91" s="835" t="s">
        <v>8227</v>
      </c>
      <c r="KDB91" s="835" t="s">
        <v>8228</v>
      </c>
      <c r="KDC91" s="835" t="s">
        <v>8229</v>
      </c>
      <c r="KDD91" s="835" t="s">
        <v>8230</v>
      </c>
      <c r="KDE91" s="835" t="s">
        <v>8231</v>
      </c>
      <c r="KDF91" s="835" t="s">
        <v>8232</v>
      </c>
      <c r="KDG91" s="835" t="s">
        <v>8233</v>
      </c>
      <c r="KDH91" s="835" t="s">
        <v>8234</v>
      </c>
      <c r="KDI91" s="835" t="s">
        <v>8235</v>
      </c>
      <c r="KDJ91" s="835" t="s">
        <v>8236</v>
      </c>
      <c r="KDK91" s="835" t="s">
        <v>8237</v>
      </c>
      <c r="KDL91" s="835" t="s">
        <v>8238</v>
      </c>
      <c r="KDM91" s="835" t="s">
        <v>8239</v>
      </c>
      <c r="KDN91" s="835" t="s">
        <v>8240</v>
      </c>
      <c r="KDO91" s="835" t="s">
        <v>8241</v>
      </c>
      <c r="KDP91" s="835" t="s">
        <v>8242</v>
      </c>
      <c r="KDQ91" s="835" t="s">
        <v>8243</v>
      </c>
      <c r="KDR91" s="835" t="s">
        <v>8244</v>
      </c>
      <c r="KDS91" s="835" t="s">
        <v>8245</v>
      </c>
      <c r="KDT91" s="835" t="s">
        <v>8246</v>
      </c>
      <c r="KDU91" s="835" t="s">
        <v>8247</v>
      </c>
      <c r="KDV91" s="835" t="s">
        <v>8248</v>
      </c>
      <c r="KDW91" s="835" t="s">
        <v>8249</v>
      </c>
      <c r="KDX91" s="835" t="s">
        <v>8250</v>
      </c>
      <c r="KDY91" s="835" t="s">
        <v>8251</v>
      </c>
      <c r="KDZ91" s="835" t="s">
        <v>8252</v>
      </c>
      <c r="KEA91" s="835" t="s">
        <v>8253</v>
      </c>
      <c r="KEB91" s="835" t="s">
        <v>8254</v>
      </c>
      <c r="KEC91" s="835" t="s">
        <v>8255</v>
      </c>
      <c r="KED91" s="835" t="s">
        <v>8256</v>
      </c>
      <c r="KEE91" s="835" t="s">
        <v>8257</v>
      </c>
      <c r="KEF91" s="835" t="s">
        <v>8258</v>
      </c>
      <c r="KEG91" s="835" t="s">
        <v>8259</v>
      </c>
      <c r="KEH91" s="835" t="s">
        <v>8260</v>
      </c>
      <c r="KEI91" s="835" t="s">
        <v>8261</v>
      </c>
      <c r="KEJ91" s="835" t="s">
        <v>8262</v>
      </c>
      <c r="KEK91" s="835" t="s">
        <v>8263</v>
      </c>
      <c r="KEL91" s="835" t="s">
        <v>8264</v>
      </c>
      <c r="KEM91" s="835" t="s">
        <v>8265</v>
      </c>
      <c r="KEN91" s="835" t="s">
        <v>8266</v>
      </c>
      <c r="KEO91" s="835" t="s">
        <v>8267</v>
      </c>
      <c r="KEP91" s="835" t="s">
        <v>8268</v>
      </c>
      <c r="KEQ91" s="835" t="s">
        <v>8269</v>
      </c>
      <c r="KER91" s="835" t="s">
        <v>8270</v>
      </c>
      <c r="KES91" s="835" t="s">
        <v>8271</v>
      </c>
      <c r="KET91" s="835" t="s">
        <v>8272</v>
      </c>
      <c r="KEU91" s="835" t="s">
        <v>8273</v>
      </c>
      <c r="KEV91" s="835" t="s">
        <v>8274</v>
      </c>
      <c r="KEW91" s="835" t="s">
        <v>8275</v>
      </c>
      <c r="KEX91" s="835" t="s">
        <v>8276</v>
      </c>
      <c r="KEY91" s="835" t="s">
        <v>8277</v>
      </c>
      <c r="KEZ91" s="835" t="s">
        <v>8278</v>
      </c>
      <c r="KFA91" s="835" t="s">
        <v>8279</v>
      </c>
      <c r="KFB91" s="835" t="s">
        <v>8280</v>
      </c>
      <c r="KFC91" s="835" t="s">
        <v>8281</v>
      </c>
      <c r="KFD91" s="835" t="s">
        <v>8282</v>
      </c>
      <c r="KFE91" s="835" t="s">
        <v>8283</v>
      </c>
      <c r="KFF91" s="835" t="s">
        <v>8284</v>
      </c>
      <c r="KFG91" s="835" t="s">
        <v>8285</v>
      </c>
      <c r="KFH91" s="835" t="s">
        <v>8286</v>
      </c>
      <c r="KFI91" s="835" t="s">
        <v>8287</v>
      </c>
      <c r="KFJ91" s="835" t="s">
        <v>8288</v>
      </c>
      <c r="KFK91" s="835" t="s">
        <v>8289</v>
      </c>
      <c r="KFL91" s="835" t="s">
        <v>8290</v>
      </c>
      <c r="KFM91" s="835" t="s">
        <v>8291</v>
      </c>
      <c r="KFN91" s="835" t="s">
        <v>8292</v>
      </c>
      <c r="KFO91" s="835" t="s">
        <v>8293</v>
      </c>
      <c r="KFP91" s="835" t="s">
        <v>8294</v>
      </c>
      <c r="KFQ91" s="835" t="s">
        <v>8295</v>
      </c>
      <c r="KFR91" s="835" t="s">
        <v>8296</v>
      </c>
      <c r="KFS91" s="835" t="s">
        <v>8297</v>
      </c>
      <c r="KFT91" s="835" t="s">
        <v>8298</v>
      </c>
      <c r="KFU91" s="835" t="s">
        <v>8299</v>
      </c>
      <c r="KFV91" s="835" t="s">
        <v>8300</v>
      </c>
      <c r="KFW91" s="835" t="s">
        <v>8301</v>
      </c>
      <c r="KFX91" s="835" t="s">
        <v>8302</v>
      </c>
      <c r="KFY91" s="835" t="s">
        <v>8303</v>
      </c>
      <c r="KFZ91" s="835" t="s">
        <v>8304</v>
      </c>
      <c r="KGA91" s="835" t="s">
        <v>8305</v>
      </c>
      <c r="KGB91" s="835" t="s">
        <v>8306</v>
      </c>
      <c r="KGC91" s="835" t="s">
        <v>8307</v>
      </c>
      <c r="KGD91" s="835" t="s">
        <v>8308</v>
      </c>
      <c r="KGE91" s="835" t="s">
        <v>8309</v>
      </c>
      <c r="KGF91" s="835" t="s">
        <v>8310</v>
      </c>
      <c r="KGG91" s="835" t="s">
        <v>8311</v>
      </c>
      <c r="KGH91" s="835" t="s">
        <v>8312</v>
      </c>
      <c r="KGI91" s="835" t="s">
        <v>8313</v>
      </c>
      <c r="KGJ91" s="835" t="s">
        <v>8314</v>
      </c>
      <c r="KGK91" s="835" t="s">
        <v>8315</v>
      </c>
      <c r="KGL91" s="835" t="s">
        <v>8316</v>
      </c>
      <c r="KGM91" s="835" t="s">
        <v>8317</v>
      </c>
      <c r="KGN91" s="835" t="s">
        <v>8318</v>
      </c>
      <c r="KGO91" s="835" t="s">
        <v>8319</v>
      </c>
      <c r="KGP91" s="835" t="s">
        <v>8320</v>
      </c>
      <c r="KGQ91" s="835" t="s">
        <v>8321</v>
      </c>
      <c r="KGR91" s="835" t="s">
        <v>8322</v>
      </c>
      <c r="KGS91" s="835" t="s">
        <v>8323</v>
      </c>
      <c r="KGT91" s="835" t="s">
        <v>8324</v>
      </c>
      <c r="KGU91" s="835" t="s">
        <v>8325</v>
      </c>
      <c r="KGV91" s="835" t="s">
        <v>8326</v>
      </c>
      <c r="KGW91" s="835" t="s">
        <v>8327</v>
      </c>
      <c r="KGX91" s="835" t="s">
        <v>8328</v>
      </c>
      <c r="KGY91" s="835" t="s">
        <v>8329</v>
      </c>
      <c r="KGZ91" s="835" t="s">
        <v>8330</v>
      </c>
      <c r="KHA91" s="835" t="s">
        <v>8331</v>
      </c>
      <c r="KHB91" s="835" t="s">
        <v>8332</v>
      </c>
      <c r="KHC91" s="835" t="s">
        <v>8333</v>
      </c>
      <c r="KHD91" s="835" t="s">
        <v>8334</v>
      </c>
      <c r="KHE91" s="835" t="s">
        <v>8335</v>
      </c>
      <c r="KHF91" s="835" t="s">
        <v>8336</v>
      </c>
      <c r="KHG91" s="835" t="s">
        <v>8337</v>
      </c>
      <c r="KHH91" s="835" t="s">
        <v>8338</v>
      </c>
      <c r="KHI91" s="835" t="s">
        <v>8339</v>
      </c>
      <c r="KHJ91" s="835" t="s">
        <v>8340</v>
      </c>
      <c r="KHK91" s="835" t="s">
        <v>8341</v>
      </c>
      <c r="KHL91" s="835" t="s">
        <v>8342</v>
      </c>
      <c r="KHM91" s="835" t="s">
        <v>8343</v>
      </c>
      <c r="KHN91" s="835" t="s">
        <v>8344</v>
      </c>
      <c r="KHO91" s="835" t="s">
        <v>8345</v>
      </c>
      <c r="KHP91" s="835" t="s">
        <v>8346</v>
      </c>
      <c r="KHQ91" s="835" t="s">
        <v>8347</v>
      </c>
      <c r="KHR91" s="835" t="s">
        <v>8348</v>
      </c>
      <c r="KHS91" s="835" t="s">
        <v>8349</v>
      </c>
      <c r="KHT91" s="835" t="s">
        <v>8350</v>
      </c>
      <c r="KHU91" s="835" t="s">
        <v>8351</v>
      </c>
      <c r="KHV91" s="835" t="s">
        <v>8352</v>
      </c>
      <c r="KHW91" s="835" t="s">
        <v>8353</v>
      </c>
      <c r="KHX91" s="835" t="s">
        <v>8354</v>
      </c>
      <c r="KHY91" s="835" t="s">
        <v>8355</v>
      </c>
      <c r="KHZ91" s="835" t="s">
        <v>8356</v>
      </c>
      <c r="KIA91" s="835" t="s">
        <v>8357</v>
      </c>
      <c r="KIB91" s="835" t="s">
        <v>8358</v>
      </c>
      <c r="KIC91" s="835" t="s">
        <v>8359</v>
      </c>
      <c r="KID91" s="835" t="s">
        <v>8360</v>
      </c>
      <c r="KIE91" s="835" t="s">
        <v>8361</v>
      </c>
      <c r="KIF91" s="835" t="s">
        <v>8362</v>
      </c>
      <c r="KIG91" s="835" t="s">
        <v>8363</v>
      </c>
      <c r="KIH91" s="835" t="s">
        <v>8364</v>
      </c>
      <c r="KII91" s="835" t="s">
        <v>8365</v>
      </c>
      <c r="KIJ91" s="835" t="s">
        <v>8366</v>
      </c>
      <c r="KIK91" s="835" t="s">
        <v>8367</v>
      </c>
      <c r="KIL91" s="835" t="s">
        <v>8368</v>
      </c>
      <c r="KIM91" s="835" t="s">
        <v>8369</v>
      </c>
      <c r="KIN91" s="835" t="s">
        <v>8370</v>
      </c>
      <c r="KIO91" s="835" t="s">
        <v>8371</v>
      </c>
      <c r="KIP91" s="835" t="s">
        <v>8372</v>
      </c>
      <c r="KIQ91" s="835" t="s">
        <v>8373</v>
      </c>
      <c r="KIR91" s="835" t="s">
        <v>8374</v>
      </c>
      <c r="KIS91" s="835" t="s">
        <v>8375</v>
      </c>
      <c r="KIT91" s="835" t="s">
        <v>8376</v>
      </c>
      <c r="KIU91" s="835" t="s">
        <v>8377</v>
      </c>
      <c r="KIV91" s="835" t="s">
        <v>8378</v>
      </c>
      <c r="KIW91" s="835" t="s">
        <v>8379</v>
      </c>
      <c r="KIX91" s="835" t="s">
        <v>8380</v>
      </c>
      <c r="KIY91" s="835" t="s">
        <v>8381</v>
      </c>
      <c r="KIZ91" s="835" t="s">
        <v>8382</v>
      </c>
      <c r="KJA91" s="835" t="s">
        <v>8383</v>
      </c>
      <c r="KJB91" s="835" t="s">
        <v>8384</v>
      </c>
      <c r="KJC91" s="835" t="s">
        <v>8385</v>
      </c>
      <c r="KJD91" s="835" t="s">
        <v>8386</v>
      </c>
      <c r="KJE91" s="835" t="s">
        <v>8387</v>
      </c>
      <c r="KJF91" s="835" t="s">
        <v>8388</v>
      </c>
      <c r="KJG91" s="835" t="s">
        <v>8389</v>
      </c>
      <c r="KJH91" s="835" t="s">
        <v>8390</v>
      </c>
      <c r="KJI91" s="835" t="s">
        <v>8391</v>
      </c>
      <c r="KJJ91" s="835" t="s">
        <v>8392</v>
      </c>
      <c r="KJK91" s="835" t="s">
        <v>8393</v>
      </c>
      <c r="KJL91" s="835" t="s">
        <v>8394</v>
      </c>
      <c r="KJM91" s="835" t="s">
        <v>8395</v>
      </c>
      <c r="KJN91" s="835" t="s">
        <v>8396</v>
      </c>
      <c r="KJO91" s="835" t="s">
        <v>8397</v>
      </c>
      <c r="KJP91" s="835" t="s">
        <v>8398</v>
      </c>
      <c r="KJQ91" s="835" t="s">
        <v>8399</v>
      </c>
      <c r="KJR91" s="835" t="s">
        <v>8400</v>
      </c>
      <c r="KJS91" s="835" t="s">
        <v>8401</v>
      </c>
      <c r="KJT91" s="835" t="s">
        <v>8402</v>
      </c>
      <c r="KJU91" s="835" t="s">
        <v>8403</v>
      </c>
      <c r="KJV91" s="835" t="s">
        <v>8404</v>
      </c>
      <c r="KJW91" s="835" t="s">
        <v>8405</v>
      </c>
      <c r="KJX91" s="835" t="s">
        <v>8406</v>
      </c>
      <c r="KJY91" s="835" t="s">
        <v>8407</v>
      </c>
      <c r="KJZ91" s="835" t="s">
        <v>8408</v>
      </c>
      <c r="KKA91" s="835" t="s">
        <v>8409</v>
      </c>
      <c r="KKB91" s="835" t="s">
        <v>8410</v>
      </c>
      <c r="KKC91" s="835" t="s">
        <v>8411</v>
      </c>
      <c r="KKD91" s="835" t="s">
        <v>8412</v>
      </c>
      <c r="KKE91" s="835" t="s">
        <v>8413</v>
      </c>
      <c r="KKF91" s="835" t="s">
        <v>8414</v>
      </c>
      <c r="KKG91" s="835" t="s">
        <v>8415</v>
      </c>
      <c r="KKH91" s="835" t="s">
        <v>8416</v>
      </c>
      <c r="KKI91" s="835" t="s">
        <v>8417</v>
      </c>
      <c r="KKJ91" s="835" t="s">
        <v>8418</v>
      </c>
      <c r="KKK91" s="835" t="s">
        <v>8419</v>
      </c>
      <c r="KKL91" s="835" t="s">
        <v>8420</v>
      </c>
      <c r="KKM91" s="835" t="s">
        <v>8421</v>
      </c>
      <c r="KKN91" s="835" t="s">
        <v>8422</v>
      </c>
      <c r="KKO91" s="835" t="s">
        <v>8423</v>
      </c>
      <c r="KKP91" s="835" t="s">
        <v>8424</v>
      </c>
      <c r="KKQ91" s="835" t="s">
        <v>8425</v>
      </c>
      <c r="KKR91" s="835" t="s">
        <v>8426</v>
      </c>
      <c r="KKS91" s="835" t="s">
        <v>8427</v>
      </c>
      <c r="KKT91" s="835" t="s">
        <v>8428</v>
      </c>
      <c r="KKU91" s="835" t="s">
        <v>8429</v>
      </c>
      <c r="KKV91" s="835" t="s">
        <v>8430</v>
      </c>
      <c r="KKW91" s="835" t="s">
        <v>8431</v>
      </c>
      <c r="KKX91" s="835" t="s">
        <v>8432</v>
      </c>
      <c r="KKY91" s="835" t="s">
        <v>8433</v>
      </c>
      <c r="KKZ91" s="835" t="s">
        <v>8434</v>
      </c>
      <c r="KLA91" s="835" t="s">
        <v>8435</v>
      </c>
      <c r="KLB91" s="835" t="s">
        <v>8436</v>
      </c>
      <c r="KLC91" s="835" t="s">
        <v>8437</v>
      </c>
      <c r="KLD91" s="835" t="s">
        <v>8438</v>
      </c>
      <c r="KLE91" s="835" t="s">
        <v>8439</v>
      </c>
      <c r="KLF91" s="835" t="s">
        <v>8440</v>
      </c>
      <c r="KLG91" s="835" t="s">
        <v>8441</v>
      </c>
      <c r="KLH91" s="835" t="s">
        <v>8442</v>
      </c>
      <c r="KLI91" s="835" t="s">
        <v>8443</v>
      </c>
      <c r="KLJ91" s="835" t="s">
        <v>8444</v>
      </c>
      <c r="KLK91" s="835" t="s">
        <v>8445</v>
      </c>
      <c r="KLL91" s="835" t="s">
        <v>8446</v>
      </c>
      <c r="KLM91" s="835" t="s">
        <v>8447</v>
      </c>
      <c r="KLN91" s="835" t="s">
        <v>8448</v>
      </c>
      <c r="KLO91" s="835" t="s">
        <v>8449</v>
      </c>
      <c r="KLP91" s="835" t="s">
        <v>8450</v>
      </c>
      <c r="KLQ91" s="835" t="s">
        <v>8451</v>
      </c>
      <c r="KLR91" s="835" t="s">
        <v>8452</v>
      </c>
      <c r="KLS91" s="835" t="s">
        <v>8453</v>
      </c>
      <c r="KLT91" s="835" t="s">
        <v>8454</v>
      </c>
      <c r="KLU91" s="835" t="s">
        <v>8455</v>
      </c>
      <c r="KLV91" s="835" t="s">
        <v>8456</v>
      </c>
      <c r="KLW91" s="835" t="s">
        <v>8457</v>
      </c>
      <c r="KLX91" s="835" t="s">
        <v>8458</v>
      </c>
      <c r="KLY91" s="835" t="s">
        <v>8459</v>
      </c>
      <c r="KLZ91" s="835" t="s">
        <v>8460</v>
      </c>
      <c r="KMA91" s="835" t="s">
        <v>8461</v>
      </c>
      <c r="KMB91" s="835" t="s">
        <v>8462</v>
      </c>
      <c r="KMC91" s="835" t="s">
        <v>8463</v>
      </c>
      <c r="KMD91" s="835" t="s">
        <v>8464</v>
      </c>
      <c r="KME91" s="835" t="s">
        <v>8465</v>
      </c>
      <c r="KMF91" s="835" t="s">
        <v>8466</v>
      </c>
      <c r="KMG91" s="835" t="s">
        <v>8467</v>
      </c>
      <c r="KMH91" s="835" t="s">
        <v>8468</v>
      </c>
      <c r="KMI91" s="835" t="s">
        <v>8469</v>
      </c>
      <c r="KMJ91" s="835" t="s">
        <v>8470</v>
      </c>
      <c r="KMK91" s="835" t="s">
        <v>8471</v>
      </c>
      <c r="KML91" s="835" t="s">
        <v>8472</v>
      </c>
      <c r="KMM91" s="835" t="s">
        <v>8473</v>
      </c>
      <c r="KMN91" s="835" t="s">
        <v>8474</v>
      </c>
      <c r="KMO91" s="835" t="s">
        <v>8475</v>
      </c>
      <c r="KMP91" s="835" t="s">
        <v>8476</v>
      </c>
      <c r="KMQ91" s="835" t="s">
        <v>8477</v>
      </c>
      <c r="KMR91" s="835" t="s">
        <v>8478</v>
      </c>
      <c r="KMS91" s="835" t="s">
        <v>8479</v>
      </c>
      <c r="KMT91" s="835" t="s">
        <v>8480</v>
      </c>
      <c r="KMU91" s="835" t="s">
        <v>8481</v>
      </c>
      <c r="KMV91" s="835" t="s">
        <v>8482</v>
      </c>
      <c r="KMW91" s="835" t="s">
        <v>8483</v>
      </c>
      <c r="KMX91" s="835" t="s">
        <v>8484</v>
      </c>
      <c r="KMY91" s="835" t="s">
        <v>8485</v>
      </c>
      <c r="KMZ91" s="835" t="s">
        <v>8486</v>
      </c>
      <c r="KNA91" s="835" t="s">
        <v>8487</v>
      </c>
      <c r="KNB91" s="835" t="s">
        <v>8488</v>
      </c>
      <c r="KNC91" s="835" t="s">
        <v>8489</v>
      </c>
      <c r="KND91" s="835" t="s">
        <v>8490</v>
      </c>
      <c r="KNE91" s="835" t="s">
        <v>8491</v>
      </c>
      <c r="KNF91" s="835" t="s">
        <v>8492</v>
      </c>
      <c r="KNG91" s="835" t="s">
        <v>8493</v>
      </c>
      <c r="KNH91" s="835" t="s">
        <v>8494</v>
      </c>
      <c r="KNI91" s="835" t="s">
        <v>8495</v>
      </c>
      <c r="KNJ91" s="835" t="s">
        <v>8496</v>
      </c>
      <c r="KNK91" s="835" t="s">
        <v>8497</v>
      </c>
      <c r="KNL91" s="835" t="s">
        <v>8498</v>
      </c>
      <c r="KNM91" s="835" t="s">
        <v>8499</v>
      </c>
      <c r="KNN91" s="835" t="s">
        <v>8500</v>
      </c>
      <c r="KNO91" s="835" t="s">
        <v>8501</v>
      </c>
      <c r="KNP91" s="835" t="s">
        <v>8502</v>
      </c>
      <c r="KNQ91" s="835" t="s">
        <v>8503</v>
      </c>
      <c r="KNR91" s="835" t="s">
        <v>8504</v>
      </c>
      <c r="KNS91" s="835" t="s">
        <v>8505</v>
      </c>
      <c r="KNT91" s="835" t="s">
        <v>8506</v>
      </c>
      <c r="KNU91" s="835" t="s">
        <v>8507</v>
      </c>
      <c r="KNV91" s="835" t="s">
        <v>8508</v>
      </c>
      <c r="KNW91" s="835" t="s">
        <v>8509</v>
      </c>
      <c r="KNX91" s="835" t="s">
        <v>8510</v>
      </c>
      <c r="KNY91" s="835" t="s">
        <v>8511</v>
      </c>
      <c r="KNZ91" s="835" t="s">
        <v>8512</v>
      </c>
      <c r="KOA91" s="835" t="s">
        <v>8513</v>
      </c>
      <c r="KOB91" s="835" t="s">
        <v>8514</v>
      </c>
      <c r="KOC91" s="835" t="s">
        <v>8515</v>
      </c>
      <c r="KOD91" s="835" t="s">
        <v>8516</v>
      </c>
      <c r="KOE91" s="835" t="s">
        <v>8517</v>
      </c>
      <c r="KOF91" s="835" t="s">
        <v>8518</v>
      </c>
      <c r="KOG91" s="835" t="s">
        <v>8519</v>
      </c>
      <c r="KOH91" s="835" t="s">
        <v>8520</v>
      </c>
      <c r="KOI91" s="835" t="s">
        <v>8521</v>
      </c>
      <c r="KOJ91" s="835" t="s">
        <v>8522</v>
      </c>
      <c r="KOK91" s="835" t="s">
        <v>8523</v>
      </c>
      <c r="KOL91" s="835" t="s">
        <v>8524</v>
      </c>
      <c r="KOM91" s="835" t="s">
        <v>8525</v>
      </c>
      <c r="KON91" s="835" t="s">
        <v>8526</v>
      </c>
      <c r="KOO91" s="835" t="s">
        <v>8527</v>
      </c>
      <c r="KOP91" s="835" t="s">
        <v>8528</v>
      </c>
      <c r="KOQ91" s="835" t="s">
        <v>8529</v>
      </c>
      <c r="KOR91" s="835" t="s">
        <v>8530</v>
      </c>
      <c r="KOS91" s="835" t="s">
        <v>8531</v>
      </c>
      <c r="KOT91" s="835" t="s">
        <v>8532</v>
      </c>
      <c r="KOU91" s="835" t="s">
        <v>8533</v>
      </c>
      <c r="KOV91" s="835" t="s">
        <v>8534</v>
      </c>
      <c r="KOW91" s="835" t="s">
        <v>8535</v>
      </c>
      <c r="KOX91" s="835" t="s">
        <v>8536</v>
      </c>
      <c r="KOY91" s="835" t="s">
        <v>8537</v>
      </c>
      <c r="KOZ91" s="835" t="s">
        <v>8538</v>
      </c>
      <c r="KPA91" s="835" t="s">
        <v>8539</v>
      </c>
      <c r="KPB91" s="835" t="s">
        <v>8540</v>
      </c>
      <c r="KPC91" s="835" t="s">
        <v>8541</v>
      </c>
      <c r="KPD91" s="835" t="s">
        <v>8542</v>
      </c>
      <c r="KPE91" s="835" t="s">
        <v>8543</v>
      </c>
      <c r="KPF91" s="835" t="s">
        <v>8544</v>
      </c>
      <c r="KPG91" s="835" t="s">
        <v>8545</v>
      </c>
      <c r="KPH91" s="835" t="s">
        <v>8546</v>
      </c>
      <c r="KPI91" s="835" t="s">
        <v>8547</v>
      </c>
      <c r="KPJ91" s="835" t="s">
        <v>8548</v>
      </c>
      <c r="KPK91" s="835" t="s">
        <v>8549</v>
      </c>
      <c r="KPL91" s="835" t="s">
        <v>8550</v>
      </c>
      <c r="KPM91" s="835" t="s">
        <v>8551</v>
      </c>
      <c r="KPN91" s="835" t="s">
        <v>8552</v>
      </c>
      <c r="KPO91" s="835" t="s">
        <v>8553</v>
      </c>
      <c r="KPP91" s="835" t="s">
        <v>8554</v>
      </c>
      <c r="KPQ91" s="835" t="s">
        <v>8555</v>
      </c>
      <c r="KPR91" s="835" t="s">
        <v>8556</v>
      </c>
      <c r="KPS91" s="835" t="s">
        <v>8557</v>
      </c>
      <c r="KPT91" s="835" t="s">
        <v>8558</v>
      </c>
      <c r="KPU91" s="835" t="s">
        <v>8559</v>
      </c>
      <c r="KPV91" s="835" t="s">
        <v>8560</v>
      </c>
      <c r="KPW91" s="835" t="s">
        <v>8561</v>
      </c>
      <c r="KPX91" s="835" t="s">
        <v>8562</v>
      </c>
      <c r="KPY91" s="835" t="s">
        <v>8563</v>
      </c>
      <c r="KPZ91" s="835" t="s">
        <v>8564</v>
      </c>
      <c r="KQA91" s="835" t="s">
        <v>8565</v>
      </c>
      <c r="KQB91" s="835" t="s">
        <v>8566</v>
      </c>
      <c r="KQC91" s="835" t="s">
        <v>8567</v>
      </c>
      <c r="KQD91" s="835" t="s">
        <v>8568</v>
      </c>
      <c r="KQE91" s="835" t="s">
        <v>8569</v>
      </c>
      <c r="KQF91" s="835" t="s">
        <v>8570</v>
      </c>
      <c r="KQG91" s="835" t="s">
        <v>8571</v>
      </c>
      <c r="KQH91" s="835" t="s">
        <v>8572</v>
      </c>
      <c r="KQI91" s="835" t="s">
        <v>8573</v>
      </c>
      <c r="KQJ91" s="835" t="s">
        <v>8574</v>
      </c>
      <c r="KQK91" s="835" t="s">
        <v>8575</v>
      </c>
      <c r="KQL91" s="835" t="s">
        <v>8576</v>
      </c>
      <c r="KQM91" s="835" t="s">
        <v>8577</v>
      </c>
      <c r="KQN91" s="835" t="s">
        <v>8578</v>
      </c>
      <c r="KQO91" s="835" t="s">
        <v>8579</v>
      </c>
      <c r="KQP91" s="835" t="s">
        <v>8580</v>
      </c>
      <c r="KQQ91" s="835" t="s">
        <v>8581</v>
      </c>
      <c r="KQR91" s="835" t="s">
        <v>8582</v>
      </c>
      <c r="KQS91" s="835" t="s">
        <v>8583</v>
      </c>
      <c r="KQT91" s="835" t="s">
        <v>8584</v>
      </c>
      <c r="KQU91" s="835" t="s">
        <v>8585</v>
      </c>
      <c r="KQV91" s="835" t="s">
        <v>8586</v>
      </c>
      <c r="KQW91" s="835" t="s">
        <v>8587</v>
      </c>
      <c r="KQX91" s="835" t="s">
        <v>8588</v>
      </c>
      <c r="KQY91" s="835" t="s">
        <v>8589</v>
      </c>
      <c r="KQZ91" s="835" t="s">
        <v>8590</v>
      </c>
      <c r="KRA91" s="835" t="s">
        <v>8591</v>
      </c>
      <c r="KRB91" s="835" t="s">
        <v>8592</v>
      </c>
      <c r="KRC91" s="835" t="s">
        <v>8593</v>
      </c>
      <c r="KRD91" s="835" t="s">
        <v>8594</v>
      </c>
      <c r="KRE91" s="835" t="s">
        <v>8595</v>
      </c>
      <c r="KRF91" s="835" t="s">
        <v>8596</v>
      </c>
      <c r="KRG91" s="835" t="s">
        <v>8597</v>
      </c>
      <c r="KRH91" s="835" t="s">
        <v>8598</v>
      </c>
      <c r="KRI91" s="835" t="s">
        <v>8599</v>
      </c>
      <c r="KRJ91" s="835" t="s">
        <v>8600</v>
      </c>
      <c r="KRK91" s="835" t="s">
        <v>8601</v>
      </c>
      <c r="KRL91" s="835" t="s">
        <v>8602</v>
      </c>
      <c r="KRM91" s="835" t="s">
        <v>8603</v>
      </c>
      <c r="KRN91" s="835" t="s">
        <v>8604</v>
      </c>
      <c r="KRO91" s="835" t="s">
        <v>8605</v>
      </c>
      <c r="KRP91" s="835" t="s">
        <v>8606</v>
      </c>
      <c r="KRQ91" s="835" t="s">
        <v>8607</v>
      </c>
      <c r="KRR91" s="835" t="s">
        <v>8608</v>
      </c>
      <c r="KRS91" s="835" t="s">
        <v>8609</v>
      </c>
      <c r="KRT91" s="835" t="s">
        <v>8610</v>
      </c>
      <c r="KRU91" s="835" t="s">
        <v>8611</v>
      </c>
      <c r="KRV91" s="835" t="s">
        <v>8612</v>
      </c>
      <c r="KRW91" s="835" t="s">
        <v>8613</v>
      </c>
      <c r="KRX91" s="835" t="s">
        <v>8614</v>
      </c>
      <c r="KRY91" s="835" t="s">
        <v>8615</v>
      </c>
      <c r="KRZ91" s="835" t="s">
        <v>8616</v>
      </c>
      <c r="KSA91" s="835" t="s">
        <v>8617</v>
      </c>
      <c r="KSB91" s="835" t="s">
        <v>8618</v>
      </c>
      <c r="KSC91" s="835" t="s">
        <v>8619</v>
      </c>
      <c r="KSD91" s="835" t="s">
        <v>8620</v>
      </c>
      <c r="KSE91" s="835" t="s">
        <v>8621</v>
      </c>
      <c r="KSF91" s="835" t="s">
        <v>8622</v>
      </c>
      <c r="KSG91" s="835" t="s">
        <v>8623</v>
      </c>
      <c r="KSH91" s="835" t="s">
        <v>8624</v>
      </c>
      <c r="KSI91" s="835" t="s">
        <v>8625</v>
      </c>
      <c r="KSJ91" s="835" t="s">
        <v>8626</v>
      </c>
      <c r="KSK91" s="835" t="s">
        <v>8627</v>
      </c>
      <c r="KSL91" s="835" t="s">
        <v>8628</v>
      </c>
      <c r="KSM91" s="835" t="s">
        <v>8629</v>
      </c>
      <c r="KSN91" s="835" t="s">
        <v>8630</v>
      </c>
      <c r="KSO91" s="835" t="s">
        <v>8631</v>
      </c>
      <c r="KSP91" s="835" t="s">
        <v>8632</v>
      </c>
      <c r="KSQ91" s="835" t="s">
        <v>8633</v>
      </c>
      <c r="KSR91" s="835" t="s">
        <v>8634</v>
      </c>
      <c r="KSS91" s="835" t="s">
        <v>8635</v>
      </c>
      <c r="KST91" s="835" t="s">
        <v>8636</v>
      </c>
      <c r="KSU91" s="835" t="s">
        <v>8637</v>
      </c>
      <c r="KSV91" s="835" t="s">
        <v>8638</v>
      </c>
      <c r="KSW91" s="835" t="s">
        <v>8639</v>
      </c>
      <c r="KSX91" s="835" t="s">
        <v>8640</v>
      </c>
      <c r="KSY91" s="835" t="s">
        <v>8641</v>
      </c>
      <c r="KSZ91" s="835" t="s">
        <v>8642</v>
      </c>
      <c r="KTA91" s="835" t="s">
        <v>8643</v>
      </c>
      <c r="KTB91" s="835" t="s">
        <v>8644</v>
      </c>
      <c r="KTC91" s="835" t="s">
        <v>8645</v>
      </c>
      <c r="KTD91" s="835" t="s">
        <v>8646</v>
      </c>
      <c r="KTE91" s="835" t="s">
        <v>8647</v>
      </c>
      <c r="KTF91" s="835" t="s">
        <v>8648</v>
      </c>
      <c r="KTG91" s="835" t="s">
        <v>8649</v>
      </c>
      <c r="KTH91" s="835" t="s">
        <v>8650</v>
      </c>
      <c r="KTI91" s="835" t="s">
        <v>8651</v>
      </c>
      <c r="KTJ91" s="835" t="s">
        <v>8652</v>
      </c>
      <c r="KTK91" s="835" t="s">
        <v>8653</v>
      </c>
      <c r="KTL91" s="835" t="s">
        <v>8654</v>
      </c>
      <c r="KTM91" s="835" t="s">
        <v>8655</v>
      </c>
      <c r="KTN91" s="835" t="s">
        <v>8656</v>
      </c>
      <c r="KTO91" s="835" t="s">
        <v>8657</v>
      </c>
      <c r="KTP91" s="835" t="s">
        <v>8658</v>
      </c>
      <c r="KTQ91" s="835" t="s">
        <v>8659</v>
      </c>
      <c r="KTR91" s="835" t="s">
        <v>8660</v>
      </c>
      <c r="KTS91" s="835" t="s">
        <v>8661</v>
      </c>
      <c r="KTT91" s="835" t="s">
        <v>8662</v>
      </c>
      <c r="KTU91" s="835" t="s">
        <v>8663</v>
      </c>
      <c r="KTV91" s="835" t="s">
        <v>8664</v>
      </c>
      <c r="KTW91" s="835" t="s">
        <v>8665</v>
      </c>
      <c r="KTX91" s="835" t="s">
        <v>8666</v>
      </c>
      <c r="KTY91" s="835" t="s">
        <v>8667</v>
      </c>
      <c r="KTZ91" s="835" t="s">
        <v>8668</v>
      </c>
      <c r="KUA91" s="835" t="s">
        <v>8669</v>
      </c>
      <c r="KUB91" s="835" t="s">
        <v>8670</v>
      </c>
      <c r="KUC91" s="835" t="s">
        <v>8671</v>
      </c>
      <c r="KUD91" s="835" t="s">
        <v>8672</v>
      </c>
      <c r="KUE91" s="835" t="s">
        <v>8673</v>
      </c>
      <c r="KUF91" s="835" t="s">
        <v>8674</v>
      </c>
      <c r="KUG91" s="835" t="s">
        <v>8675</v>
      </c>
      <c r="KUH91" s="835" t="s">
        <v>8676</v>
      </c>
      <c r="KUI91" s="835" t="s">
        <v>8677</v>
      </c>
      <c r="KUJ91" s="835" t="s">
        <v>8678</v>
      </c>
      <c r="KUK91" s="835" t="s">
        <v>8679</v>
      </c>
      <c r="KUL91" s="835" t="s">
        <v>8680</v>
      </c>
      <c r="KUM91" s="835" t="s">
        <v>8681</v>
      </c>
      <c r="KUN91" s="835" t="s">
        <v>8682</v>
      </c>
      <c r="KUO91" s="835" t="s">
        <v>8683</v>
      </c>
      <c r="KUP91" s="835" t="s">
        <v>8684</v>
      </c>
      <c r="KUQ91" s="835" t="s">
        <v>8685</v>
      </c>
      <c r="KUR91" s="835" t="s">
        <v>8686</v>
      </c>
      <c r="KUS91" s="835" t="s">
        <v>8687</v>
      </c>
      <c r="KUT91" s="835" t="s">
        <v>8688</v>
      </c>
      <c r="KUU91" s="835" t="s">
        <v>8689</v>
      </c>
      <c r="KUV91" s="835" t="s">
        <v>8690</v>
      </c>
      <c r="KUW91" s="835" t="s">
        <v>8691</v>
      </c>
      <c r="KUX91" s="835" t="s">
        <v>8692</v>
      </c>
      <c r="KUY91" s="835" t="s">
        <v>8693</v>
      </c>
      <c r="KUZ91" s="835" t="s">
        <v>8694</v>
      </c>
      <c r="KVA91" s="835" t="s">
        <v>8695</v>
      </c>
      <c r="KVB91" s="835" t="s">
        <v>8696</v>
      </c>
      <c r="KVC91" s="835" t="s">
        <v>8697</v>
      </c>
      <c r="KVD91" s="835" t="s">
        <v>8698</v>
      </c>
      <c r="KVE91" s="835" t="s">
        <v>8699</v>
      </c>
      <c r="KVF91" s="835" t="s">
        <v>8700</v>
      </c>
      <c r="KVG91" s="835" t="s">
        <v>8701</v>
      </c>
      <c r="KVH91" s="835" t="s">
        <v>8702</v>
      </c>
      <c r="KVI91" s="835" t="s">
        <v>8703</v>
      </c>
      <c r="KVJ91" s="835" t="s">
        <v>8704</v>
      </c>
      <c r="KVK91" s="835" t="s">
        <v>8705</v>
      </c>
      <c r="KVL91" s="835" t="s">
        <v>8706</v>
      </c>
      <c r="KVM91" s="835" t="s">
        <v>8707</v>
      </c>
      <c r="KVN91" s="835" t="s">
        <v>8708</v>
      </c>
      <c r="KVO91" s="835" t="s">
        <v>8709</v>
      </c>
      <c r="KVP91" s="835" t="s">
        <v>8710</v>
      </c>
      <c r="KVQ91" s="835" t="s">
        <v>8711</v>
      </c>
      <c r="KVR91" s="835" t="s">
        <v>8712</v>
      </c>
      <c r="KVS91" s="835" t="s">
        <v>8713</v>
      </c>
      <c r="KVT91" s="835" t="s">
        <v>8714</v>
      </c>
      <c r="KVU91" s="835" t="s">
        <v>8715</v>
      </c>
      <c r="KVV91" s="835" t="s">
        <v>8716</v>
      </c>
      <c r="KVW91" s="835" t="s">
        <v>8717</v>
      </c>
      <c r="KVX91" s="835" t="s">
        <v>8718</v>
      </c>
      <c r="KVY91" s="835" t="s">
        <v>8719</v>
      </c>
      <c r="KVZ91" s="835" t="s">
        <v>8720</v>
      </c>
      <c r="KWA91" s="835" t="s">
        <v>8721</v>
      </c>
      <c r="KWB91" s="835" t="s">
        <v>8722</v>
      </c>
      <c r="KWC91" s="835" t="s">
        <v>8723</v>
      </c>
      <c r="KWD91" s="835" t="s">
        <v>8724</v>
      </c>
      <c r="KWE91" s="835" t="s">
        <v>8725</v>
      </c>
      <c r="KWF91" s="835" t="s">
        <v>8726</v>
      </c>
      <c r="KWG91" s="835" t="s">
        <v>8727</v>
      </c>
      <c r="KWH91" s="835" t="s">
        <v>8728</v>
      </c>
      <c r="KWI91" s="835" t="s">
        <v>8729</v>
      </c>
      <c r="KWJ91" s="835" t="s">
        <v>8730</v>
      </c>
      <c r="KWK91" s="835" t="s">
        <v>8731</v>
      </c>
      <c r="KWL91" s="835" t="s">
        <v>8732</v>
      </c>
      <c r="KWM91" s="835" t="s">
        <v>8733</v>
      </c>
      <c r="KWN91" s="835" t="s">
        <v>8734</v>
      </c>
      <c r="KWO91" s="835" t="s">
        <v>8735</v>
      </c>
      <c r="KWP91" s="835" t="s">
        <v>8736</v>
      </c>
      <c r="KWQ91" s="835" t="s">
        <v>8737</v>
      </c>
      <c r="KWR91" s="835" t="s">
        <v>8738</v>
      </c>
      <c r="KWS91" s="835" t="s">
        <v>8739</v>
      </c>
      <c r="KWT91" s="835" t="s">
        <v>8740</v>
      </c>
      <c r="KWU91" s="835" t="s">
        <v>8741</v>
      </c>
      <c r="KWV91" s="835" t="s">
        <v>8742</v>
      </c>
      <c r="KWW91" s="835" t="s">
        <v>8743</v>
      </c>
      <c r="KWX91" s="835" t="s">
        <v>8744</v>
      </c>
      <c r="KWY91" s="835" t="s">
        <v>8745</v>
      </c>
      <c r="KWZ91" s="835" t="s">
        <v>8746</v>
      </c>
      <c r="KXA91" s="835" t="s">
        <v>8747</v>
      </c>
      <c r="KXB91" s="835" t="s">
        <v>8748</v>
      </c>
      <c r="KXC91" s="835" t="s">
        <v>8749</v>
      </c>
      <c r="KXD91" s="835" t="s">
        <v>8750</v>
      </c>
      <c r="KXE91" s="835" t="s">
        <v>8751</v>
      </c>
      <c r="KXF91" s="835" t="s">
        <v>8752</v>
      </c>
      <c r="KXG91" s="835" t="s">
        <v>8753</v>
      </c>
      <c r="KXH91" s="835" t="s">
        <v>8754</v>
      </c>
      <c r="KXI91" s="835" t="s">
        <v>8755</v>
      </c>
      <c r="KXJ91" s="835" t="s">
        <v>8756</v>
      </c>
      <c r="KXK91" s="835" t="s">
        <v>8757</v>
      </c>
      <c r="KXL91" s="835" t="s">
        <v>8758</v>
      </c>
      <c r="KXM91" s="835" t="s">
        <v>8759</v>
      </c>
      <c r="KXN91" s="835" t="s">
        <v>8760</v>
      </c>
      <c r="KXO91" s="835" t="s">
        <v>8761</v>
      </c>
      <c r="KXP91" s="835" t="s">
        <v>8762</v>
      </c>
      <c r="KXQ91" s="835" t="s">
        <v>8763</v>
      </c>
      <c r="KXR91" s="835" t="s">
        <v>8764</v>
      </c>
      <c r="KXS91" s="835" t="s">
        <v>8765</v>
      </c>
      <c r="KXT91" s="835" t="s">
        <v>8766</v>
      </c>
      <c r="KXU91" s="835" t="s">
        <v>8767</v>
      </c>
      <c r="KXV91" s="835" t="s">
        <v>8768</v>
      </c>
      <c r="KXW91" s="835" t="s">
        <v>8769</v>
      </c>
      <c r="KXX91" s="835" t="s">
        <v>8770</v>
      </c>
      <c r="KXY91" s="835" t="s">
        <v>8771</v>
      </c>
      <c r="KXZ91" s="835" t="s">
        <v>8772</v>
      </c>
      <c r="KYA91" s="835" t="s">
        <v>8773</v>
      </c>
      <c r="KYB91" s="835" t="s">
        <v>8774</v>
      </c>
      <c r="KYC91" s="835" t="s">
        <v>8775</v>
      </c>
      <c r="KYD91" s="835" t="s">
        <v>8776</v>
      </c>
      <c r="KYE91" s="835" t="s">
        <v>8777</v>
      </c>
      <c r="KYF91" s="835" t="s">
        <v>8778</v>
      </c>
      <c r="KYG91" s="835" t="s">
        <v>8779</v>
      </c>
      <c r="KYH91" s="835" t="s">
        <v>8780</v>
      </c>
      <c r="KYI91" s="835" t="s">
        <v>8781</v>
      </c>
      <c r="KYJ91" s="835" t="s">
        <v>8782</v>
      </c>
      <c r="KYK91" s="835" t="s">
        <v>8783</v>
      </c>
      <c r="KYL91" s="835" t="s">
        <v>8784</v>
      </c>
      <c r="KYM91" s="835" t="s">
        <v>8785</v>
      </c>
      <c r="KYN91" s="835" t="s">
        <v>8786</v>
      </c>
      <c r="KYO91" s="835" t="s">
        <v>8787</v>
      </c>
      <c r="KYP91" s="835" t="s">
        <v>8788</v>
      </c>
      <c r="KYQ91" s="835" t="s">
        <v>8789</v>
      </c>
      <c r="KYR91" s="835" t="s">
        <v>8790</v>
      </c>
      <c r="KYS91" s="835" t="s">
        <v>8791</v>
      </c>
      <c r="KYT91" s="835" t="s">
        <v>8792</v>
      </c>
      <c r="KYU91" s="835" t="s">
        <v>8793</v>
      </c>
      <c r="KYV91" s="835" t="s">
        <v>8794</v>
      </c>
      <c r="KYW91" s="835" t="s">
        <v>8795</v>
      </c>
      <c r="KYX91" s="835" t="s">
        <v>8796</v>
      </c>
      <c r="KYY91" s="835" t="s">
        <v>8797</v>
      </c>
      <c r="KYZ91" s="835" t="s">
        <v>8798</v>
      </c>
      <c r="KZA91" s="835" t="s">
        <v>8799</v>
      </c>
      <c r="KZB91" s="835" t="s">
        <v>8800</v>
      </c>
      <c r="KZC91" s="835" t="s">
        <v>8801</v>
      </c>
      <c r="KZD91" s="835" t="s">
        <v>8802</v>
      </c>
      <c r="KZE91" s="835" t="s">
        <v>8803</v>
      </c>
      <c r="KZF91" s="835" t="s">
        <v>8804</v>
      </c>
      <c r="KZG91" s="835" t="s">
        <v>8805</v>
      </c>
      <c r="KZH91" s="835" t="s">
        <v>8806</v>
      </c>
      <c r="KZI91" s="835" t="s">
        <v>8807</v>
      </c>
      <c r="KZJ91" s="835" t="s">
        <v>8808</v>
      </c>
      <c r="KZK91" s="835" t="s">
        <v>8809</v>
      </c>
      <c r="KZL91" s="835" t="s">
        <v>8810</v>
      </c>
      <c r="KZM91" s="835" t="s">
        <v>8811</v>
      </c>
      <c r="KZN91" s="835" t="s">
        <v>8812</v>
      </c>
      <c r="KZO91" s="835" t="s">
        <v>8813</v>
      </c>
      <c r="KZP91" s="835" t="s">
        <v>8814</v>
      </c>
      <c r="KZQ91" s="835" t="s">
        <v>8815</v>
      </c>
      <c r="KZR91" s="835" t="s">
        <v>8816</v>
      </c>
      <c r="KZS91" s="835" t="s">
        <v>8817</v>
      </c>
      <c r="KZT91" s="835" t="s">
        <v>8818</v>
      </c>
      <c r="KZU91" s="835" t="s">
        <v>8819</v>
      </c>
      <c r="KZV91" s="835" t="s">
        <v>8820</v>
      </c>
      <c r="KZW91" s="835" t="s">
        <v>8821</v>
      </c>
      <c r="KZX91" s="835" t="s">
        <v>8822</v>
      </c>
      <c r="KZY91" s="835" t="s">
        <v>8823</v>
      </c>
      <c r="KZZ91" s="835" t="s">
        <v>8824</v>
      </c>
      <c r="LAA91" s="835" t="s">
        <v>8825</v>
      </c>
      <c r="LAB91" s="835" t="s">
        <v>8826</v>
      </c>
      <c r="LAC91" s="835" t="s">
        <v>8827</v>
      </c>
      <c r="LAD91" s="835" t="s">
        <v>8828</v>
      </c>
      <c r="LAE91" s="835" t="s">
        <v>8829</v>
      </c>
      <c r="LAF91" s="835" t="s">
        <v>8830</v>
      </c>
      <c r="LAG91" s="835" t="s">
        <v>8831</v>
      </c>
      <c r="LAH91" s="835" t="s">
        <v>8832</v>
      </c>
      <c r="LAI91" s="835" t="s">
        <v>8833</v>
      </c>
      <c r="LAJ91" s="835" t="s">
        <v>8834</v>
      </c>
      <c r="LAK91" s="835" t="s">
        <v>8835</v>
      </c>
      <c r="LAL91" s="835" t="s">
        <v>8836</v>
      </c>
      <c r="LAM91" s="835" t="s">
        <v>8837</v>
      </c>
      <c r="LAN91" s="835" t="s">
        <v>8838</v>
      </c>
      <c r="LAO91" s="835" t="s">
        <v>8839</v>
      </c>
      <c r="LAP91" s="835" t="s">
        <v>8840</v>
      </c>
      <c r="LAQ91" s="835" t="s">
        <v>8841</v>
      </c>
      <c r="LAR91" s="835" t="s">
        <v>8842</v>
      </c>
      <c r="LAS91" s="835" t="s">
        <v>8843</v>
      </c>
      <c r="LAT91" s="835" t="s">
        <v>8844</v>
      </c>
      <c r="LAU91" s="835" t="s">
        <v>8845</v>
      </c>
      <c r="LAV91" s="835" t="s">
        <v>8846</v>
      </c>
      <c r="LAW91" s="835" t="s">
        <v>8847</v>
      </c>
      <c r="LAX91" s="835" t="s">
        <v>8848</v>
      </c>
      <c r="LAY91" s="835" t="s">
        <v>8849</v>
      </c>
      <c r="LAZ91" s="835" t="s">
        <v>8850</v>
      </c>
      <c r="LBA91" s="835" t="s">
        <v>8851</v>
      </c>
      <c r="LBB91" s="835" t="s">
        <v>8852</v>
      </c>
      <c r="LBC91" s="835" t="s">
        <v>8853</v>
      </c>
      <c r="LBD91" s="835" t="s">
        <v>8854</v>
      </c>
      <c r="LBE91" s="835" t="s">
        <v>8855</v>
      </c>
      <c r="LBF91" s="835" t="s">
        <v>8856</v>
      </c>
      <c r="LBG91" s="835" t="s">
        <v>8857</v>
      </c>
      <c r="LBH91" s="835" t="s">
        <v>8858</v>
      </c>
      <c r="LBI91" s="835" t="s">
        <v>8859</v>
      </c>
      <c r="LBJ91" s="835" t="s">
        <v>8860</v>
      </c>
      <c r="LBK91" s="835" t="s">
        <v>8861</v>
      </c>
      <c r="LBL91" s="835" t="s">
        <v>8862</v>
      </c>
      <c r="LBM91" s="835" t="s">
        <v>8863</v>
      </c>
      <c r="LBN91" s="835" t="s">
        <v>8864</v>
      </c>
      <c r="LBO91" s="835" t="s">
        <v>8865</v>
      </c>
      <c r="LBP91" s="835" t="s">
        <v>8866</v>
      </c>
      <c r="LBQ91" s="835" t="s">
        <v>8867</v>
      </c>
      <c r="LBR91" s="835" t="s">
        <v>8868</v>
      </c>
      <c r="LBS91" s="835" t="s">
        <v>8869</v>
      </c>
      <c r="LBT91" s="835" t="s">
        <v>8870</v>
      </c>
      <c r="LBU91" s="835" t="s">
        <v>8871</v>
      </c>
      <c r="LBV91" s="835" t="s">
        <v>8872</v>
      </c>
      <c r="LBW91" s="835" t="s">
        <v>8873</v>
      </c>
      <c r="LBX91" s="835" t="s">
        <v>8874</v>
      </c>
      <c r="LBY91" s="835" t="s">
        <v>8875</v>
      </c>
      <c r="LBZ91" s="835" t="s">
        <v>8876</v>
      </c>
      <c r="LCA91" s="835" t="s">
        <v>8877</v>
      </c>
      <c r="LCB91" s="835" t="s">
        <v>8878</v>
      </c>
      <c r="LCC91" s="835" t="s">
        <v>8879</v>
      </c>
      <c r="LCD91" s="835" t="s">
        <v>8880</v>
      </c>
      <c r="LCE91" s="835" t="s">
        <v>8881</v>
      </c>
      <c r="LCF91" s="835" t="s">
        <v>8882</v>
      </c>
      <c r="LCG91" s="835" t="s">
        <v>8883</v>
      </c>
      <c r="LCH91" s="835" t="s">
        <v>8884</v>
      </c>
      <c r="LCI91" s="835" t="s">
        <v>8885</v>
      </c>
      <c r="LCJ91" s="835" t="s">
        <v>8886</v>
      </c>
      <c r="LCK91" s="835" t="s">
        <v>8887</v>
      </c>
      <c r="LCL91" s="835" t="s">
        <v>8888</v>
      </c>
      <c r="LCM91" s="835" t="s">
        <v>8889</v>
      </c>
      <c r="LCN91" s="835" t="s">
        <v>8890</v>
      </c>
      <c r="LCO91" s="835" t="s">
        <v>8891</v>
      </c>
      <c r="LCP91" s="835" t="s">
        <v>8892</v>
      </c>
      <c r="LCQ91" s="835" t="s">
        <v>8893</v>
      </c>
      <c r="LCR91" s="835" t="s">
        <v>8894</v>
      </c>
      <c r="LCS91" s="835" t="s">
        <v>8895</v>
      </c>
      <c r="LCT91" s="835" t="s">
        <v>8896</v>
      </c>
      <c r="LCU91" s="835" t="s">
        <v>8897</v>
      </c>
      <c r="LCV91" s="835" t="s">
        <v>8898</v>
      </c>
      <c r="LCW91" s="835" t="s">
        <v>8899</v>
      </c>
      <c r="LCX91" s="835" t="s">
        <v>8900</v>
      </c>
      <c r="LCY91" s="835" t="s">
        <v>8901</v>
      </c>
      <c r="LCZ91" s="835" t="s">
        <v>8902</v>
      </c>
      <c r="LDA91" s="835" t="s">
        <v>8903</v>
      </c>
      <c r="LDB91" s="835" t="s">
        <v>8904</v>
      </c>
      <c r="LDC91" s="835" t="s">
        <v>8905</v>
      </c>
      <c r="LDD91" s="835" t="s">
        <v>8906</v>
      </c>
      <c r="LDE91" s="835" t="s">
        <v>8907</v>
      </c>
      <c r="LDF91" s="835" t="s">
        <v>8908</v>
      </c>
      <c r="LDG91" s="835" t="s">
        <v>8909</v>
      </c>
      <c r="LDH91" s="835" t="s">
        <v>8910</v>
      </c>
      <c r="LDI91" s="835" t="s">
        <v>8911</v>
      </c>
      <c r="LDJ91" s="835" t="s">
        <v>8912</v>
      </c>
      <c r="LDK91" s="835" t="s">
        <v>8913</v>
      </c>
      <c r="LDL91" s="835" t="s">
        <v>8914</v>
      </c>
      <c r="LDM91" s="835" t="s">
        <v>8915</v>
      </c>
      <c r="LDN91" s="835" t="s">
        <v>8916</v>
      </c>
      <c r="LDO91" s="835" t="s">
        <v>8917</v>
      </c>
      <c r="LDP91" s="835" t="s">
        <v>8918</v>
      </c>
      <c r="LDQ91" s="835" t="s">
        <v>8919</v>
      </c>
      <c r="LDR91" s="835" t="s">
        <v>8920</v>
      </c>
      <c r="LDS91" s="835" t="s">
        <v>8921</v>
      </c>
      <c r="LDT91" s="835" t="s">
        <v>8922</v>
      </c>
      <c r="LDU91" s="835" t="s">
        <v>8923</v>
      </c>
      <c r="LDV91" s="835" t="s">
        <v>8924</v>
      </c>
      <c r="LDW91" s="835" t="s">
        <v>8925</v>
      </c>
      <c r="LDX91" s="835" t="s">
        <v>8926</v>
      </c>
      <c r="LDY91" s="835" t="s">
        <v>8927</v>
      </c>
      <c r="LDZ91" s="835" t="s">
        <v>8928</v>
      </c>
      <c r="LEA91" s="835" t="s">
        <v>8929</v>
      </c>
      <c r="LEB91" s="835" t="s">
        <v>8930</v>
      </c>
      <c r="LEC91" s="835" t="s">
        <v>8931</v>
      </c>
      <c r="LED91" s="835" t="s">
        <v>8932</v>
      </c>
      <c r="LEE91" s="835" t="s">
        <v>8933</v>
      </c>
      <c r="LEF91" s="835" t="s">
        <v>8934</v>
      </c>
      <c r="LEG91" s="835" t="s">
        <v>8935</v>
      </c>
      <c r="LEH91" s="835" t="s">
        <v>8936</v>
      </c>
      <c r="LEI91" s="835" t="s">
        <v>8937</v>
      </c>
      <c r="LEJ91" s="835" t="s">
        <v>8938</v>
      </c>
      <c r="LEK91" s="835" t="s">
        <v>8939</v>
      </c>
      <c r="LEL91" s="835" t="s">
        <v>8940</v>
      </c>
      <c r="LEM91" s="835" t="s">
        <v>8941</v>
      </c>
      <c r="LEN91" s="835" t="s">
        <v>8942</v>
      </c>
      <c r="LEO91" s="835" t="s">
        <v>8943</v>
      </c>
      <c r="LEP91" s="835" t="s">
        <v>8944</v>
      </c>
      <c r="LEQ91" s="835" t="s">
        <v>8945</v>
      </c>
      <c r="LER91" s="835" t="s">
        <v>8946</v>
      </c>
      <c r="LES91" s="835" t="s">
        <v>8947</v>
      </c>
      <c r="LET91" s="835" t="s">
        <v>8948</v>
      </c>
      <c r="LEU91" s="835" t="s">
        <v>8949</v>
      </c>
      <c r="LEV91" s="835" t="s">
        <v>8950</v>
      </c>
      <c r="LEW91" s="835" t="s">
        <v>8951</v>
      </c>
      <c r="LEX91" s="835" t="s">
        <v>8952</v>
      </c>
      <c r="LEY91" s="835" t="s">
        <v>8953</v>
      </c>
      <c r="LEZ91" s="835" t="s">
        <v>8954</v>
      </c>
      <c r="LFA91" s="835" t="s">
        <v>8955</v>
      </c>
      <c r="LFB91" s="835" t="s">
        <v>8956</v>
      </c>
      <c r="LFC91" s="835" t="s">
        <v>8957</v>
      </c>
      <c r="LFD91" s="835" t="s">
        <v>8958</v>
      </c>
      <c r="LFE91" s="835" t="s">
        <v>8959</v>
      </c>
      <c r="LFF91" s="835" t="s">
        <v>8960</v>
      </c>
      <c r="LFG91" s="835" t="s">
        <v>8961</v>
      </c>
      <c r="LFH91" s="835" t="s">
        <v>8962</v>
      </c>
      <c r="LFI91" s="835" t="s">
        <v>8963</v>
      </c>
      <c r="LFJ91" s="835" t="s">
        <v>8964</v>
      </c>
      <c r="LFK91" s="835" t="s">
        <v>8965</v>
      </c>
      <c r="LFL91" s="835" t="s">
        <v>8966</v>
      </c>
      <c r="LFM91" s="835" t="s">
        <v>8967</v>
      </c>
      <c r="LFN91" s="835" t="s">
        <v>8968</v>
      </c>
      <c r="LFO91" s="835" t="s">
        <v>8969</v>
      </c>
      <c r="LFP91" s="835" t="s">
        <v>8970</v>
      </c>
      <c r="LFQ91" s="835" t="s">
        <v>8971</v>
      </c>
      <c r="LFR91" s="835" t="s">
        <v>8972</v>
      </c>
      <c r="LFS91" s="835" t="s">
        <v>8973</v>
      </c>
      <c r="LFT91" s="835" t="s">
        <v>8974</v>
      </c>
      <c r="LFU91" s="835" t="s">
        <v>8975</v>
      </c>
      <c r="LFV91" s="835" t="s">
        <v>8976</v>
      </c>
      <c r="LFW91" s="835" t="s">
        <v>8977</v>
      </c>
      <c r="LFX91" s="835" t="s">
        <v>8978</v>
      </c>
      <c r="LFY91" s="835" t="s">
        <v>8979</v>
      </c>
      <c r="LFZ91" s="835" t="s">
        <v>8980</v>
      </c>
      <c r="LGA91" s="835" t="s">
        <v>8981</v>
      </c>
      <c r="LGB91" s="835" t="s">
        <v>8982</v>
      </c>
      <c r="LGC91" s="835" t="s">
        <v>8983</v>
      </c>
      <c r="LGD91" s="835" t="s">
        <v>8984</v>
      </c>
      <c r="LGE91" s="835" t="s">
        <v>8985</v>
      </c>
      <c r="LGF91" s="835" t="s">
        <v>8986</v>
      </c>
      <c r="LGG91" s="835" t="s">
        <v>8987</v>
      </c>
      <c r="LGH91" s="835" t="s">
        <v>8988</v>
      </c>
      <c r="LGI91" s="835" t="s">
        <v>8989</v>
      </c>
      <c r="LGJ91" s="835" t="s">
        <v>8990</v>
      </c>
      <c r="LGK91" s="835" t="s">
        <v>8991</v>
      </c>
      <c r="LGL91" s="835" t="s">
        <v>8992</v>
      </c>
      <c r="LGM91" s="835" t="s">
        <v>8993</v>
      </c>
      <c r="LGN91" s="835" t="s">
        <v>8994</v>
      </c>
      <c r="LGO91" s="835" t="s">
        <v>8995</v>
      </c>
      <c r="LGP91" s="835" t="s">
        <v>8996</v>
      </c>
      <c r="LGQ91" s="835" t="s">
        <v>8997</v>
      </c>
      <c r="LGR91" s="835" t="s">
        <v>8998</v>
      </c>
      <c r="LGS91" s="835" t="s">
        <v>8999</v>
      </c>
      <c r="LGT91" s="835" t="s">
        <v>9000</v>
      </c>
      <c r="LGU91" s="835" t="s">
        <v>9001</v>
      </c>
      <c r="LGV91" s="835" t="s">
        <v>9002</v>
      </c>
      <c r="LGW91" s="835" t="s">
        <v>9003</v>
      </c>
      <c r="LGX91" s="835" t="s">
        <v>9004</v>
      </c>
      <c r="LGY91" s="835" t="s">
        <v>9005</v>
      </c>
      <c r="LGZ91" s="835" t="s">
        <v>9006</v>
      </c>
      <c r="LHA91" s="835" t="s">
        <v>9007</v>
      </c>
      <c r="LHB91" s="835" t="s">
        <v>9008</v>
      </c>
      <c r="LHC91" s="835" t="s">
        <v>9009</v>
      </c>
      <c r="LHD91" s="835" t="s">
        <v>9010</v>
      </c>
      <c r="LHE91" s="835" t="s">
        <v>9011</v>
      </c>
      <c r="LHF91" s="835" t="s">
        <v>9012</v>
      </c>
      <c r="LHG91" s="835" t="s">
        <v>9013</v>
      </c>
      <c r="LHH91" s="835" t="s">
        <v>9014</v>
      </c>
      <c r="LHI91" s="835" t="s">
        <v>9015</v>
      </c>
      <c r="LHJ91" s="835" t="s">
        <v>9016</v>
      </c>
      <c r="LHK91" s="835" t="s">
        <v>9017</v>
      </c>
      <c r="LHL91" s="835" t="s">
        <v>9018</v>
      </c>
      <c r="LHM91" s="835" t="s">
        <v>9019</v>
      </c>
      <c r="LHN91" s="835" t="s">
        <v>9020</v>
      </c>
      <c r="LHO91" s="835" t="s">
        <v>9021</v>
      </c>
      <c r="LHP91" s="835" t="s">
        <v>9022</v>
      </c>
      <c r="LHQ91" s="835" t="s">
        <v>9023</v>
      </c>
      <c r="LHR91" s="835" t="s">
        <v>9024</v>
      </c>
      <c r="LHS91" s="835" t="s">
        <v>9025</v>
      </c>
      <c r="LHT91" s="835" t="s">
        <v>9026</v>
      </c>
      <c r="LHU91" s="835" t="s">
        <v>9027</v>
      </c>
      <c r="LHV91" s="835" t="s">
        <v>9028</v>
      </c>
      <c r="LHW91" s="835" t="s">
        <v>9029</v>
      </c>
      <c r="LHX91" s="835" t="s">
        <v>9030</v>
      </c>
      <c r="LHY91" s="835" t="s">
        <v>9031</v>
      </c>
      <c r="LHZ91" s="835" t="s">
        <v>9032</v>
      </c>
      <c r="LIA91" s="835" t="s">
        <v>9033</v>
      </c>
      <c r="LIB91" s="835" t="s">
        <v>9034</v>
      </c>
      <c r="LIC91" s="835" t="s">
        <v>9035</v>
      </c>
      <c r="LID91" s="835" t="s">
        <v>9036</v>
      </c>
      <c r="LIE91" s="835" t="s">
        <v>9037</v>
      </c>
      <c r="LIF91" s="835" t="s">
        <v>9038</v>
      </c>
      <c r="LIG91" s="835" t="s">
        <v>9039</v>
      </c>
      <c r="LIH91" s="835" t="s">
        <v>9040</v>
      </c>
      <c r="LII91" s="835" t="s">
        <v>9041</v>
      </c>
      <c r="LIJ91" s="835" t="s">
        <v>9042</v>
      </c>
      <c r="LIK91" s="835" t="s">
        <v>9043</v>
      </c>
      <c r="LIL91" s="835" t="s">
        <v>9044</v>
      </c>
      <c r="LIM91" s="835" t="s">
        <v>9045</v>
      </c>
      <c r="LIN91" s="835" t="s">
        <v>9046</v>
      </c>
      <c r="LIO91" s="835" t="s">
        <v>9047</v>
      </c>
      <c r="LIP91" s="835" t="s">
        <v>9048</v>
      </c>
      <c r="LIQ91" s="835" t="s">
        <v>9049</v>
      </c>
      <c r="LIR91" s="835" t="s">
        <v>9050</v>
      </c>
      <c r="LIS91" s="835" t="s">
        <v>9051</v>
      </c>
      <c r="LIT91" s="835" t="s">
        <v>9052</v>
      </c>
      <c r="LIU91" s="835" t="s">
        <v>9053</v>
      </c>
      <c r="LIV91" s="835" t="s">
        <v>9054</v>
      </c>
      <c r="LIW91" s="835" t="s">
        <v>9055</v>
      </c>
      <c r="LIX91" s="835" t="s">
        <v>9056</v>
      </c>
      <c r="LIY91" s="835" t="s">
        <v>9057</v>
      </c>
      <c r="LIZ91" s="835" t="s">
        <v>9058</v>
      </c>
      <c r="LJA91" s="835" t="s">
        <v>9059</v>
      </c>
      <c r="LJB91" s="835" t="s">
        <v>9060</v>
      </c>
      <c r="LJC91" s="835" t="s">
        <v>9061</v>
      </c>
      <c r="LJD91" s="835" t="s">
        <v>9062</v>
      </c>
      <c r="LJE91" s="835" t="s">
        <v>9063</v>
      </c>
      <c r="LJF91" s="835" t="s">
        <v>9064</v>
      </c>
      <c r="LJG91" s="835" t="s">
        <v>9065</v>
      </c>
      <c r="LJH91" s="835" t="s">
        <v>9066</v>
      </c>
      <c r="LJI91" s="835" t="s">
        <v>9067</v>
      </c>
      <c r="LJJ91" s="835" t="s">
        <v>9068</v>
      </c>
      <c r="LJK91" s="835" t="s">
        <v>9069</v>
      </c>
      <c r="LJL91" s="835" t="s">
        <v>9070</v>
      </c>
      <c r="LJM91" s="835" t="s">
        <v>9071</v>
      </c>
      <c r="LJN91" s="835" t="s">
        <v>9072</v>
      </c>
      <c r="LJO91" s="835" t="s">
        <v>9073</v>
      </c>
      <c r="LJP91" s="835" t="s">
        <v>9074</v>
      </c>
      <c r="LJQ91" s="835" t="s">
        <v>9075</v>
      </c>
      <c r="LJR91" s="835" t="s">
        <v>9076</v>
      </c>
      <c r="LJS91" s="835" t="s">
        <v>9077</v>
      </c>
      <c r="LJT91" s="835" t="s">
        <v>9078</v>
      </c>
      <c r="LJU91" s="835" t="s">
        <v>9079</v>
      </c>
      <c r="LJV91" s="835" t="s">
        <v>9080</v>
      </c>
      <c r="LJW91" s="835" t="s">
        <v>9081</v>
      </c>
      <c r="LJX91" s="835" t="s">
        <v>9082</v>
      </c>
      <c r="LJY91" s="835" t="s">
        <v>9083</v>
      </c>
      <c r="LJZ91" s="835" t="s">
        <v>9084</v>
      </c>
      <c r="LKA91" s="835" t="s">
        <v>9085</v>
      </c>
      <c r="LKB91" s="835" t="s">
        <v>9086</v>
      </c>
      <c r="LKC91" s="835" t="s">
        <v>9087</v>
      </c>
      <c r="LKD91" s="835" t="s">
        <v>9088</v>
      </c>
      <c r="LKE91" s="835" t="s">
        <v>9089</v>
      </c>
      <c r="LKF91" s="835" t="s">
        <v>9090</v>
      </c>
      <c r="LKG91" s="835" t="s">
        <v>9091</v>
      </c>
      <c r="LKH91" s="835" t="s">
        <v>9092</v>
      </c>
      <c r="LKI91" s="835" t="s">
        <v>9093</v>
      </c>
      <c r="LKJ91" s="835" t="s">
        <v>9094</v>
      </c>
      <c r="LKK91" s="835" t="s">
        <v>9095</v>
      </c>
      <c r="LKL91" s="835" t="s">
        <v>9096</v>
      </c>
      <c r="LKM91" s="835" t="s">
        <v>9097</v>
      </c>
      <c r="LKN91" s="835" t="s">
        <v>9098</v>
      </c>
      <c r="LKO91" s="835" t="s">
        <v>9099</v>
      </c>
      <c r="LKP91" s="835" t="s">
        <v>9100</v>
      </c>
      <c r="LKQ91" s="835" t="s">
        <v>9101</v>
      </c>
      <c r="LKR91" s="835" t="s">
        <v>9102</v>
      </c>
      <c r="LKS91" s="835" t="s">
        <v>9103</v>
      </c>
      <c r="LKT91" s="835" t="s">
        <v>9104</v>
      </c>
      <c r="LKU91" s="835" t="s">
        <v>9105</v>
      </c>
      <c r="LKV91" s="835" t="s">
        <v>9106</v>
      </c>
      <c r="LKW91" s="835" t="s">
        <v>9107</v>
      </c>
      <c r="LKX91" s="835" t="s">
        <v>9108</v>
      </c>
      <c r="LKY91" s="835" t="s">
        <v>9109</v>
      </c>
      <c r="LKZ91" s="835" t="s">
        <v>9110</v>
      </c>
      <c r="LLA91" s="835" t="s">
        <v>9111</v>
      </c>
      <c r="LLB91" s="835" t="s">
        <v>9112</v>
      </c>
      <c r="LLC91" s="835" t="s">
        <v>9113</v>
      </c>
      <c r="LLD91" s="835" t="s">
        <v>9114</v>
      </c>
      <c r="LLE91" s="835" t="s">
        <v>9115</v>
      </c>
      <c r="LLF91" s="835" t="s">
        <v>9116</v>
      </c>
      <c r="LLG91" s="835" t="s">
        <v>9117</v>
      </c>
      <c r="LLH91" s="835" t="s">
        <v>9118</v>
      </c>
      <c r="LLI91" s="835" t="s">
        <v>9119</v>
      </c>
      <c r="LLJ91" s="835" t="s">
        <v>9120</v>
      </c>
      <c r="LLK91" s="835" t="s">
        <v>9121</v>
      </c>
      <c r="LLL91" s="835" t="s">
        <v>9122</v>
      </c>
      <c r="LLM91" s="835" t="s">
        <v>9123</v>
      </c>
      <c r="LLN91" s="835" t="s">
        <v>9124</v>
      </c>
      <c r="LLO91" s="835" t="s">
        <v>9125</v>
      </c>
      <c r="LLP91" s="835" t="s">
        <v>9126</v>
      </c>
      <c r="LLQ91" s="835" t="s">
        <v>9127</v>
      </c>
      <c r="LLR91" s="835" t="s">
        <v>9128</v>
      </c>
      <c r="LLS91" s="835" t="s">
        <v>9129</v>
      </c>
      <c r="LLT91" s="835" t="s">
        <v>9130</v>
      </c>
      <c r="LLU91" s="835" t="s">
        <v>9131</v>
      </c>
      <c r="LLV91" s="835" t="s">
        <v>9132</v>
      </c>
      <c r="LLW91" s="835" t="s">
        <v>9133</v>
      </c>
      <c r="LLX91" s="835" t="s">
        <v>9134</v>
      </c>
      <c r="LLY91" s="835" t="s">
        <v>9135</v>
      </c>
      <c r="LLZ91" s="835" t="s">
        <v>9136</v>
      </c>
      <c r="LMA91" s="835" t="s">
        <v>9137</v>
      </c>
      <c r="LMB91" s="835" t="s">
        <v>9138</v>
      </c>
      <c r="LMC91" s="835" t="s">
        <v>9139</v>
      </c>
      <c r="LMD91" s="835" t="s">
        <v>9140</v>
      </c>
      <c r="LME91" s="835" t="s">
        <v>9141</v>
      </c>
      <c r="LMF91" s="835" t="s">
        <v>9142</v>
      </c>
      <c r="LMG91" s="835" t="s">
        <v>9143</v>
      </c>
      <c r="LMH91" s="835" t="s">
        <v>9144</v>
      </c>
      <c r="LMI91" s="835" t="s">
        <v>9145</v>
      </c>
      <c r="LMJ91" s="835" t="s">
        <v>9146</v>
      </c>
      <c r="LMK91" s="835" t="s">
        <v>9147</v>
      </c>
      <c r="LML91" s="835" t="s">
        <v>9148</v>
      </c>
      <c r="LMM91" s="835" t="s">
        <v>9149</v>
      </c>
      <c r="LMN91" s="835" t="s">
        <v>9150</v>
      </c>
      <c r="LMO91" s="835" t="s">
        <v>9151</v>
      </c>
      <c r="LMP91" s="835" t="s">
        <v>9152</v>
      </c>
      <c r="LMQ91" s="835" t="s">
        <v>9153</v>
      </c>
      <c r="LMR91" s="835" t="s">
        <v>9154</v>
      </c>
      <c r="LMS91" s="835" t="s">
        <v>9155</v>
      </c>
      <c r="LMT91" s="835" t="s">
        <v>9156</v>
      </c>
      <c r="LMU91" s="835" t="s">
        <v>9157</v>
      </c>
      <c r="LMV91" s="835" t="s">
        <v>9158</v>
      </c>
      <c r="LMW91" s="835" t="s">
        <v>9159</v>
      </c>
      <c r="LMX91" s="835" t="s">
        <v>9160</v>
      </c>
      <c r="LMY91" s="835" t="s">
        <v>9161</v>
      </c>
      <c r="LMZ91" s="835" t="s">
        <v>9162</v>
      </c>
      <c r="LNA91" s="835" t="s">
        <v>9163</v>
      </c>
      <c r="LNB91" s="835" t="s">
        <v>9164</v>
      </c>
      <c r="LNC91" s="835" t="s">
        <v>9165</v>
      </c>
      <c r="LND91" s="835" t="s">
        <v>9166</v>
      </c>
      <c r="LNE91" s="835" t="s">
        <v>9167</v>
      </c>
      <c r="LNF91" s="835" t="s">
        <v>9168</v>
      </c>
      <c r="LNG91" s="835" t="s">
        <v>9169</v>
      </c>
      <c r="LNH91" s="835" t="s">
        <v>9170</v>
      </c>
      <c r="LNI91" s="835" t="s">
        <v>9171</v>
      </c>
      <c r="LNJ91" s="835" t="s">
        <v>9172</v>
      </c>
      <c r="LNK91" s="835" t="s">
        <v>9173</v>
      </c>
      <c r="LNL91" s="835" t="s">
        <v>9174</v>
      </c>
      <c r="LNM91" s="835" t="s">
        <v>9175</v>
      </c>
      <c r="LNN91" s="835" t="s">
        <v>9176</v>
      </c>
      <c r="LNO91" s="835" t="s">
        <v>9177</v>
      </c>
      <c r="LNP91" s="835" t="s">
        <v>9178</v>
      </c>
      <c r="LNQ91" s="835" t="s">
        <v>9179</v>
      </c>
      <c r="LNR91" s="835" t="s">
        <v>9180</v>
      </c>
      <c r="LNS91" s="835" t="s">
        <v>9181</v>
      </c>
      <c r="LNT91" s="835" t="s">
        <v>9182</v>
      </c>
      <c r="LNU91" s="835" t="s">
        <v>9183</v>
      </c>
      <c r="LNV91" s="835" t="s">
        <v>9184</v>
      </c>
      <c r="LNW91" s="835" t="s">
        <v>9185</v>
      </c>
      <c r="LNX91" s="835" t="s">
        <v>9186</v>
      </c>
      <c r="LNY91" s="835" t="s">
        <v>9187</v>
      </c>
      <c r="LNZ91" s="835" t="s">
        <v>9188</v>
      </c>
      <c r="LOA91" s="835" t="s">
        <v>9189</v>
      </c>
      <c r="LOB91" s="835" t="s">
        <v>9190</v>
      </c>
      <c r="LOC91" s="835" t="s">
        <v>9191</v>
      </c>
      <c r="LOD91" s="835" t="s">
        <v>9192</v>
      </c>
      <c r="LOE91" s="835" t="s">
        <v>9193</v>
      </c>
      <c r="LOF91" s="835" t="s">
        <v>9194</v>
      </c>
      <c r="LOG91" s="835" t="s">
        <v>9195</v>
      </c>
      <c r="LOH91" s="835" t="s">
        <v>9196</v>
      </c>
      <c r="LOI91" s="835" t="s">
        <v>9197</v>
      </c>
      <c r="LOJ91" s="835" t="s">
        <v>9198</v>
      </c>
      <c r="LOK91" s="835" t="s">
        <v>9199</v>
      </c>
      <c r="LOL91" s="835" t="s">
        <v>9200</v>
      </c>
      <c r="LOM91" s="835" t="s">
        <v>9201</v>
      </c>
      <c r="LON91" s="835" t="s">
        <v>9202</v>
      </c>
      <c r="LOO91" s="835" t="s">
        <v>9203</v>
      </c>
      <c r="LOP91" s="835" t="s">
        <v>9204</v>
      </c>
      <c r="LOQ91" s="835" t="s">
        <v>9205</v>
      </c>
      <c r="LOR91" s="835" t="s">
        <v>9206</v>
      </c>
      <c r="LOS91" s="835" t="s">
        <v>9207</v>
      </c>
      <c r="LOT91" s="835" t="s">
        <v>9208</v>
      </c>
      <c r="LOU91" s="835" t="s">
        <v>9209</v>
      </c>
      <c r="LOV91" s="835" t="s">
        <v>9210</v>
      </c>
      <c r="LOW91" s="835" t="s">
        <v>9211</v>
      </c>
      <c r="LOX91" s="835" t="s">
        <v>9212</v>
      </c>
      <c r="LOY91" s="835" t="s">
        <v>9213</v>
      </c>
      <c r="LOZ91" s="835" t="s">
        <v>9214</v>
      </c>
      <c r="LPA91" s="835" t="s">
        <v>9215</v>
      </c>
      <c r="LPB91" s="835" t="s">
        <v>9216</v>
      </c>
      <c r="LPC91" s="835" t="s">
        <v>9217</v>
      </c>
      <c r="LPD91" s="835" t="s">
        <v>9218</v>
      </c>
      <c r="LPE91" s="835" t="s">
        <v>9219</v>
      </c>
      <c r="LPF91" s="835" t="s">
        <v>9220</v>
      </c>
      <c r="LPG91" s="835" t="s">
        <v>9221</v>
      </c>
      <c r="LPH91" s="835" t="s">
        <v>9222</v>
      </c>
      <c r="LPI91" s="835" t="s">
        <v>9223</v>
      </c>
      <c r="LPJ91" s="835" t="s">
        <v>9224</v>
      </c>
      <c r="LPK91" s="835" t="s">
        <v>9225</v>
      </c>
      <c r="LPL91" s="835" t="s">
        <v>9226</v>
      </c>
      <c r="LPM91" s="835" t="s">
        <v>9227</v>
      </c>
      <c r="LPN91" s="835" t="s">
        <v>9228</v>
      </c>
      <c r="LPO91" s="835" t="s">
        <v>9229</v>
      </c>
      <c r="LPP91" s="835" t="s">
        <v>9230</v>
      </c>
      <c r="LPQ91" s="835" t="s">
        <v>9231</v>
      </c>
      <c r="LPR91" s="835" t="s">
        <v>9232</v>
      </c>
      <c r="LPS91" s="835" t="s">
        <v>9233</v>
      </c>
      <c r="LPT91" s="835" t="s">
        <v>9234</v>
      </c>
      <c r="LPU91" s="835" t="s">
        <v>9235</v>
      </c>
      <c r="LPV91" s="835" t="s">
        <v>9236</v>
      </c>
      <c r="LPW91" s="835" t="s">
        <v>9237</v>
      </c>
      <c r="LPX91" s="835" t="s">
        <v>9238</v>
      </c>
      <c r="LPY91" s="835" t="s">
        <v>9239</v>
      </c>
      <c r="LPZ91" s="835" t="s">
        <v>9240</v>
      </c>
      <c r="LQA91" s="835" t="s">
        <v>9241</v>
      </c>
      <c r="LQB91" s="835" t="s">
        <v>9242</v>
      </c>
      <c r="LQC91" s="835" t="s">
        <v>9243</v>
      </c>
      <c r="LQD91" s="835" t="s">
        <v>9244</v>
      </c>
      <c r="LQE91" s="835" t="s">
        <v>9245</v>
      </c>
      <c r="LQF91" s="835" t="s">
        <v>9246</v>
      </c>
      <c r="LQG91" s="835" t="s">
        <v>9247</v>
      </c>
      <c r="LQH91" s="835" t="s">
        <v>9248</v>
      </c>
      <c r="LQI91" s="835" t="s">
        <v>9249</v>
      </c>
      <c r="LQJ91" s="835" t="s">
        <v>9250</v>
      </c>
      <c r="LQK91" s="835" t="s">
        <v>9251</v>
      </c>
      <c r="LQL91" s="835" t="s">
        <v>9252</v>
      </c>
      <c r="LQM91" s="835" t="s">
        <v>9253</v>
      </c>
      <c r="LQN91" s="835" t="s">
        <v>9254</v>
      </c>
      <c r="LQO91" s="835" t="s">
        <v>9255</v>
      </c>
      <c r="LQP91" s="835" t="s">
        <v>9256</v>
      </c>
      <c r="LQQ91" s="835" t="s">
        <v>9257</v>
      </c>
      <c r="LQR91" s="835" t="s">
        <v>9258</v>
      </c>
      <c r="LQS91" s="835" t="s">
        <v>9259</v>
      </c>
      <c r="LQT91" s="835" t="s">
        <v>9260</v>
      </c>
      <c r="LQU91" s="835" t="s">
        <v>9261</v>
      </c>
      <c r="LQV91" s="835" t="s">
        <v>9262</v>
      </c>
      <c r="LQW91" s="835" t="s">
        <v>9263</v>
      </c>
      <c r="LQX91" s="835" t="s">
        <v>9264</v>
      </c>
      <c r="LQY91" s="835" t="s">
        <v>9265</v>
      </c>
      <c r="LQZ91" s="835" t="s">
        <v>9266</v>
      </c>
      <c r="LRA91" s="835" t="s">
        <v>9267</v>
      </c>
      <c r="LRB91" s="835" t="s">
        <v>9268</v>
      </c>
      <c r="LRC91" s="835" t="s">
        <v>9269</v>
      </c>
      <c r="LRD91" s="835" t="s">
        <v>9270</v>
      </c>
      <c r="LRE91" s="835" t="s">
        <v>9271</v>
      </c>
      <c r="LRF91" s="835" t="s">
        <v>9272</v>
      </c>
      <c r="LRG91" s="835" t="s">
        <v>9273</v>
      </c>
      <c r="LRH91" s="835" t="s">
        <v>9274</v>
      </c>
      <c r="LRI91" s="835" t="s">
        <v>9275</v>
      </c>
      <c r="LRJ91" s="835" t="s">
        <v>9276</v>
      </c>
      <c r="LRK91" s="835" t="s">
        <v>9277</v>
      </c>
      <c r="LRL91" s="835" t="s">
        <v>9278</v>
      </c>
      <c r="LRM91" s="835" t="s">
        <v>9279</v>
      </c>
      <c r="LRN91" s="835" t="s">
        <v>9280</v>
      </c>
      <c r="LRO91" s="835" t="s">
        <v>9281</v>
      </c>
      <c r="LRP91" s="835" t="s">
        <v>9282</v>
      </c>
      <c r="LRQ91" s="835" t="s">
        <v>9283</v>
      </c>
      <c r="LRR91" s="835" t="s">
        <v>9284</v>
      </c>
      <c r="LRS91" s="835" t="s">
        <v>9285</v>
      </c>
      <c r="LRT91" s="835" t="s">
        <v>9286</v>
      </c>
      <c r="LRU91" s="835" t="s">
        <v>9287</v>
      </c>
      <c r="LRV91" s="835" t="s">
        <v>9288</v>
      </c>
      <c r="LRW91" s="835" t="s">
        <v>9289</v>
      </c>
      <c r="LRX91" s="835" t="s">
        <v>9290</v>
      </c>
      <c r="LRY91" s="835" t="s">
        <v>9291</v>
      </c>
      <c r="LRZ91" s="835" t="s">
        <v>9292</v>
      </c>
      <c r="LSA91" s="835" t="s">
        <v>9293</v>
      </c>
      <c r="LSB91" s="835" t="s">
        <v>9294</v>
      </c>
      <c r="LSC91" s="835" t="s">
        <v>9295</v>
      </c>
      <c r="LSD91" s="835" t="s">
        <v>9296</v>
      </c>
      <c r="LSE91" s="835" t="s">
        <v>9297</v>
      </c>
      <c r="LSF91" s="835" t="s">
        <v>9298</v>
      </c>
      <c r="LSG91" s="835" t="s">
        <v>9299</v>
      </c>
      <c r="LSH91" s="835" t="s">
        <v>9300</v>
      </c>
      <c r="LSI91" s="835" t="s">
        <v>9301</v>
      </c>
      <c r="LSJ91" s="835" t="s">
        <v>9302</v>
      </c>
      <c r="LSK91" s="835" t="s">
        <v>9303</v>
      </c>
      <c r="LSL91" s="835" t="s">
        <v>9304</v>
      </c>
      <c r="LSM91" s="835" t="s">
        <v>9305</v>
      </c>
      <c r="LSN91" s="835" t="s">
        <v>9306</v>
      </c>
      <c r="LSO91" s="835" t="s">
        <v>9307</v>
      </c>
      <c r="LSP91" s="835" t="s">
        <v>9308</v>
      </c>
      <c r="LSQ91" s="835" t="s">
        <v>9309</v>
      </c>
      <c r="LSR91" s="835" t="s">
        <v>9310</v>
      </c>
      <c r="LSS91" s="835" t="s">
        <v>9311</v>
      </c>
      <c r="LST91" s="835" t="s">
        <v>9312</v>
      </c>
      <c r="LSU91" s="835" t="s">
        <v>9313</v>
      </c>
      <c r="LSV91" s="835" t="s">
        <v>9314</v>
      </c>
      <c r="LSW91" s="835" t="s">
        <v>9315</v>
      </c>
      <c r="LSX91" s="835" t="s">
        <v>9316</v>
      </c>
      <c r="LSY91" s="835" t="s">
        <v>9317</v>
      </c>
      <c r="LSZ91" s="835" t="s">
        <v>9318</v>
      </c>
      <c r="LTA91" s="835" t="s">
        <v>9319</v>
      </c>
      <c r="LTB91" s="835" t="s">
        <v>9320</v>
      </c>
      <c r="LTC91" s="835" t="s">
        <v>9321</v>
      </c>
      <c r="LTD91" s="835" t="s">
        <v>9322</v>
      </c>
      <c r="LTE91" s="835" t="s">
        <v>9323</v>
      </c>
      <c r="LTF91" s="835" t="s">
        <v>9324</v>
      </c>
      <c r="LTG91" s="835" t="s">
        <v>9325</v>
      </c>
      <c r="LTH91" s="835" t="s">
        <v>9326</v>
      </c>
      <c r="LTI91" s="835" t="s">
        <v>9327</v>
      </c>
      <c r="LTJ91" s="835" t="s">
        <v>9328</v>
      </c>
      <c r="LTK91" s="835" t="s">
        <v>9329</v>
      </c>
      <c r="LTL91" s="835" t="s">
        <v>9330</v>
      </c>
      <c r="LTM91" s="835" t="s">
        <v>9331</v>
      </c>
      <c r="LTN91" s="835" t="s">
        <v>9332</v>
      </c>
      <c r="LTO91" s="835" t="s">
        <v>9333</v>
      </c>
      <c r="LTP91" s="835" t="s">
        <v>9334</v>
      </c>
      <c r="LTQ91" s="835" t="s">
        <v>9335</v>
      </c>
      <c r="LTR91" s="835" t="s">
        <v>9336</v>
      </c>
      <c r="LTS91" s="835" t="s">
        <v>9337</v>
      </c>
      <c r="LTT91" s="835" t="s">
        <v>9338</v>
      </c>
      <c r="LTU91" s="835" t="s">
        <v>9339</v>
      </c>
      <c r="LTV91" s="835" t="s">
        <v>9340</v>
      </c>
      <c r="LTW91" s="835" t="s">
        <v>9341</v>
      </c>
      <c r="LTX91" s="835" t="s">
        <v>9342</v>
      </c>
      <c r="LTY91" s="835" t="s">
        <v>9343</v>
      </c>
      <c r="LTZ91" s="835" t="s">
        <v>9344</v>
      </c>
      <c r="LUA91" s="835" t="s">
        <v>9345</v>
      </c>
      <c r="LUB91" s="835" t="s">
        <v>9346</v>
      </c>
      <c r="LUC91" s="835" t="s">
        <v>9347</v>
      </c>
      <c r="LUD91" s="835" t="s">
        <v>9348</v>
      </c>
      <c r="LUE91" s="835" t="s">
        <v>9349</v>
      </c>
      <c r="LUF91" s="835" t="s">
        <v>9350</v>
      </c>
      <c r="LUG91" s="835" t="s">
        <v>9351</v>
      </c>
      <c r="LUH91" s="835" t="s">
        <v>9352</v>
      </c>
      <c r="LUI91" s="835" t="s">
        <v>9353</v>
      </c>
      <c r="LUJ91" s="835" t="s">
        <v>9354</v>
      </c>
      <c r="LUK91" s="835" t="s">
        <v>9355</v>
      </c>
      <c r="LUL91" s="835" t="s">
        <v>9356</v>
      </c>
      <c r="LUM91" s="835" t="s">
        <v>9357</v>
      </c>
      <c r="LUN91" s="835" t="s">
        <v>9358</v>
      </c>
      <c r="LUO91" s="835" t="s">
        <v>9359</v>
      </c>
      <c r="LUP91" s="835" t="s">
        <v>9360</v>
      </c>
      <c r="LUQ91" s="835" t="s">
        <v>9361</v>
      </c>
      <c r="LUR91" s="835" t="s">
        <v>9362</v>
      </c>
      <c r="LUS91" s="835" t="s">
        <v>9363</v>
      </c>
      <c r="LUT91" s="835" t="s">
        <v>9364</v>
      </c>
      <c r="LUU91" s="835" t="s">
        <v>9365</v>
      </c>
      <c r="LUV91" s="835" t="s">
        <v>9366</v>
      </c>
      <c r="LUW91" s="835" t="s">
        <v>9367</v>
      </c>
      <c r="LUX91" s="835" t="s">
        <v>9368</v>
      </c>
      <c r="LUY91" s="835" t="s">
        <v>9369</v>
      </c>
      <c r="LUZ91" s="835" t="s">
        <v>9370</v>
      </c>
      <c r="LVA91" s="835" t="s">
        <v>9371</v>
      </c>
      <c r="LVB91" s="835" t="s">
        <v>9372</v>
      </c>
      <c r="LVC91" s="835" t="s">
        <v>9373</v>
      </c>
      <c r="LVD91" s="835" t="s">
        <v>9374</v>
      </c>
      <c r="LVE91" s="835" t="s">
        <v>9375</v>
      </c>
      <c r="LVF91" s="835" t="s">
        <v>9376</v>
      </c>
      <c r="LVG91" s="835" t="s">
        <v>9377</v>
      </c>
      <c r="LVH91" s="835" t="s">
        <v>9378</v>
      </c>
      <c r="LVI91" s="835" t="s">
        <v>9379</v>
      </c>
      <c r="LVJ91" s="835" t="s">
        <v>9380</v>
      </c>
      <c r="LVK91" s="835" t="s">
        <v>9381</v>
      </c>
      <c r="LVL91" s="835" t="s">
        <v>9382</v>
      </c>
      <c r="LVM91" s="835" t="s">
        <v>9383</v>
      </c>
      <c r="LVN91" s="835" t="s">
        <v>9384</v>
      </c>
      <c r="LVO91" s="835" t="s">
        <v>9385</v>
      </c>
      <c r="LVP91" s="835" t="s">
        <v>9386</v>
      </c>
      <c r="LVQ91" s="835" t="s">
        <v>9387</v>
      </c>
      <c r="LVR91" s="835" t="s">
        <v>9388</v>
      </c>
      <c r="LVS91" s="835" t="s">
        <v>9389</v>
      </c>
      <c r="LVT91" s="835" t="s">
        <v>9390</v>
      </c>
      <c r="LVU91" s="835" t="s">
        <v>9391</v>
      </c>
      <c r="LVV91" s="835" t="s">
        <v>9392</v>
      </c>
      <c r="LVW91" s="835" t="s">
        <v>9393</v>
      </c>
      <c r="LVX91" s="835" t="s">
        <v>9394</v>
      </c>
      <c r="LVY91" s="835" t="s">
        <v>9395</v>
      </c>
      <c r="LVZ91" s="835" t="s">
        <v>9396</v>
      </c>
      <c r="LWA91" s="835" t="s">
        <v>9397</v>
      </c>
      <c r="LWB91" s="835" t="s">
        <v>9398</v>
      </c>
      <c r="LWC91" s="835" t="s">
        <v>9399</v>
      </c>
      <c r="LWD91" s="835" t="s">
        <v>9400</v>
      </c>
      <c r="LWE91" s="835" t="s">
        <v>9401</v>
      </c>
      <c r="LWF91" s="835" t="s">
        <v>9402</v>
      </c>
      <c r="LWG91" s="835" t="s">
        <v>9403</v>
      </c>
      <c r="LWH91" s="835" t="s">
        <v>9404</v>
      </c>
      <c r="LWI91" s="835" t="s">
        <v>9405</v>
      </c>
      <c r="LWJ91" s="835" t="s">
        <v>9406</v>
      </c>
      <c r="LWK91" s="835" t="s">
        <v>9407</v>
      </c>
      <c r="LWL91" s="835" t="s">
        <v>9408</v>
      </c>
      <c r="LWM91" s="835" t="s">
        <v>9409</v>
      </c>
      <c r="LWN91" s="835" t="s">
        <v>9410</v>
      </c>
      <c r="LWO91" s="835" t="s">
        <v>9411</v>
      </c>
      <c r="LWP91" s="835" t="s">
        <v>9412</v>
      </c>
      <c r="LWQ91" s="835" t="s">
        <v>9413</v>
      </c>
      <c r="LWR91" s="835" t="s">
        <v>9414</v>
      </c>
      <c r="LWS91" s="835" t="s">
        <v>9415</v>
      </c>
      <c r="LWT91" s="835" t="s">
        <v>9416</v>
      </c>
      <c r="LWU91" s="835" t="s">
        <v>9417</v>
      </c>
      <c r="LWV91" s="835" t="s">
        <v>9418</v>
      </c>
      <c r="LWW91" s="835" t="s">
        <v>9419</v>
      </c>
      <c r="LWX91" s="835" t="s">
        <v>9420</v>
      </c>
      <c r="LWY91" s="835" t="s">
        <v>9421</v>
      </c>
      <c r="LWZ91" s="835" t="s">
        <v>9422</v>
      </c>
      <c r="LXA91" s="835" t="s">
        <v>9423</v>
      </c>
      <c r="LXB91" s="835" t="s">
        <v>9424</v>
      </c>
      <c r="LXC91" s="835" t="s">
        <v>9425</v>
      </c>
      <c r="LXD91" s="835" t="s">
        <v>9426</v>
      </c>
      <c r="LXE91" s="835" t="s">
        <v>9427</v>
      </c>
      <c r="LXF91" s="835" t="s">
        <v>9428</v>
      </c>
      <c r="LXG91" s="835" t="s">
        <v>9429</v>
      </c>
      <c r="LXH91" s="835" t="s">
        <v>9430</v>
      </c>
      <c r="LXI91" s="835" t="s">
        <v>9431</v>
      </c>
      <c r="LXJ91" s="835" t="s">
        <v>9432</v>
      </c>
      <c r="LXK91" s="835" t="s">
        <v>9433</v>
      </c>
      <c r="LXL91" s="835" t="s">
        <v>9434</v>
      </c>
      <c r="LXM91" s="835" t="s">
        <v>9435</v>
      </c>
      <c r="LXN91" s="835" t="s">
        <v>9436</v>
      </c>
      <c r="LXO91" s="835" t="s">
        <v>9437</v>
      </c>
      <c r="LXP91" s="835" t="s">
        <v>9438</v>
      </c>
      <c r="LXQ91" s="835" t="s">
        <v>9439</v>
      </c>
      <c r="LXR91" s="835" t="s">
        <v>9440</v>
      </c>
      <c r="LXS91" s="835" t="s">
        <v>9441</v>
      </c>
      <c r="LXT91" s="835" t="s">
        <v>9442</v>
      </c>
      <c r="LXU91" s="835" t="s">
        <v>9443</v>
      </c>
      <c r="LXV91" s="835" t="s">
        <v>9444</v>
      </c>
      <c r="LXW91" s="835" t="s">
        <v>9445</v>
      </c>
      <c r="LXX91" s="835" t="s">
        <v>9446</v>
      </c>
      <c r="LXY91" s="835" t="s">
        <v>9447</v>
      </c>
      <c r="LXZ91" s="835" t="s">
        <v>9448</v>
      </c>
      <c r="LYA91" s="835" t="s">
        <v>9449</v>
      </c>
      <c r="LYB91" s="835" t="s">
        <v>9450</v>
      </c>
      <c r="LYC91" s="835" t="s">
        <v>9451</v>
      </c>
      <c r="LYD91" s="835" t="s">
        <v>9452</v>
      </c>
      <c r="LYE91" s="835" t="s">
        <v>9453</v>
      </c>
      <c r="LYF91" s="835" t="s">
        <v>9454</v>
      </c>
      <c r="LYG91" s="835" t="s">
        <v>9455</v>
      </c>
      <c r="LYH91" s="835" t="s">
        <v>9456</v>
      </c>
      <c r="LYI91" s="835" t="s">
        <v>9457</v>
      </c>
      <c r="LYJ91" s="835" t="s">
        <v>9458</v>
      </c>
      <c r="LYK91" s="835" t="s">
        <v>9459</v>
      </c>
      <c r="LYL91" s="835" t="s">
        <v>9460</v>
      </c>
      <c r="LYM91" s="835" t="s">
        <v>9461</v>
      </c>
      <c r="LYN91" s="835" t="s">
        <v>9462</v>
      </c>
      <c r="LYO91" s="835" t="s">
        <v>9463</v>
      </c>
      <c r="LYP91" s="835" t="s">
        <v>9464</v>
      </c>
      <c r="LYQ91" s="835" t="s">
        <v>9465</v>
      </c>
      <c r="LYR91" s="835" t="s">
        <v>9466</v>
      </c>
      <c r="LYS91" s="835" t="s">
        <v>9467</v>
      </c>
      <c r="LYT91" s="835" t="s">
        <v>9468</v>
      </c>
      <c r="LYU91" s="835" t="s">
        <v>9469</v>
      </c>
      <c r="LYV91" s="835" t="s">
        <v>9470</v>
      </c>
      <c r="LYW91" s="835" t="s">
        <v>9471</v>
      </c>
      <c r="LYX91" s="835" t="s">
        <v>9472</v>
      </c>
      <c r="LYY91" s="835" t="s">
        <v>9473</v>
      </c>
      <c r="LYZ91" s="835" t="s">
        <v>9474</v>
      </c>
      <c r="LZA91" s="835" t="s">
        <v>9475</v>
      </c>
      <c r="LZB91" s="835" t="s">
        <v>9476</v>
      </c>
      <c r="LZC91" s="835" t="s">
        <v>9477</v>
      </c>
      <c r="LZD91" s="835" t="s">
        <v>9478</v>
      </c>
      <c r="LZE91" s="835" t="s">
        <v>9479</v>
      </c>
      <c r="LZF91" s="835" t="s">
        <v>9480</v>
      </c>
      <c r="LZG91" s="835" t="s">
        <v>9481</v>
      </c>
      <c r="LZH91" s="835" t="s">
        <v>9482</v>
      </c>
      <c r="LZI91" s="835" t="s">
        <v>9483</v>
      </c>
      <c r="LZJ91" s="835" t="s">
        <v>9484</v>
      </c>
      <c r="LZK91" s="835" t="s">
        <v>9485</v>
      </c>
      <c r="LZL91" s="835" t="s">
        <v>9486</v>
      </c>
      <c r="LZM91" s="835" t="s">
        <v>9487</v>
      </c>
      <c r="LZN91" s="835" t="s">
        <v>9488</v>
      </c>
      <c r="LZO91" s="835" t="s">
        <v>9489</v>
      </c>
      <c r="LZP91" s="835" t="s">
        <v>9490</v>
      </c>
      <c r="LZQ91" s="835" t="s">
        <v>9491</v>
      </c>
      <c r="LZR91" s="835" t="s">
        <v>9492</v>
      </c>
      <c r="LZS91" s="835" t="s">
        <v>9493</v>
      </c>
      <c r="LZT91" s="835" t="s">
        <v>9494</v>
      </c>
      <c r="LZU91" s="835" t="s">
        <v>9495</v>
      </c>
      <c r="LZV91" s="835" t="s">
        <v>9496</v>
      </c>
      <c r="LZW91" s="835" t="s">
        <v>9497</v>
      </c>
      <c r="LZX91" s="835" t="s">
        <v>9498</v>
      </c>
      <c r="LZY91" s="835" t="s">
        <v>9499</v>
      </c>
      <c r="LZZ91" s="835" t="s">
        <v>9500</v>
      </c>
      <c r="MAA91" s="835" t="s">
        <v>9501</v>
      </c>
      <c r="MAB91" s="835" t="s">
        <v>9502</v>
      </c>
      <c r="MAC91" s="835" t="s">
        <v>9503</v>
      </c>
      <c r="MAD91" s="835" t="s">
        <v>9504</v>
      </c>
      <c r="MAE91" s="835" t="s">
        <v>9505</v>
      </c>
      <c r="MAF91" s="835" t="s">
        <v>9506</v>
      </c>
      <c r="MAG91" s="835" t="s">
        <v>9507</v>
      </c>
      <c r="MAH91" s="835" t="s">
        <v>9508</v>
      </c>
      <c r="MAI91" s="835" t="s">
        <v>9509</v>
      </c>
      <c r="MAJ91" s="835" t="s">
        <v>9510</v>
      </c>
      <c r="MAK91" s="835" t="s">
        <v>9511</v>
      </c>
      <c r="MAL91" s="835" t="s">
        <v>9512</v>
      </c>
      <c r="MAM91" s="835" t="s">
        <v>9513</v>
      </c>
      <c r="MAN91" s="835" t="s">
        <v>9514</v>
      </c>
      <c r="MAO91" s="835" t="s">
        <v>9515</v>
      </c>
      <c r="MAP91" s="835" t="s">
        <v>9516</v>
      </c>
      <c r="MAQ91" s="835" t="s">
        <v>9517</v>
      </c>
      <c r="MAR91" s="835" t="s">
        <v>9518</v>
      </c>
      <c r="MAS91" s="835" t="s">
        <v>9519</v>
      </c>
      <c r="MAT91" s="835" t="s">
        <v>9520</v>
      </c>
      <c r="MAU91" s="835" t="s">
        <v>9521</v>
      </c>
      <c r="MAV91" s="835" t="s">
        <v>9522</v>
      </c>
      <c r="MAW91" s="835" t="s">
        <v>9523</v>
      </c>
      <c r="MAX91" s="835" t="s">
        <v>9524</v>
      </c>
      <c r="MAY91" s="835" t="s">
        <v>9525</v>
      </c>
      <c r="MAZ91" s="835" t="s">
        <v>9526</v>
      </c>
      <c r="MBA91" s="835" t="s">
        <v>9527</v>
      </c>
      <c r="MBB91" s="835" t="s">
        <v>9528</v>
      </c>
      <c r="MBC91" s="835" t="s">
        <v>9529</v>
      </c>
      <c r="MBD91" s="835" t="s">
        <v>9530</v>
      </c>
      <c r="MBE91" s="835" t="s">
        <v>9531</v>
      </c>
      <c r="MBF91" s="835" t="s">
        <v>9532</v>
      </c>
      <c r="MBG91" s="835" t="s">
        <v>9533</v>
      </c>
      <c r="MBH91" s="835" t="s">
        <v>9534</v>
      </c>
      <c r="MBI91" s="835" t="s">
        <v>9535</v>
      </c>
      <c r="MBJ91" s="835" t="s">
        <v>9536</v>
      </c>
      <c r="MBK91" s="835" t="s">
        <v>9537</v>
      </c>
      <c r="MBL91" s="835" t="s">
        <v>9538</v>
      </c>
      <c r="MBM91" s="835" t="s">
        <v>9539</v>
      </c>
      <c r="MBN91" s="835" t="s">
        <v>9540</v>
      </c>
      <c r="MBO91" s="835" t="s">
        <v>9541</v>
      </c>
      <c r="MBP91" s="835" t="s">
        <v>9542</v>
      </c>
      <c r="MBQ91" s="835" t="s">
        <v>9543</v>
      </c>
      <c r="MBR91" s="835" t="s">
        <v>9544</v>
      </c>
      <c r="MBS91" s="835" t="s">
        <v>9545</v>
      </c>
      <c r="MBT91" s="835" t="s">
        <v>9546</v>
      </c>
      <c r="MBU91" s="835" t="s">
        <v>9547</v>
      </c>
      <c r="MBV91" s="835" t="s">
        <v>9548</v>
      </c>
      <c r="MBW91" s="835" t="s">
        <v>9549</v>
      </c>
      <c r="MBX91" s="835" t="s">
        <v>9550</v>
      </c>
      <c r="MBY91" s="835" t="s">
        <v>9551</v>
      </c>
      <c r="MBZ91" s="835" t="s">
        <v>9552</v>
      </c>
      <c r="MCA91" s="835" t="s">
        <v>9553</v>
      </c>
      <c r="MCB91" s="835" t="s">
        <v>9554</v>
      </c>
      <c r="MCC91" s="835" t="s">
        <v>9555</v>
      </c>
      <c r="MCD91" s="835" t="s">
        <v>9556</v>
      </c>
      <c r="MCE91" s="835" t="s">
        <v>9557</v>
      </c>
      <c r="MCF91" s="835" t="s">
        <v>9558</v>
      </c>
      <c r="MCG91" s="835" t="s">
        <v>9559</v>
      </c>
      <c r="MCH91" s="835" t="s">
        <v>9560</v>
      </c>
      <c r="MCI91" s="835" t="s">
        <v>9561</v>
      </c>
      <c r="MCJ91" s="835" t="s">
        <v>9562</v>
      </c>
      <c r="MCK91" s="835" t="s">
        <v>9563</v>
      </c>
      <c r="MCL91" s="835" t="s">
        <v>9564</v>
      </c>
      <c r="MCM91" s="835" t="s">
        <v>9565</v>
      </c>
      <c r="MCN91" s="835" t="s">
        <v>9566</v>
      </c>
      <c r="MCO91" s="835" t="s">
        <v>9567</v>
      </c>
      <c r="MCP91" s="835" t="s">
        <v>9568</v>
      </c>
      <c r="MCQ91" s="835" t="s">
        <v>9569</v>
      </c>
      <c r="MCR91" s="835" t="s">
        <v>9570</v>
      </c>
      <c r="MCS91" s="835" t="s">
        <v>9571</v>
      </c>
      <c r="MCT91" s="835" t="s">
        <v>9572</v>
      </c>
      <c r="MCU91" s="835" t="s">
        <v>9573</v>
      </c>
      <c r="MCV91" s="835" t="s">
        <v>9574</v>
      </c>
      <c r="MCW91" s="835" t="s">
        <v>9575</v>
      </c>
      <c r="MCX91" s="835" t="s">
        <v>9576</v>
      </c>
      <c r="MCY91" s="835" t="s">
        <v>9577</v>
      </c>
      <c r="MCZ91" s="835" t="s">
        <v>9578</v>
      </c>
      <c r="MDA91" s="835" t="s">
        <v>9579</v>
      </c>
      <c r="MDB91" s="835" t="s">
        <v>9580</v>
      </c>
      <c r="MDC91" s="835" t="s">
        <v>9581</v>
      </c>
      <c r="MDD91" s="835" t="s">
        <v>9582</v>
      </c>
      <c r="MDE91" s="835" t="s">
        <v>9583</v>
      </c>
      <c r="MDF91" s="835" t="s">
        <v>9584</v>
      </c>
      <c r="MDG91" s="835" t="s">
        <v>9585</v>
      </c>
      <c r="MDH91" s="835" t="s">
        <v>9586</v>
      </c>
      <c r="MDI91" s="835" t="s">
        <v>9587</v>
      </c>
      <c r="MDJ91" s="835" t="s">
        <v>9588</v>
      </c>
      <c r="MDK91" s="835" t="s">
        <v>9589</v>
      </c>
      <c r="MDL91" s="835" t="s">
        <v>9590</v>
      </c>
      <c r="MDM91" s="835" t="s">
        <v>9591</v>
      </c>
      <c r="MDN91" s="835" t="s">
        <v>9592</v>
      </c>
      <c r="MDO91" s="835" t="s">
        <v>9593</v>
      </c>
      <c r="MDP91" s="835" t="s">
        <v>9594</v>
      </c>
      <c r="MDQ91" s="835" t="s">
        <v>9595</v>
      </c>
      <c r="MDR91" s="835" t="s">
        <v>9596</v>
      </c>
      <c r="MDS91" s="835" t="s">
        <v>9597</v>
      </c>
      <c r="MDT91" s="835" t="s">
        <v>9598</v>
      </c>
      <c r="MDU91" s="835" t="s">
        <v>9599</v>
      </c>
      <c r="MDV91" s="835" t="s">
        <v>9600</v>
      </c>
      <c r="MDW91" s="835" t="s">
        <v>9601</v>
      </c>
      <c r="MDX91" s="835" t="s">
        <v>9602</v>
      </c>
      <c r="MDY91" s="835" t="s">
        <v>9603</v>
      </c>
      <c r="MDZ91" s="835" t="s">
        <v>9604</v>
      </c>
      <c r="MEA91" s="835" t="s">
        <v>9605</v>
      </c>
      <c r="MEB91" s="835" t="s">
        <v>9606</v>
      </c>
      <c r="MEC91" s="835" t="s">
        <v>9607</v>
      </c>
      <c r="MED91" s="835" t="s">
        <v>9608</v>
      </c>
      <c r="MEE91" s="835" t="s">
        <v>9609</v>
      </c>
      <c r="MEF91" s="835" t="s">
        <v>9610</v>
      </c>
      <c r="MEG91" s="835" t="s">
        <v>9611</v>
      </c>
      <c r="MEH91" s="835" t="s">
        <v>9612</v>
      </c>
      <c r="MEI91" s="835" t="s">
        <v>9613</v>
      </c>
      <c r="MEJ91" s="835" t="s">
        <v>9614</v>
      </c>
      <c r="MEK91" s="835" t="s">
        <v>9615</v>
      </c>
      <c r="MEL91" s="835" t="s">
        <v>9616</v>
      </c>
      <c r="MEM91" s="835" t="s">
        <v>9617</v>
      </c>
      <c r="MEN91" s="835" t="s">
        <v>9618</v>
      </c>
      <c r="MEO91" s="835" t="s">
        <v>9619</v>
      </c>
      <c r="MEP91" s="835" t="s">
        <v>9620</v>
      </c>
      <c r="MEQ91" s="835" t="s">
        <v>9621</v>
      </c>
      <c r="MER91" s="835" t="s">
        <v>9622</v>
      </c>
      <c r="MES91" s="835" t="s">
        <v>9623</v>
      </c>
      <c r="MET91" s="835" t="s">
        <v>9624</v>
      </c>
      <c r="MEU91" s="835" t="s">
        <v>9625</v>
      </c>
      <c r="MEV91" s="835" t="s">
        <v>9626</v>
      </c>
      <c r="MEW91" s="835" t="s">
        <v>9627</v>
      </c>
      <c r="MEX91" s="835" t="s">
        <v>9628</v>
      </c>
      <c r="MEY91" s="835" t="s">
        <v>9629</v>
      </c>
      <c r="MEZ91" s="835" t="s">
        <v>9630</v>
      </c>
      <c r="MFA91" s="835" t="s">
        <v>9631</v>
      </c>
      <c r="MFB91" s="835" t="s">
        <v>9632</v>
      </c>
      <c r="MFC91" s="835" t="s">
        <v>9633</v>
      </c>
      <c r="MFD91" s="835" t="s">
        <v>9634</v>
      </c>
      <c r="MFE91" s="835" t="s">
        <v>9635</v>
      </c>
      <c r="MFF91" s="835" t="s">
        <v>9636</v>
      </c>
      <c r="MFG91" s="835" t="s">
        <v>9637</v>
      </c>
      <c r="MFH91" s="835" t="s">
        <v>9638</v>
      </c>
      <c r="MFI91" s="835" t="s">
        <v>9639</v>
      </c>
      <c r="MFJ91" s="835" t="s">
        <v>9640</v>
      </c>
      <c r="MFK91" s="835" t="s">
        <v>9641</v>
      </c>
      <c r="MFL91" s="835" t="s">
        <v>9642</v>
      </c>
      <c r="MFM91" s="835" t="s">
        <v>9643</v>
      </c>
      <c r="MFN91" s="835" t="s">
        <v>9644</v>
      </c>
      <c r="MFO91" s="835" t="s">
        <v>9645</v>
      </c>
      <c r="MFP91" s="835" t="s">
        <v>9646</v>
      </c>
      <c r="MFQ91" s="835" t="s">
        <v>9647</v>
      </c>
      <c r="MFR91" s="835" t="s">
        <v>9648</v>
      </c>
      <c r="MFS91" s="835" t="s">
        <v>9649</v>
      </c>
      <c r="MFT91" s="835" t="s">
        <v>9650</v>
      </c>
      <c r="MFU91" s="835" t="s">
        <v>9651</v>
      </c>
      <c r="MFV91" s="835" t="s">
        <v>9652</v>
      </c>
      <c r="MFW91" s="835" t="s">
        <v>9653</v>
      </c>
      <c r="MFX91" s="835" t="s">
        <v>9654</v>
      </c>
      <c r="MFY91" s="835" t="s">
        <v>9655</v>
      </c>
      <c r="MFZ91" s="835" t="s">
        <v>9656</v>
      </c>
      <c r="MGA91" s="835" t="s">
        <v>9657</v>
      </c>
      <c r="MGB91" s="835" t="s">
        <v>9658</v>
      </c>
      <c r="MGC91" s="835" t="s">
        <v>9659</v>
      </c>
      <c r="MGD91" s="835" t="s">
        <v>9660</v>
      </c>
      <c r="MGE91" s="835" t="s">
        <v>9661</v>
      </c>
      <c r="MGF91" s="835" t="s">
        <v>9662</v>
      </c>
      <c r="MGG91" s="835" t="s">
        <v>9663</v>
      </c>
      <c r="MGH91" s="835" t="s">
        <v>9664</v>
      </c>
      <c r="MGI91" s="835" t="s">
        <v>9665</v>
      </c>
      <c r="MGJ91" s="835" t="s">
        <v>9666</v>
      </c>
      <c r="MGK91" s="835" t="s">
        <v>9667</v>
      </c>
      <c r="MGL91" s="835" t="s">
        <v>9668</v>
      </c>
      <c r="MGM91" s="835" t="s">
        <v>9669</v>
      </c>
      <c r="MGN91" s="835" t="s">
        <v>9670</v>
      </c>
      <c r="MGO91" s="835" t="s">
        <v>9671</v>
      </c>
      <c r="MGP91" s="835" t="s">
        <v>9672</v>
      </c>
      <c r="MGQ91" s="835" t="s">
        <v>9673</v>
      </c>
      <c r="MGR91" s="835" t="s">
        <v>9674</v>
      </c>
      <c r="MGS91" s="835" t="s">
        <v>9675</v>
      </c>
      <c r="MGT91" s="835" t="s">
        <v>9676</v>
      </c>
      <c r="MGU91" s="835" t="s">
        <v>9677</v>
      </c>
      <c r="MGV91" s="835" t="s">
        <v>9678</v>
      </c>
      <c r="MGW91" s="835" t="s">
        <v>9679</v>
      </c>
      <c r="MGX91" s="835" t="s">
        <v>9680</v>
      </c>
      <c r="MGY91" s="835" t="s">
        <v>9681</v>
      </c>
      <c r="MGZ91" s="835" t="s">
        <v>9682</v>
      </c>
      <c r="MHA91" s="835" t="s">
        <v>9683</v>
      </c>
      <c r="MHB91" s="835" t="s">
        <v>9684</v>
      </c>
      <c r="MHC91" s="835" t="s">
        <v>9685</v>
      </c>
      <c r="MHD91" s="835" t="s">
        <v>9686</v>
      </c>
      <c r="MHE91" s="835" t="s">
        <v>9687</v>
      </c>
      <c r="MHF91" s="835" t="s">
        <v>9688</v>
      </c>
      <c r="MHG91" s="835" t="s">
        <v>9689</v>
      </c>
      <c r="MHH91" s="835" t="s">
        <v>9690</v>
      </c>
      <c r="MHI91" s="835" t="s">
        <v>9691</v>
      </c>
      <c r="MHJ91" s="835" t="s">
        <v>9692</v>
      </c>
      <c r="MHK91" s="835" t="s">
        <v>9693</v>
      </c>
      <c r="MHL91" s="835" t="s">
        <v>9694</v>
      </c>
      <c r="MHM91" s="835" t="s">
        <v>9695</v>
      </c>
      <c r="MHN91" s="835" t="s">
        <v>9696</v>
      </c>
      <c r="MHO91" s="835" t="s">
        <v>9697</v>
      </c>
      <c r="MHP91" s="835" t="s">
        <v>9698</v>
      </c>
      <c r="MHQ91" s="835" t="s">
        <v>9699</v>
      </c>
      <c r="MHR91" s="835" t="s">
        <v>9700</v>
      </c>
      <c r="MHS91" s="835" t="s">
        <v>9701</v>
      </c>
      <c r="MHT91" s="835" t="s">
        <v>9702</v>
      </c>
      <c r="MHU91" s="835" t="s">
        <v>9703</v>
      </c>
      <c r="MHV91" s="835" t="s">
        <v>9704</v>
      </c>
      <c r="MHW91" s="835" t="s">
        <v>9705</v>
      </c>
      <c r="MHX91" s="835" t="s">
        <v>9706</v>
      </c>
      <c r="MHY91" s="835" t="s">
        <v>9707</v>
      </c>
      <c r="MHZ91" s="835" t="s">
        <v>9708</v>
      </c>
      <c r="MIA91" s="835" t="s">
        <v>9709</v>
      </c>
      <c r="MIB91" s="835" t="s">
        <v>9710</v>
      </c>
      <c r="MIC91" s="835" t="s">
        <v>9711</v>
      </c>
      <c r="MID91" s="835" t="s">
        <v>9712</v>
      </c>
      <c r="MIE91" s="835" t="s">
        <v>9713</v>
      </c>
      <c r="MIF91" s="835" t="s">
        <v>9714</v>
      </c>
      <c r="MIG91" s="835" t="s">
        <v>9715</v>
      </c>
      <c r="MIH91" s="835" t="s">
        <v>9716</v>
      </c>
      <c r="MII91" s="835" t="s">
        <v>9717</v>
      </c>
      <c r="MIJ91" s="835" t="s">
        <v>9718</v>
      </c>
      <c r="MIK91" s="835" t="s">
        <v>9719</v>
      </c>
      <c r="MIL91" s="835" t="s">
        <v>9720</v>
      </c>
      <c r="MIM91" s="835" t="s">
        <v>9721</v>
      </c>
      <c r="MIN91" s="835" t="s">
        <v>9722</v>
      </c>
      <c r="MIO91" s="835" t="s">
        <v>9723</v>
      </c>
      <c r="MIP91" s="835" t="s">
        <v>9724</v>
      </c>
      <c r="MIQ91" s="835" t="s">
        <v>9725</v>
      </c>
      <c r="MIR91" s="835" t="s">
        <v>9726</v>
      </c>
      <c r="MIS91" s="835" t="s">
        <v>9727</v>
      </c>
      <c r="MIT91" s="835" t="s">
        <v>9728</v>
      </c>
      <c r="MIU91" s="835" t="s">
        <v>9729</v>
      </c>
      <c r="MIV91" s="835" t="s">
        <v>9730</v>
      </c>
      <c r="MIW91" s="835" t="s">
        <v>9731</v>
      </c>
      <c r="MIX91" s="835" t="s">
        <v>9732</v>
      </c>
      <c r="MIY91" s="835" t="s">
        <v>9733</v>
      </c>
      <c r="MIZ91" s="835" t="s">
        <v>9734</v>
      </c>
      <c r="MJA91" s="835" t="s">
        <v>9735</v>
      </c>
      <c r="MJB91" s="835" t="s">
        <v>9736</v>
      </c>
      <c r="MJC91" s="835" t="s">
        <v>9737</v>
      </c>
      <c r="MJD91" s="835" t="s">
        <v>9738</v>
      </c>
      <c r="MJE91" s="835" t="s">
        <v>9739</v>
      </c>
      <c r="MJF91" s="835" t="s">
        <v>9740</v>
      </c>
      <c r="MJG91" s="835" t="s">
        <v>9741</v>
      </c>
      <c r="MJH91" s="835" t="s">
        <v>9742</v>
      </c>
      <c r="MJI91" s="835" t="s">
        <v>9743</v>
      </c>
      <c r="MJJ91" s="835" t="s">
        <v>9744</v>
      </c>
      <c r="MJK91" s="835" t="s">
        <v>9745</v>
      </c>
      <c r="MJL91" s="835" t="s">
        <v>9746</v>
      </c>
      <c r="MJM91" s="835" t="s">
        <v>9747</v>
      </c>
      <c r="MJN91" s="835" t="s">
        <v>9748</v>
      </c>
      <c r="MJO91" s="835" t="s">
        <v>9749</v>
      </c>
      <c r="MJP91" s="835" t="s">
        <v>9750</v>
      </c>
      <c r="MJQ91" s="835" t="s">
        <v>9751</v>
      </c>
      <c r="MJR91" s="835" t="s">
        <v>9752</v>
      </c>
      <c r="MJS91" s="835" t="s">
        <v>9753</v>
      </c>
      <c r="MJT91" s="835" t="s">
        <v>9754</v>
      </c>
      <c r="MJU91" s="835" t="s">
        <v>9755</v>
      </c>
      <c r="MJV91" s="835" t="s">
        <v>9756</v>
      </c>
      <c r="MJW91" s="835" t="s">
        <v>9757</v>
      </c>
      <c r="MJX91" s="835" t="s">
        <v>9758</v>
      </c>
      <c r="MJY91" s="835" t="s">
        <v>9759</v>
      </c>
      <c r="MJZ91" s="835" t="s">
        <v>9760</v>
      </c>
      <c r="MKA91" s="835" t="s">
        <v>9761</v>
      </c>
      <c r="MKB91" s="835" t="s">
        <v>9762</v>
      </c>
      <c r="MKC91" s="835" t="s">
        <v>9763</v>
      </c>
      <c r="MKD91" s="835" t="s">
        <v>9764</v>
      </c>
      <c r="MKE91" s="835" t="s">
        <v>9765</v>
      </c>
      <c r="MKF91" s="835" t="s">
        <v>9766</v>
      </c>
      <c r="MKG91" s="835" t="s">
        <v>9767</v>
      </c>
      <c r="MKH91" s="835" t="s">
        <v>9768</v>
      </c>
      <c r="MKI91" s="835" t="s">
        <v>9769</v>
      </c>
      <c r="MKJ91" s="835" t="s">
        <v>9770</v>
      </c>
      <c r="MKK91" s="835" t="s">
        <v>9771</v>
      </c>
      <c r="MKL91" s="835" t="s">
        <v>9772</v>
      </c>
      <c r="MKM91" s="835" t="s">
        <v>9773</v>
      </c>
      <c r="MKN91" s="835" t="s">
        <v>9774</v>
      </c>
      <c r="MKO91" s="835" t="s">
        <v>9775</v>
      </c>
      <c r="MKP91" s="835" t="s">
        <v>9776</v>
      </c>
      <c r="MKQ91" s="835" t="s">
        <v>9777</v>
      </c>
      <c r="MKR91" s="835" t="s">
        <v>9778</v>
      </c>
      <c r="MKS91" s="835" t="s">
        <v>9779</v>
      </c>
      <c r="MKT91" s="835" t="s">
        <v>9780</v>
      </c>
      <c r="MKU91" s="835" t="s">
        <v>9781</v>
      </c>
      <c r="MKV91" s="835" t="s">
        <v>9782</v>
      </c>
      <c r="MKW91" s="835" t="s">
        <v>9783</v>
      </c>
      <c r="MKX91" s="835" t="s">
        <v>9784</v>
      </c>
      <c r="MKY91" s="835" t="s">
        <v>9785</v>
      </c>
      <c r="MKZ91" s="835" t="s">
        <v>9786</v>
      </c>
      <c r="MLA91" s="835" t="s">
        <v>9787</v>
      </c>
      <c r="MLB91" s="835" t="s">
        <v>9788</v>
      </c>
      <c r="MLC91" s="835" t="s">
        <v>9789</v>
      </c>
      <c r="MLD91" s="835" t="s">
        <v>9790</v>
      </c>
      <c r="MLE91" s="835" t="s">
        <v>9791</v>
      </c>
      <c r="MLF91" s="835" t="s">
        <v>9792</v>
      </c>
      <c r="MLG91" s="835" t="s">
        <v>9793</v>
      </c>
      <c r="MLH91" s="835" t="s">
        <v>9794</v>
      </c>
      <c r="MLI91" s="835" t="s">
        <v>9795</v>
      </c>
      <c r="MLJ91" s="835" t="s">
        <v>9796</v>
      </c>
      <c r="MLK91" s="835" t="s">
        <v>9797</v>
      </c>
      <c r="MLL91" s="835" t="s">
        <v>9798</v>
      </c>
      <c r="MLM91" s="835" t="s">
        <v>9799</v>
      </c>
      <c r="MLN91" s="835" t="s">
        <v>9800</v>
      </c>
      <c r="MLO91" s="835" t="s">
        <v>9801</v>
      </c>
      <c r="MLP91" s="835" t="s">
        <v>9802</v>
      </c>
      <c r="MLQ91" s="835" t="s">
        <v>9803</v>
      </c>
      <c r="MLR91" s="835" t="s">
        <v>9804</v>
      </c>
      <c r="MLS91" s="835" t="s">
        <v>9805</v>
      </c>
      <c r="MLT91" s="835" t="s">
        <v>9806</v>
      </c>
      <c r="MLU91" s="835" t="s">
        <v>9807</v>
      </c>
      <c r="MLV91" s="835" t="s">
        <v>9808</v>
      </c>
      <c r="MLW91" s="835" t="s">
        <v>9809</v>
      </c>
      <c r="MLX91" s="835" t="s">
        <v>9810</v>
      </c>
      <c r="MLY91" s="835" t="s">
        <v>9811</v>
      </c>
      <c r="MLZ91" s="835" t="s">
        <v>9812</v>
      </c>
      <c r="MMA91" s="835" t="s">
        <v>9813</v>
      </c>
      <c r="MMB91" s="835" t="s">
        <v>9814</v>
      </c>
      <c r="MMC91" s="835" t="s">
        <v>9815</v>
      </c>
      <c r="MMD91" s="835" t="s">
        <v>9816</v>
      </c>
      <c r="MME91" s="835" t="s">
        <v>9817</v>
      </c>
      <c r="MMF91" s="835" t="s">
        <v>9818</v>
      </c>
      <c r="MMG91" s="835" t="s">
        <v>9819</v>
      </c>
      <c r="MMH91" s="835" t="s">
        <v>9820</v>
      </c>
      <c r="MMI91" s="835" t="s">
        <v>9821</v>
      </c>
      <c r="MMJ91" s="835" t="s">
        <v>9822</v>
      </c>
      <c r="MMK91" s="835" t="s">
        <v>9823</v>
      </c>
      <c r="MML91" s="835" t="s">
        <v>9824</v>
      </c>
      <c r="MMM91" s="835" t="s">
        <v>9825</v>
      </c>
      <c r="MMN91" s="835" t="s">
        <v>9826</v>
      </c>
      <c r="MMO91" s="835" t="s">
        <v>9827</v>
      </c>
      <c r="MMP91" s="835" t="s">
        <v>9828</v>
      </c>
      <c r="MMQ91" s="835" t="s">
        <v>9829</v>
      </c>
      <c r="MMR91" s="835" t="s">
        <v>9830</v>
      </c>
      <c r="MMS91" s="835" t="s">
        <v>9831</v>
      </c>
      <c r="MMT91" s="835" t="s">
        <v>9832</v>
      </c>
      <c r="MMU91" s="835" t="s">
        <v>9833</v>
      </c>
      <c r="MMV91" s="835" t="s">
        <v>9834</v>
      </c>
      <c r="MMW91" s="835" t="s">
        <v>9835</v>
      </c>
      <c r="MMX91" s="835" t="s">
        <v>9836</v>
      </c>
      <c r="MMY91" s="835" t="s">
        <v>9837</v>
      </c>
      <c r="MMZ91" s="835" t="s">
        <v>9838</v>
      </c>
      <c r="MNA91" s="835" t="s">
        <v>9839</v>
      </c>
      <c r="MNB91" s="835" t="s">
        <v>9840</v>
      </c>
      <c r="MNC91" s="835" t="s">
        <v>9841</v>
      </c>
      <c r="MND91" s="835" t="s">
        <v>9842</v>
      </c>
      <c r="MNE91" s="835" t="s">
        <v>9843</v>
      </c>
      <c r="MNF91" s="835" t="s">
        <v>9844</v>
      </c>
      <c r="MNG91" s="835" t="s">
        <v>9845</v>
      </c>
      <c r="MNH91" s="835" t="s">
        <v>9846</v>
      </c>
      <c r="MNI91" s="835" t="s">
        <v>9847</v>
      </c>
      <c r="MNJ91" s="835" t="s">
        <v>9848</v>
      </c>
      <c r="MNK91" s="835" t="s">
        <v>9849</v>
      </c>
      <c r="MNL91" s="835" t="s">
        <v>9850</v>
      </c>
      <c r="MNM91" s="835" t="s">
        <v>9851</v>
      </c>
      <c r="MNN91" s="835" t="s">
        <v>9852</v>
      </c>
      <c r="MNO91" s="835" t="s">
        <v>9853</v>
      </c>
      <c r="MNP91" s="835" t="s">
        <v>9854</v>
      </c>
      <c r="MNQ91" s="835" t="s">
        <v>9855</v>
      </c>
      <c r="MNR91" s="835" t="s">
        <v>9856</v>
      </c>
      <c r="MNS91" s="835" t="s">
        <v>9857</v>
      </c>
      <c r="MNT91" s="835" t="s">
        <v>9858</v>
      </c>
      <c r="MNU91" s="835" t="s">
        <v>9859</v>
      </c>
      <c r="MNV91" s="835" t="s">
        <v>9860</v>
      </c>
      <c r="MNW91" s="835" t="s">
        <v>9861</v>
      </c>
      <c r="MNX91" s="835" t="s">
        <v>9862</v>
      </c>
      <c r="MNY91" s="835" t="s">
        <v>9863</v>
      </c>
      <c r="MNZ91" s="835" t="s">
        <v>9864</v>
      </c>
      <c r="MOA91" s="835" t="s">
        <v>9865</v>
      </c>
      <c r="MOB91" s="835" t="s">
        <v>9866</v>
      </c>
      <c r="MOC91" s="835" t="s">
        <v>9867</v>
      </c>
      <c r="MOD91" s="835" t="s">
        <v>9868</v>
      </c>
      <c r="MOE91" s="835" t="s">
        <v>9869</v>
      </c>
      <c r="MOF91" s="835" t="s">
        <v>9870</v>
      </c>
      <c r="MOG91" s="835" t="s">
        <v>9871</v>
      </c>
      <c r="MOH91" s="835" t="s">
        <v>9872</v>
      </c>
      <c r="MOI91" s="835" t="s">
        <v>9873</v>
      </c>
      <c r="MOJ91" s="835" t="s">
        <v>9874</v>
      </c>
      <c r="MOK91" s="835" t="s">
        <v>9875</v>
      </c>
      <c r="MOL91" s="835" t="s">
        <v>9876</v>
      </c>
      <c r="MOM91" s="835" t="s">
        <v>9877</v>
      </c>
      <c r="MON91" s="835" t="s">
        <v>9878</v>
      </c>
      <c r="MOO91" s="835" t="s">
        <v>9879</v>
      </c>
      <c r="MOP91" s="835" t="s">
        <v>9880</v>
      </c>
      <c r="MOQ91" s="835" t="s">
        <v>9881</v>
      </c>
      <c r="MOR91" s="835" t="s">
        <v>9882</v>
      </c>
      <c r="MOS91" s="835" t="s">
        <v>9883</v>
      </c>
      <c r="MOT91" s="835" t="s">
        <v>9884</v>
      </c>
      <c r="MOU91" s="835" t="s">
        <v>9885</v>
      </c>
      <c r="MOV91" s="835" t="s">
        <v>9886</v>
      </c>
      <c r="MOW91" s="835" t="s">
        <v>9887</v>
      </c>
      <c r="MOX91" s="835" t="s">
        <v>9888</v>
      </c>
      <c r="MOY91" s="835" t="s">
        <v>9889</v>
      </c>
      <c r="MOZ91" s="835" t="s">
        <v>9890</v>
      </c>
      <c r="MPA91" s="835" t="s">
        <v>9891</v>
      </c>
      <c r="MPB91" s="835" t="s">
        <v>9892</v>
      </c>
      <c r="MPC91" s="835" t="s">
        <v>9893</v>
      </c>
      <c r="MPD91" s="835" t="s">
        <v>9894</v>
      </c>
      <c r="MPE91" s="835" t="s">
        <v>9895</v>
      </c>
      <c r="MPF91" s="835" t="s">
        <v>9896</v>
      </c>
      <c r="MPG91" s="835" t="s">
        <v>9897</v>
      </c>
      <c r="MPH91" s="835" t="s">
        <v>9898</v>
      </c>
      <c r="MPI91" s="835" t="s">
        <v>9899</v>
      </c>
      <c r="MPJ91" s="835" t="s">
        <v>9900</v>
      </c>
      <c r="MPK91" s="835" t="s">
        <v>9901</v>
      </c>
      <c r="MPL91" s="835" t="s">
        <v>9902</v>
      </c>
      <c r="MPM91" s="835" t="s">
        <v>9903</v>
      </c>
      <c r="MPN91" s="835" t="s">
        <v>9904</v>
      </c>
      <c r="MPO91" s="835" t="s">
        <v>9905</v>
      </c>
      <c r="MPP91" s="835" t="s">
        <v>9906</v>
      </c>
      <c r="MPQ91" s="835" t="s">
        <v>9907</v>
      </c>
      <c r="MPR91" s="835" t="s">
        <v>9908</v>
      </c>
      <c r="MPS91" s="835" t="s">
        <v>9909</v>
      </c>
      <c r="MPT91" s="835" t="s">
        <v>9910</v>
      </c>
      <c r="MPU91" s="835" t="s">
        <v>9911</v>
      </c>
      <c r="MPV91" s="835" t="s">
        <v>9912</v>
      </c>
      <c r="MPW91" s="835" t="s">
        <v>9913</v>
      </c>
      <c r="MPX91" s="835" t="s">
        <v>9914</v>
      </c>
      <c r="MPY91" s="835" t="s">
        <v>9915</v>
      </c>
      <c r="MPZ91" s="835" t="s">
        <v>9916</v>
      </c>
      <c r="MQA91" s="835" t="s">
        <v>9917</v>
      </c>
      <c r="MQB91" s="835" t="s">
        <v>9918</v>
      </c>
      <c r="MQC91" s="835" t="s">
        <v>9919</v>
      </c>
      <c r="MQD91" s="835" t="s">
        <v>9920</v>
      </c>
      <c r="MQE91" s="835" t="s">
        <v>9921</v>
      </c>
      <c r="MQF91" s="835" t="s">
        <v>9922</v>
      </c>
      <c r="MQG91" s="835" t="s">
        <v>9923</v>
      </c>
      <c r="MQH91" s="835" t="s">
        <v>9924</v>
      </c>
      <c r="MQI91" s="835" t="s">
        <v>9925</v>
      </c>
      <c r="MQJ91" s="835" t="s">
        <v>9926</v>
      </c>
      <c r="MQK91" s="835" t="s">
        <v>9927</v>
      </c>
      <c r="MQL91" s="835" t="s">
        <v>9928</v>
      </c>
      <c r="MQM91" s="835" t="s">
        <v>9929</v>
      </c>
      <c r="MQN91" s="835" t="s">
        <v>9930</v>
      </c>
      <c r="MQO91" s="835" t="s">
        <v>9931</v>
      </c>
      <c r="MQP91" s="835" t="s">
        <v>9932</v>
      </c>
      <c r="MQQ91" s="835" t="s">
        <v>9933</v>
      </c>
      <c r="MQR91" s="835" t="s">
        <v>9934</v>
      </c>
      <c r="MQS91" s="835" t="s">
        <v>9935</v>
      </c>
      <c r="MQT91" s="835" t="s">
        <v>9936</v>
      </c>
      <c r="MQU91" s="835" t="s">
        <v>9937</v>
      </c>
      <c r="MQV91" s="835" t="s">
        <v>9938</v>
      </c>
      <c r="MQW91" s="835" t="s">
        <v>9939</v>
      </c>
      <c r="MQX91" s="835" t="s">
        <v>9940</v>
      </c>
      <c r="MQY91" s="835" t="s">
        <v>9941</v>
      </c>
      <c r="MQZ91" s="835" t="s">
        <v>9942</v>
      </c>
      <c r="MRA91" s="835" t="s">
        <v>9943</v>
      </c>
      <c r="MRB91" s="835" t="s">
        <v>9944</v>
      </c>
      <c r="MRC91" s="835" t="s">
        <v>9945</v>
      </c>
      <c r="MRD91" s="835" t="s">
        <v>9946</v>
      </c>
      <c r="MRE91" s="835" t="s">
        <v>9947</v>
      </c>
      <c r="MRF91" s="835" t="s">
        <v>9948</v>
      </c>
      <c r="MRG91" s="835" t="s">
        <v>9949</v>
      </c>
      <c r="MRH91" s="835" t="s">
        <v>9950</v>
      </c>
      <c r="MRI91" s="835" t="s">
        <v>9951</v>
      </c>
      <c r="MRJ91" s="835" t="s">
        <v>9952</v>
      </c>
      <c r="MRK91" s="835" t="s">
        <v>9953</v>
      </c>
      <c r="MRL91" s="835" t="s">
        <v>9954</v>
      </c>
      <c r="MRM91" s="835" t="s">
        <v>9955</v>
      </c>
      <c r="MRN91" s="835" t="s">
        <v>9956</v>
      </c>
      <c r="MRO91" s="835" t="s">
        <v>9957</v>
      </c>
      <c r="MRP91" s="835" t="s">
        <v>9958</v>
      </c>
      <c r="MRQ91" s="835" t="s">
        <v>9959</v>
      </c>
      <c r="MRR91" s="835" t="s">
        <v>9960</v>
      </c>
      <c r="MRS91" s="835" t="s">
        <v>9961</v>
      </c>
      <c r="MRT91" s="835" t="s">
        <v>9962</v>
      </c>
      <c r="MRU91" s="835" t="s">
        <v>9963</v>
      </c>
      <c r="MRV91" s="835" t="s">
        <v>9964</v>
      </c>
      <c r="MRW91" s="835" t="s">
        <v>9965</v>
      </c>
      <c r="MRX91" s="835" t="s">
        <v>9966</v>
      </c>
      <c r="MRY91" s="835" t="s">
        <v>9967</v>
      </c>
      <c r="MRZ91" s="835" t="s">
        <v>9968</v>
      </c>
      <c r="MSA91" s="835" t="s">
        <v>9969</v>
      </c>
      <c r="MSB91" s="835" t="s">
        <v>9970</v>
      </c>
      <c r="MSC91" s="835" t="s">
        <v>9971</v>
      </c>
      <c r="MSD91" s="835" t="s">
        <v>9972</v>
      </c>
      <c r="MSE91" s="835" t="s">
        <v>9973</v>
      </c>
      <c r="MSF91" s="835" t="s">
        <v>9974</v>
      </c>
      <c r="MSG91" s="835" t="s">
        <v>9975</v>
      </c>
      <c r="MSH91" s="835" t="s">
        <v>9976</v>
      </c>
      <c r="MSI91" s="835" t="s">
        <v>9977</v>
      </c>
      <c r="MSJ91" s="835" t="s">
        <v>9978</v>
      </c>
      <c r="MSK91" s="835" t="s">
        <v>9979</v>
      </c>
      <c r="MSL91" s="835" t="s">
        <v>9980</v>
      </c>
      <c r="MSM91" s="835" t="s">
        <v>9981</v>
      </c>
      <c r="MSN91" s="835" t="s">
        <v>9982</v>
      </c>
      <c r="MSO91" s="835" t="s">
        <v>9983</v>
      </c>
      <c r="MSP91" s="835" t="s">
        <v>9984</v>
      </c>
      <c r="MSQ91" s="835" t="s">
        <v>9985</v>
      </c>
      <c r="MSR91" s="835" t="s">
        <v>9986</v>
      </c>
      <c r="MSS91" s="835" t="s">
        <v>9987</v>
      </c>
      <c r="MST91" s="835" t="s">
        <v>9988</v>
      </c>
      <c r="MSU91" s="835" t="s">
        <v>9989</v>
      </c>
      <c r="MSV91" s="835" t="s">
        <v>9990</v>
      </c>
      <c r="MSW91" s="835" t="s">
        <v>9991</v>
      </c>
      <c r="MSX91" s="835" t="s">
        <v>9992</v>
      </c>
      <c r="MSY91" s="835" t="s">
        <v>9993</v>
      </c>
      <c r="MSZ91" s="835" t="s">
        <v>9994</v>
      </c>
      <c r="MTA91" s="835" t="s">
        <v>9995</v>
      </c>
      <c r="MTB91" s="835" t="s">
        <v>9996</v>
      </c>
      <c r="MTC91" s="835" t="s">
        <v>9997</v>
      </c>
      <c r="MTD91" s="835" t="s">
        <v>9998</v>
      </c>
      <c r="MTE91" s="835" t="s">
        <v>9999</v>
      </c>
      <c r="MTF91" s="835" t="s">
        <v>10000</v>
      </c>
      <c r="MTG91" s="835" t="s">
        <v>10001</v>
      </c>
      <c r="MTH91" s="835" t="s">
        <v>10002</v>
      </c>
      <c r="MTI91" s="835" t="s">
        <v>10003</v>
      </c>
      <c r="MTJ91" s="835" t="s">
        <v>10004</v>
      </c>
      <c r="MTK91" s="835" t="s">
        <v>10005</v>
      </c>
      <c r="MTL91" s="835" t="s">
        <v>10006</v>
      </c>
      <c r="MTM91" s="835" t="s">
        <v>10007</v>
      </c>
      <c r="MTN91" s="835" t="s">
        <v>10008</v>
      </c>
      <c r="MTO91" s="835" t="s">
        <v>10009</v>
      </c>
      <c r="MTP91" s="835" t="s">
        <v>10010</v>
      </c>
      <c r="MTQ91" s="835" t="s">
        <v>10011</v>
      </c>
      <c r="MTR91" s="835" t="s">
        <v>10012</v>
      </c>
      <c r="MTS91" s="835" t="s">
        <v>10013</v>
      </c>
      <c r="MTT91" s="835" t="s">
        <v>10014</v>
      </c>
      <c r="MTU91" s="835" t="s">
        <v>10015</v>
      </c>
      <c r="MTV91" s="835" t="s">
        <v>10016</v>
      </c>
      <c r="MTW91" s="835" t="s">
        <v>10017</v>
      </c>
      <c r="MTX91" s="835" t="s">
        <v>10018</v>
      </c>
      <c r="MTY91" s="835" t="s">
        <v>10019</v>
      </c>
      <c r="MTZ91" s="835" t="s">
        <v>10020</v>
      </c>
      <c r="MUA91" s="835" t="s">
        <v>10021</v>
      </c>
      <c r="MUB91" s="835" t="s">
        <v>10022</v>
      </c>
      <c r="MUC91" s="835" t="s">
        <v>10023</v>
      </c>
      <c r="MUD91" s="835" t="s">
        <v>10024</v>
      </c>
      <c r="MUE91" s="835" t="s">
        <v>10025</v>
      </c>
      <c r="MUF91" s="835" t="s">
        <v>10026</v>
      </c>
      <c r="MUG91" s="835" t="s">
        <v>10027</v>
      </c>
      <c r="MUH91" s="835" t="s">
        <v>10028</v>
      </c>
      <c r="MUI91" s="835" t="s">
        <v>10029</v>
      </c>
      <c r="MUJ91" s="835" t="s">
        <v>10030</v>
      </c>
      <c r="MUK91" s="835" t="s">
        <v>10031</v>
      </c>
      <c r="MUL91" s="835" t="s">
        <v>10032</v>
      </c>
      <c r="MUM91" s="835" t="s">
        <v>10033</v>
      </c>
      <c r="MUN91" s="835" t="s">
        <v>10034</v>
      </c>
      <c r="MUO91" s="835" t="s">
        <v>10035</v>
      </c>
      <c r="MUP91" s="835" t="s">
        <v>10036</v>
      </c>
      <c r="MUQ91" s="835" t="s">
        <v>10037</v>
      </c>
      <c r="MUR91" s="835" t="s">
        <v>10038</v>
      </c>
      <c r="MUS91" s="835" t="s">
        <v>10039</v>
      </c>
      <c r="MUT91" s="835" t="s">
        <v>10040</v>
      </c>
      <c r="MUU91" s="835" t="s">
        <v>10041</v>
      </c>
      <c r="MUV91" s="835" t="s">
        <v>10042</v>
      </c>
      <c r="MUW91" s="835" t="s">
        <v>10043</v>
      </c>
      <c r="MUX91" s="835" t="s">
        <v>10044</v>
      </c>
      <c r="MUY91" s="835" t="s">
        <v>10045</v>
      </c>
      <c r="MUZ91" s="835" t="s">
        <v>10046</v>
      </c>
      <c r="MVA91" s="835" t="s">
        <v>10047</v>
      </c>
      <c r="MVB91" s="835" t="s">
        <v>10048</v>
      </c>
      <c r="MVC91" s="835" t="s">
        <v>10049</v>
      </c>
      <c r="MVD91" s="835" t="s">
        <v>10050</v>
      </c>
      <c r="MVE91" s="835" t="s">
        <v>10051</v>
      </c>
      <c r="MVF91" s="835" t="s">
        <v>10052</v>
      </c>
      <c r="MVG91" s="835" t="s">
        <v>10053</v>
      </c>
      <c r="MVH91" s="835" t="s">
        <v>10054</v>
      </c>
      <c r="MVI91" s="835" t="s">
        <v>10055</v>
      </c>
      <c r="MVJ91" s="835" t="s">
        <v>10056</v>
      </c>
      <c r="MVK91" s="835" t="s">
        <v>10057</v>
      </c>
      <c r="MVL91" s="835" t="s">
        <v>10058</v>
      </c>
      <c r="MVM91" s="835" t="s">
        <v>10059</v>
      </c>
      <c r="MVN91" s="835" t="s">
        <v>10060</v>
      </c>
      <c r="MVO91" s="835" t="s">
        <v>10061</v>
      </c>
      <c r="MVP91" s="835" t="s">
        <v>10062</v>
      </c>
      <c r="MVQ91" s="835" t="s">
        <v>10063</v>
      </c>
      <c r="MVR91" s="835" t="s">
        <v>10064</v>
      </c>
      <c r="MVS91" s="835" t="s">
        <v>10065</v>
      </c>
      <c r="MVT91" s="835" t="s">
        <v>10066</v>
      </c>
      <c r="MVU91" s="835" t="s">
        <v>10067</v>
      </c>
      <c r="MVV91" s="835" t="s">
        <v>10068</v>
      </c>
      <c r="MVW91" s="835" t="s">
        <v>10069</v>
      </c>
      <c r="MVX91" s="835" t="s">
        <v>10070</v>
      </c>
      <c r="MVY91" s="835" t="s">
        <v>10071</v>
      </c>
      <c r="MVZ91" s="835" t="s">
        <v>10072</v>
      </c>
      <c r="MWA91" s="835" t="s">
        <v>10073</v>
      </c>
      <c r="MWB91" s="835" t="s">
        <v>10074</v>
      </c>
      <c r="MWC91" s="835" t="s">
        <v>10075</v>
      </c>
      <c r="MWD91" s="835" t="s">
        <v>10076</v>
      </c>
      <c r="MWE91" s="835" t="s">
        <v>10077</v>
      </c>
      <c r="MWF91" s="835" t="s">
        <v>10078</v>
      </c>
      <c r="MWG91" s="835" t="s">
        <v>10079</v>
      </c>
      <c r="MWH91" s="835" t="s">
        <v>10080</v>
      </c>
      <c r="MWI91" s="835" t="s">
        <v>10081</v>
      </c>
      <c r="MWJ91" s="835" t="s">
        <v>10082</v>
      </c>
      <c r="MWK91" s="835" t="s">
        <v>10083</v>
      </c>
      <c r="MWL91" s="835" t="s">
        <v>10084</v>
      </c>
      <c r="MWM91" s="835" t="s">
        <v>10085</v>
      </c>
      <c r="MWN91" s="835" t="s">
        <v>10086</v>
      </c>
      <c r="MWO91" s="835" t="s">
        <v>10087</v>
      </c>
      <c r="MWP91" s="835" t="s">
        <v>10088</v>
      </c>
      <c r="MWQ91" s="835" t="s">
        <v>10089</v>
      </c>
      <c r="MWR91" s="835" t="s">
        <v>10090</v>
      </c>
      <c r="MWS91" s="835" t="s">
        <v>10091</v>
      </c>
      <c r="MWT91" s="835" t="s">
        <v>10092</v>
      </c>
      <c r="MWU91" s="835" t="s">
        <v>10093</v>
      </c>
      <c r="MWV91" s="835" t="s">
        <v>10094</v>
      </c>
      <c r="MWW91" s="835" t="s">
        <v>10095</v>
      </c>
      <c r="MWX91" s="835" t="s">
        <v>10096</v>
      </c>
      <c r="MWY91" s="835" t="s">
        <v>10097</v>
      </c>
      <c r="MWZ91" s="835" t="s">
        <v>10098</v>
      </c>
      <c r="MXA91" s="835" t="s">
        <v>10099</v>
      </c>
      <c r="MXB91" s="835" t="s">
        <v>10100</v>
      </c>
      <c r="MXC91" s="835" t="s">
        <v>10101</v>
      </c>
      <c r="MXD91" s="835" t="s">
        <v>10102</v>
      </c>
      <c r="MXE91" s="835" t="s">
        <v>10103</v>
      </c>
      <c r="MXF91" s="835" t="s">
        <v>10104</v>
      </c>
      <c r="MXG91" s="835" t="s">
        <v>10105</v>
      </c>
      <c r="MXH91" s="835" t="s">
        <v>10106</v>
      </c>
      <c r="MXI91" s="835" t="s">
        <v>10107</v>
      </c>
      <c r="MXJ91" s="835" t="s">
        <v>10108</v>
      </c>
      <c r="MXK91" s="835" t="s">
        <v>10109</v>
      </c>
      <c r="MXL91" s="835" t="s">
        <v>10110</v>
      </c>
      <c r="MXM91" s="835" t="s">
        <v>10111</v>
      </c>
      <c r="MXN91" s="835" t="s">
        <v>10112</v>
      </c>
      <c r="MXO91" s="835" t="s">
        <v>10113</v>
      </c>
      <c r="MXP91" s="835" t="s">
        <v>10114</v>
      </c>
      <c r="MXQ91" s="835" t="s">
        <v>10115</v>
      </c>
      <c r="MXR91" s="835" t="s">
        <v>10116</v>
      </c>
      <c r="MXS91" s="835" t="s">
        <v>10117</v>
      </c>
      <c r="MXT91" s="835" t="s">
        <v>10118</v>
      </c>
      <c r="MXU91" s="835" t="s">
        <v>10119</v>
      </c>
      <c r="MXV91" s="835" t="s">
        <v>10120</v>
      </c>
      <c r="MXW91" s="835" t="s">
        <v>10121</v>
      </c>
      <c r="MXX91" s="835" t="s">
        <v>10122</v>
      </c>
      <c r="MXY91" s="835" t="s">
        <v>10123</v>
      </c>
      <c r="MXZ91" s="835" t="s">
        <v>10124</v>
      </c>
      <c r="MYA91" s="835" t="s">
        <v>10125</v>
      </c>
      <c r="MYB91" s="835" t="s">
        <v>10126</v>
      </c>
      <c r="MYC91" s="835" t="s">
        <v>10127</v>
      </c>
      <c r="MYD91" s="835" t="s">
        <v>10128</v>
      </c>
      <c r="MYE91" s="835" t="s">
        <v>10129</v>
      </c>
      <c r="MYF91" s="835" t="s">
        <v>10130</v>
      </c>
      <c r="MYG91" s="835" t="s">
        <v>10131</v>
      </c>
      <c r="MYH91" s="835" t="s">
        <v>10132</v>
      </c>
      <c r="MYI91" s="835" t="s">
        <v>10133</v>
      </c>
      <c r="MYJ91" s="835" t="s">
        <v>10134</v>
      </c>
      <c r="MYK91" s="835" t="s">
        <v>10135</v>
      </c>
      <c r="MYL91" s="835" t="s">
        <v>10136</v>
      </c>
      <c r="MYM91" s="835" t="s">
        <v>10137</v>
      </c>
      <c r="MYN91" s="835" t="s">
        <v>10138</v>
      </c>
      <c r="MYO91" s="835" t="s">
        <v>10139</v>
      </c>
      <c r="MYP91" s="835" t="s">
        <v>10140</v>
      </c>
      <c r="MYQ91" s="835" t="s">
        <v>10141</v>
      </c>
      <c r="MYR91" s="835" t="s">
        <v>10142</v>
      </c>
      <c r="MYS91" s="835" t="s">
        <v>10143</v>
      </c>
      <c r="MYT91" s="835" t="s">
        <v>10144</v>
      </c>
      <c r="MYU91" s="835" t="s">
        <v>10145</v>
      </c>
      <c r="MYV91" s="835" t="s">
        <v>10146</v>
      </c>
      <c r="MYW91" s="835" t="s">
        <v>10147</v>
      </c>
      <c r="MYX91" s="835" t="s">
        <v>10148</v>
      </c>
      <c r="MYY91" s="835" t="s">
        <v>10149</v>
      </c>
      <c r="MYZ91" s="835" t="s">
        <v>10150</v>
      </c>
      <c r="MZA91" s="835" t="s">
        <v>10151</v>
      </c>
      <c r="MZB91" s="835" t="s">
        <v>10152</v>
      </c>
      <c r="MZC91" s="835" t="s">
        <v>10153</v>
      </c>
      <c r="MZD91" s="835" t="s">
        <v>10154</v>
      </c>
      <c r="MZE91" s="835" t="s">
        <v>10155</v>
      </c>
      <c r="MZF91" s="835" t="s">
        <v>10156</v>
      </c>
      <c r="MZG91" s="835" t="s">
        <v>10157</v>
      </c>
      <c r="MZH91" s="835" t="s">
        <v>10158</v>
      </c>
      <c r="MZI91" s="835" t="s">
        <v>10159</v>
      </c>
      <c r="MZJ91" s="835" t="s">
        <v>10160</v>
      </c>
      <c r="MZK91" s="835" t="s">
        <v>10161</v>
      </c>
      <c r="MZL91" s="835" t="s">
        <v>10162</v>
      </c>
      <c r="MZM91" s="835" t="s">
        <v>10163</v>
      </c>
      <c r="MZN91" s="835" t="s">
        <v>10164</v>
      </c>
      <c r="MZO91" s="835" t="s">
        <v>10165</v>
      </c>
      <c r="MZP91" s="835" t="s">
        <v>10166</v>
      </c>
      <c r="MZQ91" s="835" t="s">
        <v>10167</v>
      </c>
      <c r="MZR91" s="835" t="s">
        <v>10168</v>
      </c>
      <c r="MZS91" s="835" t="s">
        <v>10169</v>
      </c>
      <c r="MZT91" s="835" t="s">
        <v>10170</v>
      </c>
      <c r="MZU91" s="835" t="s">
        <v>10171</v>
      </c>
      <c r="MZV91" s="835" t="s">
        <v>10172</v>
      </c>
      <c r="MZW91" s="835" t="s">
        <v>10173</v>
      </c>
      <c r="MZX91" s="835" t="s">
        <v>10174</v>
      </c>
      <c r="MZY91" s="835" t="s">
        <v>10175</v>
      </c>
      <c r="MZZ91" s="835" t="s">
        <v>10176</v>
      </c>
      <c r="NAA91" s="835" t="s">
        <v>10177</v>
      </c>
      <c r="NAB91" s="835" t="s">
        <v>10178</v>
      </c>
      <c r="NAC91" s="835" t="s">
        <v>10179</v>
      </c>
      <c r="NAD91" s="835" t="s">
        <v>10180</v>
      </c>
      <c r="NAE91" s="835" t="s">
        <v>10181</v>
      </c>
      <c r="NAF91" s="835" t="s">
        <v>10182</v>
      </c>
      <c r="NAG91" s="835" t="s">
        <v>10183</v>
      </c>
      <c r="NAH91" s="835" t="s">
        <v>10184</v>
      </c>
      <c r="NAI91" s="835" t="s">
        <v>10185</v>
      </c>
      <c r="NAJ91" s="835" t="s">
        <v>10186</v>
      </c>
      <c r="NAK91" s="835" t="s">
        <v>10187</v>
      </c>
      <c r="NAL91" s="835" t="s">
        <v>10188</v>
      </c>
      <c r="NAM91" s="835" t="s">
        <v>10189</v>
      </c>
      <c r="NAN91" s="835" t="s">
        <v>10190</v>
      </c>
      <c r="NAO91" s="835" t="s">
        <v>10191</v>
      </c>
      <c r="NAP91" s="835" t="s">
        <v>10192</v>
      </c>
      <c r="NAQ91" s="835" t="s">
        <v>10193</v>
      </c>
      <c r="NAR91" s="835" t="s">
        <v>10194</v>
      </c>
      <c r="NAS91" s="835" t="s">
        <v>10195</v>
      </c>
      <c r="NAT91" s="835" t="s">
        <v>10196</v>
      </c>
      <c r="NAU91" s="835" t="s">
        <v>10197</v>
      </c>
      <c r="NAV91" s="835" t="s">
        <v>10198</v>
      </c>
      <c r="NAW91" s="835" t="s">
        <v>10199</v>
      </c>
      <c r="NAX91" s="835" t="s">
        <v>10200</v>
      </c>
      <c r="NAY91" s="835" t="s">
        <v>10201</v>
      </c>
      <c r="NAZ91" s="835" t="s">
        <v>10202</v>
      </c>
      <c r="NBA91" s="835" t="s">
        <v>10203</v>
      </c>
      <c r="NBB91" s="835" t="s">
        <v>10204</v>
      </c>
      <c r="NBC91" s="835" t="s">
        <v>10205</v>
      </c>
      <c r="NBD91" s="835" t="s">
        <v>10206</v>
      </c>
      <c r="NBE91" s="835" t="s">
        <v>10207</v>
      </c>
      <c r="NBF91" s="835" t="s">
        <v>10208</v>
      </c>
      <c r="NBG91" s="835" t="s">
        <v>10209</v>
      </c>
      <c r="NBH91" s="835" t="s">
        <v>10210</v>
      </c>
      <c r="NBI91" s="835" t="s">
        <v>10211</v>
      </c>
      <c r="NBJ91" s="835" t="s">
        <v>10212</v>
      </c>
      <c r="NBK91" s="835" t="s">
        <v>10213</v>
      </c>
      <c r="NBL91" s="835" t="s">
        <v>10214</v>
      </c>
      <c r="NBM91" s="835" t="s">
        <v>10215</v>
      </c>
      <c r="NBN91" s="835" t="s">
        <v>10216</v>
      </c>
      <c r="NBO91" s="835" t="s">
        <v>10217</v>
      </c>
      <c r="NBP91" s="835" t="s">
        <v>10218</v>
      </c>
      <c r="NBQ91" s="835" t="s">
        <v>10219</v>
      </c>
      <c r="NBR91" s="835" t="s">
        <v>10220</v>
      </c>
      <c r="NBS91" s="835" t="s">
        <v>10221</v>
      </c>
      <c r="NBT91" s="835" t="s">
        <v>10222</v>
      </c>
      <c r="NBU91" s="835" t="s">
        <v>10223</v>
      </c>
      <c r="NBV91" s="835" t="s">
        <v>10224</v>
      </c>
      <c r="NBW91" s="835" t="s">
        <v>10225</v>
      </c>
      <c r="NBX91" s="835" t="s">
        <v>10226</v>
      </c>
      <c r="NBY91" s="835" t="s">
        <v>10227</v>
      </c>
      <c r="NBZ91" s="835" t="s">
        <v>10228</v>
      </c>
      <c r="NCA91" s="835" t="s">
        <v>10229</v>
      </c>
      <c r="NCB91" s="835" t="s">
        <v>10230</v>
      </c>
      <c r="NCC91" s="835" t="s">
        <v>10231</v>
      </c>
      <c r="NCD91" s="835" t="s">
        <v>10232</v>
      </c>
      <c r="NCE91" s="835" t="s">
        <v>10233</v>
      </c>
      <c r="NCF91" s="835" t="s">
        <v>10234</v>
      </c>
      <c r="NCG91" s="835" t="s">
        <v>10235</v>
      </c>
      <c r="NCH91" s="835" t="s">
        <v>10236</v>
      </c>
      <c r="NCI91" s="835" t="s">
        <v>10237</v>
      </c>
      <c r="NCJ91" s="835" t="s">
        <v>10238</v>
      </c>
      <c r="NCK91" s="835" t="s">
        <v>10239</v>
      </c>
      <c r="NCL91" s="835" t="s">
        <v>10240</v>
      </c>
      <c r="NCM91" s="835" t="s">
        <v>10241</v>
      </c>
      <c r="NCN91" s="835" t="s">
        <v>10242</v>
      </c>
      <c r="NCO91" s="835" t="s">
        <v>10243</v>
      </c>
      <c r="NCP91" s="835" t="s">
        <v>10244</v>
      </c>
      <c r="NCQ91" s="835" t="s">
        <v>10245</v>
      </c>
      <c r="NCR91" s="835" t="s">
        <v>10246</v>
      </c>
      <c r="NCS91" s="835" t="s">
        <v>10247</v>
      </c>
      <c r="NCT91" s="835" t="s">
        <v>10248</v>
      </c>
      <c r="NCU91" s="835" t="s">
        <v>10249</v>
      </c>
      <c r="NCV91" s="835" t="s">
        <v>10250</v>
      </c>
      <c r="NCW91" s="835" t="s">
        <v>10251</v>
      </c>
      <c r="NCX91" s="835" t="s">
        <v>10252</v>
      </c>
      <c r="NCY91" s="835" t="s">
        <v>10253</v>
      </c>
      <c r="NCZ91" s="835" t="s">
        <v>10254</v>
      </c>
      <c r="NDA91" s="835" t="s">
        <v>10255</v>
      </c>
      <c r="NDB91" s="835" t="s">
        <v>10256</v>
      </c>
      <c r="NDC91" s="835" t="s">
        <v>10257</v>
      </c>
      <c r="NDD91" s="835" t="s">
        <v>10258</v>
      </c>
      <c r="NDE91" s="835" t="s">
        <v>10259</v>
      </c>
      <c r="NDF91" s="835" t="s">
        <v>10260</v>
      </c>
      <c r="NDG91" s="835" t="s">
        <v>10261</v>
      </c>
      <c r="NDH91" s="835" t="s">
        <v>10262</v>
      </c>
      <c r="NDI91" s="835" t="s">
        <v>10263</v>
      </c>
      <c r="NDJ91" s="835" t="s">
        <v>10264</v>
      </c>
      <c r="NDK91" s="835" t="s">
        <v>10265</v>
      </c>
      <c r="NDL91" s="835" t="s">
        <v>10266</v>
      </c>
      <c r="NDM91" s="835" t="s">
        <v>10267</v>
      </c>
      <c r="NDN91" s="835" t="s">
        <v>10268</v>
      </c>
      <c r="NDO91" s="835" t="s">
        <v>10269</v>
      </c>
      <c r="NDP91" s="835" t="s">
        <v>10270</v>
      </c>
      <c r="NDQ91" s="835" t="s">
        <v>10271</v>
      </c>
      <c r="NDR91" s="835" t="s">
        <v>10272</v>
      </c>
      <c r="NDS91" s="835" t="s">
        <v>10273</v>
      </c>
      <c r="NDT91" s="835" t="s">
        <v>10274</v>
      </c>
      <c r="NDU91" s="835" t="s">
        <v>10275</v>
      </c>
      <c r="NDV91" s="835" t="s">
        <v>10276</v>
      </c>
      <c r="NDW91" s="835" t="s">
        <v>10277</v>
      </c>
      <c r="NDX91" s="835" t="s">
        <v>10278</v>
      </c>
      <c r="NDY91" s="835" t="s">
        <v>10279</v>
      </c>
      <c r="NDZ91" s="835" t="s">
        <v>10280</v>
      </c>
      <c r="NEA91" s="835" t="s">
        <v>10281</v>
      </c>
      <c r="NEB91" s="835" t="s">
        <v>10282</v>
      </c>
      <c r="NEC91" s="835" t="s">
        <v>10283</v>
      </c>
      <c r="NED91" s="835" t="s">
        <v>10284</v>
      </c>
      <c r="NEE91" s="835" t="s">
        <v>10285</v>
      </c>
      <c r="NEF91" s="835" t="s">
        <v>10286</v>
      </c>
      <c r="NEG91" s="835" t="s">
        <v>10287</v>
      </c>
      <c r="NEH91" s="835" t="s">
        <v>10288</v>
      </c>
      <c r="NEI91" s="835" t="s">
        <v>10289</v>
      </c>
      <c r="NEJ91" s="835" t="s">
        <v>10290</v>
      </c>
      <c r="NEK91" s="835" t="s">
        <v>10291</v>
      </c>
      <c r="NEL91" s="835" t="s">
        <v>10292</v>
      </c>
      <c r="NEM91" s="835" t="s">
        <v>10293</v>
      </c>
      <c r="NEN91" s="835" t="s">
        <v>10294</v>
      </c>
      <c r="NEO91" s="835" t="s">
        <v>10295</v>
      </c>
      <c r="NEP91" s="835" t="s">
        <v>10296</v>
      </c>
      <c r="NEQ91" s="835" t="s">
        <v>10297</v>
      </c>
      <c r="NER91" s="835" t="s">
        <v>10298</v>
      </c>
      <c r="NES91" s="835" t="s">
        <v>10299</v>
      </c>
      <c r="NET91" s="835" t="s">
        <v>10300</v>
      </c>
      <c r="NEU91" s="835" t="s">
        <v>10301</v>
      </c>
      <c r="NEV91" s="835" t="s">
        <v>10302</v>
      </c>
      <c r="NEW91" s="835" t="s">
        <v>10303</v>
      </c>
      <c r="NEX91" s="835" t="s">
        <v>10304</v>
      </c>
      <c r="NEY91" s="835" t="s">
        <v>10305</v>
      </c>
      <c r="NEZ91" s="835" t="s">
        <v>10306</v>
      </c>
      <c r="NFA91" s="835" t="s">
        <v>10307</v>
      </c>
      <c r="NFB91" s="835" t="s">
        <v>10308</v>
      </c>
      <c r="NFC91" s="835" t="s">
        <v>10309</v>
      </c>
      <c r="NFD91" s="835" t="s">
        <v>10310</v>
      </c>
      <c r="NFE91" s="835" t="s">
        <v>10311</v>
      </c>
      <c r="NFF91" s="835" t="s">
        <v>10312</v>
      </c>
      <c r="NFG91" s="835" t="s">
        <v>10313</v>
      </c>
      <c r="NFH91" s="835" t="s">
        <v>10314</v>
      </c>
      <c r="NFI91" s="835" t="s">
        <v>10315</v>
      </c>
      <c r="NFJ91" s="835" t="s">
        <v>10316</v>
      </c>
      <c r="NFK91" s="835" t="s">
        <v>10317</v>
      </c>
      <c r="NFL91" s="835" t="s">
        <v>10318</v>
      </c>
      <c r="NFM91" s="835" t="s">
        <v>10319</v>
      </c>
      <c r="NFN91" s="835" t="s">
        <v>10320</v>
      </c>
      <c r="NFO91" s="835" t="s">
        <v>10321</v>
      </c>
      <c r="NFP91" s="835" t="s">
        <v>10322</v>
      </c>
      <c r="NFQ91" s="835" t="s">
        <v>10323</v>
      </c>
      <c r="NFR91" s="835" t="s">
        <v>10324</v>
      </c>
      <c r="NFS91" s="835" t="s">
        <v>10325</v>
      </c>
      <c r="NFT91" s="835" t="s">
        <v>10326</v>
      </c>
      <c r="NFU91" s="835" t="s">
        <v>10327</v>
      </c>
      <c r="NFV91" s="835" t="s">
        <v>10328</v>
      </c>
      <c r="NFW91" s="835" t="s">
        <v>10329</v>
      </c>
      <c r="NFX91" s="835" t="s">
        <v>10330</v>
      </c>
      <c r="NFY91" s="835" t="s">
        <v>10331</v>
      </c>
      <c r="NFZ91" s="835" t="s">
        <v>10332</v>
      </c>
      <c r="NGA91" s="835" t="s">
        <v>10333</v>
      </c>
      <c r="NGB91" s="835" t="s">
        <v>10334</v>
      </c>
      <c r="NGC91" s="835" t="s">
        <v>10335</v>
      </c>
      <c r="NGD91" s="835" t="s">
        <v>10336</v>
      </c>
      <c r="NGE91" s="835" t="s">
        <v>10337</v>
      </c>
      <c r="NGF91" s="835" t="s">
        <v>10338</v>
      </c>
      <c r="NGG91" s="835" t="s">
        <v>10339</v>
      </c>
      <c r="NGH91" s="835" t="s">
        <v>10340</v>
      </c>
      <c r="NGI91" s="835" t="s">
        <v>10341</v>
      </c>
      <c r="NGJ91" s="835" t="s">
        <v>10342</v>
      </c>
      <c r="NGK91" s="835" t="s">
        <v>10343</v>
      </c>
      <c r="NGL91" s="835" t="s">
        <v>10344</v>
      </c>
      <c r="NGM91" s="835" t="s">
        <v>10345</v>
      </c>
      <c r="NGN91" s="835" t="s">
        <v>10346</v>
      </c>
      <c r="NGO91" s="835" t="s">
        <v>10347</v>
      </c>
      <c r="NGP91" s="835" t="s">
        <v>10348</v>
      </c>
      <c r="NGQ91" s="835" t="s">
        <v>10349</v>
      </c>
      <c r="NGR91" s="835" t="s">
        <v>10350</v>
      </c>
      <c r="NGS91" s="835" t="s">
        <v>10351</v>
      </c>
      <c r="NGT91" s="835" t="s">
        <v>10352</v>
      </c>
      <c r="NGU91" s="835" t="s">
        <v>10353</v>
      </c>
      <c r="NGV91" s="835" t="s">
        <v>10354</v>
      </c>
      <c r="NGW91" s="835" t="s">
        <v>10355</v>
      </c>
      <c r="NGX91" s="835" t="s">
        <v>10356</v>
      </c>
      <c r="NGY91" s="835" t="s">
        <v>10357</v>
      </c>
      <c r="NGZ91" s="835" t="s">
        <v>10358</v>
      </c>
      <c r="NHA91" s="835" t="s">
        <v>10359</v>
      </c>
      <c r="NHB91" s="835" t="s">
        <v>10360</v>
      </c>
      <c r="NHC91" s="835" t="s">
        <v>10361</v>
      </c>
      <c r="NHD91" s="835" t="s">
        <v>10362</v>
      </c>
      <c r="NHE91" s="835" t="s">
        <v>10363</v>
      </c>
      <c r="NHF91" s="835" t="s">
        <v>10364</v>
      </c>
      <c r="NHG91" s="835" t="s">
        <v>10365</v>
      </c>
      <c r="NHH91" s="835" t="s">
        <v>10366</v>
      </c>
      <c r="NHI91" s="835" t="s">
        <v>10367</v>
      </c>
      <c r="NHJ91" s="835" t="s">
        <v>10368</v>
      </c>
      <c r="NHK91" s="835" t="s">
        <v>10369</v>
      </c>
      <c r="NHL91" s="835" t="s">
        <v>10370</v>
      </c>
      <c r="NHM91" s="835" t="s">
        <v>10371</v>
      </c>
      <c r="NHN91" s="835" t="s">
        <v>10372</v>
      </c>
      <c r="NHO91" s="835" t="s">
        <v>10373</v>
      </c>
      <c r="NHP91" s="835" t="s">
        <v>10374</v>
      </c>
      <c r="NHQ91" s="835" t="s">
        <v>10375</v>
      </c>
      <c r="NHR91" s="835" t="s">
        <v>10376</v>
      </c>
      <c r="NHS91" s="835" t="s">
        <v>10377</v>
      </c>
      <c r="NHT91" s="835" t="s">
        <v>10378</v>
      </c>
      <c r="NHU91" s="835" t="s">
        <v>10379</v>
      </c>
      <c r="NHV91" s="835" t="s">
        <v>10380</v>
      </c>
      <c r="NHW91" s="835" t="s">
        <v>10381</v>
      </c>
      <c r="NHX91" s="835" t="s">
        <v>10382</v>
      </c>
      <c r="NHY91" s="835" t="s">
        <v>10383</v>
      </c>
      <c r="NHZ91" s="835" t="s">
        <v>10384</v>
      </c>
      <c r="NIA91" s="835" t="s">
        <v>10385</v>
      </c>
      <c r="NIB91" s="835" t="s">
        <v>10386</v>
      </c>
      <c r="NIC91" s="835" t="s">
        <v>10387</v>
      </c>
      <c r="NID91" s="835" t="s">
        <v>10388</v>
      </c>
      <c r="NIE91" s="835" t="s">
        <v>10389</v>
      </c>
      <c r="NIF91" s="835" t="s">
        <v>10390</v>
      </c>
      <c r="NIG91" s="835" t="s">
        <v>10391</v>
      </c>
      <c r="NIH91" s="835" t="s">
        <v>10392</v>
      </c>
      <c r="NII91" s="835" t="s">
        <v>10393</v>
      </c>
      <c r="NIJ91" s="835" t="s">
        <v>10394</v>
      </c>
      <c r="NIK91" s="835" t="s">
        <v>10395</v>
      </c>
      <c r="NIL91" s="835" t="s">
        <v>10396</v>
      </c>
      <c r="NIM91" s="835" t="s">
        <v>10397</v>
      </c>
      <c r="NIN91" s="835" t="s">
        <v>10398</v>
      </c>
      <c r="NIO91" s="835" t="s">
        <v>10399</v>
      </c>
      <c r="NIP91" s="835" t="s">
        <v>10400</v>
      </c>
      <c r="NIQ91" s="835" t="s">
        <v>10401</v>
      </c>
      <c r="NIR91" s="835" t="s">
        <v>10402</v>
      </c>
      <c r="NIS91" s="835" t="s">
        <v>10403</v>
      </c>
      <c r="NIT91" s="835" t="s">
        <v>10404</v>
      </c>
      <c r="NIU91" s="835" t="s">
        <v>10405</v>
      </c>
      <c r="NIV91" s="835" t="s">
        <v>10406</v>
      </c>
      <c r="NIW91" s="835" t="s">
        <v>10407</v>
      </c>
      <c r="NIX91" s="835" t="s">
        <v>10408</v>
      </c>
      <c r="NIY91" s="835" t="s">
        <v>10409</v>
      </c>
      <c r="NIZ91" s="835" t="s">
        <v>10410</v>
      </c>
      <c r="NJA91" s="835" t="s">
        <v>10411</v>
      </c>
      <c r="NJB91" s="835" t="s">
        <v>10412</v>
      </c>
      <c r="NJC91" s="835" t="s">
        <v>10413</v>
      </c>
      <c r="NJD91" s="835" t="s">
        <v>10414</v>
      </c>
      <c r="NJE91" s="835" t="s">
        <v>10415</v>
      </c>
      <c r="NJF91" s="835" t="s">
        <v>10416</v>
      </c>
      <c r="NJG91" s="835" t="s">
        <v>10417</v>
      </c>
      <c r="NJH91" s="835" t="s">
        <v>10418</v>
      </c>
      <c r="NJI91" s="835" t="s">
        <v>10419</v>
      </c>
      <c r="NJJ91" s="835" t="s">
        <v>10420</v>
      </c>
      <c r="NJK91" s="835" t="s">
        <v>10421</v>
      </c>
      <c r="NJL91" s="835" t="s">
        <v>10422</v>
      </c>
      <c r="NJM91" s="835" t="s">
        <v>10423</v>
      </c>
      <c r="NJN91" s="835" t="s">
        <v>10424</v>
      </c>
      <c r="NJO91" s="835" t="s">
        <v>10425</v>
      </c>
      <c r="NJP91" s="835" t="s">
        <v>10426</v>
      </c>
      <c r="NJQ91" s="835" t="s">
        <v>10427</v>
      </c>
      <c r="NJR91" s="835" t="s">
        <v>10428</v>
      </c>
      <c r="NJS91" s="835" t="s">
        <v>10429</v>
      </c>
      <c r="NJT91" s="835" t="s">
        <v>10430</v>
      </c>
      <c r="NJU91" s="835" t="s">
        <v>10431</v>
      </c>
      <c r="NJV91" s="835" t="s">
        <v>10432</v>
      </c>
      <c r="NJW91" s="835" t="s">
        <v>10433</v>
      </c>
      <c r="NJX91" s="835" t="s">
        <v>10434</v>
      </c>
      <c r="NJY91" s="835" t="s">
        <v>10435</v>
      </c>
      <c r="NJZ91" s="835" t="s">
        <v>10436</v>
      </c>
      <c r="NKA91" s="835" t="s">
        <v>10437</v>
      </c>
      <c r="NKB91" s="835" t="s">
        <v>10438</v>
      </c>
      <c r="NKC91" s="835" t="s">
        <v>10439</v>
      </c>
      <c r="NKD91" s="835" t="s">
        <v>10440</v>
      </c>
      <c r="NKE91" s="835" t="s">
        <v>10441</v>
      </c>
      <c r="NKF91" s="835" t="s">
        <v>10442</v>
      </c>
      <c r="NKG91" s="835" t="s">
        <v>10443</v>
      </c>
      <c r="NKH91" s="835" t="s">
        <v>10444</v>
      </c>
      <c r="NKI91" s="835" t="s">
        <v>10445</v>
      </c>
      <c r="NKJ91" s="835" t="s">
        <v>10446</v>
      </c>
      <c r="NKK91" s="835" t="s">
        <v>10447</v>
      </c>
      <c r="NKL91" s="835" t="s">
        <v>10448</v>
      </c>
      <c r="NKM91" s="835" t="s">
        <v>10449</v>
      </c>
      <c r="NKN91" s="835" t="s">
        <v>10450</v>
      </c>
      <c r="NKO91" s="835" t="s">
        <v>10451</v>
      </c>
      <c r="NKP91" s="835" t="s">
        <v>10452</v>
      </c>
      <c r="NKQ91" s="835" t="s">
        <v>10453</v>
      </c>
      <c r="NKR91" s="835" t="s">
        <v>10454</v>
      </c>
      <c r="NKS91" s="835" t="s">
        <v>10455</v>
      </c>
      <c r="NKT91" s="835" t="s">
        <v>10456</v>
      </c>
      <c r="NKU91" s="835" t="s">
        <v>10457</v>
      </c>
      <c r="NKV91" s="835" t="s">
        <v>10458</v>
      </c>
      <c r="NKW91" s="835" t="s">
        <v>10459</v>
      </c>
      <c r="NKX91" s="835" t="s">
        <v>10460</v>
      </c>
      <c r="NKY91" s="835" t="s">
        <v>10461</v>
      </c>
      <c r="NKZ91" s="835" t="s">
        <v>10462</v>
      </c>
      <c r="NLA91" s="835" t="s">
        <v>10463</v>
      </c>
      <c r="NLB91" s="835" t="s">
        <v>10464</v>
      </c>
      <c r="NLC91" s="835" t="s">
        <v>10465</v>
      </c>
      <c r="NLD91" s="835" t="s">
        <v>10466</v>
      </c>
      <c r="NLE91" s="835" t="s">
        <v>10467</v>
      </c>
      <c r="NLF91" s="835" t="s">
        <v>10468</v>
      </c>
      <c r="NLG91" s="835" t="s">
        <v>10469</v>
      </c>
      <c r="NLH91" s="835" t="s">
        <v>10470</v>
      </c>
      <c r="NLI91" s="835" t="s">
        <v>10471</v>
      </c>
      <c r="NLJ91" s="835" t="s">
        <v>10472</v>
      </c>
      <c r="NLK91" s="835" t="s">
        <v>10473</v>
      </c>
      <c r="NLL91" s="835" t="s">
        <v>10474</v>
      </c>
      <c r="NLM91" s="835" t="s">
        <v>10475</v>
      </c>
      <c r="NLN91" s="835" t="s">
        <v>10476</v>
      </c>
      <c r="NLO91" s="835" t="s">
        <v>10477</v>
      </c>
      <c r="NLP91" s="835" t="s">
        <v>10478</v>
      </c>
      <c r="NLQ91" s="835" t="s">
        <v>10479</v>
      </c>
      <c r="NLR91" s="835" t="s">
        <v>10480</v>
      </c>
      <c r="NLS91" s="835" t="s">
        <v>10481</v>
      </c>
      <c r="NLT91" s="835" t="s">
        <v>10482</v>
      </c>
      <c r="NLU91" s="835" t="s">
        <v>10483</v>
      </c>
      <c r="NLV91" s="835" t="s">
        <v>10484</v>
      </c>
      <c r="NLW91" s="835" t="s">
        <v>10485</v>
      </c>
      <c r="NLX91" s="835" t="s">
        <v>10486</v>
      </c>
      <c r="NLY91" s="835" t="s">
        <v>10487</v>
      </c>
      <c r="NLZ91" s="835" t="s">
        <v>10488</v>
      </c>
      <c r="NMA91" s="835" t="s">
        <v>10489</v>
      </c>
      <c r="NMB91" s="835" t="s">
        <v>10490</v>
      </c>
      <c r="NMC91" s="835" t="s">
        <v>10491</v>
      </c>
      <c r="NMD91" s="835" t="s">
        <v>10492</v>
      </c>
      <c r="NME91" s="835" t="s">
        <v>10493</v>
      </c>
      <c r="NMF91" s="835" t="s">
        <v>10494</v>
      </c>
      <c r="NMG91" s="835" t="s">
        <v>10495</v>
      </c>
      <c r="NMH91" s="835" t="s">
        <v>10496</v>
      </c>
      <c r="NMI91" s="835" t="s">
        <v>10497</v>
      </c>
      <c r="NMJ91" s="835" t="s">
        <v>10498</v>
      </c>
      <c r="NMK91" s="835" t="s">
        <v>10499</v>
      </c>
      <c r="NML91" s="835" t="s">
        <v>10500</v>
      </c>
      <c r="NMM91" s="835" t="s">
        <v>10501</v>
      </c>
      <c r="NMN91" s="835" t="s">
        <v>10502</v>
      </c>
      <c r="NMO91" s="835" t="s">
        <v>10503</v>
      </c>
      <c r="NMP91" s="835" t="s">
        <v>10504</v>
      </c>
      <c r="NMQ91" s="835" t="s">
        <v>10505</v>
      </c>
      <c r="NMR91" s="835" t="s">
        <v>10506</v>
      </c>
      <c r="NMS91" s="835" t="s">
        <v>10507</v>
      </c>
      <c r="NMT91" s="835" t="s">
        <v>10508</v>
      </c>
      <c r="NMU91" s="835" t="s">
        <v>10509</v>
      </c>
      <c r="NMV91" s="835" t="s">
        <v>10510</v>
      </c>
      <c r="NMW91" s="835" t="s">
        <v>10511</v>
      </c>
      <c r="NMX91" s="835" t="s">
        <v>10512</v>
      </c>
      <c r="NMY91" s="835" t="s">
        <v>10513</v>
      </c>
      <c r="NMZ91" s="835" t="s">
        <v>10514</v>
      </c>
      <c r="NNA91" s="835" t="s">
        <v>10515</v>
      </c>
      <c r="NNB91" s="835" t="s">
        <v>10516</v>
      </c>
      <c r="NNC91" s="835" t="s">
        <v>10517</v>
      </c>
      <c r="NND91" s="835" t="s">
        <v>10518</v>
      </c>
      <c r="NNE91" s="835" t="s">
        <v>10519</v>
      </c>
      <c r="NNF91" s="835" t="s">
        <v>10520</v>
      </c>
      <c r="NNG91" s="835" t="s">
        <v>10521</v>
      </c>
      <c r="NNH91" s="835" t="s">
        <v>10522</v>
      </c>
      <c r="NNI91" s="835" t="s">
        <v>10523</v>
      </c>
      <c r="NNJ91" s="835" t="s">
        <v>10524</v>
      </c>
      <c r="NNK91" s="835" t="s">
        <v>10525</v>
      </c>
      <c r="NNL91" s="835" t="s">
        <v>10526</v>
      </c>
      <c r="NNM91" s="835" t="s">
        <v>10527</v>
      </c>
      <c r="NNN91" s="835" t="s">
        <v>10528</v>
      </c>
      <c r="NNO91" s="835" t="s">
        <v>10529</v>
      </c>
      <c r="NNP91" s="835" t="s">
        <v>10530</v>
      </c>
      <c r="NNQ91" s="835" t="s">
        <v>10531</v>
      </c>
      <c r="NNR91" s="835" t="s">
        <v>10532</v>
      </c>
      <c r="NNS91" s="835" t="s">
        <v>10533</v>
      </c>
      <c r="NNT91" s="835" t="s">
        <v>10534</v>
      </c>
      <c r="NNU91" s="835" t="s">
        <v>10535</v>
      </c>
      <c r="NNV91" s="835" t="s">
        <v>10536</v>
      </c>
      <c r="NNW91" s="835" t="s">
        <v>10537</v>
      </c>
      <c r="NNX91" s="835" t="s">
        <v>10538</v>
      </c>
      <c r="NNY91" s="835" t="s">
        <v>10539</v>
      </c>
      <c r="NNZ91" s="835" t="s">
        <v>10540</v>
      </c>
      <c r="NOA91" s="835" t="s">
        <v>10541</v>
      </c>
      <c r="NOB91" s="835" t="s">
        <v>10542</v>
      </c>
      <c r="NOC91" s="835" t="s">
        <v>10543</v>
      </c>
      <c r="NOD91" s="835" t="s">
        <v>10544</v>
      </c>
      <c r="NOE91" s="835" t="s">
        <v>10545</v>
      </c>
      <c r="NOF91" s="835" t="s">
        <v>10546</v>
      </c>
      <c r="NOG91" s="835" t="s">
        <v>10547</v>
      </c>
      <c r="NOH91" s="835" t="s">
        <v>10548</v>
      </c>
      <c r="NOI91" s="835" t="s">
        <v>10549</v>
      </c>
      <c r="NOJ91" s="835" t="s">
        <v>10550</v>
      </c>
      <c r="NOK91" s="835" t="s">
        <v>10551</v>
      </c>
      <c r="NOL91" s="835" t="s">
        <v>10552</v>
      </c>
      <c r="NOM91" s="835" t="s">
        <v>10553</v>
      </c>
      <c r="NON91" s="835" t="s">
        <v>10554</v>
      </c>
      <c r="NOO91" s="835" t="s">
        <v>10555</v>
      </c>
      <c r="NOP91" s="835" t="s">
        <v>10556</v>
      </c>
      <c r="NOQ91" s="835" t="s">
        <v>10557</v>
      </c>
      <c r="NOR91" s="835" t="s">
        <v>10558</v>
      </c>
      <c r="NOS91" s="835" t="s">
        <v>10559</v>
      </c>
      <c r="NOT91" s="835" t="s">
        <v>10560</v>
      </c>
      <c r="NOU91" s="835" t="s">
        <v>10561</v>
      </c>
      <c r="NOV91" s="835" t="s">
        <v>10562</v>
      </c>
      <c r="NOW91" s="835" t="s">
        <v>10563</v>
      </c>
      <c r="NOX91" s="835" t="s">
        <v>10564</v>
      </c>
      <c r="NOY91" s="835" t="s">
        <v>10565</v>
      </c>
      <c r="NOZ91" s="835" t="s">
        <v>10566</v>
      </c>
      <c r="NPA91" s="835" t="s">
        <v>10567</v>
      </c>
      <c r="NPB91" s="835" t="s">
        <v>10568</v>
      </c>
      <c r="NPC91" s="835" t="s">
        <v>10569</v>
      </c>
      <c r="NPD91" s="835" t="s">
        <v>10570</v>
      </c>
      <c r="NPE91" s="835" t="s">
        <v>10571</v>
      </c>
      <c r="NPF91" s="835" t="s">
        <v>10572</v>
      </c>
      <c r="NPG91" s="835" t="s">
        <v>10573</v>
      </c>
      <c r="NPH91" s="835" t="s">
        <v>10574</v>
      </c>
      <c r="NPI91" s="835" t="s">
        <v>10575</v>
      </c>
      <c r="NPJ91" s="835" t="s">
        <v>10576</v>
      </c>
      <c r="NPK91" s="835" t="s">
        <v>10577</v>
      </c>
      <c r="NPL91" s="835" t="s">
        <v>10578</v>
      </c>
      <c r="NPM91" s="835" t="s">
        <v>10579</v>
      </c>
      <c r="NPN91" s="835" t="s">
        <v>10580</v>
      </c>
      <c r="NPO91" s="835" t="s">
        <v>10581</v>
      </c>
      <c r="NPP91" s="835" t="s">
        <v>10582</v>
      </c>
      <c r="NPQ91" s="835" t="s">
        <v>10583</v>
      </c>
      <c r="NPR91" s="835" t="s">
        <v>10584</v>
      </c>
      <c r="NPS91" s="835" t="s">
        <v>10585</v>
      </c>
      <c r="NPT91" s="835" t="s">
        <v>10586</v>
      </c>
      <c r="NPU91" s="835" t="s">
        <v>10587</v>
      </c>
      <c r="NPV91" s="835" t="s">
        <v>10588</v>
      </c>
      <c r="NPW91" s="835" t="s">
        <v>10589</v>
      </c>
      <c r="NPX91" s="835" t="s">
        <v>10590</v>
      </c>
      <c r="NPY91" s="835" t="s">
        <v>10591</v>
      </c>
      <c r="NPZ91" s="835" t="s">
        <v>10592</v>
      </c>
      <c r="NQA91" s="835" t="s">
        <v>10593</v>
      </c>
      <c r="NQB91" s="835" t="s">
        <v>10594</v>
      </c>
      <c r="NQC91" s="835" t="s">
        <v>10595</v>
      </c>
      <c r="NQD91" s="835" t="s">
        <v>10596</v>
      </c>
      <c r="NQE91" s="835" t="s">
        <v>10597</v>
      </c>
      <c r="NQF91" s="835" t="s">
        <v>10598</v>
      </c>
      <c r="NQG91" s="835" t="s">
        <v>10599</v>
      </c>
      <c r="NQH91" s="835" t="s">
        <v>10600</v>
      </c>
      <c r="NQI91" s="835" t="s">
        <v>10601</v>
      </c>
      <c r="NQJ91" s="835" t="s">
        <v>10602</v>
      </c>
      <c r="NQK91" s="835" t="s">
        <v>10603</v>
      </c>
      <c r="NQL91" s="835" t="s">
        <v>10604</v>
      </c>
      <c r="NQM91" s="835" t="s">
        <v>10605</v>
      </c>
      <c r="NQN91" s="835" t="s">
        <v>10606</v>
      </c>
      <c r="NQO91" s="835" t="s">
        <v>10607</v>
      </c>
      <c r="NQP91" s="835" t="s">
        <v>10608</v>
      </c>
      <c r="NQQ91" s="835" t="s">
        <v>10609</v>
      </c>
      <c r="NQR91" s="835" t="s">
        <v>10610</v>
      </c>
      <c r="NQS91" s="835" t="s">
        <v>10611</v>
      </c>
      <c r="NQT91" s="835" t="s">
        <v>10612</v>
      </c>
      <c r="NQU91" s="835" t="s">
        <v>10613</v>
      </c>
      <c r="NQV91" s="835" t="s">
        <v>10614</v>
      </c>
      <c r="NQW91" s="835" t="s">
        <v>10615</v>
      </c>
      <c r="NQX91" s="835" t="s">
        <v>10616</v>
      </c>
      <c r="NQY91" s="835" t="s">
        <v>10617</v>
      </c>
      <c r="NQZ91" s="835" t="s">
        <v>10618</v>
      </c>
      <c r="NRA91" s="835" t="s">
        <v>10619</v>
      </c>
      <c r="NRB91" s="835" t="s">
        <v>10620</v>
      </c>
      <c r="NRC91" s="835" t="s">
        <v>10621</v>
      </c>
      <c r="NRD91" s="835" t="s">
        <v>10622</v>
      </c>
      <c r="NRE91" s="835" t="s">
        <v>10623</v>
      </c>
      <c r="NRF91" s="835" t="s">
        <v>10624</v>
      </c>
      <c r="NRG91" s="835" t="s">
        <v>10625</v>
      </c>
      <c r="NRH91" s="835" t="s">
        <v>10626</v>
      </c>
      <c r="NRI91" s="835" t="s">
        <v>10627</v>
      </c>
      <c r="NRJ91" s="835" t="s">
        <v>10628</v>
      </c>
      <c r="NRK91" s="835" t="s">
        <v>10629</v>
      </c>
      <c r="NRL91" s="835" t="s">
        <v>10630</v>
      </c>
      <c r="NRM91" s="835" t="s">
        <v>10631</v>
      </c>
      <c r="NRN91" s="835" t="s">
        <v>10632</v>
      </c>
      <c r="NRO91" s="835" t="s">
        <v>10633</v>
      </c>
      <c r="NRP91" s="835" t="s">
        <v>10634</v>
      </c>
      <c r="NRQ91" s="835" t="s">
        <v>10635</v>
      </c>
      <c r="NRR91" s="835" t="s">
        <v>10636</v>
      </c>
      <c r="NRS91" s="835" t="s">
        <v>10637</v>
      </c>
      <c r="NRT91" s="835" t="s">
        <v>10638</v>
      </c>
      <c r="NRU91" s="835" t="s">
        <v>10639</v>
      </c>
      <c r="NRV91" s="835" t="s">
        <v>10640</v>
      </c>
      <c r="NRW91" s="835" t="s">
        <v>10641</v>
      </c>
      <c r="NRX91" s="835" t="s">
        <v>10642</v>
      </c>
      <c r="NRY91" s="835" t="s">
        <v>10643</v>
      </c>
      <c r="NRZ91" s="835" t="s">
        <v>10644</v>
      </c>
      <c r="NSA91" s="835" t="s">
        <v>10645</v>
      </c>
      <c r="NSB91" s="835" t="s">
        <v>10646</v>
      </c>
      <c r="NSC91" s="835" t="s">
        <v>10647</v>
      </c>
      <c r="NSD91" s="835" t="s">
        <v>10648</v>
      </c>
      <c r="NSE91" s="835" t="s">
        <v>10649</v>
      </c>
      <c r="NSF91" s="835" t="s">
        <v>10650</v>
      </c>
      <c r="NSG91" s="835" t="s">
        <v>10651</v>
      </c>
      <c r="NSH91" s="835" t="s">
        <v>10652</v>
      </c>
      <c r="NSI91" s="835" t="s">
        <v>10653</v>
      </c>
      <c r="NSJ91" s="835" t="s">
        <v>10654</v>
      </c>
      <c r="NSK91" s="835" t="s">
        <v>10655</v>
      </c>
      <c r="NSL91" s="835" t="s">
        <v>10656</v>
      </c>
      <c r="NSM91" s="835" t="s">
        <v>10657</v>
      </c>
      <c r="NSN91" s="835" t="s">
        <v>10658</v>
      </c>
      <c r="NSO91" s="835" t="s">
        <v>10659</v>
      </c>
      <c r="NSP91" s="835" t="s">
        <v>10660</v>
      </c>
      <c r="NSQ91" s="835" t="s">
        <v>10661</v>
      </c>
      <c r="NSR91" s="835" t="s">
        <v>10662</v>
      </c>
      <c r="NSS91" s="835" t="s">
        <v>10663</v>
      </c>
      <c r="NST91" s="835" t="s">
        <v>10664</v>
      </c>
      <c r="NSU91" s="835" t="s">
        <v>10665</v>
      </c>
      <c r="NSV91" s="835" t="s">
        <v>10666</v>
      </c>
      <c r="NSW91" s="835" t="s">
        <v>10667</v>
      </c>
      <c r="NSX91" s="835" t="s">
        <v>10668</v>
      </c>
      <c r="NSY91" s="835" t="s">
        <v>10669</v>
      </c>
      <c r="NSZ91" s="835" t="s">
        <v>10670</v>
      </c>
      <c r="NTA91" s="835" t="s">
        <v>10671</v>
      </c>
      <c r="NTB91" s="835" t="s">
        <v>10672</v>
      </c>
      <c r="NTC91" s="835" t="s">
        <v>10673</v>
      </c>
      <c r="NTD91" s="835" t="s">
        <v>10674</v>
      </c>
      <c r="NTE91" s="835" t="s">
        <v>10675</v>
      </c>
      <c r="NTF91" s="835" t="s">
        <v>10676</v>
      </c>
      <c r="NTG91" s="835" t="s">
        <v>10677</v>
      </c>
      <c r="NTH91" s="835" t="s">
        <v>10678</v>
      </c>
      <c r="NTI91" s="835" t="s">
        <v>10679</v>
      </c>
      <c r="NTJ91" s="835" t="s">
        <v>10680</v>
      </c>
      <c r="NTK91" s="835" t="s">
        <v>10681</v>
      </c>
      <c r="NTL91" s="835" t="s">
        <v>10682</v>
      </c>
      <c r="NTM91" s="835" t="s">
        <v>10683</v>
      </c>
      <c r="NTN91" s="835" t="s">
        <v>10684</v>
      </c>
      <c r="NTO91" s="835" t="s">
        <v>10685</v>
      </c>
      <c r="NTP91" s="835" t="s">
        <v>10686</v>
      </c>
      <c r="NTQ91" s="835" t="s">
        <v>10687</v>
      </c>
      <c r="NTR91" s="835" t="s">
        <v>10688</v>
      </c>
      <c r="NTS91" s="835" t="s">
        <v>10689</v>
      </c>
      <c r="NTT91" s="835" t="s">
        <v>10690</v>
      </c>
      <c r="NTU91" s="835" t="s">
        <v>10691</v>
      </c>
      <c r="NTV91" s="835" t="s">
        <v>10692</v>
      </c>
      <c r="NTW91" s="835" t="s">
        <v>10693</v>
      </c>
      <c r="NTX91" s="835" t="s">
        <v>10694</v>
      </c>
      <c r="NTY91" s="835" t="s">
        <v>10695</v>
      </c>
      <c r="NTZ91" s="835" t="s">
        <v>10696</v>
      </c>
      <c r="NUA91" s="835" t="s">
        <v>10697</v>
      </c>
      <c r="NUB91" s="835" t="s">
        <v>10698</v>
      </c>
      <c r="NUC91" s="835" t="s">
        <v>10699</v>
      </c>
      <c r="NUD91" s="835" t="s">
        <v>10700</v>
      </c>
      <c r="NUE91" s="835" t="s">
        <v>10701</v>
      </c>
      <c r="NUF91" s="835" t="s">
        <v>10702</v>
      </c>
      <c r="NUG91" s="835" t="s">
        <v>10703</v>
      </c>
      <c r="NUH91" s="835" t="s">
        <v>10704</v>
      </c>
      <c r="NUI91" s="835" t="s">
        <v>10705</v>
      </c>
      <c r="NUJ91" s="835" t="s">
        <v>10706</v>
      </c>
      <c r="NUK91" s="835" t="s">
        <v>10707</v>
      </c>
      <c r="NUL91" s="835" t="s">
        <v>10708</v>
      </c>
      <c r="NUM91" s="835" t="s">
        <v>10709</v>
      </c>
      <c r="NUN91" s="835" t="s">
        <v>10710</v>
      </c>
      <c r="NUO91" s="835" t="s">
        <v>10711</v>
      </c>
      <c r="NUP91" s="835" t="s">
        <v>10712</v>
      </c>
      <c r="NUQ91" s="835" t="s">
        <v>10713</v>
      </c>
      <c r="NUR91" s="835" t="s">
        <v>10714</v>
      </c>
      <c r="NUS91" s="835" t="s">
        <v>10715</v>
      </c>
      <c r="NUT91" s="835" t="s">
        <v>10716</v>
      </c>
      <c r="NUU91" s="835" t="s">
        <v>10717</v>
      </c>
      <c r="NUV91" s="835" t="s">
        <v>10718</v>
      </c>
      <c r="NUW91" s="835" t="s">
        <v>10719</v>
      </c>
      <c r="NUX91" s="835" t="s">
        <v>10720</v>
      </c>
      <c r="NUY91" s="835" t="s">
        <v>10721</v>
      </c>
      <c r="NUZ91" s="835" t="s">
        <v>10722</v>
      </c>
      <c r="NVA91" s="835" t="s">
        <v>10723</v>
      </c>
      <c r="NVB91" s="835" t="s">
        <v>10724</v>
      </c>
      <c r="NVC91" s="835" t="s">
        <v>10725</v>
      </c>
      <c r="NVD91" s="835" t="s">
        <v>10726</v>
      </c>
      <c r="NVE91" s="835" t="s">
        <v>10727</v>
      </c>
      <c r="NVF91" s="835" t="s">
        <v>10728</v>
      </c>
      <c r="NVG91" s="835" t="s">
        <v>10729</v>
      </c>
      <c r="NVH91" s="835" t="s">
        <v>10730</v>
      </c>
      <c r="NVI91" s="835" t="s">
        <v>10731</v>
      </c>
      <c r="NVJ91" s="835" t="s">
        <v>10732</v>
      </c>
      <c r="NVK91" s="835" t="s">
        <v>10733</v>
      </c>
      <c r="NVL91" s="835" t="s">
        <v>10734</v>
      </c>
      <c r="NVM91" s="835" t="s">
        <v>10735</v>
      </c>
      <c r="NVN91" s="835" t="s">
        <v>10736</v>
      </c>
      <c r="NVO91" s="835" t="s">
        <v>10737</v>
      </c>
      <c r="NVP91" s="835" t="s">
        <v>10738</v>
      </c>
      <c r="NVQ91" s="835" t="s">
        <v>10739</v>
      </c>
      <c r="NVR91" s="835" t="s">
        <v>10740</v>
      </c>
      <c r="NVS91" s="835" t="s">
        <v>10741</v>
      </c>
      <c r="NVT91" s="835" t="s">
        <v>10742</v>
      </c>
      <c r="NVU91" s="835" t="s">
        <v>10743</v>
      </c>
      <c r="NVV91" s="835" t="s">
        <v>10744</v>
      </c>
      <c r="NVW91" s="835" t="s">
        <v>10745</v>
      </c>
      <c r="NVX91" s="835" t="s">
        <v>10746</v>
      </c>
      <c r="NVY91" s="835" t="s">
        <v>10747</v>
      </c>
      <c r="NVZ91" s="835" t="s">
        <v>10748</v>
      </c>
      <c r="NWA91" s="835" t="s">
        <v>10749</v>
      </c>
      <c r="NWB91" s="835" t="s">
        <v>10750</v>
      </c>
      <c r="NWC91" s="835" t="s">
        <v>10751</v>
      </c>
      <c r="NWD91" s="835" t="s">
        <v>10752</v>
      </c>
      <c r="NWE91" s="835" t="s">
        <v>10753</v>
      </c>
      <c r="NWF91" s="835" t="s">
        <v>10754</v>
      </c>
      <c r="NWG91" s="835" t="s">
        <v>10755</v>
      </c>
      <c r="NWH91" s="835" t="s">
        <v>10756</v>
      </c>
      <c r="NWI91" s="835" t="s">
        <v>10757</v>
      </c>
      <c r="NWJ91" s="835" t="s">
        <v>10758</v>
      </c>
      <c r="NWK91" s="835" t="s">
        <v>10759</v>
      </c>
      <c r="NWL91" s="835" t="s">
        <v>10760</v>
      </c>
      <c r="NWM91" s="835" t="s">
        <v>10761</v>
      </c>
      <c r="NWN91" s="835" t="s">
        <v>10762</v>
      </c>
      <c r="NWO91" s="835" t="s">
        <v>10763</v>
      </c>
      <c r="NWP91" s="835" t="s">
        <v>10764</v>
      </c>
      <c r="NWQ91" s="835" t="s">
        <v>10765</v>
      </c>
      <c r="NWR91" s="835" t="s">
        <v>10766</v>
      </c>
      <c r="NWS91" s="835" t="s">
        <v>10767</v>
      </c>
      <c r="NWT91" s="835" t="s">
        <v>10768</v>
      </c>
      <c r="NWU91" s="835" t="s">
        <v>10769</v>
      </c>
      <c r="NWV91" s="835" t="s">
        <v>10770</v>
      </c>
      <c r="NWW91" s="835" t="s">
        <v>10771</v>
      </c>
      <c r="NWX91" s="835" t="s">
        <v>10772</v>
      </c>
      <c r="NWY91" s="835" t="s">
        <v>10773</v>
      </c>
      <c r="NWZ91" s="835" t="s">
        <v>10774</v>
      </c>
      <c r="NXA91" s="835" t="s">
        <v>10775</v>
      </c>
      <c r="NXB91" s="835" t="s">
        <v>10776</v>
      </c>
      <c r="NXC91" s="835" t="s">
        <v>10777</v>
      </c>
      <c r="NXD91" s="835" t="s">
        <v>10778</v>
      </c>
      <c r="NXE91" s="835" t="s">
        <v>10779</v>
      </c>
      <c r="NXF91" s="835" t="s">
        <v>10780</v>
      </c>
      <c r="NXG91" s="835" t="s">
        <v>10781</v>
      </c>
      <c r="NXH91" s="835" t="s">
        <v>10782</v>
      </c>
      <c r="NXI91" s="835" t="s">
        <v>10783</v>
      </c>
      <c r="NXJ91" s="835" t="s">
        <v>10784</v>
      </c>
      <c r="NXK91" s="835" t="s">
        <v>10785</v>
      </c>
      <c r="NXL91" s="835" t="s">
        <v>10786</v>
      </c>
      <c r="NXM91" s="835" t="s">
        <v>10787</v>
      </c>
      <c r="NXN91" s="835" t="s">
        <v>10788</v>
      </c>
      <c r="NXO91" s="835" t="s">
        <v>10789</v>
      </c>
      <c r="NXP91" s="835" t="s">
        <v>10790</v>
      </c>
      <c r="NXQ91" s="835" t="s">
        <v>10791</v>
      </c>
      <c r="NXR91" s="835" t="s">
        <v>10792</v>
      </c>
      <c r="NXS91" s="835" t="s">
        <v>10793</v>
      </c>
      <c r="NXT91" s="835" t="s">
        <v>10794</v>
      </c>
      <c r="NXU91" s="835" t="s">
        <v>10795</v>
      </c>
      <c r="NXV91" s="835" t="s">
        <v>10796</v>
      </c>
      <c r="NXW91" s="835" t="s">
        <v>10797</v>
      </c>
      <c r="NXX91" s="835" t="s">
        <v>10798</v>
      </c>
      <c r="NXY91" s="835" t="s">
        <v>10799</v>
      </c>
      <c r="NXZ91" s="835" t="s">
        <v>10800</v>
      </c>
      <c r="NYA91" s="835" t="s">
        <v>10801</v>
      </c>
      <c r="NYB91" s="835" t="s">
        <v>10802</v>
      </c>
      <c r="NYC91" s="835" t="s">
        <v>10803</v>
      </c>
      <c r="NYD91" s="835" t="s">
        <v>10804</v>
      </c>
      <c r="NYE91" s="835" t="s">
        <v>10805</v>
      </c>
      <c r="NYF91" s="835" t="s">
        <v>10806</v>
      </c>
      <c r="NYG91" s="835" t="s">
        <v>10807</v>
      </c>
      <c r="NYH91" s="835" t="s">
        <v>10808</v>
      </c>
      <c r="NYI91" s="835" t="s">
        <v>10809</v>
      </c>
      <c r="NYJ91" s="835" t="s">
        <v>10810</v>
      </c>
      <c r="NYK91" s="835" t="s">
        <v>10811</v>
      </c>
      <c r="NYL91" s="835" t="s">
        <v>10812</v>
      </c>
      <c r="NYM91" s="835" t="s">
        <v>10813</v>
      </c>
      <c r="NYN91" s="835" t="s">
        <v>10814</v>
      </c>
      <c r="NYO91" s="835" t="s">
        <v>10815</v>
      </c>
      <c r="NYP91" s="835" t="s">
        <v>10816</v>
      </c>
      <c r="NYQ91" s="835" t="s">
        <v>10817</v>
      </c>
      <c r="NYR91" s="835" t="s">
        <v>10818</v>
      </c>
      <c r="NYS91" s="835" t="s">
        <v>10819</v>
      </c>
      <c r="NYT91" s="835" t="s">
        <v>10820</v>
      </c>
      <c r="NYU91" s="835" t="s">
        <v>10821</v>
      </c>
      <c r="NYV91" s="835" t="s">
        <v>10822</v>
      </c>
      <c r="NYW91" s="835" t="s">
        <v>10823</v>
      </c>
      <c r="NYX91" s="835" t="s">
        <v>10824</v>
      </c>
      <c r="NYY91" s="835" t="s">
        <v>10825</v>
      </c>
      <c r="NYZ91" s="835" t="s">
        <v>10826</v>
      </c>
      <c r="NZA91" s="835" t="s">
        <v>10827</v>
      </c>
      <c r="NZB91" s="835" t="s">
        <v>10828</v>
      </c>
      <c r="NZC91" s="835" t="s">
        <v>10829</v>
      </c>
      <c r="NZD91" s="835" t="s">
        <v>10830</v>
      </c>
      <c r="NZE91" s="835" t="s">
        <v>10831</v>
      </c>
      <c r="NZF91" s="835" t="s">
        <v>10832</v>
      </c>
      <c r="NZG91" s="835" t="s">
        <v>10833</v>
      </c>
      <c r="NZH91" s="835" t="s">
        <v>10834</v>
      </c>
      <c r="NZI91" s="835" t="s">
        <v>10835</v>
      </c>
      <c r="NZJ91" s="835" t="s">
        <v>10836</v>
      </c>
      <c r="NZK91" s="835" t="s">
        <v>10837</v>
      </c>
      <c r="NZL91" s="835" t="s">
        <v>10838</v>
      </c>
      <c r="NZM91" s="835" t="s">
        <v>10839</v>
      </c>
      <c r="NZN91" s="835" t="s">
        <v>10840</v>
      </c>
      <c r="NZO91" s="835" t="s">
        <v>10841</v>
      </c>
      <c r="NZP91" s="835" t="s">
        <v>10842</v>
      </c>
      <c r="NZQ91" s="835" t="s">
        <v>10843</v>
      </c>
      <c r="NZR91" s="835" t="s">
        <v>10844</v>
      </c>
      <c r="NZS91" s="835" t="s">
        <v>10845</v>
      </c>
      <c r="NZT91" s="835" t="s">
        <v>10846</v>
      </c>
      <c r="NZU91" s="835" t="s">
        <v>10847</v>
      </c>
      <c r="NZV91" s="835" t="s">
        <v>10848</v>
      </c>
      <c r="NZW91" s="835" t="s">
        <v>10849</v>
      </c>
      <c r="NZX91" s="835" t="s">
        <v>10850</v>
      </c>
      <c r="NZY91" s="835" t="s">
        <v>10851</v>
      </c>
      <c r="NZZ91" s="835" t="s">
        <v>10852</v>
      </c>
      <c r="OAA91" s="835" t="s">
        <v>10853</v>
      </c>
      <c r="OAB91" s="835" t="s">
        <v>10854</v>
      </c>
      <c r="OAC91" s="835" t="s">
        <v>10855</v>
      </c>
      <c r="OAD91" s="835" t="s">
        <v>10856</v>
      </c>
      <c r="OAE91" s="835" t="s">
        <v>10857</v>
      </c>
      <c r="OAF91" s="835" t="s">
        <v>10858</v>
      </c>
      <c r="OAG91" s="835" t="s">
        <v>10859</v>
      </c>
      <c r="OAH91" s="835" t="s">
        <v>10860</v>
      </c>
      <c r="OAI91" s="835" t="s">
        <v>10861</v>
      </c>
      <c r="OAJ91" s="835" t="s">
        <v>10862</v>
      </c>
      <c r="OAK91" s="835" t="s">
        <v>10863</v>
      </c>
      <c r="OAL91" s="835" t="s">
        <v>10864</v>
      </c>
      <c r="OAM91" s="835" t="s">
        <v>10865</v>
      </c>
      <c r="OAN91" s="835" t="s">
        <v>10866</v>
      </c>
      <c r="OAO91" s="835" t="s">
        <v>10867</v>
      </c>
      <c r="OAP91" s="835" t="s">
        <v>10868</v>
      </c>
      <c r="OAQ91" s="835" t="s">
        <v>10869</v>
      </c>
      <c r="OAR91" s="835" t="s">
        <v>10870</v>
      </c>
      <c r="OAS91" s="835" t="s">
        <v>10871</v>
      </c>
      <c r="OAT91" s="835" t="s">
        <v>10872</v>
      </c>
      <c r="OAU91" s="835" t="s">
        <v>10873</v>
      </c>
      <c r="OAV91" s="835" t="s">
        <v>10874</v>
      </c>
      <c r="OAW91" s="835" t="s">
        <v>10875</v>
      </c>
      <c r="OAX91" s="835" t="s">
        <v>10876</v>
      </c>
      <c r="OAY91" s="835" t="s">
        <v>10877</v>
      </c>
      <c r="OAZ91" s="835" t="s">
        <v>10878</v>
      </c>
      <c r="OBA91" s="835" t="s">
        <v>10879</v>
      </c>
      <c r="OBB91" s="835" t="s">
        <v>10880</v>
      </c>
      <c r="OBC91" s="835" t="s">
        <v>10881</v>
      </c>
      <c r="OBD91" s="835" t="s">
        <v>10882</v>
      </c>
      <c r="OBE91" s="835" t="s">
        <v>10883</v>
      </c>
      <c r="OBF91" s="835" t="s">
        <v>10884</v>
      </c>
      <c r="OBG91" s="835" t="s">
        <v>10885</v>
      </c>
      <c r="OBH91" s="835" t="s">
        <v>10886</v>
      </c>
      <c r="OBI91" s="835" t="s">
        <v>10887</v>
      </c>
      <c r="OBJ91" s="835" t="s">
        <v>10888</v>
      </c>
      <c r="OBK91" s="835" t="s">
        <v>10889</v>
      </c>
      <c r="OBL91" s="835" t="s">
        <v>10890</v>
      </c>
      <c r="OBM91" s="835" t="s">
        <v>10891</v>
      </c>
      <c r="OBN91" s="835" t="s">
        <v>10892</v>
      </c>
      <c r="OBO91" s="835" t="s">
        <v>10893</v>
      </c>
      <c r="OBP91" s="835" t="s">
        <v>10894</v>
      </c>
      <c r="OBQ91" s="835" t="s">
        <v>10895</v>
      </c>
      <c r="OBR91" s="835" t="s">
        <v>10896</v>
      </c>
      <c r="OBS91" s="835" t="s">
        <v>10897</v>
      </c>
      <c r="OBT91" s="835" t="s">
        <v>10898</v>
      </c>
      <c r="OBU91" s="835" t="s">
        <v>10899</v>
      </c>
      <c r="OBV91" s="835" t="s">
        <v>10900</v>
      </c>
      <c r="OBW91" s="835" t="s">
        <v>10901</v>
      </c>
      <c r="OBX91" s="835" t="s">
        <v>10902</v>
      </c>
      <c r="OBY91" s="835" t="s">
        <v>10903</v>
      </c>
      <c r="OBZ91" s="835" t="s">
        <v>10904</v>
      </c>
      <c r="OCA91" s="835" t="s">
        <v>10905</v>
      </c>
      <c r="OCB91" s="835" t="s">
        <v>10906</v>
      </c>
      <c r="OCC91" s="835" t="s">
        <v>10907</v>
      </c>
      <c r="OCD91" s="835" t="s">
        <v>10908</v>
      </c>
      <c r="OCE91" s="835" t="s">
        <v>10909</v>
      </c>
      <c r="OCF91" s="835" t="s">
        <v>10910</v>
      </c>
      <c r="OCG91" s="835" t="s">
        <v>10911</v>
      </c>
      <c r="OCH91" s="835" t="s">
        <v>10912</v>
      </c>
      <c r="OCI91" s="835" t="s">
        <v>10913</v>
      </c>
      <c r="OCJ91" s="835" t="s">
        <v>10914</v>
      </c>
      <c r="OCK91" s="835" t="s">
        <v>10915</v>
      </c>
      <c r="OCL91" s="835" t="s">
        <v>10916</v>
      </c>
      <c r="OCM91" s="835" t="s">
        <v>10917</v>
      </c>
      <c r="OCN91" s="835" t="s">
        <v>10918</v>
      </c>
      <c r="OCO91" s="835" t="s">
        <v>10919</v>
      </c>
      <c r="OCP91" s="835" t="s">
        <v>10920</v>
      </c>
      <c r="OCQ91" s="835" t="s">
        <v>10921</v>
      </c>
      <c r="OCR91" s="835" t="s">
        <v>10922</v>
      </c>
      <c r="OCS91" s="835" t="s">
        <v>10923</v>
      </c>
      <c r="OCT91" s="835" t="s">
        <v>10924</v>
      </c>
      <c r="OCU91" s="835" t="s">
        <v>10925</v>
      </c>
      <c r="OCV91" s="835" t="s">
        <v>10926</v>
      </c>
      <c r="OCW91" s="835" t="s">
        <v>10927</v>
      </c>
      <c r="OCX91" s="835" t="s">
        <v>10928</v>
      </c>
      <c r="OCY91" s="835" t="s">
        <v>10929</v>
      </c>
      <c r="OCZ91" s="835" t="s">
        <v>10930</v>
      </c>
      <c r="ODA91" s="835" t="s">
        <v>10931</v>
      </c>
      <c r="ODB91" s="835" t="s">
        <v>10932</v>
      </c>
      <c r="ODC91" s="835" t="s">
        <v>10933</v>
      </c>
      <c r="ODD91" s="835" t="s">
        <v>10934</v>
      </c>
      <c r="ODE91" s="835" t="s">
        <v>10935</v>
      </c>
      <c r="ODF91" s="835" t="s">
        <v>10936</v>
      </c>
      <c r="ODG91" s="835" t="s">
        <v>10937</v>
      </c>
      <c r="ODH91" s="835" t="s">
        <v>10938</v>
      </c>
      <c r="ODI91" s="835" t="s">
        <v>10939</v>
      </c>
      <c r="ODJ91" s="835" t="s">
        <v>10940</v>
      </c>
      <c r="ODK91" s="835" t="s">
        <v>10941</v>
      </c>
      <c r="ODL91" s="835" t="s">
        <v>10942</v>
      </c>
      <c r="ODM91" s="835" t="s">
        <v>10943</v>
      </c>
      <c r="ODN91" s="835" t="s">
        <v>10944</v>
      </c>
      <c r="ODO91" s="835" t="s">
        <v>10945</v>
      </c>
      <c r="ODP91" s="835" t="s">
        <v>10946</v>
      </c>
      <c r="ODQ91" s="835" t="s">
        <v>10947</v>
      </c>
      <c r="ODR91" s="835" t="s">
        <v>10948</v>
      </c>
      <c r="ODS91" s="835" t="s">
        <v>10949</v>
      </c>
      <c r="ODT91" s="835" t="s">
        <v>10950</v>
      </c>
      <c r="ODU91" s="835" t="s">
        <v>10951</v>
      </c>
      <c r="ODV91" s="835" t="s">
        <v>10952</v>
      </c>
      <c r="ODW91" s="835" t="s">
        <v>10953</v>
      </c>
      <c r="ODX91" s="835" t="s">
        <v>10954</v>
      </c>
      <c r="ODY91" s="835" t="s">
        <v>10955</v>
      </c>
      <c r="ODZ91" s="835" t="s">
        <v>10956</v>
      </c>
      <c r="OEA91" s="835" t="s">
        <v>10957</v>
      </c>
      <c r="OEB91" s="835" t="s">
        <v>10958</v>
      </c>
      <c r="OEC91" s="835" t="s">
        <v>10959</v>
      </c>
      <c r="OED91" s="835" t="s">
        <v>10960</v>
      </c>
      <c r="OEE91" s="835" t="s">
        <v>10961</v>
      </c>
      <c r="OEF91" s="835" t="s">
        <v>10962</v>
      </c>
      <c r="OEG91" s="835" t="s">
        <v>10963</v>
      </c>
      <c r="OEH91" s="835" t="s">
        <v>10964</v>
      </c>
      <c r="OEI91" s="835" t="s">
        <v>10965</v>
      </c>
      <c r="OEJ91" s="835" t="s">
        <v>10966</v>
      </c>
      <c r="OEK91" s="835" t="s">
        <v>10967</v>
      </c>
      <c r="OEL91" s="835" t="s">
        <v>10968</v>
      </c>
      <c r="OEM91" s="835" t="s">
        <v>10969</v>
      </c>
      <c r="OEN91" s="835" t="s">
        <v>10970</v>
      </c>
      <c r="OEO91" s="835" t="s">
        <v>10971</v>
      </c>
      <c r="OEP91" s="835" t="s">
        <v>10972</v>
      </c>
      <c r="OEQ91" s="835" t="s">
        <v>10973</v>
      </c>
      <c r="OER91" s="835" t="s">
        <v>10974</v>
      </c>
      <c r="OES91" s="835" t="s">
        <v>10975</v>
      </c>
      <c r="OET91" s="835" t="s">
        <v>10976</v>
      </c>
      <c r="OEU91" s="835" t="s">
        <v>10977</v>
      </c>
      <c r="OEV91" s="835" t="s">
        <v>10978</v>
      </c>
      <c r="OEW91" s="835" t="s">
        <v>10979</v>
      </c>
      <c r="OEX91" s="835" t="s">
        <v>10980</v>
      </c>
      <c r="OEY91" s="835" t="s">
        <v>10981</v>
      </c>
      <c r="OEZ91" s="835" t="s">
        <v>10982</v>
      </c>
      <c r="OFA91" s="835" t="s">
        <v>10983</v>
      </c>
      <c r="OFB91" s="835" t="s">
        <v>10984</v>
      </c>
      <c r="OFC91" s="835" t="s">
        <v>10985</v>
      </c>
      <c r="OFD91" s="835" t="s">
        <v>10986</v>
      </c>
      <c r="OFE91" s="835" t="s">
        <v>10987</v>
      </c>
      <c r="OFF91" s="835" t="s">
        <v>10988</v>
      </c>
      <c r="OFG91" s="835" t="s">
        <v>10989</v>
      </c>
      <c r="OFH91" s="835" t="s">
        <v>10990</v>
      </c>
      <c r="OFI91" s="835" t="s">
        <v>10991</v>
      </c>
      <c r="OFJ91" s="835" t="s">
        <v>10992</v>
      </c>
      <c r="OFK91" s="835" t="s">
        <v>10993</v>
      </c>
      <c r="OFL91" s="835" t="s">
        <v>10994</v>
      </c>
      <c r="OFM91" s="835" t="s">
        <v>10995</v>
      </c>
      <c r="OFN91" s="835" t="s">
        <v>10996</v>
      </c>
      <c r="OFO91" s="835" t="s">
        <v>10997</v>
      </c>
      <c r="OFP91" s="835" t="s">
        <v>10998</v>
      </c>
      <c r="OFQ91" s="835" t="s">
        <v>10999</v>
      </c>
      <c r="OFR91" s="835" t="s">
        <v>11000</v>
      </c>
      <c r="OFS91" s="835" t="s">
        <v>11001</v>
      </c>
      <c r="OFT91" s="835" t="s">
        <v>11002</v>
      </c>
      <c r="OFU91" s="835" t="s">
        <v>11003</v>
      </c>
      <c r="OFV91" s="835" t="s">
        <v>11004</v>
      </c>
      <c r="OFW91" s="835" t="s">
        <v>11005</v>
      </c>
      <c r="OFX91" s="835" t="s">
        <v>11006</v>
      </c>
      <c r="OFY91" s="835" t="s">
        <v>11007</v>
      </c>
      <c r="OFZ91" s="835" t="s">
        <v>11008</v>
      </c>
      <c r="OGA91" s="835" t="s">
        <v>11009</v>
      </c>
      <c r="OGB91" s="835" t="s">
        <v>11010</v>
      </c>
      <c r="OGC91" s="835" t="s">
        <v>11011</v>
      </c>
      <c r="OGD91" s="835" t="s">
        <v>11012</v>
      </c>
      <c r="OGE91" s="835" t="s">
        <v>11013</v>
      </c>
      <c r="OGF91" s="835" t="s">
        <v>11014</v>
      </c>
      <c r="OGG91" s="835" t="s">
        <v>11015</v>
      </c>
      <c r="OGH91" s="835" t="s">
        <v>11016</v>
      </c>
      <c r="OGI91" s="835" t="s">
        <v>11017</v>
      </c>
      <c r="OGJ91" s="835" t="s">
        <v>11018</v>
      </c>
      <c r="OGK91" s="835" t="s">
        <v>11019</v>
      </c>
      <c r="OGL91" s="835" t="s">
        <v>11020</v>
      </c>
      <c r="OGM91" s="835" t="s">
        <v>11021</v>
      </c>
      <c r="OGN91" s="835" t="s">
        <v>11022</v>
      </c>
      <c r="OGO91" s="835" t="s">
        <v>11023</v>
      </c>
      <c r="OGP91" s="835" t="s">
        <v>11024</v>
      </c>
      <c r="OGQ91" s="835" t="s">
        <v>11025</v>
      </c>
      <c r="OGR91" s="835" t="s">
        <v>11026</v>
      </c>
      <c r="OGS91" s="835" t="s">
        <v>11027</v>
      </c>
      <c r="OGT91" s="835" t="s">
        <v>11028</v>
      </c>
      <c r="OGU91" s="835" t="s">
        <v>11029</v>
      </c>
      <c r="OGV91" s="835" t="s">
        <v>11030</v>
      </c>
      <c r="OGW91" s="835" t="s">
        <v>11031</v>
      </c>
      <c r="OGX91" s="835" t="s">
        <v>11032</v>
      </c>
      <c r="OGY91" s="835" t="s">
        <v>11033</v>
      </c>
      <c r="OGZ91" s="835" t="s">
        <v>11034</v>
      </c>
      <c r="OHA91" s="835" t="s">
        <v>11035</v>
      </c>
      <c r="OHB91" s="835" t="s">
        <v>11036</v>
      </c>
      <c r="OHC91" s="835" t="s">
        <v>11037</v>
      </c>
      <c r="OHD91" s="835" t="s">
        <v>11038</v>
      </c>
      <c r="OHE91" s="835" t="s">
        <v>11039</v>
      </c>
      <c r="OHF91" s="835" t="s">
        <v>11040</v>
      </c>
      <c r="OHG91" s="835" t="s">
        <v>11041</v>
      </c>
      <c r="OHH91" s="835" t="s">
        <v>11042</v>
      </c>
      <c r="OHI91" s="835" t="s">
        <v>11043</v>
      </c>
      <c r="OHJ91" s="835" t="s">
        <v>11044</v>
      </c>
      <c r="OHK91" s="835" t="s">
        <v>11045</v>
      </c>
      <c r="OHL91" s="835" t="s">
        <v>11046</v>
      </c>
      <c r="OHM91" s="835" t="s">
        <v>11047</v>
      </c>
      <c r="OHN91" s="835" t="s">
        <v>11048</v>
      </c>
      <c r="OHO91" s="835" t="s">
        <v>11049</v>
      </c>
      <c r="OHP91" s="835" t="s">
        <v>11050</v>
      </c>
      <c r="OHQ91" s="835" t="s">
        <v>11051</v>
      </c>
      <c r="OHR91" s="835" t="s">
        <v>11052</v>
      </c>
      <c r="OHS91" s="835" t="s">
        <v>11053</v>
      </c>
      <c r="OHT91" s="835" t="s">
        <v>11054</v>
      </c>
      <c r="OHU91" s="835" t="s">
        <v>11055</v>
      </c>
      <c r="OHV91" s="835" t="s">
        <v>11056</v>
      </c>
      <c r="OHW91" s="835" t="s">
        <v>11057</v>
      </c>
      <c r="OHX91" s="835" t="s">
        <v>11058</v>
      </c>
      <c r="OHY91" s="835" t="s">
        <v>11059</v>
      </c>
      <c r="OHZ91" s="835" t="s">
        <v>11060</v>
      </c>
      <c r="OIA91" s="835" t="s">
        <v>11061</v>
      </c>
      <c r="OIB91" s="835" t="s">
        <v>11062</v>
      </c>
      <c r="OIC91" s="835" t="s">
        <v>11063</v>
      </c>
      <c r="OID91" s="835" t="s">
        <v>11064</v>
      </c>
      <c r="OIE91" s="835" t="s">
        <v>11065</v>
      </c>
      <c r="OIF91" s="835" t="s">
        <v>11066</v>
      </c>
      <c r="OIG91" s="835" t="s">
        <v>11067</v>
      </c>
      <c r="OIH91" s="835" t="s">
        <v>11068</v>
      </c>
      <c r="OII91" s="835" t="s">
        <v>11069</v>
      </c>
      <c r="OIJ91" s="835" t="s">
        <v>11070</v>
      </c>
      <c r="OIK91" s="835" t="s">
        <v>11071</v>
      </c>
      <c r="OIL91" s="835" t="s">
        <v>11072</v>
      </c>
      <c r="OIM91" s="835" t="s">
        <v>11073</v>
      </c>
      <c r="OIN91" s="835" t="s">
        <v>11074</v>
      </c>
      <c r="OIO91" s="835" t="s">
        <v>11075</v>
      </c>
      <c r="OIP91" s="835" t="s">
        <v>11076</v>
      </c>
      <c r="OIQ91" s="835" t="s">
        <v>11077</v>
      </c>
      <c r="OIR91" s="835" t="s">
        <v>11078</v>
      </c>
      <c r="OIS91" s="835" t="s">
        <v>11079</v>
      </c>
      <c r="OIT91" s="835" t="s">
        <v>11080</v>
      </c>
      <c r="OIU91" s="835" t="s">
        <v>11081</v>
      </c>
      <c r="OIV91" s="835" t="s">
        <v>11082</v>
      </c>
      <c r="OIW91" s="835" t="s">
        <v>11083</v>
      </c>
      <c r="OIX91" s="835" t="s">
        <v>11084</v>
      </c>
      <c r="OIY91" s="835" t="s">
        <v>11085</v>
      </c>
      <c r="OIZ91" s="835" t="s">
        <v>11086</v>
      </c>
      <c r="OJA91" s="835" t="s">
        <v>11087</v>
      </c>
      <c r="OJB91" s="835" t="s">
        <v>11088</v>
      </c>
      <c r="OJC91" s="835" t="s">
        <v>11089</v>
      </c>
      <c r="OJD91" s="835" t="s">
        <v>11090</v>
      </c>
      <c r="OJE91" s="835" t="s">
        <v>11091</v>
      </c>
      <c r="OJF91" s="835" t="s">
        <v>11092</v>
      </c>
      <c r="OJG91" s="835" t="s">
        <v>11093</v>
      </c>
      <c r="OJH91" s="835" t="s">
        <v>11094</v>
      </c>
      <c r="OJI91" s="835" t="s">
        <v>11095</v>
      </c>
      <c r="OJJ91" s="835" t="s">
        <v>11096</v>
      </c>
      <c r="OJK91" s="835" t="s">
        <v>11097</v>
      </c>
      <c r="OJL91" s="835" t="s">
        <v>11098</v>
      </c>
      <c r="OJM91" s="835" t="s">
        <v>11099</v>
      </c>
      <c r="OJN91" s="835" t="s">
        <v>11100</v>
      </c>
      <c r="OJO91" s="835" t="s">
        <v>11101</v>
      </c>
      <c r="OJP91" s="835" t="s">
        <v>11102</v>
      </c>
      <c r="OJQ91" s="835" t="s">
        <v>11103</v>
      </c>
      <c r="OJR91" s="835" t="s">
        <v>11104</v>
      </c>
      <c r="OJS91" s="835" t="s">
        <v>11105</v>
      </c>
      <c r="OJT91" s="835" t="s">
        <v>11106</v>
      </c>
      <c r="OJU91" s="835" t="s">
        <v>11107</v>
      </c>
      <c r="OJV91" s="835" t="s">
        <v>11108</v>
      </c>
      <c r="OJW91" s="835" t="s">
        <v>11109</v>
      </c>
      <c r="OJX91" s="835" t="s">
        <v>11110</v>
      </c>
      <c r="OJY91" s="835" t="s">
        <v>11111</v>
      </c>
      <c r="OJZ91" s="835" t="s">
        <v>11112</v>
      </c>
      <c r="OKA91" s="835" t="s">
        <v>11113</v>
      </c>
      <c r="OKB91" s="835" t="s">
        <v>11114</v>
      </c>
      <c r="OKC91" s="835" t="s">
        <v>11115</v>
      </c>
      <c r="OKD91" s="835" t="s">
        <v>11116</v>
      </c>
      <c r="OKE91" s="835" t="s">
        <v>11117</v>
      </c>
      <c r="OKF91" s="835" t="s">
        <v>11118</v>
      </c>
      <c r="OKG91" s="835" t="s">
        <v>11119</v>
      </c>
      <c r="OKH91" s="835" t="s">
        <v>11120</v>
      </c>
      <c r="OKI91" s="835" t="s">
        <v>11121</v>
      </c>
      <c r="OKJ91" s="835" t="s">
        <v>11122</v>
      </c>
      <c r="OKK91" s="835" t="s">
        <v>11123</v>
      </c>
      <c r="OKL91" s="835" t="s">
        <v>11124</v>
      </c>
      <c r="OKM91" s="835" t="s">
        <v>11125</v>
      </c>
      <c r="OKN91" s="835" t="s">
        <v>11126</v>
      </c>
      <c r="OKO91" s="835" t="s">
        <v>11127</v>
      </c>
      <c r="OKP91" s="835" t="s">
        <v>11128</v>
      </c>
      <c r="OKQ91" s="835" t="s">
        <v>11129</v>
      </c>
      <c r="OKR91" s="835" t="s">
        <v>11130</v>
      </c>
      <c r="OKS91" s="835" t="s">
        <v>11131</v>
      </c>
      <c r="OKT91" s="835" t="s">
        <v>11132</v>
      </c>
      <c r="OKU91" s="835" t="s">
        <v>11133</v>
      </c>
      <c r="OKV91" s="835" t="s">
        <v>11134</v>
      </c>
      <c r="OKW91" s="835" t="s">
        <v>11135</v>
      </c>
      <c r="OKX91" s="835" t="s">
        <v>11136</v>
      </c>
      <c r="OKY91" s="835" t="s">
        <v>11137</v>
      </c>
      <c r="OKZ91" s="835" t="s">
        <v>11138</v>
      </c>
      <c r="OLA91" s="835" t="s">
        <v>11139</v>
      </c>
      <c r="OLB91" s="835" t="s">
        <v>11140</v>
      </c>
      <c r="OLC91" s="835" t="s">
        <v>11141</v>
      </c>
      <c r="OLD91" s="835" t="s">
        <v>11142</v>
      </c>
      <c r="OLE91" s="835" t="s">
        <v>11143</v>
      </c>
      <c r="OLF91" s="835" t="s">
        <v>11144</v>
      </c>
      <c r="OLG91" s="835" t="s">
        <v>11145</v>
      </c>
      <c r="OLH91" s="835" t="s">
        <v>11146</v>
      </c>
      <c r="OLI91" s="835" t="s">
        <v>11147</v>
      </c>
      <c r="OLJ91" s="835" t="s">
        <v>11148</v>
      </c>
      <c r="OLK91" s="835" t="s">
        <v>11149</v>
      </c>
      <c r="OLL91" s="835" t="s">
        <v>11150</v>
      </c>
      <c r="OLM91" s="835" t="s">
        <v>11151</v>
      </c>
      <c r="OLN91" s="835" t="s">
        <v>11152</v>
      </c>
      <c r="OLO91" s="835" t="s">
        <v>11153</v>
      </c>
      <c r="OLP91" s="835" t="s">
        <v>11154</v>
      </c>
      <c r="OLQ91" s="835" t="s">
        <v>11155</v>
      </c>
      <c r="OLR91" s="835" t="s">
        <v>11156</v>
      </c>
      <c r="OLS91" s="835" t="s">
        <v>11157</v>
      </c>
      <c r="OLT91" s="835" t="s">
        <v>11158</v>
      </c>
      <c r="OLU91" s="835" t="s">
        <v>11159</v>
      </c>
      <c r="OLV91" s="835" t="s">
        <v>11160</v>
      </c>
      <c r="OLW91" s="835" t="s">
        <v>11161</v>
      </c>
      <c r="OLX91" s="835" t="s">
        <v>11162</v>
      </c>
      <c r="OLY91" s="835" t="s">
        <v>11163</v>
      </c>
      <c r="OLZ91" s="835" t="s">
        <v>11164</v>
      </c>
      <c r="OMA91" s="835" t="s">
        <v>11165</v>
      </c>
      <c r="OMB91" s="835" t="s">
        <v>11166</v>
      </c>
      <c r="OMC91" s="835" t="s">
        <v>11167</v>
      </c>
      <c r="OMD91" s="835" t="s">
        <v>11168</v>
      </c>
      <c r="OME91" s="835" t="s">
        <v>11169</v>
      </c>
      <c r="OMF91" s="835" t="s">
        <v>11170</v>
      </c>
      <c r="OMG91" s="835" t="s">
        <v>11171</v>
      </c>
      <c r="OMH91" s="835" t="s">
        <v>11172</v>
      </c>
      <c r="OMI91" s="835" t="s">
        <v>11173</v>
      </c>
      <c r="OMJ91" s="835" t="s">
        <v>11174</v>
      </c>
      <c r="OMK91" s="835" t="s">
        <v>11175</v>
      </c>
      <c r="OML91" s="835" t="s">
        <v>11176</v>
      </c>
      <c r="OMM91" s="835" t="s">
        <v>11177</v>
      </c>
      <c r="OMN91" s="835" t="s">
        <v>11178</v>
      </c>
      <c r="OMO91" s="835" t="s">
        <v>11179</v>
      </c>
      <c r="OMP91" s="835" t="s">
        <v>11180</v>
      </c>
      <c r="OMQ91" s="835" t="s">
        <v>11181</v>
      </c>
      <c r="OMR91" s="835" t="s">
        <v>11182</v>
      </c>
      <c r="OMS91" s="835" t="s">
        <v>11183</v>
      </c>
      <c r="OMT91" s="835" t="s">
        <v>11184</v>
      </c>
      <c r="OMU91" s="835" t="s">
        <v>11185</v>
      </c>
      <c r="OMV91" s="835" t="s">
        <v>11186</v>
      </c>
      <c r="OMW91" s="835" t="s">
        <v>11187</v>
      </c>
      <c r="OMX91" s="835" t="s">
        <v>11188</v>
      </c>
      <c r="OMY91" s="835" t="s">
        <v>11189</v>
      </c>
      <c r="OMZ91" s="835" t="s">
        <v>11190</v>
      </c>
      <c r="ONA91" s="835" t="s">
        <v>11191</v>
      </c>
      <c r="ONB91" s="835" t="s">
        <v>11192</v>
      </c>
      <c r="ONC91" s="835" t="s">
        <v>11193</v>
      </c>
      <c r="OND91" s="835" t="s">
        <v>11194</v>
      </c>
      <c r="ONE91" s="835" t="s">
        <v>11195</v>
      </c>
      <c r="ONF91" s="835" t="s">
        <v>11196</v>
      </c>
      <c r="ONG91" s="835" t="s">
        <v>11197</v>
      </c>
      <c r="ONH91" s="835" t="s">
        <v>11198</v>
      </c>
      <c r="ONI91" s="835" t="s">
        <v>11199</v>
      </c>
      <c r="ONJ91" s="835" t="s">
        <v>11200</v>
      </c>
      <c r="ONK91" s="835" t="s">
        <v>11201</v>
      </c>
      <c r="ONL91" s="835" t="s">
        <v>11202</v>
      </c>
      <c r="ONM91" s="835" t="s">
        <v>11203</v>
      </c>
      <c r="ONN91" s="835" t="s">
        <v>11204</v>
      </c>
      <c r="ONO91" s="835" t="s">
        <v>11205</v>
      </c>
      <c r="ONP91" s="835" t="s">
        <v>11206</v>
      </c>
      <c r="ONQ91" s="835" t="s">
        <v>11207</v>
      </c>
      <c r="ONR91" s="835" t="s">
        <v>11208</v>
      </c>
      <c r="ONS91" s="835" t="s">
        <v>11209</v>
      </c>
      <c r="ONT91" s="835" t="s">
        <v>11210</v>
      </c>
      <c r="ONU91" s="835" t="s">
        <v>11211</v>
      </c>
      <c r="ONV91" s="835" t="s">
        <v>11212</v>
      </c>
      <c r="ONW91" s="835" t="s">
        <v>11213</v>
      </c>
      <c r="ONX91" s="835" t="s">
        <v>11214</v>
      </c>
      <c r="ONY91" s="835" t="s">
        <v>11215</v>
      </c>
      <c r="ONZ91" s="835" t="s">
        <v>11216</v>
      </c>
      <c r="OOA91" s="835" t="s">
        <v>11217</v>
      </c>
      <c r="OOB91" s="835" t="s">
        <v>11218</v>
      </c>
      <c r="OOC91" s="835" t="s">
        <v>11219</v>
      </c>
      <c r="OOD91" s="835" t="s">
        <v>11220</v>
      </c>
      <c r="OOE91" s="835" t="s">
        <v>11221</v>
      </c>
      <c r="OOF91" s="835" t="s">
        <v>11222</v>
      </c>
      <c r="OOG91" s="835" t="s">
        <v>11223</v>
      </c>
      <c r="OOH91" s="835" t="s">
        <v>11224</v>
      </c>
      <c r="OOI91" s="835" t="s">
        <v>11225</v>
      </c>
      <c r="OOJ91" s="835" t="s">
        <v>11226</v>
      </c>
      <c r="OOK91" s="835" t="s">
        <v>11227</v>
      </c>
      <c r="OOL91" s="835" t="s">
        <v>11228</v>
      </c>
      <c r="OOM91" s="835" t="s">
        <v>11229</v>
      </c>
      <c r="OON91" s="835" t="s">
        <v>11230</v>
      </c>
      <c r="OOO91" s="835" t="s">
        <v>11231</v>
      </c>
      <c r="OOP91" s="835" t="s">
        <v>11232</v>
      </c>
      <c r="OOQ91" s="835" t="s">
        <v>11233</v>
      </c>
      <c r="OOR91" s="835" t="s">
        <v>11234</v>
      </c>
      <c r="OOS91" s="835" t="s">
        <v>11235</v>
      </c>
      <c r="OOT91" s="835" t="s">
        <v>11236</v>
      </c>
      <c r="OOU91" s="835" t="s">
        <v>11237</v>
      </c>
      <c r="OOV91" s="835" t="s">
        <v>11238</v>
      </c>
      <c r="OOW91" s="835" t="s">
        <v>11239</v>
      </c>
      <c r="OOX91" s="835" t="s">
        <v>11240</v>
      </c>
      <c r="OOY91" s="835" t="s">
        <v>11241</v>
      </c>
      <c r="OOZ91" s="835" t="s">
        <v>11242</v>
      </c>
      <c r="OPA91" s="835" t="s">
        <v>11243</v>
      </c>
      <c r="OPB91" s="835" t="s">
        <v>11244</v>
      </c>
      <c r="OPC91" s="835" t="s">
        <v>11245</v>
      </c>
      <c r="OPD91" s="835" t="s">
        <v>11246</v>
      </c>
      <c r="OPE91" s="835" t="s">
        <v>11247</v>
      </c>
      <c r="OPF91" s="835" t="s">
        <v>11248</v>
      </c>
      <c r="OPG91" s="835" t="s">
        <v>11249</v>
      </c>
      <c r="OPH91" s="835" t="s">
        <v>11250</v>
      </c>
      <c r="OPI91" s="835" t="s">
        <v>11251</v>
      </c>
      <c r="OPJ91" s="835" t="s">
        <v>11252</v>
      </c>
      <c r="OPK91" s="835" t="s">
        <v>11253</v>
      </c>
      <c r="OPL91" s="835" t="s">
        <v>11254</v>
      </c>
      <c r="OPM91" s="835" t="s">
        <v>11255</v>
      </c>
      <c r="OPN91" s="835" t="s">
        <v>11256</v>
      </c>
      <c r="OPO91" s="835" t="s">
        <v>11257</v>
      </c>
      <c r="OPP91" s="835" t="s">
        <v>11258</v>
      </c>
      <c r="OPQ91" s="835" t="s">
        <v>11259</v>
      </c>
      <c r="OPR91" s="835" t="s">
        <v>11260</v>
      </c>
      <c r="OPS91" s="835" t="s">
        <v>11261</v>
      </c>
      <c r="OPT91" s="835" t="s">
        <v>11262</v>
      </c>
      <c r="OPU91" s="835" t="s">
        <v>11263</v>
      </c>
      <c r="OPV91" s="835" t="s">
        <v>11264</v>
      </c>
      <c r="OPW91" s="835" t="s">
        <v>11265</v>
      </c>
      <c r="OPX91" s="835" t="s">
        <v>11266</v>
      </c>
      <c r="OPY91" s="835" t="s">
        <v>11267</v>
      </c>
      <c r="OPZ91" s="835" t="s">
        <v>11268</v>
      </c>
      <c r="OQA91" s="835" t="s">
        <v>11269</v>
      </c>
      <c r="OQB91" s="835" t="s">
        <v>11270</v>
      </c>
      <c r="OQC91" s="835" t="s">
        <v>11271</v>
      </c>
      <c r="OQD91" s="835" t="s">
        <v>11272</v>
      </c>
      <c r="OQE91" s="835" t="s">
        <v>11273</v>
      </c>
      <c r="OQF91" s="835" t="s">
        <v>11274</v>
      </c>
      <c r="OQG91" s="835" t="s">
        <v>11275</v>
      </c>
      <c r="OQH91" s="835" t="s">
        <v>11276</v>
      </c>
      <c r="OQI91" s="835" t="s">
        <v>11277</v>
      </c>
      <c r="OQJ91" s="835" t="s">
        <v>11278</v>
      </c>
      <c r="OQK91" s="835" t="s">
        <v>11279</v>
      </c>
      <c r="OQL91" s="835" t="s">
        <v>11280</v>
      </c>
      <c r="OQM91" s="835" t="s">
        <v>11281</v>
      </c>
      <c r="OQN91" s="835" t="s">
        <v>11282</v>
      </c>
      <c r="OQO91" s="835" t="s">
        <v>11283</v>
      </c>
      <c r="OQP91" s="835" t="s">
        <v>11284</v>
      </c>
      <c r="OQQ91" s="835" t="s">
        <v>11285</v>
      </c>
      <c r="OQR91" s="835" t="s">
        <v>11286</v>
      </c>
      <c r="OQS91" s="835" t="s">
        <v>11287</v>
      </c>
      <c r="OQT91" s="835" t="s">
        <v>11288</v>
      </c>
      <c r="OQU91" s="835" t="s">
        <v>11289</v>
      </c>
      <c r="OQV91" s="835" t="s">
        <v>11290</v>
      </c>
      <c r="OQW91" s="835" t="s">
        <v>11291</v>
      </c>
      <c r="OQX91" s="835" t="s">
        <v>11292</v>
      </c>
      <c r="OQY91" s="835" t="s">
        <v>11293</v>
      </c>
      <c r="OQZ91" s="835" t="s">
        <v>11294</v>
      </c>
      <c r="ORA91" s="835" t="s">
        <v>11295</v>
      </c>
      <c r="ORB91" s="835" t="s">
        <v>11296</v>
      </c>
      <c r="ORC91" s="835" t="s">
        <v>11297</v>
      </c>
      <c r="ORD91" s="835" t="s">
        <v>11298</v>
      </c>
      <c r="ORE91" s="835" t="s">
        <v>11299</v>
      </c>
      <c r="ORF91" s="835" t="s">
        <v>11300</v>
      </c>
      <c r="ORG91" s="835" t="s">
        <v>11301</v>
      </c>
      <c r="ORH91" s="835" t="s">
        <v>11302</v>
      </c>
      <c r="ORI91" s="835" t="s">
        <v>11303</v>
      </c>
      <c r="ORJ91" s="835" t="s">
        <v>11304</v>
      </c>
      <c r="ORK91" s="835" t="s">
        <v>11305</v>
      </c>
      <c r="ORL91" s="835" t="s">
        <v>11306</v>
      </c>
      <c r="ORM91" s="835" t="s">
        <v>11307</v>
      </c>
      <c r="ORN91" s="835" t="s">
        <v>11308</v>
      </c>
      <c r="ORO91" s="835" t="s">
        <v>11309</v>
      </c>
      <c r="ORP91" s="835" t="s">
        <v>11310</v>
      </c>
      <c r="ORQ91" s="835" t="s">
        <v>11311</v>
      </c>
      <c r="ORR91" s="835" t="s">
        <v>11312</v>
      </c>
      <c r="ORS91" s="835" t="s">
        <v>11313</v>
      </c>
      <c r="ORT91" s="835" t="s">
        <v>11314</v>
      </c>
      <c r="ORU91" s="835" t="s">
        <v>11315</v>
      </c>
      <c r="ORV91" s="835" t="s">
        <v>11316</v>
      </c>
      <c r="ORW91" s="835" t="s">
        <v>11317</v>
      </c>
      <c r="ORX91" s="835" t="s">
        <v>11318</v>
      </c>
      <c r="ORY91" s="835" t="s">
        <v>11319</v>
      </c>
      <c r="ORZ91" s="835" t="s">
        <v>11320</v>
      </c>
      <c r="OSA91" s="835" t="s">
        <v>11321</v>
      </c>
      <c r="OSB91" s="835" t="s">
        <v>11322</v>
      </c>
      <c r="OSC91" s="835" t="s">
        <v>11323</v>
      </c>
      <c r="OSD91" s="835" t="s">
        <v>11324</v>
      </c>
      <c r="OSE91" s="835" t="s">
        <v>11325</v>
      </c>
      <c r="OSF91" s="835" t="s">
        <v>11326</v>
      </c>
      <c r="OSG91" s="835" t="s">
        <v>11327</v>
      </c>
      <c r="OSH91" s="835" t="s">
        <v>11328</v>
      </c>
      <c r="OSI91" s="835" t="s">
        <v>11329</v>
      </c>
      <c r="OSJ91" s="835" t="s">
        <v>11330</v>
      </c>
      <c r="OSK91" s="835" t="s">
        <v>11331</v>
      </c>
      <c r="OSL91" s="835" t="s">
        <v>11332</v>
      </c>
      <c r="OSM91" s="835" t="s">
        <v>11333</v>
      </c>
      <c r="OSN91" s="835" t="s">
        <v>11334</v>
      </c>
      <c r="OSO91" s="835" t="s">
        <v>11335</v>
      </c>
      <c r="OSP91" s="835" t="s">
        <v>11336</v>
      </c>
      <c r="OSQ91" s="835" t="s">
        <v>11337</v>
      </c>
      <c r="OSR91" s="835" t="s">
        <v>11338</v>
      </c>
      <c r="OSS91" s="835" t="s">
        <v>11339</v>
      </c>
      <c r="OST91" s="835" t="s">
        <v>11340</v>
      </c>
      <c r="OSU91" s="835" t="s">
        <v>11341</v>
      </c>
      <c r="OSV91" s="835" t="s">
        <v>11342</v>
      </c>
      <c r="OSW91" s="835" t="s">
        <v>11343</v>
      </c>
      <c r="OSX91" s="835" t="s">
        <v>11344</v>
      </c>
      <c r="OSY91" s="835" t="s">
        <v>11345</v>
      </c>
      <c r="OSZ91" s="835" t="s">
        <v>11346</v>
      </c>
      <c r="OTA91" s="835" t="s">
        <v>11347</v>
      </c>
      <c r="OTB91" s="835" t="s">
        <v>11348</v>
      </c>
      <c r="OTC91" s="835" t="s">
        <v>11349</v>
      </c>
      <c r="OTD91" s="835" t="s">
        <v>11350</v>
      </c>
      <c r="OTE91" s="835" t="s">
        <v>11351</v>
      </c>
      <c r="OTF91" s="835" t="s">
        <v>11352</v>
      </c>
      <c r="OTG91" s="835" t="s">
        <v>11353</v>
      </c>
      <c r="OTH91" s="835" t="s">
        <v>11354</v>
      </c>
      <c r="OTI91" s="835" t="s">
        <v>11355</v>
      </c>
      <c r="OTJ91" s="835" t="s">
        <v>11356</v>
      </c>
      <c r="OTK91" s="835" t="s">
        <v>11357</v>
      </c>
      <c r="OTL91" s="835" t="s">
        <v>11358</v>
      </c>
      <c r="OTM91" s="835" t="s">
        <v>11359</v>
      </c>
      <c r="OTN91" s="835" t="s">
        <v>11360</v>
      </c>
      <c r="OTO91" s="835" t="s">
        <v>11361</v>
      </c>
      <c r="OTP91" s="835" t="s">
        <v>11362</v>
      </c>
      <c r="OTQ91" s="835" t="s">
        <v>11363</v>
      </c>
      <c r="OTR91" s="835" t="s">
        <v>11364</v>
      </c>
      <c r="OTS91" s="835" t="s">
        <v>11365</v>
      </c>
      <c r="OTT91" s="835" t="s">
        <v>11366</v>
      </c>
      <c r="OTU91" s="835" t="s">
        <v>11367</v>
      </c>
      <c r="OTV91" s="835" t="s">
        <v>11368</v>
      </c>
      <c r="OTW91" s="835" t="s">
        <v>11369</v>
      </c>
      <c r="OTX91" s="835" t="s">
        <v>11370</v>
      </c>
      <c r="OTY91" s="835" t="s">
        <v>11371</v>
      </c>
      <c r="OTZ91" s="835" t="s">
        <v>11372</v>
      </c>
      <c r="OUA91" s="835" t="s">
        <v>11373</v>
      </c>
      <c r="OUB91" s="835" t="s">
        <v>11374</v>
      </c>
      <c r="OUC91" s="835" t="s">
        <v>11375</v>
      </c>
      <c r="OUD91" s="835" t="s">
        <v>11376</v>
      </c>
      <c r="OUE91" s="835" t="s">
        <v>11377</v>
      </c>
      <c r="OUF91" s="835" t="s">
        <v>11378</v>
      </c>
      <c r="OUG91" s="835" t="s">
        <v>11379</v>
      </c>
      <c r="OUH91" s="835" t="s">
        <v>11380</v>
      </c>
      <c r="OUI91" s="835" t="s">
        <v>11381</v>
      </c>
      <c r="OUJ91" s="835" t="s">
        <v>11382</v>
      </c>
      <c r="OUK91" s="835" t="s">
        <v>11383</v>
      </c>
      <c r="OUL91" s="835" t="s">
        <v>11384</v>
      </c>
      <c r="OUM91" s="835" t="s">
        <v>11385</v>
      </c>
      <c r="OUN91" s="835" t="s">
        <v>11386</v>
      </c>
      <c r="OUO91" s="835" t="s">
        <v>11387</v>
      </c>
      <c r="OUP91" s="835" t="s">
        <v>11388</v>
      </c>
      <c r="OUQ91" s="835" t="s">
        <v>11389</v>
      </c>
      <c r="OUR91" s="835" t="s">
        <v>11390</v>
      </c>
      <c r="OUS91" s="835" t="s">
        <v>11391</v>
      </c>
      <c r="OUT91" s="835" t="s">
        <v>11392</v>
      </c>
      <c r="OUU91" s="835" t="s">
        <v>11393</v>
      </c>
      <c r="OUV91" s="835" t="s">
        <v>11394</v>
      </c>
      <c r="OUW91" s="835" t="s">
        <v>11395</v>
      </c>
      <c r="OUX91" s="835" t="s">
        <v>11396</v>
      </c>
      <c r="OUY91" s="835" t="s">
        <v>11397</v>
      </c>
      <c r="OUZ91" s="835" t="s">
        <v>11398</v>
      </c>
      <c r="OVA91" s="835" t="s">
        <v>11399</v>
      </c>
      <c r="OVB91" s="835" t="s">
        <v>11400</v>
      </c>
      <c r="OVC91" s="835" t="s">
        <v>11401</v>
      </c>
      <c r="OVD91" s="835" t="s">
        <v>11402</v>
      </c>
      <c r="OVE91" s="835" t="s">
        <v>11403</v>
      </c>
      <c r="OVF91" s="835" t="s">
        <v>11404</v>
      </c>
      <c r="OVG91" s="835" t="s">
        <v>11405</v>
      </c>
      <c r="OVH91" s="835" t="s">
        <v>11406</v>
      </c>
      <c r="OVI91" s="835" t="s">
        <v>11407</v>
      </c>
      <c r="OVJ91" s="835" t="s">
        <v>11408</v>
      </c>
      <c r="OVK91" s="835" t="s">
        <v>11409</v>
      </c>
      <c r="OVL91" s="835" t="s">
        <v>11410</v>
      </c>
      <c r="OVM91" s="835" t="s">
        <v>11411</v>
      </c>
      <c r="OVN91" s="835" t="s">
        <v>11412</v>
      </c>
      <c r="OVO91" s="835" t="s">
        <v>11413</v>
      </c>
      <c r="OVP91" s="835" t="s">
        <v>11414</v>
      </c>
      <c r="OVQ91" s="835" t="s">
        <v>11415</v>
      </c>
      <c r="OVR91" s="835" t="s">
        <v>11416</v>
      </c>
      <c r="OVS91" s="835" t="s">
        <v>11417</v>
      </c>
      <c r="OVT91" s="835" t="s">
        <v>11418</v>
      </c>
      <c r="OVU91" s="835" t="s">
        <v>11419</v>
      </c>
      <c r="OVV91" s="835" t="s">
        <v>11420</v>
      </c>
      <c r="OVW91" s="835" t="s">
        <v>11421</v>
      </c>
      <c r="OVX91" s="835" t="s">
        <v>11422</v>
      </c>
      <c r="OVY91" s="835" t="s">
        <v>11423</v>
      </c>
      <c r="OVZ91" s="835" t="s">
        <v>11424</v>
      </c>
      <c r="OWA91" s="835" t="s">
        <v>11425</v>
      </c>
      <c r="OWB91" s="835" t="s">
        <v>11426</v>
      </c>
      <c r="OWC91" s="835" t="s">
        <v>11427</v>
      </c>
      <c r="OWD91" s="835" t="s">
        <v>11428</v>
      </c>
      <c r="OWE91" s="835" t="s">
        <v>11429</v>
      </c>
      <c r="OWF91" s="835" t="s">
        <v>11430</v>
      </c>
      <c r="OWG91" s="835" t="s">
        <v>11431</v>
      </c>
      <c r="OWH91" s="835" t="s">
        <v>11432</v>
      </c>
      <c r="OWI91" s="835" t="s">
        <v>11433</v>
      </c>
      <c r="OWJ91" s="835" t="s">
        <v>11434</v>
      </c>
      <c r="OWK91" s="835" t="s">
        <v>11435</v>
      </c>
      <c r="OWL91" s="835" t="s">
        <v>11436</v>
      </c>
      <c r="OWM91" s="835" t="s">
        <v>11437</v>
      </c>
      <c r="OWN91" s="835" t="s">
        <v>11438</v>
      </c>
      <c r="OWO91" s="835" t="s">
        <v>11439</v>
      </c>
      <c r="OWP91" s="835" t="s">
        <v>11440</v>
      </c>
      <c r="OWQ91" s="835" t="s">
        <v>11441</v>
      </c>
      <c r="OWR91" s="835" t="s">
        <v>11442</v>
      </c>
      <c r="OWS91" s="835" t="s">
        <v>11443</v>
      </c>
      <c r="OWT91" s="835" t="s">
        <v>11444</v>
      </c>
      <c r="OWU91" s="835" t="s">
        <v>11445</v>
      </c>
      <c r="OWV91" s="835" t="s">
        <v>11446</v>
      </c>
      <c r="OWW91" s="835" t="s">
        <v>11447</v>
      </c>
      <c r="OWX91" s="835" t="s">
        <v>11448</v>
      </c>
      <c r="OWY91" s="835" t="s">
        <v>11449</v>
      </c>
      <c r="OWZ91" s="835" t="s">
        <v>11450</v>
      </c>
      <c r="OXA91" s="835" t="s">
        <v>11451</v>
      </c>
      <c r="OXB91" s="835" t="s">
        <v>11452</v>
      </c>
      <c r="OXC91" s="835" t="s">
        <v>11453</v>
      </c>
      <c r="OXD91" s="835" t="s">
        <v>11454</v>
      </c>
      <c r="OXE91" s="835" t="s">
        <v>11455</v>
      </c>
      <c r="OXF91" s="835" t="s">
        <v>11456</v>
      </c>
      <c r="OXG91" s="835" t="s">
        <v>11457</v>
      </c>
      <c r="OXH91" s="835" t="s">
        <v>11458</v>
      </c>
      <c r="OXI91" s="835" t="s">
        <v>11459</v>
      </c>
      <c r="OXJ91" s="835" t="s">
        <v>11460</v>
      </c>
      <c r="OXK91" s="835" t="s">
        <v>11461</v>
      </c>
      <c r="OXL91" s="835" t="s">
        <v>11462</v>
      </c>
      <c r="OXM91" s="835" t="s">
        <v>11463</v>
      </c>
      <c r="OXN91" s="835" t="s">
        <v>11464</v>
      </c>
      <c r="OXO91" s="835" t="s">
        <v>11465</v>
      </c>
      <c r="OXP91" s="835" t="s">
        <v>11466</v>
      </c>
      <c r="OXQ91" s="835" t="s">
        <v>11467</v>
      </c>
      <c r="OXR91" s="835" t="s">
        <v>11468</v>
      </c>
      <c r="OXS91" s="835" t="s">
        <v>11469</v>
      </c>
      <c r="OXT91" s="835" t="s">
        <v>11470</v>
      </c>
      <c r="OXU91" s="835" t="s">
        <v>11471</v>
      </c>
      <c r="OXV91" s="835" t="s">
        <v>11472</v>
      </c>
      <c r="OXW91" s="835" t="s">
        <v>11473</v>
      </c>
      <c r="OXX91" s="835" t="s">
        <v>11474</v>
      </c>
      <c r="OXY91" s="835" t="s">
        <v>11475</v>
      </c>
      <c r="OXZ91" s="835" t="s">
        <v>11476</v>
      </c>
      <c r="OYA91" s="835" t="s">
        <v>11477</v>
      </c>
      <c r="OYB91" s="835" t="s">
        <v>11478</v>
      </c>
      <c r="OYC91" s="835" t="s">
        <v>11479</v>
      </c>
      <c r="OYD91" s="835" t="s">
        <v>11480</v>
      </c>
      <c r="OYE91" s="835" t="s">
        <v>11481</v>
      </c>
      <c r="OYF91" s="835" t="s">
        <v>11482</v>
      </c>
      <c r="OYG91" s="835" t="s">
        <v>11483</v>
      </c>
      <c r="OYH91" s="835" t="s">
        <v>11484</v>
      </c>
      <c r="OYI91" s="835" t="s">
        <v>11485</v>
      </c>
      <c r="OYJ91" s="835" t="s">
        <v>11486</v>
      </c>
      <c r="OYK91" s="835" t="s">
        <v>11487</v>
      </c>
      <c r="OYL91" s="835" t="s">
        <v>11488</v>
      </c>
      <c r="OYM91" s="835" t="s">
        <v>11489</v>
      </c>
      <c r="OYN91" s="835" t="s">
        <v>11490</v>
      </c>
      <c r="OYO91" s="835" t="s">
        <v>11491</v>
      </c>
      <c r="OYP91" s="835" t="s">
        <v>11492</v>
      </c>
      <c r="OYQ91" s="835" t="s">
        <v>11493</v>
      </c>
      <c r="OYR91" s="835" t="s">
        <v>11494</v>
      </c>
      <c r="OYS91" s="835" t="s">
        <v>11495</v>
      </c>
      <c r="OYT91" s="835" t="s">
        <v>11496</v>
      </c>
      <c r="OYU91" s="835" t="s">
        <v>11497</v>
      </c>
      <c r="OYV91" s="835" t="s">
        <v>11498</v>
      </c>
      <c r="OYW91" s="835" t="s">
        <v>11499</v>
      </c>
      <c r="OYX91" s="835" t="s">
        <v>11500</v>
      </c>
      <c r="OYY91" s="835" t="s">
        <v>11501</v>
      </c>
      <c r="OYZ91" s="835" t="s">
        <v>11502</v>
      </c>
      <c r="OZA91" s="835" t="s">
        <v>11503</v>
      </c>
      <c r="OZB91" s="835" t="s">
        <v>11504</v>
      </c>
      <c r="OZC91" s="835" t="s">
        <v>11505</v>
      </c>
      <c r="OZD91" s="835" t="s">
        <v>11506</v>
      </c>
      <c r="OZE91" s="835" t="s">
        <v>11507</v>
      </c>
      <c r="OZF91" s="835" t="s">
        <v>11508</v>
      </c>
      <c r="OZG91" s="835" t="s">
        <v>11509</v>
      </c>
      <c r="OZH91" s="835" t="s">
        <v>11510</v>
      </c>
      <c r="OZI91" s="835" t="s">
        <v>11511</v>
      </c>
      <c r="OZJ91" s="835" t="s">
        <v>11512</v>
      </c>
      <c r="OZK91" s="835" t="s">
        <v>11513</v>
      </c>
      <c r="OZL91" s="835" t="s">
        <v>11514</v>
      </c>
      <c r="OZM91" s="835" t="s">
        <v>11515</v>
      </c>
      <c r="OZN91" s="835" t="s">
        <v>11516</v>
      </c>
      <c r="OZO91" s="835" t="s">
        <v>11517</v>
      </c>
      <c r="OZP91" s="835" t="s">
        <v>11518</v>
      </c>
      <c r="OZQ91" s="835" t="s">
        <v>11519</v>
      </c>
      <c r="OZR91" s="835" t="s">
        <v>11520</v>
      </c>
      <c r="OZS91" s="835" t="s">
        <v>11521</v>
      </c>
      <c r="OZT91" s="835" t="s">
        <v>11522</v>
      </c>
      <c r="OZU91" s="835" t="s">
        <v>11523</v>
      </c>
      <c r="OZV91" s="835" t="s">
        <v>11524</v>
      </c>
      <c r="OZW91" s="835" t="s">
        <v>11525</v>
      </c>
      <c r="OZX91" s="835" t="s">
        <v>11526</v>
      </c>
      <c r="OZY91" s="835" t="s">
        <v>11527</v>
      </c>
      <c r="OZZ91" s="835" t="s">
        <v>11528</v>
      </c>
      <c r="PAA91" s="835" t="s">
        <v>11529</v>
      </c>
      <c r="PAB91" s="835" t="s">
        <v>11530</v>
      </c>
      <c r="PAC91" s="835" t="s">
        <v>11531</v>
      </c>
      <c r="PAD91" s="835" t="s">
        <v>11532</v>
      </c>
      <c r="PAE91" s="835" t="s">
        <v>11533</v>
      </c>
      <c r="PAF91" s="835" t="s">
        <v>11534</v>
      </c>
      <c r="PAG91" s="835" t="s">
        <v>11535</v>
      </c>
      <c r="PAH91" s="835" t="s">
        <v>11536</v>
      </c>
      <c r="PAI91" s="835" t="s">
        <v>11537</v>
      </c>
      <c r="PAJ91" s="835" t="s">
        <v>11538</v>
      </c>
      <c r="PAK91" s="835" t="s">
        <v>11539</v>
      </c>
      <c r="PAL91" s="835" t="s">
        <v>11540</v>
      </c>
      <c r="PAM91" s="835" t="s">
        <v>11541</v>
      </c>
      <c r="PAN91" s="835" t="s">
        <v>11542</v>
      </c>
      <c r="PAO91" s="835" t="s">
        <v>11543</v>
      </c>
      <c r="PAP91" s="835" t="s">
        <v>11544</v>
      </c>
      <c r="PAQ91" s="835" t="s">
        <v>11545</v>
      </c>
      <c r="PAR91" s="835" t="s">
        <v>11546</v>
      </c>
      <c r="PAS91" s="835" t="s">
        <v>11547</v>
      </c>
      <c r="PAT91" s="835" t="s">
        <v>11548</v>
      </c>
      <c r="PAU91" s="835" t="s">
        <v>11549</v>
      </c>
      <c r="PAV91" s="835" t="s">
        <v>11550</v>
      </c>
      <c r="PAW91" s="835" t="s">
        <v>11551</v>
      </c>
      <c r="PAX91" s="835" t="s">
        <v>11552</v>
      </c>
      <c r="PAY91" s="835" t="s">
        <v>11553</v>
      </c>
      <c r="PAZ91" s="835" t="s">
        <v>11554</v>
      </c>
      <c r="PBA91" s="835" t="s">
        <v>11555</v>
      </c>
      <c r="PBB91" s="835" t="s">
        <v>11556</v>
      </c>
      <c r="PBC91" s="835" t="s">
        <v>11557</v>
      </c>
      <c r="PBD91" s="835" t="s">
        <v>11558</v>
      </c>
      <c r="PBE91" s="835" t="s">
        <v>11559</v>
      </c>
      <c r="PBF91" s="835" t="s">
        <v>11560</v>
      </c>
      <c r="PBG91" s="835" t="s">
        <v>11561</v>
      </c>
      <c r="PBH91" s="835" t="s">
        <v>11562</v>
      </c>
      <c r="PBI91" s="835" t="s">
        <v>11563</v>
      </c>
      <c r="PBJ91" s="835" t="s">
        <v>11564</v>
      </c>
      <c r="PBK91" s="835" t="s">
        <v>11565</v>
      </c>
      <c r="PBL91" s="835" t="s">
        <v>11566</v>
      </c>
      <c r="PBM91" s="835" t="s">
        <v>11567</v>
      </c>
      <c r="PBN91" s="835" t="s">
        <v>11568</v>
      </c>
      <c r="PBO91" s="835" t="s">
        <v>11569</v>
      </c>
      <c r="PBP91" s="835" t="s">
        <v>11570</v>
      </c>
      <c r="PBQ91" s="835" t="s">
        <v>11571</v>
      </c>
      <c r="PBR91" s="835" t="s">
        <v>11572</v>
      </c>
      <c r="PBS91" s="835" t="s">
        <v>11573</v>
      </c>
      <c r="PBT91" s="835" t="s">
        <v>11574</v>
      </c>
      <c r="PBU91" s="835" t="s">
        <v>11575</v>
      </c>
      <c r="PBV91" s="835" t="s">
        <v>11576</v>
      </c>
      <c r="PBW91" s="835" t="s">
        <v>11577</v>
      </c>
      <c r="PBX91" s="835" t="s">
        <v>11578</v>
      </c>
      <c r="PBY91" s="835" t="s">
        <v>11579</v>
      </c>
      <c r="PBZ91" s="835" t="s">
        <v>11580</v>
      </c>
      <c r="PCA91" s="835" t="s">
        <v>11581</v>
      </c>
      <c r="PCB91" s="835" t="s">
        <v>11582</v>
      </c>
      <c r="PCC91" s="835" t="s">
        <v>11583</v>
      </c>
      <c r="PCD91" s="835" t="s">
        <v>11584</v>
      </c>
      <c r="PCE91" s="835" t="s">
        <v>11585</v>
      </c>
      <c r="PCF91" s="835" t="s">
        <v>11586</v>
      </c>
      <c r="PCG91" s="835" t="s">
        <v>11587</v>
      </c>
      <c r="PCH91" s="835" t="s">
        <v>11588</v>
      </c>
      <c r="PCI91" s="835" t="s">
        <v>11589</v>
      </c>
      <c r="PCJ91" s="835" t="s">
        <v>11590</v>
      </c>
      <c r="PCK91" s="835" t="s">
        <v>11591</v>
      </c>
      <c r="PCL91" s="835" t="s">
        <v>11592</v>
      </c>
      <c r="PCM91" s="835" t="s">
        <v>11593</v>
      </c>
      <c r="PCN91" s="835" t="s">
        <v>11594</v>
      </c>
      <c r="PCO91" s="835" t="s">
        <v>11595</v>
      </c>
      <c r="PCP91" s="835" t="s">
        <v>11596</v>
      </c>
      <c r="PCQ91" s="835" t="s">
        <v>11597</v>
      </c>
      <c r="PCR91" s="835" t="s">
        <v>11598</v>
      </c>
      <c r="PCS91" s="835" t="s">
        <v>11599</v>
      </c>
      <c r="PCT91" s="835" t="s">
        <v>11600</v>
      </c>
      <c r="PCU91" s="835" t="s">
        <v>11601</v>
      </c>
      <c r="PCV91" s="835" t="s">
        <v>11602</v>
      </c>
      <c r="PCW91" s="835" t="s">
        <v>11603</v>
      </c>
      <c r="PCX91" s="835" t="s">
        <v>11604</v>
      </c>
      <c r="PCY91" s="835" t="s">
        <v>11605</v>
      </c>
      <c r="PCZ91" s="835" t="s">
        <v>11606</v>
      </c>
      <c r="PDA91" s="835" t="s">
        <v>11607</v>
      </c>
      <c r="PDB91" s="835" t="s">
        <v>11608</v>
      </c>
      <c r="PDC91" s="835" t="s">
        <v>11609</v>
      </c>
      <c r="PDD91" s="835" t="s">
        <v>11610</v>
      </c>
      <c r="PDE91" s="835" t="s">
        <v>11611</v>
      </c>
      <c r="PDF91" s="835" t="s">
        <v>11612</v>
      </c>
      <c r="PDG91" s="835" t="s">
        <v>11613</v>
      </c>
      <c r="PDH91" s="835" t="s">
        <v>11614</v>
      </c>
      <c r="PDI91" s="835" t="s">
        <v>11615</v>
      </c>
      <c r="PDJ91" s="835" t="s">
        <v>11616</v>
      </c>
      <c r="PDK91" s="835" t="s">
        <v>11617</v>
      </c>
      <c r="PDL91" s="835" t="s">
        <v>11618</v>
      </c>
      <c r="PDM91" s="835" t="s">
        <v>11619</v>
      </c>
      <c r="PDN91" s="835" t="s">
        <v>11620</v>
      </c>
      <c r="PDO91" s="835" t="s">
        <v>11621</v>
      </c>
      <c r="PDP91" s="835" t="s">
        <v>11622</v>
      </c>
      <c r="PDQ91" s="835" t="s">
        <v>11623</v>
      </c>
      <c r="PDR91" s="835" t="s">
        <v>11624</v>
      </c>
      <c r="PDS91" s="835" t="s">
        <v>11625</v>
      </c>
      <c r="PDT91" s="835" t="s">
        <v>11626</v>
      </c>
      <c r="PDU91" s="835" t="s">
        <v>11627</v>
      </c>
      <c r="PDV91" s="835" t="s">
        <v>11628</v>
      </c>
      <c r="PDW91" s="835" t="s">
        <v>11629</v>
      </c>
      <c r="PDX91" s="835" t="s">
        <v>11630</v>
      </c>
      <c r="PDY91" s="835" t="s">
        <v>11631</v>
      </c>
      <c r="PDZ91" s="835" t="s">
        <v>11632</v>
      </c>
      <c r="PEA91" s="835" t="s">
        <v>11633</v>
      </c>
      <c r="PEB91" s="835" t="s">
        <v>11634</v>
      </c>
      <c r="PEC91" s="835" t="s">
        <v>11635</v>
      </c>
      <c r="PED91" s="835" t="s">
        <v>11636</v>
      </c>
      <c r="PEE91" s="835" t="s">
        <v>11637</v>
      </c>
      <c r="PEF91" s="835" t="s">
        <v>11638</v>
      </c>
      <c r="PEG91" s="835" t="s">
        <v>11639</v>
      </c>
      <c r="PEH91" s="835" t="s">
        <v>11640</v>
      </c>
      <c r="PEI91" s="835" t="s">
        <v>11641</v>
      </c>
      <c r="PEJ91" s="835" t="s">
        <v>11642</v>
      </c>
      <c r="PEK91" s="835" t="s">
        <v>11643</v>
      </c>
      <c r="PEL91" s="835" t="s">
        <v>11644</v>
      </c>
      <c r="PEM91" s="835" t="s">
        <v>11645</v>
      </c>
      <c r="PEN91" s="835" t="s">
        <v>11646</v>
      </c>
      <c r="PEO91" s="835" t="s">
        <v>11647</v>
      </c>
      <c r="PEP91" s="835" t="s">
        <v>11648</v>
      </c>
      <c r="PEQ91" s="835" t="s">
        <v>11649</v>
      </c>
      <c r="PER91" s="835" t="s">
        <v>11650</v>
      </c>
      <c r="PES91" s="835" t="s">
        <v>11651</v>
      </c>
      <c r="PET91" s="835" t="s">
        <v>11652</v>
      </c>
      <c r="PEU91" s="835" t="s">
        <v>11653</v>
      </c>
      <c r="PEV91" s="835" t="s">
        <v>11654</v>
      </c>
      <c r="PEW91" s="835" t="s">
        <v>11655</v>
      </c>
      <c r="PEX91" s="835" t="s">
        <v>11656</v>
      </c>
      <c r="PEY91" s="835" t="s">
        <v>11657</v>
      </c>
      <c r="PEZ91" s="835" t="s">
        <v>11658</v>
      </c>
      <c r="PFA91" s="835" t="s">
        <v>11659</v>
      </c>
      <c r="PFB91" s="835" t="s">
        <v>11660</v>
      </c>
      <c r="PFC91" s="835" t="s">
        <v>11661</v>
      </c>
      <c r="PFD91" s="835" t="s">
        <v>11662</v>
      </c>
      <c r="PFE91" s="835" t="s">
        <v>11663</v>
      </c>
      <c r="PFF91" s="835" t="s">
        <v>11664</v>
      </c>
      <c r="PFG91" s="835" t="s">
        <v>11665</v>
      </c>
      <c r="PFH91" s="835" t="s">
        <v>11666</v>
      </c>
      <c r="PFI91" s="835" t="s">
        <v>11667</v>
      </c>
      <c r="PFJ91" s="835" t="s">
        <v>11668</v>
      </c>
      <c r="PFK91" s="835" t="s">
        <v>11669</v>
      </c>
      <c r="PFL91" s="835" t="s">
        <v>11670</v>
      </c>
      <c r="PFM91" s="835" t="s">
        <v>11671</v>
      </c>
      <c r="PFN91" s="835" t="s">
        <v>11672</v>
      </c>
      <c r="PFO91" s="835" t="s">
        <v>11673</v>
      </c>
      <c r="PFP91" s="835" t="s">
        <v>11674</v>
      </c>
      <c r="PFQ91" s="835" t="s">
        <v>11675</v>
      </c>
      <c r="PFR91" s="835" t="s">
        <v>11676</v>
      </c>
      <c r="PFS91" s="835" t="s">
        <v>11677</v>
      </c>
      <c r="PFT91" s="835" t="s">
        <v>11678</v>
      </c>
      <c r="PFU91" s="835" t="s">
        <v>11679</v>
      </c>
      <c r="PFV91" s="835" t="s">
        <v>11680</v>
      </c>
      <c r="PFW91" s="835" t="s">
        <v>11681</v>
      </c>
      <c r="PFX91" s="835" t="s">
        <v>11682</v>
      </c>
      <c r="PFY91" s="835" t="s">
        <v>11683</v>
      </c>
      <c r="PFZ91" s="835" t="s">
        <v>11684</v>
      </c>
      <c r="PGA91" s="835" t="s">
        <v>11685</v>
      </c>
      <c r="PGB91" s="835" t="s">
        <v>11686</v>
      </c>
      <c r="PGC91" s="835" t="s">
        <v>11687</v>
      </c>
      <c r="PGD91" s="835" t="s">
        <v>11688</v>
      </c>
      <c r="PGE91" s="835" t="s">
        <v>11689</v>
      </c>
      <c r="PGF91" s="835" t="s">
        <v>11690</v>
      </c>
      <c r="PGG91" s="835" t="s">
        <v>11691</v>
      </c>
      <c r="PGH91" s="835" t="s">
        <v>11692</v>
      </c>
      <c r="PGI91" s="835" t="s">
        <v>11693</v>
      </c>
      <c r="PGJ91" s="835" t="s">
        <v>11694</v>
      </c>
      <c r="PGK91" s="835" t="s">
        <v>11695</v>
      </c>
      <c r="PGL91" s="835" t="s">
        <v>11696</v>
      </c>
      <c r="PGM91" s="835" t="s">
        <v>11697</v>
      </c>
      <c r="PGN91" s="835" t="s">
        <v>11698</v>
      </c>
      <c r="PGO91" s="835" t="s">
        <v>11699</v>
      </c>
      <c r="PGP91" s="835" t="s">
        <v>11700</v>
      </c>
      <c r="PGQ91" s="835" t="s">
        <v>11701</v>
      </c>
      <c r="PGR91" s="835" t="s">
        <v>11702</v>
      </c>
      <c r="PGS91" s="835" t="s">
        <v>11703</v>
      </c>
      <c r="PGT91" s="835" t="s">
        <v>11704</v>
      </c>
      <c r="PGU91" s="835" t="s">
        <v>11705</v>
      </c>
      <c r="PGV91" s="835" t="s">
        <v>11706</v>
      </c>
      <c r="PGW91" s="835" t="s">
        <v>11707</v>
      </c>
      <c r="PGX91" s="835" t="s">
        <v>11708</v>
      </c>
      <c r="PGY91" s="835" t="s">
        <v>11709</v>
      </c>
      <c r="PGZ91" s="835" t="s">
        <v>11710</v>
      </c>
      <c r="PHA91" s="835" t="s">
        <v>11711</v>
      </c>
      <c r="PHB91" s="835" t="s">
        <v>11712</v>
      </c>
      <c r="PHC91" s="835" t="s">
        <v>11713</v>
      </c>
      <c r="PHD91" s="835" t="s">
        <v>11714</v>
      </c>
      <c r="PHE91" s="835" t="s">
        <v>11715</v>
      </c>
      <c r="PHF91" s="835" t="s">
        <v>11716</v>
      </c>
      <c r="PHG91" s="835" t="s">
        <v>11717</v>
      </c>
      <c r="PHH91" s="835" t="s">
        <v>11718</v>
      </c>
      <c r="PHI91" s="835" t="s">
        <v>11719</v>
      </c>
      <c r="PHJ91" s="835" t="s">
        <v>11720</v>
      </c>
      <c r="PHK91" s="835" t="s">
        <v>11721</v>
      </c>
      <c r="PHL91" s="835" t="s">
        <v>11722</v>
      </c>
      <c r="PHM91" s="835" t="s">
        <v>11723</v>
      </c>
      <c r="PHN91" s="835" t="s">
        <v>11724</v>
      </c>
      <c r="PHO91" s="835" t="s">
        <v>11725</v>
      </c>
      <c r="PHP91" s="835" t="s">
        <v>11726</v>
      </c>
      <c r="PHQ91" s="835" t="s">
        <v>11727</v>
      </c>
      <c r="PHR91" s="835" t="s">
        <v>11728</v>
      </c>
      <c r="PHS91" s="835" t="s">
        <v>11729</v>
      </c>
      <c r="PHT91" s="835" t="s">
        <v>11730</v>
      </c>
      <c r="PHU91" s="835" t="s">
        <v>11731</v>
      </c>
      <c r="PHV91" s="835" t="s">
        <v>11732</v>
      </c>
      <c r="PHW91" s="835" t="s">
        <v>11733</v>
      </c>
      <c r="PHX91" s="835" t="s">
        <v>11734</v>
      </c>
      <c r="PHY91" s="835" t="s">
        <v>11735</v>
      </c>
      <c r="PHZ91" s="835" t="s">
        <v>11736</v>
      </c>
      <c r="PIA91" s="835" t="s">
        <v>11737</v>
      </c>
      <c r="PIB91" s="835" t="s">
        <v>11738</v>
      </c>
      <c r="PIC91" s="835" t="s">
        <v>11739</v>
      </c>
      <c r="PID91" s="835" t="s">
        <v>11740</v>
      </c>
      <c r="PIE91" s="835" t="s">
        <v>11741</v>
      </c>
      <c r="PIF91" s="835" t="s">
        <v>11742</v>
      </c>
      <c r="PIG91" s="835" t="s">
        <v>11743</v>
      </c>
      <c r="PIH91" s="835" t="s">
        <v>11744</v>
      </c>
      <c r="PII91" s="835" t="s">
        <v>11745</v>
      </c>
      <c r="PIJ91" s="835" t="s">
        <v>11746</v>
      </c>
      <c r="PIK91" s="835" t="s">
        <v>11747</v>
      </c>
      <c r="PIL91" s="835" t="s">
        <v>11748</v>
      </c>
      <c r="PIM91" s="835" t="s">
        <v>11749</v>
      </c>
      <c r="PIN91" s="835" t="s">
        <v>11750</v>
      </c>
      <c r="PIO91" s="835" t="s">
        <v>11751</v>
      </c>
      <c r="PIP91" s="835" t="s">
        <v>11752</v>
      </c>
      <c r="PIQ91" s="835" t="s">
        <v>11753</v>
      </c>
      <c r="PIR91" s="835" t="s">
        <v>11754</v>
      </c>
      <c r="PIS91" s="835" t="s">
        <v>11755</v>
      </c>
      <c r="PIT91" s="835" t="s">
        <v>11756</v>
      </c>
      <c r="PIU91" s="835" t="s">
        <v>11757</v>
      </c>
      <c r="PIV91" s="835" t="s">
        <v>11758</v>
      </c>
      <c r="PIW91" s="835" t="s">
        <v>11759</v>
      </c>
      <c r="PIX91" s="835" t="s">
        <v>11760</v>
      </c>
      <c r="PIY91" s="835" t="s">
        <v>11761</v>
      </c>
      <c r="PIZ91" s="835" t="s">
        <v>11762</v>
      </c>
      <c r="PJA91" s="835" t="s">
        <v>11763</v>
      </c>
      <c r="PJB91" s="835" t="s">
        <v>11764</v>
      </c>
      <c r="PJC91" s="835" t="s">
        <v>11765</v>
      </c>
      <c r="PJD91" s="835" t="s">
        <v>11766</v>
      </c>
      <c r="PJE91" s="835" t="s">
        <v>11767</v>
      </c>
      <c r="PJF91" s="835" t="s">
        <v>11768</v>
      </c>
      <c r="PJG91" s="835" t="s">
        <v>11769</v>
      </c>
      <c r="PJH91" s="835" t="s">
        <v>11770</v>
      </c>
      <c r="PJI91" s="835" t="s">
        <v>11771</v>
      </c>
      <c r="PJJ91" s="835" t="s">
        <v>11772</v>
      </c>
      <c r="PJK91" s="835" t="s">
        <v>11773</v>
      </c>
      <c r="PJL91" s="835" t="s">
        <v>11774</v>
      </c>
      <c r="PJM91" s="835" t="s">
        <v>11775</v>
      </c>
      <c r="PJN91" s="835" t="s">
        <v>11776</v>
      </c>
      <c r="PJO91" s="835" t="s">
        <v>11777</v>
      </c>
      <c r="PJP91" s="835" t="s">
        <v>11778</v>
      </c>
      <c r="PJQ91" s="835" t="s">
        <v>11779</v>
      </c>
      <c r="PJR91" s="835" t="s">
        <v>11780</v>
      </c>
      <c r="PJS91" s="835" t="s">
        <v>11781</v>
      </c>
      <c r="PJT91" s="835" t="s">
        <v>11782</v>
      </c>
      <c r="PJU91" s="835" t="s">
        <v>11783</v>
      </c>
      <c r="PJV91" s="835" t="s">
        <v>11784</v>
      </c>
      <c r="PJW91" s="835" t="s">
        <v>11785</v>
      </c>
      <c r="PJX91" s="835" t="s">
        <v>11786</v>
      </c>
      <c r="PJY91" s="835" t="s">
        <v>11787</v>
      </c>
      <c r="PJZ91" s="835" t="s">
        <v>11788</v>
      </c>
      <c r="PKA91" s="835" t="s">
        <v>11789</v>
      </c>
      <c r="PKB91" s="835" t="s">
        <v>11790</v>
      </c>
      <c r="PKC91" s="835" t="s">
        <v>11791</v>
      </c>
      <c r="PKD91" s="835" t="s">
        <v>11792</v>
      </c>
      <c r="PKE91" s="835" t="s">
        <v>11793</v>
      </c>
      <c r="PKF91" s="835" t="s">
        <v>11794</v>
      </c>
      <c r="PKG91" s="835" t="s">
        <v>11795</v>
      </c>
      <c r="PKH91" s="835" t="s">
        <v>11796</v>
      </c>
      <c r="PKI91" s="835" t="s">
        <v>11797</v>
      </c>
      <c r="PKJ91" s="835" t="s">
        <v>11798</v>
      </c>
      <c r="PKK91" s="835" t="s">
        <v>11799</v>
      </c>
      <c r="PKL91" s="835" t="s">
        <v>11800</v>
      </c>
      <c r="PKM91" s="835" t="s">
        <v>11801</v>
      </c>
      <c r="PKN91" s="835" t="s">
        <v>11802</v>
      </c>
      <c r="PKO91" s="835" t="s">
        <v>11803</v>
      </c>
      <c r="PKP91" s="835" t="s">
        <v>11804</v>
      </c>
      <c r="PKQ91" s="835" t="s">
        <v>11805</v>
      </c>
      <c r="PKR91" s="835" t="s">
        <v>11806</v>
      </c>
      <c r="PKS91" s="835" t="s">
        <v>11807</v>
      </c>
      <c r="PKT91" s="835" t="s">
        <v>11808</v>
      </c>
      <c r="PKU91" s="835" t="s">
        <v>11809</v>
      </c>
      <c r="PKV91" s="835" t="s">
        <v>11810</v>
      </c>
      <c r="PKW91" s="835" t="s">
        <v>11811</v>
      </c>
      <c r="PKX91" s="835" t="s">
        <v>11812</v>
      </c>
      <c r="PKY91" s="835" t="s">
        <v>11813</v>
      </c>
      <c r="PKZ91" s="835" t="s">
        <v>11814</v>
      </c>
      <c r="PLA91" s="835" t="s">
        <v>11815</v>
      </c>
      <c r="PLB91" s="835" t="s">
        <v>11816</v>
      </c>
      <c r="PLC91" s="835" t="s">
        <v>11817</v>
      </c>
      <c r="PLD91" s="835" t="s">
        <v>11818</v>
      </c>
      <c r="PLE91" s="835" t="s">
        <v>11819</v>
      </c>
      <c r="PLF91" s="835" t="s">
        <v>11820</v>
      </c>
      <c r="PLG91" s="835" t="s">
        <v>11821</v>
      </c>
      <c r="PLH91" s="835" t="s">
        <v>11822</v>
      </c>
      <c r="PLI91" s="835" t="s">
        <v>11823</v>
      </c>
      <c r="PLJ91" s="835" t="s">
        <v>11824</v>
      </c>
      <c r="PLK91" s="835" t="s">
        <v>11825</v>
      </c>
      <c r="PLL91" s="835" t="s">
        <v>11826</v>
      </c>
      <c r="PLM91" s="835" t="s">
        <v>11827</v>
      </c>
      <c r="PLN91" s="835" t="s">
        <v>11828</v>
      </c>
      <c r="PLO91" s="835" t="s">
        <v>11829</v>
      </c>
      <c r="PLP91" s="835" t="s">
        <v>11830</v>
      </c>
      <c r="PLQ91" s="835" t="s">
        <v>11831</v>
      </c>
      <c r="PLR91" s="835" t="s">
        <v>11832</v>
      </c>
      <c r="PLS91" s="835" t="s">
        <v>11833</v>
      </c>
      <c r="PLT91" s="835" t="s">
        <v>11834</v>
      </c>
      <c r="PLU91" s="835" t="s">
        <v>11835</v>
      </c>
      <c r="PLV91" s="835" t="s">
        <v>11836</v>
      </c>
      <c r="PLW91" s="835" t="s">
        <v>11837</v>
      </c>
      <c r="PLX91" s="835" t="s">
        <v>11838</v>
      </c>
      <c r="PLY91" s="835" t="s">
        <v>11839</v>
      </c>
      <c r="PLZ91" s="835" t="s">
        <v>11840</v>
      </c>
      <c r="PMA91" s="835" t="s">
        <v>11841</v>
      </c>
      <c r="PMB91" s="835" t="s">
        <v>11842</v>
      </c>
      <c r="PMC91" s="835" t="s">
        <v>11843</v>
      </c>
      <c r="PMD91" s="835" t="s">
        <v>11844</v>
      </c>
      <c r="PME91" s="835" t="s">
        <v>11845</v>
      </c>
      <c r="PMF91" s="835" t="s">
        <v>11846</v>
      </c>
      <c r="PMG91" s="835" t="s">
        <v>11847</v>
      </c>
      <c r="PMH91" s="835" t="s">
        <v>11848</v>
      </c>
      <c r="PMI91" s="835" t="s">
        <v>11849</v>
      </c>
      <c r="PMJ91" s="835" t="s">
        <v>11850</v>
      </c>
      <c r="PMK91" s="835" t="s">
        <v>11851</v>
      </c>
      <c r="PML91" s="835" t="s">
        <v>11852</v>
      </c>
      <c r="PMM91" s="835" t="s">
        <v>11853</v>
      </c>
      <c r="PMN91" s="835" t="s">
        <v>11854</v>
      </c>
      <c r="PMO91" s="835" t="s">
        <v>11855</v>
      </c>
      <c r="PMP91" s="835" t="s">
        <v>11856</v>
      </c>
      <c r="PMQ91" s="835" t="s">
        <v>11857</v>
      </c>
      <c r="PMR91" s="835" t="s">
        <v>11858</v>
      </c>
      <c r="PMS91" s="835" t="s">
        <v>11859</v>
      </c>
      <c r="PMT91" s="835" t="s">
        <v>11860</v>
      </c>
      <c r="PMU91" s="835" t="s">
        <v>11861</v>
      </c>
      <c r="PMV91" s="835" t="s">
        <v>11862</v>
      </c>
      <c r="PMW91" s="835" t="s">
        <v>11863</v>
      </c>
      <c r="PMX91" s="835" t="s">
        <v>11864</v>
      </c>
      <c r="PMY91" s="835" t="s">
        <v>11865</v>
      </c>
      <c r="PMZ91" s="835" t="s">
        <v>11866</v>
      </c>
      <c r="PNA91" s="835" t="s">
        <v>11867</v>
      </c>
      <c r="PNB91" s="835" t="s">
        <v>11868</v>
      </c>
      <c r="PNC91" s="835" t="s">
        <v>11869</v>
      </c>
      <c r="PND91" s="835" t="s">
        <v>11870</v>
      </c>
      <c r="PNE91" s="835" t="s">
        <v>11871</v>
      </c>
      <c r="PNF91" s="835" t="s">
        <v>11872</v>
      </c>
      <c r="PNG91" s="835" t="s">
        <v>11873</v>
      </c>
      <c r="PNH91" s="835" t="s">
        <v>11874</v>
      </c>
      <c r="PNI91" s="835" t="s">
        <v>11875</v>
      </c>
      <c r="PNJ91" s="835" t="s">
        <v>11876</v>
      </c>
      <c r="PNK91" s="835" t="s">
        <v>11877</v>
      </c>
      <c r="PNL91" s="835" t="s">
        <v>11878</v>
      </c>
      <c r="PNM91" s="835" t="s">
        <v>11879</v>
      </c>
      <c r="PNN91" s="835" t="s">
        <v>11880</v>
      </c>
      <c r="PNO91" s="835" t="s">
        <v>11881</v>
      </c>
      <c r="PNP91" s="835" t="s">
        <v>11882</v>
      </c>
      <c r="PNQ91" s="835" t="s">
        <v>11883</v>
      </c>
      <c r="PNR91" s="835" t="s">
        <v>11884</v>
      </c>
      <c r="PNS91" s="835" t="s">
        <v>11885</v>
      </c>
      <c r="PNT91" s="835" t="s">
        <v>11886</v>
      </c>
      <c r="PNU91" s="835" t="s">
        <v>11887</v>
      </c>
      <c r="PNV91" s="835" t="s">
        <v>11888</v>
      </c>
      <c r="PNW91" s="835" t="s">
        <v>11889</v>
      </c>
      <c r="PNX91" s="835" t="s">
        <v>11890</v>
      </c>
      <c r="PNY91" s="835" t="s">
        <v>11891</v>
      </c>
      <c r="PNZ91" s="835" t="s">
        <v>11892</v>
      </c>
      <c r="POA91" s="835" t="s">
        <v>11893</v>
      </c>
      <c r="POB91" s="835" t="s">
        <v>11894</v>
      </c>
      <c r="POC91" s="835" t="s">
        <v>11895</v>
      </c>
      <c r="POD91" s="835" t="s">
        <v>11896</v>
      </c>
      <c r="POE91" s="835" t="s">
        <v>11897</v>
      </c>
      <c r="POF91" s="835" t="s">
        <v>11898</v>
      </c>
      <c r="POG91" s="835" t="s">
        <v>11899</v>
      </c>
      <c r="POH91" s="835" t="s">
        <v>11900</v>
      </c>
      <c r="POI91" s="835" t="s">
        <v>11901</v>
      </c>
      <c r="POJ91" s="835" t="s">
        <v>11902</v>
      </c>
      <c r="POK91" s="835" t="s">
        <v>11903</v>
      </c>
      <c r="POL91" s="835" t="s">
        <v>11904</v>
      </c>
      <c r="POM91" s="835" t="s">
        <v>11905</v>
      </c>
      <c r="PON91" s="835" t="s">
        <v>11906</v>
      </c>
      <c r="POO91" s="835" t="s">
        <v>11907</v>
      </c>
      <c r="POP91" s="835" t="s">
        <v>11908</v>
      </c>
      <c r="POQ91" s="835" t="s">
        <v>11909</v>
      </c>
      <c r="POR91" s="835" t="s">
        <v>11910</v>
      </c>
      <c r="POS91" s="835" t="s">
        <v>11911</v>
      </c>
      <c r="POT91" s="835" t="s">
        <v>11912</v>
      </c>
      <c r="POU91" s="835" t="s">
        <v>11913</v>
      </c>
      <c r="POV91" s="835" t="s">
        <v>11914</v>
      </c>
      <c r="POW91" s="835" t="s">
        <v>11915</v>
      </c>
      <c r="POX91" s="835" t="s">
        <v>11916</v>
      </c>
      <c r="POY91" s="835" t="s">
        <v>11917</v>
      </c>
      <c r="POZ91" s="835" t="s">
        <v>11918</v>
      </c>
      <c r="PPA91" s="835" t="s">
        <v>11919</v>
      </c>
      <c r="PPB91" s="835" t="s">
        <v>11920</v>
      </c>
      <c r="PPC91" s="835" t="s">
        <v>11921</v>
      </c>
      <c r="PPD91" s="835" t="s">
        <v>11922</v>
      </c>
      <c r="PPE91" s="835" t="s">
        <v>11923</v>
      </c>
      <c r="PPF91" s="835" t="s">
        <v>11924</v>
      </c>
      <c r="PPG91" s="835" t="s">
        <v>11925</v>
      </c>
      <c r="PPH91" s="835" t="s">
        <v>11926</v>
      </c>
      <c r="PPI91" s="835" t="s">
        <v>11927</v>
      </c>
      <c r="PPJ91" s="835" t="s">
        <v>11928</v>
      </c>
      <c r="PPK91" s="835" t="s">
        <v>11929</v>
      </c>
      <c r="PPL91" s="835" t="s">
        <v>11930</v>
      </c>
      <c r="PPM91" s="835" t="s">
        <v>11931</v>
      </c>
      <c r="PPN91" s="835" t="s">
        <v>11932</v>
      </c>
      <c r="PPO91" s="835" t="s">
        <v>11933</v>
      </c>
      <c r="PPP91" s="835" t="s">
        <v>11934</v>
      </c>
      <c r="PPQ91" s="835" t="s">
        <v>11935</v>
      </c>
      <c r="PPR91" s="835" t="s">
        <v>11936</v>
      </c>
      <c r="PPS91" s="835" t="s">
        <v>11937</v>
      </c>
      <c r="PPT91" s="835" t="s">
        <v>11938</v>
      </c>
      <c r="PPU91" s="835" t="s">
        <v>11939</v>
      </c>
      <c r="PPV91" s="835" t="s">
        <v>11940</v>
      </c>
      <c r="PPW91" s="835" t="s">
        <v>11941</v>
      </c>
      <c r="PPX91" s="835" t="s">
        <v>11942</v>
      </c>
      <c r="PPY91" s="835" t="s">
        <v>11943</v>
      </c>
      <c r="PPZ91" s="835" t="s">
        <v>11944</v>
      </c>
      <c r="PQA91" s="835" t="s">
        <v>11945</v>
      </c>
      <c r="PQB91" s="835" t="s">
        <v>11946</v>
      </c>
      <c r="PQC91" s="835" t="s">
        <v>11947</v>
      </c>
      <c r="PQD91" s="835" t="s">
        <v>11948</v>
      </c>
      <c r="PQE91" s="835" t="s">
        <v>11949</v>
      </c>
      <c r="PQF91" s="835" t="s">
        <v>11950</v>
      </c>
      <c r="PQG91" s="835" t="s">
        <v>11951</v>
      </c>
      <c r="PQH91" s="835" t="s">
        <v>11952</v>
      </c>
      <c r="PQI91" s="835" t="s">
        <v>11953</v>
      </c>
      <c r="PQJ91" s="835" t="s">
        <v>11954</v>
      </c>
      <c r="PQK91" s="835" t="s">
        <v>11955</v>
      </c>
      <c r="PQL91" s="835" t="s">
        <v>11956</v>
      </c>
      <c r="PQM91" s="835" t="s">
        <v>11957</v>
      </c>
      <c r="PQN91" s="835" t="s">
        <v>11958</v>
      </c>
      <c r="PQO91" s="835" t="s">
        <v>11959</v>
      </c>
      <c r="PQP91" s="835" t="s">
        <v>11960</v>
      </c>
      <c r="PQQ91" s="835" t="s">
        <v>11961</v>
      </c>
      <c r="PQR91" s="835" t="s">
        <v>11962</v>
      </c>
      <c r="PQS91" s="835" t="s">
        <v>11963</v>
      </c>
      <c r="PQT91" s="835" t="s">
        <v>11964</v>
      </c>
      <c r="PQU91" s="835" t="s">
        <v>11965</v>
      </c>
      <c r="PQV91" s="835" t="s">
        <v>11966</v>
      </c>
      <c r="PQW91" s="835" t="s">
        <v>11967</v>
      </c>
      <c r="PQX91" s="835" t="s">
        <v>11968</v>
      </c>
      <c r="PQY91" s="835" t="s">
        <v>11969</v>
      </c>
      <c r="PQZ91" s="835" t="s">
        <v>11970</v>
      </c>
      <c r="PRA91" s="835" t="s">
        <v>11971</v>
      </c>
      <c r="PRB91" s="835" t="s">
        <v>11972</v>
      </c>
      <c r="PRC91" s="835" t="s">
        <v>11973</v>
      </c>
      <c r="PRD91" s="835" t="s">
        <v>11974</v>
      </c>
      <c r="PRE91" s="835" t="s">
        <v>11975</v>
      </c>
      <c r="PRF91" s="835" t="s">
        <v>11976</v>
      </c>
      <c r="PRG91" s="835" t="s">
        <v>11977</v>
      </c>
      <c r="PRH91" s="835" t="s">
        <v>11978</v>
      </c>
      <c r="PRI91" s="835" t="s">
        <v>11979</v>
      </c>
      <c r="PRJ91" s="835" t="s">
        <v>11980</v>
      </c>
      <c r="PRK91" s="835" t="s">
        <v>11981</v>
      </c>
      <c r="PRL91" s="835" t="s">
        <v>11982</v>
      </c>
      <c r="PRM91" s="835" t="s">
        <v>11983</v>
      </c>
      <c r="PRN91" s="835" t="s">
        <v>11984</v>
      </c>
      <c r="PRO91" s="835" t="s">
        <v>11985</v>
      </c>
      <c r="PRP91" s="835" t="s">
        <v>11986</v>
      </c>
      <c r="PRQ91" s="835" t="s">
        <v>11987</v>
      </c>
      <c r="PRR91" s="835" t="s">
        <v>11988</v>
      </c>
      <c r="PRS91" s="835" t="s">
        <v>11989</v>
      </c>
      <c r="PRT91" s="835" t="s">
        <v>11990</v>
      </c>
      <c r="PRU91" s="835" t="s">
        <v>11991</v>
      </c>
      <c r="PRV91" s="835" t="s">
        <v>11992</v>
      </c>
      <c r="PRW91" s="835" t="s">
        <v>11993</v>
      </c>
      <c r="PRX91" s="835" t="s">
        <v>11994</v>
      </c>
      <c r="PRY91" s="835" t="s">
        <v>11995</v>
      </c>
      <c r="PRZ91" s="835" t="s">
        <v>11996</v>
      </c>
      <c r="PSA91" s="835" t="s">
        <v>11997</v>
      </c>
      <c r="PSB91" s="835" t="s">
        <v>11998</v>
      </c>
      <c r="PSC91" s="835" t="s">
        <v>11999</v>
      </c>
      <c r="PSD91" s="835" t="s">
        <v>12000</v>
      </c>
      <c r="PSE91" s="835" t="s">
        <v>12001</v>
      </c>
      <c r="PSF91" s="835" t="s">
        <v>12002</v>
      </c>
      <c r="PSG91" s="835" t="s">
        <v>12003</v>
      </c>
      <c r="PSH91" s="835" t="s">
        <v>12004</v>
      </c>
      <c r="PSI91" s="835" t="s">
        <v>12005</v>
      </c>
      <c r="PSJ91" s="835" t="s">
        <v>12006</v>
      </c>
      <c r="PSK91" s="835" t="s">
        <v>12007</v>
      </c>
      <c r="PSL91" s="835" t="s">
        <v>12008</v>
      </c>
      <c r="PSM91" s="835" t="s">
        <v>12009</v>
      </c>
      <c r="PSN91" s="835" t="s">
        <v>12010</v>
      </c>
      <c r="PSO91" s="835" t="s">
        <v>12011</v>
      </c>
      <c r="PSP91" s="835" t="s">
        <v>12012</v>
      </c>
      <c r="PSQ91" s="835" t="s">
        <v>12013</v>
      </c>
      <c r="PSR91" s="835" t="s">
        <v>12014</v>
      </c>
      <c r="PSS91" s="835" t="s">
        <v>12015</v>
      </c>
      <c r="PST91" s="835" t="s">
        <v>12016</v>
      </c>
      <c r="PSU91" s="835" t="s">
        <v>12017</v>
      </c>
      <c r="PSV91" s="835" t="s">
        <v>12018</v>
      </c>
      <c r="PSW91" s="835" t="s">
        <v>12019</v>
      </c>
      <c r="PSX91" s="835" t="s">
        <v>12020</v>
      </c>
      <c r="PSY91" s="835" t="s">
        <v>12021</v>
      </c>
      <c r="PSZ91" s="835" t="s">
        <v>12022</v>
      </c>
      <c r="PTA91" s="835" t="s">
        <v>12023</v>
      </c>
      <c r="PTB91" s="835" t="s">
        <v>12024</v>
      </c>
      <c r="PTC91" s="835" t="s">
        <v>12025</v>
      </c>
      <c r="PTD91" s="835" t="s">
        <v>12026</v>
      </c>
      <c r="PTE91" s="835" t="s">
        <v>12027</v>
      </c>
      <c r="PTF91" s="835" t="s">
        <v>12028</v>
      </c>
      <c r="PTG91" s="835" t="s">
        <v>12029</v>
      </c>
      <c r="PTH91" s="835" t="s">
        <v>12030</v>
      </c>
      <c r="PTI91" s="835" t="s">
        <v>12031</v>
      </c>
      <c r="PTJ91" s="835" t="s">
        <v>12032</v>
      </c>
      <c r="PTK91" s="835" t="s">
        <v>12033</v>
      </c>
      <c r="PTL91" s="835" t="s">
        <v>12034</v>
      </c>
      <c r="PTM91" s="835" t="s">
        <v>12035</v>
      </c>
      <c r="PTN91" s="835" t="s">
        <v>12036</v>
      </c>
      <c r="PTO91" s="835" t="s">
        <v>12037</v>
      </c>
      <c r="PTP91" s="835" t="s">
        <v>12038</v>
      </c>
      <c r="PTQ91" s="835" t="s">
        <v>12039</v>
      </c>
      <c r="PTR91" s="835" t="s">
        <v>12040</v>
      </c>
      <c r="PTS91" s="835" t="s">
        <v>12041</v>
      </c>
      <c r="PTT91" s="835" t="s">
        <v>12042</v>
      </c>
      <c r="PTU91" s="835" t="s">
        <v>12043</v>
      </c>
      <c r="PTV91" s="835" t="s">
        <v>12044</v>
      </c>
      <c r="PTW91" s="835" t="s">
        <v>12045</v>
      </c>
      <c r="PTX91" s="835" t="s">
        <v>12046</v>
      </c>
      <c r="PTY91" s="835" t="s">
        <v>12047</v>
      </c>
      <c r="PTZ91" s="835" t="s">
        <v>12048</v>
      </c>
      <c r="PUA91" s="835" t="s">
        <v>12049</v>
      </c>
      <c r="PUB91" s="835" t="s">
        <v>12050</v>
      </c>
      <c r="PUC91" s="835" t="s">
        <v>12051</v>
      </c>
      <c r="PUD91" s="835" t="s">
        <v>12052</v>
      </c>
      <c r="PUE91" s="835" t="s">
        <v>12053</v>
      </c>
      <c r="PUF91" s="835" t="s">
        <v>12054</v>
      </c>
      <c r="PUG91" s="835" t="s">
        <v>12055</v>
      </c>
      <c r="PUH91" s="835" t="s">
        <v>12056</v>
      </c>
      <c r="PUI91" s="835" t="s">
        <v>12057</v>
      </c>
      <c r="PUJ91" s="835" t="s">
        <v>12058</v>
      </c>
      <c r="PUK91" s="835" t="s">
        <v>12059</v>
      </c>
      <c r="PUL91" s="835" t="s">
        <v>12060</v>
      </c>
      <c r="PUM91" s="835" t="s">
        <v>12061</v>
      </c>
      <c r="PUN91" s="835" t="s">
        <v>12062</v>
      </c>
      <c r="PUO91" s="835" t="s">
        <v>12063</v>
      </c>
      <c r="PUP91" s="835" t="s">
        <v>12064</v>
      </c>
      <c r="PUQ91" s="835" t="s">
        <v>12065</v>
      </c>
      <c r="PUR91" s="835" t="s">
        <v>12066</v>
      </c>
      <c r="PUS91" s="835" t="s">
        <v>12067</v>
      </c>
      <c r="PUT91" s="835" t="s">
        <v>12068</v>
      </c>
      <c r="PUU91" s="835" t="s">
        <v>12069</v>
      </c>
      <c r="PUV91" s="835" t="s">
        <v>12070</v>
      </c>
      <c r="PUW91" s="835" t="s">
        <v>12071</v>
      </c>
      <c r="PUX91" s="835" t="s">
        <v>12072</v>
      </c>
      <c r="PUY91" s="835" t="s">
        <v>12073</v>
      </c>
      <c r="PUZ91" s="835" t="s">
        <v>12074</v>
      </c>
      <c r="PVA91" s="835" t="s">
        <v>12075</v>
      </c>
      <c r="PVB91" s="835" t="s">
        <v>12076</v>
      </c>
      <c r="PVC91" s="835" t="s">
        <v>12077</v>
      </c>
      <c r="PVD91" s="835" t="s">
        <v>12078</v>
      </c>
      <c r="PVE91" s="835" t="s">
        <v>12079</v>
      </c>
      <c r="PVF91" s="835" t="s">
        <v>12080</v>
      </c>
      <c r="PVG91" s="835" t="s">
        <v>12081</v>
      </c>
      <c r="PVH91" s="835" t="s">
        <v>12082</v>
      </c>
      <c r="PVI91" s="835" t="s">
        <v>12083</v>
      </c>
      <c r="PVJ91" s="835" t="s">
        <v>12084</v>
      </c>
      <c r="PVK91" s="835" t="s">
        <v>12085</v>
      </c>
      <c r="PVL91" s="835" t="s">
        <v>12086</v>
      </c>
      <c r="PVM91" s="835" t="s">
        <v>12087</v>
      </c>
      <c r="PVN91" s="835" t="s">
        <v>12088</v>
      </c>
      <c r="PVO91" s="835" t="s">
        <v>12089</v>
      </c>
      <c r="PVP91" s="835" t="s">
        <v>12090</v>
      </c>
      <c r="PVQ91" s="835" t="s">
        <v>12091</v>
      </c>
      <c r="PVR91" s="835" t="s">
        <v>12092</v>
      </c>
      <c r="PVS91" s="835" t="s">
        <v>12093</v>
      </c>
      <c r="PVT91" s="835" t="s">
        <v>12094</v>
      </c>
      <c r="PVU91" s="835" t="s">
        <v>12095</v>
      </c>
      <c r="PVV91" s="835" t="s">
        <v>12096</v>
      </c>
      <c r="PVW91" s="835" t="s">
        <v>12097</v>
      </c>
      <c r="PVX91" s="835" t="s">
        <v>12098</v>
      </c>
      <c r="PVY91" s="835" t="s">
        <v>12099</v>
      </c>
      <c r="PVZ91" s="835" t="s">
        <v>12100</v>
      </c>
      <c r="PWA91" s="835" t="s">
        <v>12101</v>
      </c>
      <c r="PWB91" s="835" t="s">
        <v>12102</v>
      </c>
      <c r="PWC91" s="835" t="s">
        <v>12103</v>
      </c>
      <c r="PWD91" s="835" t="s">
        <v>12104</v>
      </c>
      <c r="PWE91" s="835" t="s">
        <v>12105</v>
      </c>
      <c r="PWF91" s="835" t="s">
        <v>12106</v>
      </c>
      <c r="PWG91" s="835" t="s">
        <v>12107</v>
      </c>
      <c r="PWH91" s="835" t="s">
        <v>12108</v>
      </c>
      <c r="PWI91" s="835" t="s">
        <v>12109</v>
      </c>
      <c r="PWJ91" s="835" t="s">
        <v>12110</v>
      </c>
      <c r="PWK91" s="835" t="s">
        <v>12111</v>
      </c>
      <c r="PWL91" s="835" t="s">
        <v>12112</v>
      </c>
      <c r="PWM91" s="835" t="s">
        <v>12113</v>
      </c>
      <c r="PWN91" s="835" t="s">
        <v>12114</v>
      </c>
      <c r="PWO91" s="835" t="s">
        <v>12115</v>
      </c>
      <c r="PWP91" s="835" t="s">
        <v>12116</v>
      </c>
      <c r="PWQ91" s="835" t="s">
        <v>12117</v>
      </c>
      <c r="PWR91" s="835" t="s">
        <v>12118</v>
      </c>
      <c r="PWS91" s="835" t="s">
        <v>12119</v>
      </c>
      <c r="PWT91" s="835" t="s">
        <v>12120</v>
      </c>
      <c r="PWU91" s="835" t="s">
        <v>12121</v>
      </c>
      <c r="PWV91" s="835" t="s">
        <v>12122</v>
      </c>
      <c r="PWW91" s="835" t="s">
        <v>12123</v>
      </c>
      <c r="PWX91" s="835" t="s">
        <v>12124</v>
      </c>
      <c r="PWY91" s="835" t="s">
        <v>12125</v>
      </c>
      <c r="PWZ91" s="835" t="s">
        <v>12126</v>
      </c>
      <c r="PXA91" s="835" t="s">
        <v>12127</v>
      </c>
      <c r="PXB91" s="835" t="s">
        <v>12128</v>
      </c>
      <c r="PXC91" s="835" t="s">
        <v>12129</v>
      </c>
      <c r="PXD91" s="835" t="s">
        <v>12130</v>
      </c>
      <c r="PXE91" s="835" t="s">
        <v>12131</v>
      </c>
      <c r="PXF91" s="835" t="s">
        <v>12132</v>
      </c>
      <c r="PXG91" s="835" t="s">
        <v>12133</v>
      </c>
      <c r="PXH91" s="835" t="s">
        <v>12134</v>
      </c>
      <c r="PXI91" s="835" t="s">
        <v>12135</v>
      </c>
      <c r="PXJ91" s="835" t="s">
        <v>12136</v>
      </c>
      <c r="PXK91" s="835" t="s">
        <v>12137</v>
      </c>
      <c r="PXL91" s="835" t="s">
        <v>12138</v>
      </c>
      <c r="PXM91" s="835" t="s">
        <v>12139</v>
      </c>
      <c r="PXN91" s="835" t="s">
        <v>12140</v>
      </c>
      <c r="PXO91" s="835" t="s">
        <v>12141</v>
      </c>
      <c r="PXP91" s="835" t="s">
        <v>12142</v>
      </c>
      <c r="PXQ91" s="835" t="s">
        <v>12143</v>
      </c>
      <c r="PXR91" s="835" t="s">
        <v>12144</v>
      </c>
      <c r="PXS91" s="835" t="s">
        <v>12145</v>
      </c>
      <c r="PXT91" s="835" t="s">
        <v>12146</v>
      </c>
      <c r="PXU91" s="835" t="s">
        <v>12147</v>
      </c>
      <c r="PXV91" s="835" t="s">
        <v>12148</v>
      </c>
      <c r="PXW91" s="835" t="s">
        <v>12149</v>
      </c>
      <c r="PXX91" s="835" t="s">
        <v>12150</v>
      </c>
      <c r="PXY91" s="835" t="s">
        <v>12151</v>
      </c>
      <c r="PXZ91" s="835" t="s">
        <v>12152</v>
      </c>
      <c r="PYA91" s="835" t="s">
        <v>12153</v>
      </c>
      <c r="PYB91" s="835" t="s">
        <v>12154</v>
      </c>
      <c r="PYC91" s="835" t="s">
        <v>12155</v>
      </c>
      <c r="PYD91" s="835" t="s">
        <v>12156</v>
      </c>
      <c r="PYE91" s="835" t="s">
        <v>12157</v>
      </c>
      <c r="PYF91" s="835" t="s">
        <v>12158</v>
      </c>
      <c r="PYG91" s="835" t="s">
        <v>12159</v>
      </c>
      <c r="PYH91" s="835" t="s">
        <v>12160</v>
      </c>
      <c r="PYI91" s="835" t="s">
        <v>12161</v>
      </c>
      <c r="PYJ91" s="835" t="s">
        <v>12162</v>
      </c>
      <c r="PYK91" s="835" t="s">
        <v>12163</v>
      </c>
      <c r="PYL91" s="835" t="s">
        <v>12164</v>
      </c>
      <c r="PYM91" s="835" t="s">
        <v>12165</v>
      </c>
      <c r="PYN91" s="835" t="s">
        <v>12166</v>
      </c>
      <c r="PYO91" s="835" t="s">
        <v>12167</v>
      </c>
      <c r="PYP91" s="835" t="s">
        <v>12168</v>
      </c>
      <c r="PYQ91" s="835" t="s">
        <v>12169</v>
      </c>
      <c r="PYR91" s="835" t="s">
        <v>12170</v>
      </c>
      <c r="PYS91" s="835" t="s">
        <v>12171</v>
      </c>
      <c r="PYT91" s="835" t="s">
        <v>12172</v>
      </c>
      <c r="PYU91" s="835" t="s">
        <v>12173</v>
      </c>
      <c r="PYV91" s="835" t="s">
        <v>12174</v>
      </c>
      <c r="PYW91" s="835" t="s">
        <v>12175</v>
      </c>
      <c r="PYX91" s="835" t="s">
        <v>12176</v>
      </c>
      <c r="PYY91" s="835" t="s">
        <v>12177</v>
      </c>
      <c r="PYZ91" s="835" t="s">
        <v>12178</v>
      </c>
      <c r="PZA91" s="835" t="s">
        <v>12179</v>
      </c>
      <c r="PZB91" s="835" t="s">
        <v>12180</v>
      </c>
      <c r="PZC91" s="835" t="s">
        <v>12181</v>
      </c>
      <c r="PZD91" s="835" t="s">
        <v>12182</v>
      </c>
      <c r="PZE91" s="835" t="s">
        <v>12183</v>
      </c>
      <c r="PZF91" s="835" t="s">
        <v>12184</v>
      </c>
      <c r="PZG91" s="835" t="s">
        <v>12185</v>
      </c>
      <c r="PZH91" s="835" t="s">
        <v>12186</v>
      </c>
      <c r="PZI91" s="835" t="s">
        <v>12187</v>
      </c>
      <c r="PZJ91" s="835" t="s">
        <v>12188</v>
      </c>
      <c r="PZK91" s="835" t="s">
        <v>12189</v>
      </c>
      <c r="PZL91" s="835" t="s">
        <v>12190</v>
      </c>
      <c r="PZM91" s="835" t="s">
        <v>12191</v>
      </c>
      <c r="PZN91" s="835" t="s">
        <v>12192</v>
      </c>
      <c r="PZO91" s="835" t="s">
        <v>12193</v>
      </c>
      <c r="PZP91" s="835" t="s">
        <v>12194</v>
      </c>
      <c r="PZQ91" s="835" t="s">
        <v>12195</v>
      </c>
      <c r="PZR91" s="835" t="s">
        <v>12196</v>
      </c>
      <c r="PZS91" s="835" t="s">
        <v>12197</v>
      </c>
      <c r="PZT91" s="835" t="s">
        <v>12198</v>
      </c>
      <c r="PZU91" s="835" t="s">
        <v>12199</v>
      </c>
      <c r="PZV91" s="835" t="s">
        <v>12200</v>
      </c>
      <c r="PZW91" s="835" t="s">
        <v>12201</v>
      </c>
      <c r="PZX91" s="835" t="s">
        <v>12202</v>
      </c>
      <c r="PZY91" s="835" t="s">
        <v>12203</v>
      </c>
      <c r="PZZ91" s="835" t="s">
        <v>12204</v>
      </c>
      <c r="QAA91" s="835" t="s">
        <v>12205</v>
      </c>
      <c r="QAB91" s="835" t="s">
        <v>12206</v>
      </c>
      <c r="QAC91" s="835" t="s">
        <v>12207</v>
      </c>
      <c r="QAD91" s="835" t="s">
        <v>12208</v>
      </c>
      <c r="QAE91" s="835" t="s">
        <v>12209</v>
      </c>
      <c r="QAF91" s="835" t="s">
        <v>12210</v>
      </c>
      <c r="QAG91" s="835" t="s">
        <v>12211</v>
      </c>
      <c r="QAH91" s="835" t="s">
        <v>12212</v>
      </c>
      <c r="QAI91" s="835" t="s">
        <v>12213</v>
      </c>
      <c r="QAJ91" s="835" t="s">
        <v>12214</v>
      </c>
      <c r="QAK91" s="835" t="s">
        <v>12215</v>
      </c>
      <c r="QAL91" s="835" t="s">
        <v>12216</v>
      </c>
      <c r="QAM91" s="835" t="s">
        <v>12217</v>
      </c>
      <c r="QAN91" s="835" t="s">
        <v>12218</v>
      </c>
      <c r="QAO91" s="835" t="s">
        <v>12219</v>
      </c>
      <c r="QAP91" s="835" t="s">
        <v>12220</v>
      </c>
      <c r="QAQ91" s="835" t="s">
        <v>12221</v>
      </c>
      <c r="QAR91" s="835" t="s">
        <v>12222</v>
      </c>
      <c r="QAS91" s="835" t="s">
        <v>12223</v>
      </c>
      <c r="QAT91" s="835" t="s">
        <v>12224</v>
      </c>
      <c r="QAU91" s="835" t="s">
        <v>12225</v>
      </c>
      <c r="QAV91" s="835" t="s">
        <v>12226</v>
      </c>
      <c r="QAW91" s="835" t="s">
        <v>12227</v>
      </c>
      <c r="QAX91" s="835" t="s">
        <v>12228</v>
      </c>
      <c r="QAY91" s="835" t="s">
        <v>12229</v>
      </c>
      <c r="QAZ91" s="835" t="s">
        <v>12230</v>
      </c>
      <c r="QBA91" s="835" t="s">
        <v>12231</v>
      </c>
      <c r="QBB91" s="835" t="s">
        <v>12232</v>
      </c>
      <c r="QBC91" s="835" t="s">
        <v>12233</v>
      </c>
      <c r="QBD91" s="835" t="s">
        <v>12234</v>
      </c>
      <c r="QBE91" s="835" t="s">
        <v>12235</v>
      </c>
      <c r="QBF91" s="835" t="s">
        <v>12236</v>
      </c>
      <c r="QBG91" s="835" t="s">
        <v>12237</v>
      </c>
      <c r="QBH91" s="835" t="s">
        <v>12238</v>
      </c>
      <c r="QBI91" s="835" t="s">
        <v>12239</v>
      </c>
      <c r="QBJ91" s="835" t="s">
        <v>12240</v>
      </c>
      <c r="QBK91" s="835" t="s">
        <v>12241</v>
      </c>
      <c r="QBL91" s="835" t="s">
        <v>12242</v>
      </c>
      <c r="QBM91" s="835" t="s">
        <v>12243</v>
      </c>
      <c r="QBN91" s="835" t="s">
        <v>12244</v>
      </c>
      <c r="QBO91" s="835" t="s">
        <v>12245</v>
      </c>
      <c r="QBP91" s="835" t="s">
        <v>12246</v>
      </c>
      <c r="QBQ91" s="835" t="s">
        <v>12247</v>
      </c>
      <c r="QBR91" s="835" t="s">
        <v>12248</v>
      </c>
      <c r="QBS91" s="835" t="s">
        <v>12249</v>
      </c>
      <c r="QBT91" s="835" t="s">
        <v>12250</v>
      </c>
      <c r="QBU91" s="835" t="s">
        <v>12251</v>
      </c>
      <c r="QBV91" s="835" t="s">
        <v>12252</v>
      </c>
      <c r="QBW91" s="835" t="s">
        <v>12253</v>
      </c>
      <c r="QBX91" s="835" t="s">
        <v>12254</v>
      </c>
      <c r="QBY91" s="835" t="s">
        <v>12255</v>
      </c>
      <c r="QBZ91" s="835" t="s">
        <v>12256</v>
      </c>
      <c r="QCA91" s="835" t="s">
        <v>12257</v>
      </c>
      <c r="QCB91" s="835" t="s">
        <v>12258</v>
      </c>
      <c r="QCC91" s="835" t="s">
        <v>12259</v>
      </c>
      <c r="QCD91" s="835" t="s">
        <v>12260</v>
      </c>
      <c r="QCE91" s="835" t="s">
        <v>12261</v>
      </c>
      <c r="QCF91" s="835" t="s">
        <v>12262</v>
      </c>
      <c r="QCG91" s="835" t="s">
        <v>12263</v>
      </c>
      <c r="QCH91" s="835" t="s">
        <v>12264</v>
      </c>
      <c r="QCI91" s="835" t="s">
        <v>12265</v>
      </c>
      <c r="QCJ91" s="835" t="s">
        <v>12266</v>
      </c>
      <c r="QCK91" s="835" t="s">
        <v>12267</v>
      </c>
      <c r="QCL91" s="835" t="s">
        <v>12268</v>
      </c>
      <c r="QCM91" s="835" t="s">
        <v>12269</v>
      </c>
      <c r="QCN91" s="835" t="s">
        <v>12270</v>
      </c>
      <c r="QCO91" s="835" t="s">
        <v>12271</v>
      </c>
      <c r="QCP91" s="835" t="s">
        <v>12272</v>
      </c>
      <c r="QCQ91" s="835" t="s">
        <v>12273</v>
      </c>
      <c r="QCR91" s="835" t="s">
        <v>12274</v>
      </c>
      <c r="QCS91" s="835" t="s">
        <v>12275</v>
      </c>
      <c r="QCT91" s="835" t="s">
        <v>12276</v>
      </c>
      <c r="QCU91" s="835" t="s">
        <v>12277</v>
      </c>
      <c r="QCV91" s="835" t="s">
        <v>12278</v>
      </c>
      <c r="QCW91" s="835" t="s">
        <v>12279</v>
      </c>
      <c r="QCX91" s="835" t="s">
        <v>12280</v>
      </c>
      <c r="QCY91" s="835" t="s">
        <v>12281</v>
      </c>
      <c r="QCZ91" s="835" t="s">
        <v>12282</v>
      </c>
      <c r="QDA91" s="835" t="s">
        <v>12283</v>
      </c>
      <c r="QDB91" s="835" t="s">
        <v>12284</v>
      </c>
      <c r="QDC91" s="835" t="s">
        <v>12285</v>
      </c>
      <c r="QDD91" s="835" t="s">
        <v>12286</v>
      </c>
      <c r="QDE91" s="835" t="s">
        <v>12287</v>
      </c>
      <c r="QDF91" s="835" t="s">
        <v>12288</v>
      </c>
      <c r="QDG91" s="835" t="s">
        <v>12289</v>
      </c>
      <c r="QDH91" s="835" t="s">
        <v>12290</v>
      </c>
      <c r="QDI91" s="835" t="s">
        <v>12291</v>
      </c>
      <c r="QDJ91" s="835" t="s">
        <v>12292</v>
      </c>
      <c r="QDK91" s="835" t="s">
        <v>12293</v>
      </c>
      <c r="QDL91" s="835" t="s">
        <v>12294</v>
      </c>
      <c r="QDM91" s="835" t="s">
        <v>12295</v>
      </c>
      <c r="QDN91" s="835" t="s">
        <v>12296</v>
      </c>
      <c r="QDO91" s="835" t="s">
        <v>12297</v>
      </c>
      <c r="QDP91" s="835" t="s">
        <v>12298</v>
      </c>
      <c r="QDQ91" s="835" t="s">
        <v>12299</v>
      </c>
      <c r="QDR91" s="835" t="s">
        <v>12300</v>
      </c>
      <c r="QDS91" s="835" t="s">
        <v>12301</v>
      </c>
      <c r="QDT91" s="835" t="s">
        <v>12302</v>
      </c>
      <c r="QDU91" s="835" t="s">
        <v>12303</v>
      </c>
      <c r="QDV91" s="835" t="s">
        <v>12304</v>
      </c>
      <c r="QDW91" s="835" t="s">
        <v>12305</v>
      </c>
      <c r="QDX91" s="835" t="s">
        <v>12306</v>
      </c>
      <c r="QDY91" s="835" t="s">
        <v>12307</v>
      </c>
      <c r="QDZ91" s="835" t="s">
        <v>12308</v>
      </c>
      <c r="QEA91" s="835" t="s">
        <v>12309</v>
      </c>
      <c r="QEB91" s="835" t="s">
        <v>12310</v>
      </c>
      <c r="QEC91" s="835" t="s">
        <v>12311</v>
      </c>
      <c r="QED91" s="835" t="s">
        <v>12312</v>
      </c>
      <c r="QEE91" s="835" t="s">
        <v>12313</v>
      </c>
      <c r="QEF91" s="835" t="s">
        <v>12314</v>
      </c>
      <c r="QEG91" s="835" t="s">
        <v>12315</v>
      </c>
      <c r="QEH91" s="835" t="s">
        <v>12316</v>
      </c>
      <c r="QEI91" s="835" t="s">
        <v>12317</v>
      </c>
      <c r="QEJ91" s="835" t="s">
        <v>12318</v>
      </c>
      <c r="QEK91" s="835" t="s">
        <v>12319</v>
      </c>
      <c r="QEL91" s="835" t="s">
        <v>12320</v>
      </c>
      <c r="QEM91" s="835" t="s">
        <v>12321</v>
      </c>
      <c r="QEN91" s="835" t="s">
        <v>12322</v>
      </c>
      <c r="QEO91" s="835" t="s">
        <v>12323</v>
      </c>
      <c r="QEP91" s="835" t="s">
        <v>12324</v>
      </c>
      <c r="QEQ91" s="835" t="s">
        <v>12325</v>
      </c>
      <c r="QER91" s="835" t="s">
        <v>12326</v>
      </c>
      <c r="QES91" s="835" t="s">
        <v>12327</v>
      </c>
      <c r="QET91" s="835" t="s">
        <v>12328</v>
      </c>
      <c r="QEU91" s="835" t="s">
        <v>12329</v>
      </c>
      <c r="QEV91" s="835" t="s">
        <v>12330</v>
      </c>
      <c r="QEW91" s="835" t="s">
        <v>12331</v>
      </c>
      <c r="QEX91" s="835" t="s">
        <v>12332</v>
      </c>
      <c r="QEY91" s="835" t="s">
        <v>12333</v>
      </c>
      <c r="QEZ91" s="835" t="s">
        <v>12334</v>
      </c>
      <c r="QFA91" s="835" t="s">
        <v>12335</v>
      </c>
      <c r="QFB91" s="835" t="s">
        <v>12336</v>
      </c>
      <c r="QFC91" s="835" t="s">
        <v>12337</v>
      </c>
      <c r="QFD91" s="835" t="s">
        <v>12338</v>
      </c>
      <c r="QFE91" s="835" t="s">
        <v>12339</v>
      </c>
      <c r="QFF91" s="835" t="s">
        <v>12340</v>
      </c>
      <c r="QFG91" s="835" t="s">
        <v>12341</v>
      </c>
      <c r="QFH91" s="835" t="s">
        <v>12342</v>
      </c>
      <c r="QFI91" s="835" t="s">
        <v>12343</v>
      </c>
      <c r="QFJ91" s="835" t="s">
        <v>12344</v>
      </c>
      <c r="QFK91" s="835" t="s">
        <v>12345</v>
      </c>
      <c r="QFL91" s="835" t="s">
        <v>12346</v>
      </c>
      <c r="QFM91" s="835" t="s">
        <v>12347</v>
      </c>
      <c r="QFN91" s="835" t="s">
        <v>12348</v>
      </c>
      <c r="QFO91" s="835" t="s">
        <v>12349</v>
      </c>
      <c r="QFP91" s="835" t="s">
        <v>12350</v>
      </c>
      <c r="QFQ91" s="835" t="s">
        <v>12351</v>
      </c>
      <c r="QFR91" s="835" t="s">
        <v>12352</v>
      </c>
      <c r="QFS91" s="835" t="s">
        <v>12353</v>
      </c>
      <c r="QFT91" s="835" t="s">
        <v>12354</v>
      </c>
      <c r="QFU91" s="835" t="s">
        <v>12355</v>
      </c>
      <c r="QFV91" s="835" t="s">
        <v>12356</v>
      </c>
      <c r="QFW91" s="835" t="s">
        <v>12357</v>
      </c>
      <c r="QFX91" s="835" t="s">
        <v>12358</v>
      </c>
      <c r="QFY91" s="835" t="s">
        <v>12359</v>
      </c>
      <c r="QFZ91" s="835" t="s">
        <v>12360</v>
      </c>
      <c r="QGA91" s="835" t="s">
        <v>12361</v>
      </c>
      <c r="QGB91" s="835" t="s">
        <v>12362</v>
      </c>
      <c r="QGC91" s="835" t="s">
        <v>12363</v>
      </c>
      <c r="QGD91" s="835" t="s">
        <v>12364</v>
      </c>
      <c r="QGE91" s="835" t="s">
        <v>12365</v>
      </c>
      <c r="QGF91" s="835" t="s">
        <v>12366</v>
      </c>
      <c r="QGG91" s="835" t="s">
        <v>12367</v>
      </c>
      <c r="QGH91" s="835" t="s">
        <v>12368</v>
      </c>
      <c r="QGI91" s="835" t="s">
        <v>12369</v>
      </c>
      <c r="QGJ91" s="835" t="s">
        <v>12370</v>
      </c>
      <c r="QGK91" s="835" t="s">
        <v>12371</v>
      </c>
      <c r="QGL91" s="835" t="s">
        <v>12372</v>
      </c>
      <c r="QGM91" s="835" t="s">
        <v>12373</v>
      </c>
      <c r="QGN91" s="835" t="s">
        <v>12374</v>
      </c>
      <c r="QGO91" s="835" t="s">
        <v>12375</v>
      </c>
      <c r="QGP91" s="835" t="s">
        <v>12376</v>
      </c>
      <c r="QGQ91" s="835" t="s">
        <v>12377</v>
      </c>
      <c r="QGR91" s="835" t="s">
        <v>12378</v>
      </c>
      <c r="QGS91" s="835" t="s">
        <v>12379</v>
      </c>
      <c r="QGT91" s="835" t="s">
        <v>12380</v>
      </c>
      <c r="QGU91" s="835" t="s">
        <v>12381</v>
      </c>
      <c r="QGV91" s="835" t="s">
        <v>12382</v>
      </c>
      <c r="QGW91" s="835" t="s">
        <v>12383</v>
      </c>
      <c r="QGX91" s="835" t="s">
        <v>12384</v>
      </c>
      <c r="QGY91" s="835" t="s">
        <v>12385</v>
      </c>
      <c r="QGZ91" s="835" t="s">
        <v>12386</v>
      </c>
      <c r="QHA91" s="835" t="s">
        <v>12387</v>
      </c>
      <c r="QHB91" s="835" t="s">
        <v>12388</v>
      </c>
      <c r="QHC91" s="835" t="s">
        <v>12389</v>
      </c>
      <c r="QHD91" s="835" t="s">
        <v>12390</v>
      </c>
      <c r="QHE91" s="835" t="s">
        <v>12391</v>
      </c>
      <c r="QHF91" s="835" t="s">
        <v>12392</v>
      </c>
      <c r="QHG91" s="835" t="s">
        <v>12393</v>
      </c>
      <c r="QHH91" s="835" t="s">
        <v>12394</v>
      </c>
      <c r="QHI91" s="835" t="s">
        <v>12395</v>
      </c>
      <c r="QHJ91" s="835" t="s">
        <v>12396</v>
      </c>
      <c r="QHK91" s="835" t="s">
        <v>12397</v>
      </c>
      <c r="QHL91" s="835" t="s">
        <v>12398</v>
      </c>
      <c r="QHM91" s="835" t="s">
        <v>12399</v>
      </c>
      <c r="QHN91" s="835" t="s">
        <v>12400</v>
      </c>
      <c r="QHO91" s="835" t="s">
        <v>12401</v>
      </c>
      <c r="QHP91" s="835" t="s">
        <v>12402</v>
      </c>
      <c r="QHQ91" s="835" t="s">
        <v>12403</v>
      </c>
      <c r="QHR91" s="835" t="s">
        <v>12404</v>
      </c>
      <c r="QHS91" s="835" t="s">
        <v>12405</v>
      </c>
      <c r="QHT91" s="835" t="s">
        <v>12406</v>
      </c>
      <c r="QHU91" s="835" t="s">
        <v>12407</v>
      </c>
      <c r="QHV91" s="835" t="s">
        <v>12408</v>
      </c>
      <c r="QHW91" s="835" t="s">
        <v>12409</v>
      </c>
      <c r="QHX91" s="835" t="s">
        <v>12410</v>
      </c>
      <c r="QHY91" s="835" t="s">
        <v>12411</v>
      </c>
      <c r="QHZ91" s="835" t="s">
        <v>12412</v>
      </c>
      <c r="QIA91" s="835" t="s">
        <v>12413</v>
      </c>
      <c r="QIB91" s="835" t="s">
        <v>12414</v>
      </c>
      <c r="QIC91" s="835" t="s">
        <v>12415</v>
      </c>
      <c r="QID91" s="835" t="s">
        <v>12416</v>
      </c>
      <c r="QIE91" s="835" t="s">
        <v>12417</v>
      </c>
      <c r="QIF91" s="835" t="s">
        <v>12418</v>
      </c>
      <c r="QIG91" s="835" t="s">
        <v>12419</v>
      </c>
      <c r="QIH91" s="835" t="s">
        <v>12420</v>
      </c>
      <c r="QII91" s="835" t="s">
        <v>12421</v>
      </c>
      <c r="QIJ91" s="835" t="s">
        <v>12422</v>
      </c>
      <c r="QIK91" s="835" t="s">
        <v>12423</v>
      </c>
      <c r="QIL91" s="835" t="s">
        <v>12424</v>
      </c>
      <c r="QIM91" s="835" t="s">
        <v>12425</v>
      </c>
      <c r="QIN91" s="835" t="s">
        <v>12426</v>
      </c>
      <c r="QIO91" s="835" t="s">
        <v>12427</v>
      </c>
      <c r="QIP91" s="835" t="s">
        <v>12428</v>
      </c>
      <c r="QIQ91" s="835" t="s">
        <v>12429</v>
      </c>
      <c r="QIR91" s="835" t="s">
        <v>12430</v>
      </c>
      <c r="QIS91" s="835" t="s">
        <v>12431</v>
      </c>
      <c r="QIT91" s="835" t="s">
        <v>12432</v>
      </c>
      <c r="QIU91" s="835" t="s">
        <v>12433</v>
      </c>
      <c r="QIV91" s="835" t="s">
        <v>12434</v>
      </c>
      <c r="QIW91" s="835" t="s">
        <v>12435</v>
      </c>
      <c r="QIX91" s="835" t="s">
        <v>12436</v>
      </c>
      <c r="QIY91" s="835" t="s">
        <v>12437</v>
      </c>
      <c r="QIZ91" s="835" t="s">
        <v>12438</v>
      </c>
      <c r="QJA91" s="835" t="s">
        <v>12439</v>
      </c>
      <c r="QJB91" s="835" t="s">
        <v>12440</v>
      </c>
      <c r="QJC91" s="835" t="s">
        <v>12441</v>
      </c>
      <c r="QJD91" s="835" t="s">
        <v>12442</v>
      </c>
      <c r="QJE91" s="835" t="s">
        <v>12443</v>
      </c>
      <c r="QJF91" s="835" t="s">
        <v>12444</v>
      </c>
      <c r="QJG91" s="835" t="s">
        <v>12445</v>
      </c>
      <c r="QJH91" s="835" t="s">
        <v>12446</v>
      </c>
      <c r="QJI91" s="835" t="s">
        <v>12447</v>
      </c>
      <c r="QJJ91" s="835" t="s">
        <v>12448</v>
      </c>
      <c r="QJK91" s="835" t="s">
        <v>12449</v>
      </c>
      <c r="QJL91" s="835" t="s">
        <v>12450</v>
      </c>
      <c r="QJM91" s="835" t="s">
        <v>12451</v>
      </c>
      <c r="QJN91" s="835" t="s">
        <v>12452</v>
      </c>
      <c r="QJO91" s="835" t="s">
        <v>12453</v>
      </c>
      <c r="QJP91" s="835" t="s">
        <v>12454</v>
      </c>
      <c r="QJQ91" s="835" t="s">
        <v>12455</v>
      </c>
      <c r="QJR91" s="835" t="s">
        <v>12456</v>
      </c>
      <c r="QJS91" s="835" t="s">
        <v>12457</v>
      </c>
      <c r="QJT91" s="835" t="s">
        <v>12458</v>
      </c>
      <c r="QJU91" s="835" t="s">
        <v>12459</v>
      </c>
      <c r="QJV91" s="835" t="s">
        <v>12460</v>
      </c>
      <c r="QJW91" s="835" t="s">
        <v>12461</v>
      </c>
      <c r="QJX91" s="835" t="s">
        <v>12462</v>
      </c>
      <c r="QJY91" s="835" t="s">
        <v>12463</v>
      </c>
      <c r="QJZ91" s="835" t="s">
        <v>12464</v>
      </c>
      <c r="QKA91" s="835" t="s">
        <v>12465</v>
      </c>
      <c r="QKB91" s="835" t="s">
        <v>12466</v>
      </c>
      <c r="QKC91" s="835" t="s">
        <v>12467</v>
      </c>
      <c r="QKD91" s="835" t="s">
        <v>12468</v>
      </c>
      <c r="QKE91" s="835" t="s">
        <v>12469</v>
      </c>
      <c r="QKF91" s="835" t="s">
        <v>12470</v>
      </c>
      <c r="QKG91" s="835" t="s">
        <v>12471</v>
      </c>
      <c r="QKH91" s="835" t="s">
        <v>12472</v>
      </c>
      <c r="QKI91" s="835" t="s">
        <v>12473</v>
      </c>
      <c r="QKJ91" s="835" t="s">
        <v>12474</v>
      </c>
      <c r="QKK91" s="835" t="s">
        <v>12475</v>
      </c>
      <c r="QKL91" s="835" t="s">
        <v>12476</v>
      </c>
      <c r="QKM91" s="835" t="s">
        <v>12477</v>
      </c>
      <c r="QKN91" s="835" t="s">
        <v>12478</v>
      </c>
      <c r="QKO91" s="835" t="s">
        <v>12479</v>
      </c>
      <c r="QKP91" s="835" t="s">
        <v>12480</v>
      </c>
      <c r="QKQ91" s="835" t="s">
        <v>12481</v>
      </c>
      <c r="QKR91" s="835" t="s">
        <v>12482</v>
      </c>
      <c r="QKS91" s="835" t="s">
        <v>12483</v>
      </c>
      <c r="QKT91" s="835" t="s">
        <v>12484</v>
      </c>
      <c r="QKU91" s="835" t="s">
        <v>12485</v>
      </c>
      <c r="QKV91" s="835" t="s">
        <v>12486</v>
      </c>
      <c r="QKW91" s="835" t="s">
        <v>12487</v>
      </c>
      <c r="QKX91" s="835" t="s">
        <v>12488</v>
      </c>
      <c r="QKY91" s="835" t="s">
        <v>12489</v>
      </c>
      <c r="QKZ91" s="835" t="s">
        <v>12490</v>
      </c>
      <c r="QLA91" s="835" t="s">
        <v>12491</v>
      </c>
      <c r="QLB91" s="835" t="s">
        <v>12492</v>
      </c>
      <c r="QLC91" s="835" t="s">
        <v>12493</v>
      </c>
      <c r="QLD91" s="835" t="s">
        <v>12494</v>
      </c>
      <c r="QLE91" s="835" t="s">
        <v>12495</v>
      </c>
      <c r="QLF91" s="835" t="s">
        <v>12496</v>
      </c>
      <c r="QLG91" s="835" t="s">
        <v>12497</v>
      </c>
      <c r="QLH91" s="835" t="s">
        <v>12498</v>
      </c>
      <c r="QLI91" s="835" t="s">
        <v>12499</v>
      </c>
      <c r="QLJ91" s="835" t="s">
        <v>12500</v>
      </c>
      <c r="QLK91" s="835" t="s">
        <v>12501</v>
      </c>
      <c r="QLL91" s="835" t="s">
        <v>12502</v>
      </c>
      <c r="QLM91" s="835" t="s">
        <v>12503</v>
      </c>
      <c r="QLN91" s="835" t="s">
        <v>12504</v>
      </c>
      <c r="QLO91" s="835" t="s">
        <v>12505</v>
      </c>
      <c r="QLP91" s="835" t="s">
        <v>12506</v>
      </c>
      <c r="QLQ91" s="835" t="s">
        <v>12507</v>
      </c>
      <c r="QLR91" s="835" t="s">
        <v>12508</v>
      </c>
      <c r="QLS91" s="835" t="s">
        <v>12509</v>
      </c>
      <c r="QLT91" s="835" t="s">
        <v>12510</v>
      </c>
      <c r="QLU91" s="835" t="s">
        <v>12511</v>
      </c>
      <c r="QLV91" s="835" t="s">
        <v>12512</v>
      </c>
      <c r="QLW91" s="835" t="s">
        <v>12513</v>
      </c>
      <c r="QLX91" s="835" t="s">
        <v>12514</v>
      </c>
      <c r="QLY91" s="835" t="s">
        <v>12515</v>
      </c>
      <c r="QLZ91" s="835" t="s">
        <v>12516</v>
      </c>
      <c r="QMA91" s="835" t="s">
        <v>12517</v>
      </c>
      <c r="QMB91" s="835" t="s">
        <v>12518</v>
      </c>
      <c r="QMC91" s="835" t="s">
        <v>12519</v>
      </c>
      <c r="QMD91" s="835" t="s">
        <v>12520</v>
      </c>
      <c r="QME91" s="835" t="s">
        <v>12521</v>
      </c>
      <c r="QMF91" s="835" t="s">
        <v>12522</v>
      </c>
      <c r="QMG91" s="835" t="s">
        <v>12523</v>
      </c>
      <c r="QMH91" s="835" t="s">
        <v>12524</v>
      </c>
      <c r="QMI91" s="835" t="s">
        <v>12525</v>
      </c>
      <c r="QMJ91" s="835" t="s">
        <v>12526</v>
      </c>
      <c r="QMK91" s="835" t="s">
        <v>12527</v>
      </c>
      <c r="QML91" s="835" t="s">
        <v>12528</v>
      </c>
      <c r="QMM91" s="835" t="s">
        <v>12529</v>
      </c>
      <c r="QMN91" s="835" t="s">
        <v>12530</v>
      </c>
      <c r="QMO91" s="835" t="s">
        <v>12531</v>
      </c>
      <c r="QMP91" s="835" t="s">
        <v>12532</v>
      </c>
      <c r="QMQ91" s="835" t="s">
        <v>12533</v>
      </c>
      <c r="QMR91" s="835" t="s">
        <v>12534</v>
      </c>
      <c r="QMS91" s="835" t="s">
        <v>12535</v>
      </c>
      <c r="QMT91" s="835" t="s">
        <v>12536</v>
      </c>
      <c r="QMU91" s="835" t="s">
        <v>12537</v>
      </c>
      <c r="QMV91" s="835" t="s">
        <v>12538</v>
      </c>
      <c r="QMW91" s="835" t="s">
        <v>12539</v>
      </c>
      <c r="QMX91" s="835" t="s">
        <v>12540</v>
      </c>
      <c r="QMY91" s="835" t="s">
        <v>12541</v>
      </c>
      <c r="QMZ91" s="835" t="s">
        <v>12542</v>
      </c>
      <c r="QNA91" s="835" t="s">
        <v>12543</v>
      </c>
      <c r="QNB91" s="835" t="s">
        <v>12544</v>
      </c>
      <c r="QNC91" s="835" t="s">
        <v>12545</v>
      </c>
      <c r="QND91" s="835" t="s">
        <v>12546</v>
      </c>
      <c r="QNE91" s="835" t="s">
        <v>12547</v>
      </c>
      <c r="QNF91" s="835" t="s">
        <v>12548</v>
      </c>
      <c r="QNG91" s="835" t="s">
        <v>12549</v>
      </c>
      <c r="QNH91" s="835" t="s">
        <v>12550</v>
      </c>
      <c r="QNI91" s="835" t="s">
        <v>12551</v>
      </c>
      <c r="QNJ91" s="835" t="s">
        <v>12552</v>
      </c>
      <c r="QNK91" s="835" t="s">
        <v>12553</v>
      </c>
      <c r="QNL91" s="835" t="s">
        <v>12554</v>
      </c>
      <c r="QNM91" s="835" t="s">
        <v>12555</v>
      </c>
      <c r="QNN91" s="835" t="s">
        <v>12556</v>
      </c>
      <c r="QNO91" s="835" t="s">
        <v>12557</v>
      </c>
      <c r="QNP91" s="835" t="s">
        <v>12558</v>
      </c>
      <c r="QNQ91" s="835" t="s">
        <v>12559</v>
      </c>
      <c r="QNR91" s="835" t="s">
        <v>12560</v>
      </c>
      <c r="QNS91" s="835" t="s">
        <v>12561</v>
      </c>
      <c r="QNT91" s="835" t="s">
        <v>12562</v>
      </c>
      <c r="QNU91" s="835" t="s">
        <v>12563</v>
      </c>
      <c r="QNV91" s="835" t="s">
        <v>12564</v>
      </c>
      <c r="QNW91" s="835" t="s">
        <v>12565</v>
      </c>
      <c r="QNX91" s="835" t="s">
        <v>12566</v>
      </c>
      <c r="QNY91" s="835" t="s">
        <v>12567</v>
      </c>
      <c r="QNZ91" s="835" t="s">
        <v>12568</v>
      </c>
      <c r="QOA91" s="835" t="s">
        <v>12569</v>
      </c>
      <c r="QOB91" s="835" t="s">
        <v>12570</v>
      </c>
      <c r="QOC91" s="835" t="s">
        <v>12571</v>
      </c>
      <c r="QOD91" s="835" t="s">
        <v>12572</v>
      </c>
      <c r="QOE91" s="835" t="s">
        <v>12573</v>
      </c>
      <c r="QOF91" s="835" t="s">
        <v>12574</v>
      </c>
      <c r="QOG91" s="835" t="s">
        <v>12575</v>
      </c>
      <c r="QOH91" s="835" t="s">
        <v>12576</v>
      </c>
      <c r="QOI91" s="835" t="s">
        <v>12577</v>
      </c>
      <c r="QOJ91" s="835" t="s">
        <v>12578</v>
      </c>
      <c r="QOK91" s="835" t="s">
        <v>12579</v>
      </c>
      <c r="QOL91" s="835" t="s">
        <v>12580</v>
      </c>
      <c r="QOM91" s="835" t="s">
        <v>12581</v>
      </c>
      <c r="QON91" s="835" t="s">
        <v>12582</v>
      </c>
      <c r="QOO91" s="835" t="s">
        <v>12583</v>
      </c>
      <c r="QOP91" s="835" t="s">
        <v>12584</v>
      </c>
      <c r="QOQ91" s="835" t="s">
        <v>12585</v>
      </c>
      <c r="QOR91" s="835" t="s">
        <v>12586</v>
      </c>
      <c r="QOS91" s="835" t="s">
        <v>12587</v>
      </c>
      <c r="QOT91" s="835" t="s">
        <v>12588</v>
      </c>
      <c r="QOU91" s="835" t="s">
        <v>12589</v>
      </c>
      <c r="QOV91" s="835" t="s">
        <v>12590</v>
      </c>
      <c r="QOW91" s="835" t="s">
        <v>12591</v>
      </c>
      <c r="QOX91" s="835" t="s">
        <v>12592</v>
      </c>
      <c r="QOY91" s="835" t="s">
        <v>12593</v>
      </c>
      <c r="QOZ91" s="835" t="s">
        <v>12594</v>
      </c>
      <c r="QPA91" s="835" t="s">
        <v>12595</v>
      </c>
      <c r="QPB91" s="835" t="s">
        <v>12596</v>
      </c>
      <c r="QPC91" s="835" t="s">
        <v>12597</v>
      </c>
      <c r="QPD91" s="835" t="s">
        <v>12598</v>
      </c>
      <c r="QPE91" s="835" t="s">
        <v>12599</v>
      </c>
      <c r="QPF91" s="835" t="s">
        <v>12600</v>
      </c>
      <c r="QPG91" s="835" t="s">
        <v>12601</v>
      </c>
      <c r="QPH91" s="835" t="s">
        <v>12602</v>
      </c>
      <c r="QPI91" s="835" t="s">
        <v>12603</v>
      </c>
      <c r="QPJ91" s="835" t="s">
        <v>12604</v>
      </c>
      <c r="QPK91" s="835" t="s">
        <v>12605</v>
      </c>
      <c r="QPL91" s="835" t="s">
        <v>12606</v>
      </c>
      <c r="QPM91" s="835" t="s">
        <v>12607</v>
      </c>
      <c r="QPN91" s="835" t="s">
        <v>12608</v>
      </c>
      <c r="QPO91" s="835" t="s">
        <v>12609</v>
      </c>
      <c r="QPP91" s="835" t="s">
        <v>12610</v>
      </c>
      <c r="QPQ91" s="835" t="s">
        <v>12611</v>
      </c>
      <c r="QPR91" s="835" t="s">
        <v>12612</v>
      </c>
      <c r="QPS91" s="835" t="s">
        <v>12613</v>
      </c>
      <c r="QPT91" s="835" t="s">
        <v>12614</v>
      </c>
      <c r="QPU91" s="835" t="s">
        <v>12615</v>
      </c>
      <c r="QPV91" s="835" t="s">
        <v>12616</v>
      </c>
      <c r="QPW91" s="835" t="s">
        <v>12617</v>
      </c>
      <c r="QPX91" s="835" t="s">
        <v>12618</v>
      </c>
      <c r="QPY91" s="835" t="s">
        <v>12619</v>
      </c>
      <c r="QPZ91" s="835" t="s">
        <v>12620</v>
      </c>
      <c r="QQA91" s="835" t="s">
        <v>12621</v>
      </c>
      <c r="QQB91" s="835" t="s">
        <v>12622</v>
      </c>
      <c r="QQC91" s="835" t="s">
        <v>12623</v>
      </c>
      <c r="QQD91" s="835" t="s">
        <v>12624</v>
      </c>
      <c r="QQE91" s="835" t="s">
        <v>12625</v>
      </c>
      <c r="QQF91" s="835" t="s">
        <v>12626</v>
      </c>
      <c r="QQG91" s="835" t="s">
        <v>12627</v>
      </c>
      <c r="QQH91" s="835" t="s">
        <v>12628</v>
      </c>
      <c r="QQI91" s="835" t="s">
        <v>12629</v>
      </c>
      <c r="QQJ91" s="835" t="s">
        <v>12630</v>
      </c>
      <c r="QQK91" s="835" t="s">
        <v>12631</v>
      </c>
      <c r="QQL91" s="835" t="s">
        <v>12632</v>
      </c>
      <c r="QQM91" s="835" t="s">
        <v>12633</v>
      </c>
      <c r="QQN91" s="835" t="s">
        <v>12634</v>
      </c>
      <c r="QQO91" s="835" t="s">
        <v>12635</v>
      </c>
      <c r="QQP91" s="835" t="s">
        <v>12636</v>
      </c>
      <c r="QQQ91" s="835" t="s">
        <v>12637</v>
      </c>
      <c r="QQR91" s="835" t="s">
        <v>12638</v>
      </c>
      <c r="QQS91" s="835" t="s">
        <v>12639</v>
      </c>
      <c r="QQT91" s="835" t="s">
        <v>12640</v>
      </c>
      <c r="QQU91" s="835" t="s">
        <v>12641</v>
      </c>
      <c r="QQV91" s="835" t="s">
        <v>12642</v>
      </c>
      <c r="QQW91" s="835" t="s">
        <v>12643</v>
      </c>
      <c r="QQX91" s="835" t="s">
        <v>12644</v>
      </c>
      <c r="QQY91" s="835" t="s">
        <v>12645</v>
      </c>
      <c r="QQZ91" s="835" t="s">
        <v>12646</v>
      </c>
      <c r="QRA91" s="835" t="s">
        <v>12647</v>
      </c>
      <c r="QRB91" s="835" t="s">
        <v>12648</v>
      </c>
      <c r="QRC91" s="835" t="s">
        <v>12649</v>
      </c>
      <c r="QRD91" s="835" t="s">
        <v>12650</v>
      </c>
      <c r="QRE91" s="835" t="s">
        <v>12651</v>
      </c>
      <c r="QRF91" s="835" t="s">
        <v>12652</v>
      </c>
      <c r="QRG91" s="835" t="s">
        <v>12653</v>
      </c>
      <c r="QRH91" s="835" t="s">
        <v>12654</v>
      </c>
      <c r="QRI91" s="835" t="s">
        <v>12655</v>
      </c>
      <c r="QRJ91" s="835" t="s">
        <v>12656</v>
      </c>
      <c r="QRK91" s="835" t="s">
        <v>12657</v>
      </c>
      <c r="QRL91" s="835" t="s">
        <v>12658</v>
      </c>
      <c r="QRM91" s="835" t="s">
        <v>12659</v>
      </c>
      <c r="QRN91" s="835" t="s">
        <v>12660</v>
      </c>
      <c r="QRO91" s="835" t="s">
        <v>12661</v>
      </c>
      <c r="QRP91" s="835" t="s">
        <v>12662</v>
      </c>
      <c r="QRQ91" s="835" t="s">
        <v>12663</v>
      </c>
      <c r="QRR91" s="835" t="s">
        <v>12664</v>
      </c>
      <c r="QRS91" s="835" t="s">
        <v>12665</v>
      </c>
      <c r="QRT91" s="835" t="s">
        <v>12666</v>
      </c>
      <c r="QRU91" s="835" t="s">
        <v>12667</v>
      </c>
      <c r="QRV91" s="835" t="s">
        <v>12668</v>
      </c>
      <c r="QRW91" s="835" t="s">
        <v>12669</v>
      </c>
      <c r="QRX91" s="835" t="s">
        <v>12670</v>
      </c>
      <c r="QRY91" s="835" t="s">
        <v>12671</v>
      </c>
      <c r="QRZ91" s="835" t="s">
        <v>12672</v>
      </c>
      <c r="QSA91" s="835" t="s">
        <v>12673</v>
      </c>
      <c r="QSB91" s="835" t="s">
        <v>12674</v>
      </c>
      <c r="QSC91" s="835" t="s">
        <v>12675</v>
      </c>
      <c r="QSD91" s="835" t="s">
        <v>12676</v>
      </c>
      <c r="QSE91" s="835" t="s">
        <v>12677</v>
      </c>
      <c r="QSF91" s="835" t="s">
        <v>12678</v>
      </c>
      <c r="QSG91" s="835" t="s">
        <v>12679</v>
      </c>
      <c r="QSH91" s="835" t="s">
        <v>12680</v>
      </c>
      <c r="QSI91" s="835" t="s">
        <v>12681</v>
      </c>
      <c r="QSJ91" s="835" t="s">
        <v>12682</v>
      </c>
      <c r="QSK91" s="835" t="s">
        <v>12683</v>
      </c>
      <c r="QSL91" s="835" t="s">
        <v>12684</v>
      </c>
      <c r="QSM91" s="835" t="s">
        <v>12685</v>
      </c>
      <c r="QSN91" s="835" t="s">
        <v>12686</v>
      </c>
      <c r="QSO91" s="835" t="s">
        <v>12687</v>
      </c>
      <c r="QSP91" s="835" t="s">
        <v>12688</v>
      </c>
      <c r="QSQ91" s="835" t="s">
        <v>12689</v>
      </c>
      <c r="QSR91" s="835" t="s">
        <v>12690</v>
      </c>
      <c r="QSS91" s="835" t="s">
        <v>12691</v>
      </c>
      <c r="QST91" s="835" t="s">
        <v>12692</v>
      </c>
      <c r="QSU91" s="835" t="s">
        <v>12693</v>
      </c>
      <c r="QSV91" s="835" t="s">
        <v>12694</v>
      </c>
      <c r="QSW91" s="835" t="s">
        <v>12695</v>
      </c>
      <c r="QSX91" s="835" t="s">
        <v>12696</v>
      </c>
      <c r="QSY91" s="835" t="s">
        <v>12697</v>
      </c>
      <c r="QSZ91" s="835" t="s">
        <v>12698</v>
      </c>
      <c r="QTA91" s="835" t="s">
        <v>12699</v>
      </c>
      <c r="QTB91" s="835" t="s">
        <v>12700</v>
      </c>
      <c r="QTC91" s="835" t="s">
        <v>12701</v>
      </c>
      <c r="QTD91" s="835" t="s">
        <v>12702</v>
      </c>
      <c r="QTE91" s="835" t="s">
        <v>12703</v>
      </c>
      <c r="QTF91" s="835" t="s">
        <v>12704</v>
      </c>
      <c r="QTG91" s="835" t="s">
        <v>12705</v>
      </c>
      <c r="QTH91" s="835" t="s">
        <v>12706</v>
      </c>
      <c r="QTI91" s="835" t="s">
        <v>12707</v>
      </c>
      <c r="QTJ91" s="835" t="s">
        <v>12708</v>
      </c>
      <c r="QTK91" s="835" t="s">
        <v>12709</v>
      </c>
      <c r="QTL91" s="835" t="s">
        <v>12710</v>
      </c>
      <c r="QTM91" s="835" t="s">
        <v>12711</v>
      </c>
      <c r="QTN91" s="835" t="s">
        <v>12712</v>
      </c>
      <c r="QTO91" s="835" t="s">
        <v>12713</v>
      </c>
      <c r="QTP91" s="835" t="s">
        <v>12714</v>
      </c>
      <c r="QTQ91" s="835" t="s">
        <v>12715</v>
      </c>
      <c r="QTR91" s="835" t="s">
        <v>12716</v>
      </c>
      <c r="QTS91" s="835" t="s">
        <v>12717</v>
      </c>
      <c r="QTT91" s="835" t="s">
        <v>12718</v>
      </c>
      <c r="QTU91" s="835" t="s">
        <v>12719</v>
      </c>
      <c r="QTV91" s="835" t="s">
        <v>12720</v>
      </c>
      <c r="QTW91" s="835" t="s">
        <v>12721</v>
      </c>
      <c r="QTX91" s="835" t="s">
        <v>12722</v>
      </c>
      <c r="QTY91" s="835" t="s">
        <v>12723</v>
      </c>
      <c r="QTZ91" s="835" t="s">
        <v>12724</v>
      </c>
      <c r="QUA91" s="835" t="s">
        <v>12725</v>
      </c>
      <c r="QUB91" s="835" t="s">
        <v>12726</v>
      </c>
      <c r="QUC91" s="835" t="s">
        <v>12727</v>
      </c>
      <c r="QUD91" s="835" t="s">
        <v>12728</v>
      </c>
      <c r="QUE91" s="835" t="s">
        <v>12729</v>
      </c>
      <c r="QUF91" s="835" t="s">
        <v>12730</v>
      </c>
      <c r="QUG91" s="835" t="s">
        <v>12731</v>
      </c>
      <c r="QUH91" s="835" t="s">
        <v>12732</v>
      </c>
      <c r="QUI91" s="835" t="s">
        <v>12733</v>
      </c>
      <c r="QUJ91" s="835" t="s">
        <v>12734</v>
      </c>
      <c r="QUK91" s="835" t="s">
        <v>12735</v>
      </c>
      <c r="QUL91" s="835" t="s">
        <v>12736</v>
      </c>
      <c r="QUM91" s="835" t="s">
        <v>12737</v>
      </c>
      <c r="QUN91" s="835" t="s">
        <v>12738</v>
      </c>
      <c r="QUO91" s="835" t="s">
        <v>12739</v>
      </c>
      <c r="QUP91" s="835" t="s">
        <v>12740</v>
      </c>
      <c r="QUQ91" s="835" t="s">
        <v>12741</v>
      </c>
      <c r="QUR91" s="835" t="s">
        <v>12742</v>
      </c>
      <c r="QUS91" s="835" t="s">
        <v>12743</v>
      </c>
      <c r="QUT91" s="835" t="s">
        <v>12744</v>
      </c>
      <c r="QUU91" s="835" t="s">
        <v>12745</v>
      </c>
      <c r="QUV91" s="835" t="s">
        <v>12746</v>
      </c>
      <c r="QUW91" s="835" t="s">
        <v>12747</v>
      </c>
      <c r="QUX91" s="835" t="s">
        <v>12748</v>
      </c>
      <c r="QUY91" s="835" t="s">
        <v>12749</v>
      </c>
      <c r="QUZ91" s="835" t="s">
        <v>12750</v>
      </c>
      <c r="QVA91" s="835" t="s">
        <v>12751</v>
      </c>
      <c r="QVB91" s="835" t="s">
        <v>12752</v>
      </c>
      <c r="QVC91" s="835" t="s">
        <v>12753</v>
      </c>
      <c r="QVD91" s="835" t="s">
        <v>12754</v>
      </c>
      <c r="QVE91" s="835" t="s">
        <v>12755</v>
      </c>
      <c r="QVF91" s="835" t="s">
        <v>12756</v>
      </c>
      <c r="QVG91" s="835" t="s">
        <v>12757</v>
      </c>
      <c r="QVH91" s="835" t="s">
        <v>12758</v>
      </c>
      <c r="QVI91" s="835" t="s">
        <v>12759</v>
      </c>
      <c r="QVJ91" s="835" t="s">
        <v>12760</v>
      </c>
      <c r="QVK91" s="835" t="s">
        <v>12761</v>
      </c>
      <c r="QVL91" s="835" t="s">
        <v>12762</v>
      </c>
      <c r="QVM91" s="835" t="s">
        <v>12763</v>
      </c>
      <c r="QVN91" s="835" t="s">
        <v>12764</v>
      </c>
      <c r="QVO91" s="835" t="s">
        <v>12765</v>
      </c>
      <c r="QVP91" s="835" t="s">
        <v>12766</v>
      </c>
      <c r="QVQ91" s="835" t="s">
        <v>12767</v>
      </c>
      <c r="QVR91" s="835" t="s">
        <v>12768</v>
      </c>
      <c r="QVS91" s="835" t="s">
        <v>12769</v>
      </c>
      <c r="QVT91" s="835" t="s">
        <v>12770</v>
      </c>
      <c r="QVU91" s="835" t="s">
        <v>12771</v>
      </c>
      <c r="QVV91" s="835" t="s">
        <v>12772</v>
      </c>
      <c r="QVW91" s="835" t="s">
        <v>12773</v>
      </c>
      <c r="QVX91" s="835" t="s">
        <v>12774</v>
      </c>
      <c r="QVY91" s="835" t="s">
        <v>12775</v>
      </c>
      <c r="QVZ91" s="835" t="s">
        <v>12776</v>
      </c>
      <c r="QWA91" s="835" t="s">
        <v>12777</v>
      </c>
      <c r="QWB91" s="835" t="s">
        <v>12778</v>
      </c>
      <c r="QWC91" s="835" t="s">
        <v>12779</v>
      </c>
      <c r="QWD91" s="835" t="s">
        <v>12780</v>
      </c>
      <c r="QWE91" s="835" t="s">
        <v>12781</v>
      </c>
      <c r="QWF91" s="835" t="s">
        <v>12782</v>
      </c>
      <c r="QWG91" s="835" t="s">
        <v>12783</v>
      </c>
      <c r="QWH91" s="835" t="s">
        <v>12784</v>
      </c>
      <c r="QWI91" s="835" t="s">
        <v>12785</v>
      </c>
      <c r="QWJ91" s="835" t="s">
        <v>12786</v>
      </c>
      <c r="QWK91" s="835" t="s">
        <v>12787</v>
      </c>
      <c r="QWL91" s="835" t="s">
        <v>12788</v>
      </c>
      <c r="QWM91" s="835" t="s">
        <v>12789</v>
      </c>
      <c r="QWN91" s="835" t="s">
        <v>12790</v>
      </c>
      <c r="QWO91" s="835" t="s">
        <v>12791</v>
      </c>
      <c r="QWP91" s="835" t="s">
        <v>12792</v>
      </c>
      <c r="QWQ91" s="835" t="s">
        <v>12793</v>
      </c>
      <c r="QWR91" s="835" t="s">
        <v>12794</v>
      </c>
      <c r="QWS91" s="835" t="s">
        <v>12795</v>
      </c>
      <c r="QWT91" s="835" t="s">
        <v>12796</v>
      </c>
      <c r="QWU91" s="835" t="s">
        <v>12797</v>
      </c>
      <c r="QWV91" s="835" t="s">
        <v>12798</v>
      </c>
      <c r="QWW91" s="835" t="s">
        <v>12799</v>
      </c>
      <c r="QWX91" s="835" t="s">
        <v>12800</v>
      </c>
      <c r="QWY91" s="835" t="s">
        <v>12801</v>
      </c>
      <c r="QWZ91" s="835" t="s">
        <v>12802</v>
      </c>
      <c r="QXA91" s="835" t="s">
        <v>12803</v>
      </c>
      <c r="QXB91" s="835" t="s">
        <v>12804</v>
      </c>
      <c r="QXC91" s="835" t="s">
        <v>12805</v>
      </c>
      <c r="QXD91" s="835" t="s">
        <v>12806</v>
      </c>
      <c r="QXE91" s="835" t="s">
        <v>12807</v>
      </c>
      <c r="QXF91" s="835" t="s">
        <v>12808</v>
      </c>
      <c r="QXG91" s="835" t="s">
        <v>12809</v>
      </c>
      <c r="QXH91" s="835" t="s">
        <v>12810</v>
      </c>
      <c r="QXI91" s="835" t="s">
        <v>12811</v>
      </c>
      <c r="QXJ91" s="835" t="s">
        <v>12812</v>
      </c>
      <c r="QXK91" s="835" t="s">
        <v>12813</v>
      </c>
      <c r="QXL91" s="835" t="s">
        <v>12814</v>
      </c>
      <c r="QXM91" s="835" t="s">
        <v>12815</v>
      </c>
      <c r="QXN91" s="835" t="s">
        <v>12816</v>
      </c>
      <c r="QXO91" s="835" t="s">
        <v>12817</v>
      </c>
      <c r="QXP91" s="835" t="s">
        <v>12818</v>
      </c>
      <c r="QXQ91" s="835" t="s">
        <v>12819</v>
      </c>
      <c r="QXR91" s="835" t="s">
        <v>12820</v>
      </c>
      <c r="QXS91" s="835" t="s">
        <v>12821</v>
      </c>
      <c r="QXT91" s="835" t="s">
        <v>12822</v>
      </c>
      <c r="QXU91" s="835" t="s">
        <v>12823</v>
      </c>
      <c r="QXV91" s="835" t="s">
        <v>12824</v>
      </c>
      <c r="QXW91" s="835" t="s">
        <v>12825</v>
      </c>
      <c r="QXX91" s="835" t="s">
        <v>12826</v>
      </c>
      <c r="QXY91" s="835" t="s">
        <v>12827</v>
      </c>
      <c r="QXZ91" s="835" t="s">
        <v>12828</v>
      </c>
      <c r="QYA91" s="835" t="s">
        <v>12829</v>
      </c>
      <c r="QYB91" s="835" t="s">
        <v>12830</v>
      </c>
      <c r="QYC91" s="835" t="s">
        <v>12831</v>
      </c>
      <c r="QYD91" s="835" t="s">
        <v>12832</v>
      </c>
      <c r="QYE91" s="835" t="s">
        <v>12833</v>
      </c>
      <c r="QYF91" s="835" t="s">
        <v>12834</v>
      </c>
      <c r="QYG91" s="835" t="s">
        <v>12835</v>
      </c>
      <c r="QYH91" s="835" t="s">
        <v>12836</v>
      </c>
      <c r="QYI91" s="835" t="s">
        <v>12837</v>
      </c>
      <c r="QYJ91" s="835" t="s">
        <v>12838</v>
      </c>
      <c r="QYK91" s="835" t="s">
        <v>12839</v>
      </c>
      <c r="QYL91" s="835" t="s">
        <v>12840</v>
      </c>
      <c r="QYM91" s="835" t="s">
        <v>12841</v>
      </c>
      <c r="QYN91" s="835" t="s">
        <v>12842</v>
      </c>
      <c r="QYO91" s="835" t="s">
        <v>12843</v>
      </c>
      <c r="QYP91" s="835" t="s">
        <v>12844</v>
      </c>
      <c r="QYQ91" s="835" t="s">
        <v>12845</v>
      </c>
      <c r="QYR91" s="835" t="s">
        <v>12846</v>
      </c>
      <c r="QYS91" s="835" t="s">
        <v>12847</v>
      </c>
      <c r="QYT91" s="835" t="s">
        <v>12848</v>
      </c>
      <c r="QYU91" s="835" t="s">
        <v>12849</v>
      </c>
      <c r="QYV91" s="835" t="s">
        <v>12850</v>
      </c>
      <c r="QYW91" s="835" t="s">
        <v>12851</v>
      </c>
      <c r="QYX91" s="835" t="s">
        <v>12852</v>
      </c>
      <c r="QYY91" s="835" t="s">
        <v>12853</v>
      </c>
      <c r="QYZ91" s="835" t="s">
        <v>12854</v>
      </c>
      <c r="QZA91" s="835" t="s">
        <v>12855</v>
      </c>
      <c r="QZB91" s="835" t="s">
        <v>12856</v>
      </c>
      <c r="QZC91" s="835" t="s">
        <v>12857</v>
      </c>
      <c r="QZD91" s="835" t="s">
        <v>12858</v>
      </c>
      <c r="QZE91" s="835" t="s">
        <v>12859</v>
      </c>
      <c r="QZF91" s="835" t="s">
        <v>12860</v>
      </c>
      <c r="QZG91" s="835" t="s">
        <v>12861</v>
      </c>
      <c r="QZH91" s="835" t="s">
        <v>12862</v>
      </c>
      <c r="QZI91" s="835" t="s">
        <v>12863</v>
      </c>
      <c r="QZJ91" s="835" t="s">
        <v>12864</v>
      </c>
      <c r="QZK91" s="835" t="s">
        <v>12865</v>
      </c>
      <c r="QZL91" s="835" t="s">
        <v>12866</v>
      </c>
      <c r="QZM91" s="835" t="s">
        <v>12867</v>
      </c>
      <c r="QZN91" s="835" t="s">
        <v>12868</v>
      </c>
      <c r="QZO91" s="835" t="s">
        <v>12869</v>
      </c>
      <c r="QZP91" s="835" t="s">
        <v>12870</v>
      </c>
      <c r="QZQ91" s="835" t="s">
        <v>12871</v>
      </c>
      <c r="QZR91" s="835" t="s">
        <v>12872</v>
      </c>
      <c r="QZS91" s="835" t="s">
        <v>12873</v>
      </c>
      <c r="QZT91" s="835" t="s">
        <v>12874</v>
      </c>
      <c r="QZU91" s="835" t="s">
        <v>12875</v>
      </c>
      <c r="QZV91" s="835" t="s">
        <v>12876</v>
      </c>
      <c r="QZW91" s="835" t="s">
        <v>12877</v>
      </c>
      <c r="QZX91" s="835" t="s">
        <v>12878</v>
      </c>
      <c r="QZY91" s="835" t="s">
        <v>12879</v>
      </c>
      <c r="QZZ91" s="835" t="s">
        <v>12880</v>
      </c>
      <c r="RAA91" s="835" t="s">
        <v>12881</v>
      </c>
      <c r="RAB91" s="835" t="s">
        <v>12882</v>
      </c>
      <c r="RAC91" s="835" t="s">
        <v>12883</v>
      </c>
      <c r="RAD91" s="835" t="s">
        <v>12884</v>
      </c>
      <c r="RAE91" s="835" t="s">
        <v>12885</v>
      </c>
      <c r="RAF91" s="835" t="s">
        <v>12886</v>
      </c>
      <c r="RAG91" s="835" t="s">
        <v>12887</v>
      </c>
      <c r="RAH91" s="835" t="s">
        <v>12888</v>
      </c>
      <c r="RAI91" s="835" t="s">
        <v>12889</v>
      </c>
      <c r="RAJ91" s="835" t="s">
        <v>12890</v>
      </c>
      <c r="RAK91" s="835" t="s">
        <v>12891</v>
      </c>
      <c r="RAL91" s="835" t="s">
        <v>12892</v>
      </c>
      <c r="RAM91" s="835" t="s">
        <v>12893</v>
      </c>
      <c r="RAN91" s="835" t="s">
        <v>12894</v>
      </c>
      <c r="RAO91" s="835" t="s">
        <v>12895</v>
      </c>
      <c r="RAP91" s="835" t="s">
        <v>12896</v>
      </c>
      <c r="RAQ91" s="835" t="s">
        <v>12897</v>
      </c>
      <c r="RAR91" s="835" t="s">
        <v>12898</v>
      </c>
      <c r="RAS91" s="835" t="s">
        <v>12899</v>
      </c>
      <c r="RAT91" s="835" t="s">
        <v>12900</v>
      </c>
      <c r="RAU91" s="835" t="s">
        <v>12901</v>
      </c>
      <c r="RAV91" s="835" t="s">
        <v>12902</v>
      </c>
      <c r="RAW91" s="835" t="s">
        <v>12903</v>
      </c>
      <c r="RAX91" s="835" t="s">
        <v>12904</v>
      </c>
      <c r="RAY91" s="835" t="s">
        <v>12905</v>
      </c>
      <c r="RAZ91" s="835" t="s">
        <v>12906</v>
      </c>
      <c r="RBA91" s="835" t="s">
        <v>12907</v>
      </c>
      <c r="RBB91" s="835" t="s">
        <v>12908</v>
      </c>
      <c r="RBC91" s="835" t="s">
        <v>12909</v>
      </c>
      <c r="RBD91" s="835" t="s">
        <v>12910</v>
      </c>
      <c r="RBE91" s="835" t="s">
        <v>12911</v>
      </c>
      <c r="RBF91" s="835" t="s">
        <v>12912</v>
      </c>
      <c r="RBG91" s="835" t="s">
        <v>12913</v>
      </c>
      <c r="RBH91" s="835" t="s">
        <v>12914</v>
      </c>
      <c r="RBI91" s="835" t="s">
        <v>12915</v>
      </c>
      <c r="RBJ91" s="835" t="s">
        <v>12916</v>
      </c>
      <c r="RBK91" s="835" t="s">
        <v>12917</v>
      </c>
      <c r="RBL91" s="835" t="s">
        <v>12918</v>
      </c>
      <c r="RBM91" s="835" t="s">
        <v>12919</v>
      </c>
      <c r="RBN91" s="835" t="s">
        <v>12920</v>
      </c>
      <c r="RBO91" s="835" t="s">
        <v>12921</v>
      </c>
      <c r="RBP91" s="835" t="s">
        <v>12922</v>
      </c>
      <c r="RBQ91" s="835" t="s">
        <v>12923</v>
      </c>
      <c r="RBR91" s="835" t="s">
        <v>12924</v>
      </c>
      <c r="RBS91" s="835" t="s">
        <v>12925</v>
      </c>
      <c r="RBT91" s="835" t="s">
        <v>12926</v>
      </c>
      <c r="RBU91" s="835" t="s">
        <v>12927</v>
      </c>
      <c r="RBV91" s="835" t="s">
        <v>12928</v>
      </c>
      <c r="RBW91" s="835" t="s">
        <v>12929</v>
      </c>
      <c r="RBX91" s="835" t="s">
        <v>12930</v>
      </c>
      <c r="RBY91" s="835" t="s">
        <v>12931</v>
      </c>
      <c r="RBZ91" s="835" t="s">
        <v>12932</v>
      </c>
      <c r="RCA91" s="835" t="s">
        <v>12933</v>
      </c>
      <c r="RCB91" s="835" t="s">
        <v>12934</v>
      </c>
      <c r="RCC91" s="835" t="s">
        <v>12935</v>
      </c>
      <c r="RCD91" s="835" t="s">
        <v>12936</v>
      </c>
      <c r="RCE91" s="835" t="s">
        <v>12937</v>
      </c>
      <c r="RCF91" s="835" t="s">
        <v>12938</v>
      </c>
      <c r="RCG91" s="835" t="s">
        <v>12939</v>
      </c>
      <c r="RCH91" s="835" t="s">
        <v>12940</v>
      </c>
      <c r="RCI91" s="835" t="s">
        <v>12941</v>
      </c>
      <c r="RCJ91" s="835" t="s">
        <v>12942</v>
      </c>
      <c r="RCK91" s="835" t="s">
        <v>12943</v>
      </c>
      <c r="RCL91" s="835" t="s">
        <v>12944</v>
      </c>
      <c r="RCM91" s="835" t="s">
        <v>12945</v>
      </c>
      <c r="RCN91" s="835" t="s">
        <v>12946</v>
      </c>
      <c r="RCO91" s="835" t="s">
        <v>12947</v>
      </c>
      <c r="RCP91" s="835" t="s">
        <v>12948</v>
      </c>
      <c r="RCQ91" s="835" t="s">
        <v>12949</v>
      </c>
      <c r="RCR91" s="835" t="s">
        <v>12950</v>
      </c>
      <c r="RCS91" s="835" t="s">
        <v>12951</v>
      </c>
      <c r="RCT91" s="835" t="s">
        <v>12952</v>
      </c>
      <c r="RCU91" s="835" t="s">
        <v>12953</v>
      </c>
      <c r="RCV91" s="835" t="s">
        <v>12954</v>
      </c>
      <c r="RCW91" s="835" t="s">
        <v>12955</v>
      </c>
      <c r="RCX91" s="835" t="s">
        <v>12956</v>
      </c>
      <c r="RCY91" s="835" t="s">
        <v>12957</v>
      </c>
      <c r="RCZ91" s="835" t="s">
        <v>12958</v>
      </c>
      <c r="RDA91" s="835" t="s">
        <v>12959</v>
      </c>
      <c r="RDB91" s="835" t="s">
        <v>12960</v>
      </c>
      <c r="RDC91" s="835" t="s">
        <v>12961</v>
      </c>
      <c r="RDD91" s="835" t="s">
        <v>12962</v>
      </c>
      <c r="RDE91" s="835" t="s">
        <v>12963</v>
      </c>
      <c r="RDF91" s="835" t="s">
        <v>12964</v>
      </c>
      <c r="RDG91" s="835" t="s">
        <v>12965</v>
      </c>
      <c r="RDH91" s="835" t="s">
        <v>12966</v>
      </c>
      <c r="RDI91" s="835" t="s">
        <v>12967</v>
      </c>
      <c r="RDJ91" s="835" t="s">
        <v>12968</v>
      </c>
      <c r="RDK91" s="835" t="s">
        <v>12969</v>
      </c>
      <c r="RDL91" s="835" t="s">
        <v>12970</v>
      </c>
      <c r="RDM91" s="835" t="s">
        <v>12971</v>
      </c>
      <c r="RDN91" s="835" t="s">
        <v>12972</v>
      </c>
      <c r="RDO91" s="835" t="s">
        <v>12973</v>
      </c>
      <c r="RDP91" s="835" t="s">
        <v>12974</v>
      </c>
      <c r="RDQ91" s="835" t="s">
        <v>12975</v>
      </c>
      <c r="RDR91" s="835" t="s">
        <v>12976</v>
      </c>
      <c r="RDS91" s="835" t="s">
        <v>12977</v>
      </c>
      <c r="RDT91" s="835" t="s">
        <v>12978</v>
      </c>
      <c r="RDU91" s="835" t="s">
        <v>12979</v>
      </c>
      <c r="RDV91" s="835" t="s">
        <v>12980</v>
      </c>
      <c r="RDW91" s="835" t="s">
        <v>12981</v>
      </c>
      <c r="RDX91" s="835" t="s">
        <v>12982</v>
      </c>
      <c r="RDY91" s="835" t="s">
        <v>12983</v>
      </c>
      <c r="RDZ91" s="835" t="s">
        <v>12984</v>
      </c>
      <c r="REA91" s="835" t="s">
        <v>12985</v>
      </c>
      <c r="REB91" s="835" t="s">
        <v>12986</v>
      </c>
      <c r="REC91" s="835" t="s">
        <v>12987</v>
      </c>
      <c r="RED91" s="835" t="s">
        <v>12988</v>
      </c>
      <c r="REE91" s="835" t="s">
        <v>12989</v>
      </c>
      <c r="REF91" s="835" t="s">
        <v>12990</v>
      </c>
      <c r="REG91" s="835" t="s">
        <v>12991</v>
      </c>
      <c r="REH91" s="835" t="s">
        <v>12992</v>
      </c>
      <c r="REI91" s="835" t="s">
        <v>12993</v>
      </c>
      <c r="REJ91" s="835" t="s">
        <v>12994</v>
      </c>
      <c r="REK91" s="835" t="s">
        <v>12995</v>
      </c>
      <c r="REL91" s="835" t="s">
        <v>12996</v>
      </c>
      <c r="REM91" s="835" t="s">
        <v>12997</v>
      </c>
      <c r="REN91" s="835" t="s">
        <v>12998</v>
      </c>
      <c r="REO91" s="835" t="s">
        <v>12999</v>
      </c>
      <c r="REP91" s="835" t="s">
        <v>13000</v>
      </c>
      <c r="REQ91" s="835" t="s">
        <v>13001</v>
      </c>
      <c r="RER91" s="835" t="s">
        <v>13002</v>
      </c>
      <c r="RES91" s="835" t="s">
        <v>13003</v>
      </c>
      <c r="RET91" s="835" t="s">
        <v>13004</v>
      </c>
      <c r="REU91" s="835" t="s">
        <v>13005</v>
      </c>
      <c r="REV91" s="835" t="s">
        <v>13006</v>
      </c>
      <c r="REW91" s="835" t="s">
        <v>13007</v>
      </c>
      <c r="REX91" s="835" t="s">
        <v>13008</v>
      </c>
      <c r="REY91" s="835" t="s">
        <v>13009</v>
      </c>
      <c r="REZ91" s="835" t="s">
        <v>13010</v>
      </c>
      <c r="RFA91" s="835" t="s">
        <v>13011</v>
      </c>
      <c r="RFB91" s="835" t="s">
        <v>13012</v>
      </c>
      <c r="RFC91" s="835" t="s">
        <v>13013</v>
      </c>
      <c r="RFD91" s="835" t="s">
        <v>13014</v>
      </c>
      <c r="RFE91" s="835" t="s">
        <v>13015</v>
      </c>
      <c r="RFF91" s="835" t="s">
        <v>13016</v>
      </c>
      <c r="RFG91" s="835" t="s">
        <v>13017</v>
      </c>
      <c r="RFH91" s="835" t="s">
        <v>13018</v>
      </c>
      <c r="RFI91" s="835" t="s">
        <v>13019</v>
      </c>
      <c r="RFJ91" s="835" t="s">
        <v>13020</v>
      </c>
      <c r="RFK91" s="835" t="s">
        <v>13021</v>
      </c>
      <c r="RFL91" s="835" t="s">
        <v>13022</v>
      </c>
      <c r="RFM91" s="835" t="s">
        <v>13023</v>
      </c>
      <c r="RFN91" s="835" t="s">
        <v>13024</v>
      </c>
      <c r="RFO91" s="835" t="s">
        <v>13025</v>
      </c>
      <c r="RFP91" s="835" t="s">
        <v>13026</v>
      </c>
      <c r="RFQ91" s="835" t="s">
        <v>13027</v>
      </c>
      <c r="RFR91" s="835" t="s">
        <v>13028</v>
      </c>
      <c r="RFS91" s="835" t="s">
        <v>13029</v>
      </c>
      <c r="RFT91" s="835" t="s">
        <v>13030</v>
      </c>
      <c r="RFU91" s="835" t="s">
        <v>13031</v>
      </c>
      <c r="RFV91" s="835" t="s">
        <v>13032</v>
      </c>
      <c r="RFW91" s="835" t="s">
        <v>13033</v>
      </c>
      <c r="RFX91" s="835" t="s">
        <v>13034</v>
      </c>
      <c r="RFY91" s="835" t="s">
        <v>13035</v>
      </c>
      <c r="RFZ91" s="835" t="s">
        <v>13036</v>
      </c>
      <c r="RGA91" s="835" t="s">
        <v>13037</v>
      </c>
      <c r="RGB91" s="835" t="s">
        <v>13038</v>
      </c>
      <c r="RGC91" s="835" t="s">
        <v>13039</v>
      </c>
      <c r="RGD91" s="835" t="s">
        <v>13040</v>
      </c>
      <c r="RGE91" s="835" t="s">
        <v>13041</v>
      </c>
      <c r="RGF91" s="835" t="s">
        <v>13042</v>
      </c>
      <c r="RGG91" s="835" t="s">
        <v>13043</v>
      </c>
      <c r="RGH91" s="835" t="s">
        <v>13044</v>
      </c>
      <c r="RGI91" s="835" t="s">
        <v>13045</v>
      </c>
      <c r="RGJ91" s="835" t="s">
        <v>13046</v>
      </c>
      <c r="RGK91" s="835" t="s">
        <v>13047</v>
      </c>
      <c r="RGL91" s="835" t="s">
        <v>13048</v>
      </c>
      <c r="RGM91" s="835" t="s">
        <v>13049</v>
      </c>
      <c r="RGN91" s="835" t="s">
        <v>13050</v>
      </c>
      <c r="RGO91" s="835" t="s">
        <v>13051</v>
      </c>
      <c r="RGP91" s="835" t="s">
        <v>13052</v>
      </c>
      <c r="RGQ91" s="835" t="s">
        <v>13053</v>
      </c>
      <c r="RGR91" s="835" t="s">
        <v>13054</v>
      </c>
      <c r="RGS91" s="835" t="s">
        <v>13055</v>
      </c>
      <c r="RGT91" s="835" t="s">
        <v>13056</v>
      </c>
      <c r="RGU91" s="835" t="s">
        <v>13057</v>
      </c>
      <c r="RGV91" s="835" t="s">
        <v>13058</v>
      </c>
      <c r="RGW91" s="835" t="s">
        <v>13059</v>
      </c>
      <c r="RGX91" s="835" t="s">
        <v>13060</v>
      </c>
      <c r="RGY91" s="835" t="s">
        <v>13061</v>
      </c>
      <c r="RGZ91" s="835" t="s">
        <v>13062</v>
      </c>
      <c r="RHA91" s="835" t="s">
        <v>13063</v>
      </c>
      <c r="RHB91" s="835" t="s">
        <v>13064</v>
      </c>
      <c r="RHC91" s="835" t="s">
        <v>13065</v>
      </c>
      <c r="RHD91" s="835" t="s">
        <v>13066</v>
      </c>
      <c r="RHE91" s="835" t="s">
        <v>13067</v>
      </c>
      <c r="RHF91" s="835" t="s">
        <v>13068</v>
      </c>
      <c r="RHG91" s="835" t="s">
        <v>13069</v>
      </c>
      <c r="RHH91" s="835" t="s">
        <v>13070</v>
      </c>
      <c r="RHI91" s="835" t="s">
        <v>13071</v>
      </c>
      <c r="RHJ91" s="835" t="s">
        <v>13072</v>
      </c>
      <c r="RHK91" s="835" t="s">
        <v>13073</v>
      </c>
      <c r="RHL91" s="835" t="s">
        <v>13074</v>
      </c>
      <c r="RHM91" s="835" t="s">
        <v>13075</v>
      </c>
      <c r="RHN91" s="835" t="s">
        <v>13076</v>
      </c>
      <c r="RHO91" s="835" t="s">
        <v>13077</v>
      </c>
      <c r="RHP91" s="835" t="s">
        <v>13078</v>
      </c>
      <c r="RHQ91" s="835" t="s">
        <v>13079</v>
      </c>
      <c r="RHR91" s="835" t="s">
        <v>13080</v>
      </c>
      <c r="RHS91" s="835" t="s">
        <v>13081</v>
      </c>
      <c r="RHT91" s="835" t="s">
        <v>13082</v>
      </c>
      <c r="RHU91" s="835" t="s">
        <v>13083</v>
      </c>
      <c r="RHV91" s="835" t="s">
        <v>13084</v>
      </c>
      <c r="RHW91" s="835" t="s">
        <v>13085</v>
      </c>
      <c r="RHX91" s="835" t="s">
        <v>13086</v>
      </c>
      <c r="RHY91" s="835" t="s">
        <v>13087</v>
      </c>
      <c r="RHZ91" s="835" t="s">
        <v>13088</v>
      </c>
      <c r="RIA91" s="835" t="s">
        <v>13089</v>
      </c>
      <c r="RIB91" s="835" t="s">
        <v>13090</v>
      </c>
      <c r="RIC91" s="835" t="s">
        <v>13091</v>
      </c>
      <c r="RID91" s="835" t="s">
        <v>13092</v>
      </c>
      <c r="RIE91" s="835" t="s">
        <v>13093</v>
      </c>
      <c r="RIF91" s="835" t="s">
        <v>13094</v>
      </c>
      <c r="RIG91" s="835" t="s">
        <v>13095</v>
      </c>
      <c r="RIH91" s="835" t="s">
        <v>13096</v>
      </c>
      <c r="RII91" s="835" t="s">
        <v>13097</v>
      </c>
      <c r="RIJ91" s="835" t="s">
        <v>13098</v>
      </c>
      <c r="RIK91" s="835" t="s">
        <v>13099</v>
      </c>
      <c r="RIL91" s="835" t="s">
        <v>13100</v>
      </c>
      <c r="RIM91" s="835" t="s">
        <v>13101</v>
      </c>
      <c r="RIN91" s="835" t="s">
        <v>13102</v>
      </c>
      <c r="RIO91" s="835" t="s">
        <v>13103</v>
      </c>
      <c r="RIP91" s="835" t="s">
        <v>13104</v>
      </c>
      <c r="RIQ91" s="835" t="s">
        <v>13105</v>
      </c>
      <c r="RIR91" s="835" t="s">
        <v>13106</v>
      </c>
      <c r="RIS91" s="835" t="s">
        <v>13107</v>
      </c>
      <c r="RIT91" s="835" t="s">
        <v>13108</v>
      </c>
      <c r="RIU91" s="835" t="s">
        <v>13109</v>
      </c>
      <c r="RIV91" s="835" t="s">
        <v>13110</v>
      </c>
      <c r="RIW91" s="835" t="s">
        <v>13111</v>
      </c>
      <c r="RIX91" s="835" t="s">
        <v>13112</v>
      </c>
      <c r="RIY91" s="835" t="s">
        <v>13113</v>
      </c>
      <c r="RIZ91" s="835" t="s">
        <v>13114</v>
      </c>
      <c r="RJA91" s="835" t="s">
        <v>13115</v>
      </c>
      <c r="RJB91" s="835" t="s">
        <v>13116</v>
      </c>
      <c r="RJC91" s="835" t="s">
        <v>13117</v>
      </c>
      <c r="RJD91" s="835" t="s">
        <v>13118</v>
      </c>
      <c r="RJE91" s="835" t="s">
        <v>13119</v>
      </c>
      <c r="RJF91" s="835" t="s">
        <v>13120</v>
      </c>
      <c r="RJG91" s="835" t="s">
        <v>13121</v>
      </c>
      <c r="RJH91" s="835" t="s">
        <v>13122</v>
      </c>
      <c r="RJI91" s="835" t="s">
        <v>13123</v>
      </c>
      <c r="RJJ91" s="835" t="s">
        <v>13124</v>
      </c>
      <c r="RJK91" s="835" t="s">
        <v>13125</v>
      </c>
      <c r="RJL91" s="835" t="s">
        <v>13126</v>
      </c>
      <c r="RJM91" s="835" t="s">
        <v>13127</v>
      </c>
      <c r="RJN91" s="835" t="s">
        <v>13128</v>
      </c>
      <c r="RJO91" s="835" t="s">
        <v>13129</v>
      </c>
      <c r="RJP91" s="835" t="s">
        <v>13130</v>
      </c>
      <c r="RJQ91" s="835" t="s">
        <v>13131</v>
      </c>
      <c r="RJR91" s="835" t="s">
        <v>13132</v>
      </c>
      <c r="RJS91" s="835" t="s">
        <v>13133</v>
      </c>
      <c r="RJT91" s="835" t="s">
        <v>13134</v>
      </c>
      <c r="RJU91" s="835" t="s">
        <v>13135</v>
      </c>
      <c r="RJV91" s="835" t="s">
        <v>13136</v>
      </c>
      <c r="RJW91" s="835" t="s">
        <v>13137</v>
      </c>
      <c r="RJX91" s="835" t="s">
        <v>13138</v>
      </c>
      <c r="RJY91" s="835" t="s">
        <v>13139</v>
      </c>
      <c r="RJZ91" s="835" t="s">
        <v>13140</v>
      </c>
      <c r="RKA91" s="835" t="s">
        <v>13141</v>
      </c>
      <c r="RKB91" s="835" t="s">
        <v>13142</v>
      </c>
      <c r="RKC91" s="835" t="s">
        <v>13143</v>
      </c>
      <c r="RKD91" s="835" t="s">
        <v>13144</v>
      </c>
      <c r="RKE91" s="835" t="s">
        <v>13145</v>
      </c>
      <c r="RKF91" s="835" t="s">
        <v>13146</v>
      </c>
      <c r="RKG91" s="835" t="s">
        <v>13147</v>
      </c>
      <c r="RKH91" s="835" t="s">
        <v>13148</v>
      </c>
      <c r="RKI91" s="835" t="s">
        <v>13149</v>
      </c>
      <c r="RKJ91" s="835" t="s">
        <v>13150</v>
      </c>
      <c r="RKK91" s="835" t="s">
        <v>13151</v>
      </c>
      <c r="RKL91" s="835" t="s">
        <v>13152</v>
      </c>
      <c r="RKM91" s="835" t="s">
        <v>13153</v>
      </c>
      <c r="RKN91" s="835" t="s">
        <v>13154</v>
      </c>
      <c r="RKO91" s="835" t="s">
        <v>13155</v>
      </c>
      <c r="RKP91" s="835" t="s">
        <v>13156</v>
      </c>
      <c r="RKQ91" s="835" t="s">
        <v>13157</v>
      </c>
      <c r="RKR91" s="835" t="s">
        <v>13158</v>
      </c>
      <c r="RKS91" s="835" t="s">
        <v>13159</v>
      </c>
      <c r="RKT91" s="835" t="s">
        <v>13160</v>
      </c>
      <c r="RKU91" s="835" t="s">
        <v>13161</v>
      </c>
      <c r="RKV91" s="835" t="s">
        <v>13162</v>
      </c>
      <c r="RKW91" s="835" t="s">
        <v>13163</v>
      </c>
      <c r="RKX91" s="835" t="s">
        <v>13164</v>
      </c>
      <c r="RKY91" s="835" t="s">
        <v>13165</v>
      </c>
      <c r="RKZ91" s="835" t="s">
        <v>13166</v>
      </c>
      <c r="RLA91" s="835" t="s">
        <v>13167</v>
      </c>
      <c r="RLB91" s="835" t="s">
        <v>13168</v>
      </c>
      <c r="RLC91" s="835" t="s">
        <v>13169</v>
      </c>
      <c r="RLD91" s="835" t="s">
        <v>13170</v>
      </c>
      <c r="RLE91" s="835" t="s">
        <v>13171</v>
      </c>
      <c r="RLF91" s="835" t="s">
        <v>13172</v>
      </c>
      <c r="RLG91" s="835" t="s">
        <v>13173</v>
      </c>
      <c r="RLH91" s="835" t="s">
        <v>13174</v>
      </c>
      <c r="RLI91" s="835" t="s">
        <v>13175</v>
      </c>
      <c r="RLJ91" s="835" t="s">
        <v>13176</v>
      </c>
      <c r="RLK91" s="835" t="s">
        <v>13177</v>
      </c>
      <c r="RLL91" s="835" t="s">
        <v>13178</v>
      </c>
      <c r="RLM91" s="835" t="s">
        <v>13179</v>
      </c>
      <c r="RLN91" s="835" t="s">
        <v>13180</v>
      </c>
      <c r="RLO91" s="835" t="s">
        <v>13181</v>
      </c>
      <c r="RLP91" s="835" t="s">
        <v>13182</v>
      </c>
      <c r="RLQ91" s="835" t="s">
        <v>13183</v>
      </c>
      <c r="RLR91" s="835" t="s">
        <v>13184</v>
      </c>
      <c r="RLS91" s="835" t="s">
        <v>13185</v>
      </c>
      <c r="RLT91" s="835" t="s">
        <v>13186</v>
      </c>
      <c r="RLU91" s="835" t="s">
        <v>13187</v>
      </c>
      <c r="RLV91" s="835" t="s">
        <v>13188</v>
      </c>
      <c r="RLW91" s="835" t="s">
        <v>13189</v>
      </c>
      <c r="RLX91" s="835" t="s">
        <v>13190</v>
      </c>
      <c r="RLY91" s="835" t="s">
        <v>13191</v>
      </c>
      <c r="RLZ91" s="835" t="s">
        <v>13192</v>
      </c>
      <c r="RMA91" s="835" t="s">
        <v>13193</v>
      </c>
      <c r="RMB91" s="835" t="s">
        <v>13194</v>
      </c>
      <c r="RMC91" s="835" t="s">
        <v>13195</v>
      </c>
      <c r="RMD91" s="835" t="s">
        <v>13196</v>
      </c>
      <c r="RME91" s="835" t="s">
        <v>13197</v>
      </c>
      <c r="RMF91" s="835" t="s">
        <v>13198</v>
      </c>
      <c r="RMG91" s="835" t="s">
        <v>13199</v>
      </c>
      <c r="RMH91" s="835" t="s">
        <v>13200</v>
      </c>
      <c r="RMI91" s="835" t="s">
        <v>13201</v>
      </c>
      <c r="RMJ91" s="835" t="s">
        <v>13202</v>
      </c>
      <c r="RMK91" s="835" t="s">
        <v>13203</v>
      </c>
      <c r="RML91" s="835" t="s">
        <v>13204</v>
      </c>
      <c r="RMM91" s="835" t="s">
        <v>13205</v>
      </c>
      <c r="RMN91" s="835" t="s">
        <v>13206</v>
      </c>
      <c r="RMO91" s="835" t="s">
        <v>13207</v>
      </c>
      <c r="RMP91" s="835" t="s">
        <v>13208</v>
      </c>
      <c r="RMQ91" s="835" t="s">
        <v>13209</v>
      </c>
      <c r="RMR91" s="835" t="s">
        <v>13210</v>
      </c>
      <c r="RMS91" s="835" t="s">
        <v>13211</v>
      </c>
      <c r="RMT91" s="835" t="s">
        <v>13212</v>
      </c>
      <c r="RMU91" s="835" t="s">
        <v>13213</v>
      </c>
      <c r="RMV91" s="835" t="s">
        <v>13214</v>
      </c>
      <c r="RMW91" s="835" t="s">
        <v>13215</v>
      </c>
      <c r="RMX91" s="835" t="s">
        <v>13216</v>
      </c>
      <c r="RMY91" s="835" t="s">
        <v>13217</v>
      </c>
      <c r="RMZ91" s="835" t="s">
        <v>13218</v>
      </c>
      <c r="RNA91" s="835" t="s">
        <v>13219</v>
      </c>
      <c r="RNB91" s="835" t="s">
        <v>13220</v>
      </c>
      <c r="RNC91" s="835" t="s">
        <v>13221</v>
      </c>
      <c r="RND91" s="835" t="s">
        <v>13222</v>
      </c>
      <c r="RNE91" s="835" t="s">
        <v>13223</v>
      </c>
      <c r="RNF91" s="835" t="s">
        <v>13224</v>
      </c>
      <c r="RNG91" s="835" t="s">
        <v>13225</v>
      </c>
      <c r="RNH91" s="835" t="s">
        <v>13226</v>
      </c>
      <c r="RNI91" s="835" t="s">
        <v>13227</v>
      </c>
      <c r="RNJ91" s="835" t="s">
        <v>13228</v>
      </c>
      <c r="RNK91" s="835" t="s">
        <v>13229</v>
      </c>
      <c r="RNL91" s="835" t="s">
        <v>13230</v>
      </c>
      <c r="RNM91" s="835" t="s">
        <v>13231</v>
      </c>
      <c r="RNN91" s="835" t="s">
        <v>13232</v>
      </c>
      <c r="RNO91" s="835" t="s">
        <v>13233</v>
      </c>
      <c r="RNP91" s="835" t="s">
        <v>13234</v>
      </c>
      <c r="RNQ91" s="835" t="s">
        <v>13235</v>
      </c>
      <c r="RNR91" s="835" t="s">
        <v>13236</v>
      </c>
      <c r="RNS91" s="835" t="s">
        <v>13237</v>
      </c>
      <c r="RNT91" s="835" t="s">
        <v>13238</v>
      </c>
      <c r="RNU91" s="835" t="s">
        <v>13239</v>
      </c>
      <c r="RNV91" s="835" t="s">
        <v>13240</v>
      </c>
      <c r="RNW91" s="835" t="s">
        <v>13241</v>
      </c>
      <c r="RNX91" s="835" t="s">
        <v>13242</v>
      </c>
      <c r="RNY91" s="835" t="s">
        <v>13243</v>
      </c>
      <c r="RNZ91" s="835" t="s">
        <v>13244</v>
      </c>
      <c r="ROA91" s="835" t="s">
        <v>13245</v>
      </c>
      <c r="ROB91" s="835" t="s">
        <v>13246</v>
      </c>
      <c r="ROC91" s="835" t="s">
        <v>13247</v>
      </c>
      <c r="ROD91" s="835" t="s">
        <v>13248</v>
      </c>
      <c r="ROE91" s="835" t="s">
        <v>13249</v>
      </c>
      <c r="ROF91" s="835" t="s">
        <v>13250</v>
      </c>
      <c r="ROG91" s="835" t="s">
        <v>13251</v>
      </c>
      <c r="ROH91" s="835" t="s">
        <v>13252</v>
      </c>
      <c r="ROI91" s="835" t="s">
        <v>13253</v>
      </c>
      <c r="ROJ91" s="835" t="s">
        <v>13254</v>
      </c>
      <c r="ROK91" s="835" t="s">
        <v>13255</v>
      </c>
      <c r="ROL91" s="835" t="s">
        <v>13256</v>
      </c>
      <c r="ROM91" s="835" t="s">
        <v>13257</v>
      </c>
      <c r="RON91" s="835" t="s">
        <v>13258</v>
      </c>
      <c r="ROO91" s="835" t="s">
        <v>13259</v>
      </c>
      <c r="ROP91" s="835" t="s">
        <v>13260</v>
      </c>
      <c r="ROQ91" s="835" t="s">
        <v>13261</v>
      </c>
      <c r="ROR91" s="835" t="s">
        <v>13262</v>
      </c>
      <c r="ROS91" s="835" t="s">
        <v>13263</v>
      </c>
      <c r="ROT91" s="835" t="s">
        <v>13264</v>
      </c>
      <c r="ROU91" s="835" t="s">
        <v>13265</v>
      </c>
      <c r="ROV91" s="835" t="s">
        <v>13266</v>
      </c>
      <c r="ROW91" s="835" t="s">
        <v>13267</v>
      </c>
      <c r="ROX91" s="835" t="s">
        <v>13268</v>
      </c>
      <c r="ROY91" s="835" t="s">
        <v>13269</v>
      </c>
      <c r="ROZ91" s="835" t="s">
        <v>13270</v>
      </c>
      <c r="RPA91" s="835" t="s">
        <v>13271</v>
      </c>
      <c r="RPB91" s="835" t="s">
        <v>13272</v>
      </c>
      <c r="RPC91" s="835" t="s">
        <v>13273</v>
      </c>
      <c r="RPD91" s="835" t="s">
        <v>13274</v>
      </c>
      <c r="RPE91" s="835" t="s">
        <v>13275</v>
      </c>
      <c r="RPF91" s="835" t="s">
        <v>13276</v>
      </c>
      <c r="RPG91" s="835" t="s">
        <v>13277</v>
      </c>
      <c r="RPH91" s="835" t="s">
        <v>13278</v>
      </c>
      <c r="RPI91" s="835" t="s">
        <v>13279</v>
      </c>
      <c r="RPJ91" s="835" t="s">
        <v>13280</v>
      </c>
      <c r="RPK91" s="835" t="s">
        <v>13281</v>
      </c>
      <c r="RPL91" s="835" t="s">
        <v>13282</v>
      </c>
      <c r="RPM91" s="835" t="s">
        <v>13283</v>
      </c>
      <c r="RPN91" s="835" t="s">
        <v>13284</v>
      </c>
      <c r="RPO91" s="835" t="s">
        <v>13285</v>
      </c>
      <c r="RPP91" s="835" t="s">
        <v>13286</v>
      </c>
      <c r="RPQ91" s="835" t="s">
        <v>13287</v>
      </c>
      <c r="RPR91" s="835" t="s">
        <v>13288</v>
      </c>
      <c r="RPS91" s="835" t="s">
        <v>13289</v>
      </c>
      <c r="RPT91" s="835" t="s">
        <v>13290</v>
      </c>
      <c r="RPU91" s="835" t="s">
        <v>13291</v>
      </c>
      <c r="RPV91" s="835" t="s">
        <v>13292</v>
      </c>
      <c r="RPW91" s="835" t="s">
        <v>13293</v>
      </c>
      <c r="RPX91" s="835" t="s">
        <v>13294</v>
      </c>
      <c r="RPY91" s="835" t="s">
        <v>13295</v>
      </c>
      <c r="RPZ91" s="835" t="s">
        <v>13296</v>
      </c>
      <c r="RQA91" s="835" t="s">
        <v>13297</v>
      </c>
      <c r="RQB91" s="835" t="s">
        <v>13298</v>
      </c>
      <c r="RQC91" s="835" t="s">
        <v>13299</v>
      </c>
      <c r="RQD91" s="835" t="s">
        <v>13300</v>
      </c>
      <c r="RQE91" s="835" t="s">
        <v>13301</v>
      </c>
      <c r="RQF91" s="835" t="s">
        <v>13302</v>
      </c>
      <c r="RQG91" s="835" t="s">
        <v>13303</v>
      </c>
      <c r="RQH91" s="835" t="s">
        <v>13304</v>
      </c>
      <c r="RQI91" s="835" t="s">
        <v>13305</v>
      </c>
      <c r="RQJ91" s="835" t="s">
        <v>13306</v>
      </c>
      <c r="RQK91" s="835" t="s">
        <v>13307</v>
      </c>
      <c r="RQL91" s="835" t="s">
        <v>13308</v>
      </c>
      <c r="RQM91" s="835" t="s">
        <v>13309</v>
      </c>
      <c r="RQN91" s="835" t="s">
        <v>13310</v>
      </c>
      <c r="RQO91" s="835" t="s">
        <v>13311</v>
      </c>
      <c r="RQP91" s="835" t="s">
        <v>13312</v>
      </c>
      <c r="RQQ91" s="835" t="s">
        <v>13313</v>
      </c>
      <c r="RQR91" s="835" t="s">
        <v>13314</v>
      </c>
      <c r="RQS91" s="835" t="s">
        <v>13315</v>
      </c>
      <c r="RQT91" s="835" t="s">
        <v>13316</v>
      </c>
      <c r="RQU91" s="835" t="s">
        <v>13317</v>
      </c>
      <c r="RQV91" s="835" t="s">
        <v>13318</v>
      </c>
      <c r="RQW91" s="835" t="s">
        <v>13319</v>
      </c>
      <c r="RQX91" s="835" t="s">
        <v>13320</v>
      </c>
      <c r="RQY91" s="835" t="s">
        <v>13321</v>
      </c>
      <c r="RQZ91" s="835" t="s">
        <v>13322</v>
      </c>
      <c r="RRA91" s="835" t="s">
        <v>13323</v>
      </c>
      <c r="RRB91" s="835" t="s">
        <v>13324</v>
      </c>
      <c r="RRC91" s="835" t="s">
        <v>13325</v>
      </c>
      <c r="RRD91" s="835" t="s">
        <v>13326</v>
      </c>
      <c r="RRE91" s="835" t="s">
        <v>13327</v>
      </c>
      <c r="RRF91" s="835" t="s">
        <v>13328</v>
      </c>
      <c r="RRG91" s="835" t="s">
        <v>13329</v>
      </c>
      <c r="RRH91" s="835" t="s">
        <v>13330</v>
      </c>
      <c r="RRI91" s="835" t="s">
        <v>13331</v>
      </c>
      <c r="RRJ91" s="835" t="s">
        <v>13332</v>
      </c>
      <c r="RRK91" s="835" t="s">
        <v>13333</v>
      </c>
      <c r="RRL91" s="835" t="s">
        <v>13334</v>
      </c>
      <c r="RRM91" s="835" t="s">
        <v>13335</v>
      </c>
      <c r="RRN91" s="835" t="s">
        <v>13336</v>
      </c>
      <c r="RRO91" s="835" t="s">
        <v>13337</v>
      </c>
      <c r="RRP91" s="835" t="s">
        <v>13338</v>
      </c>
      <c r="RRQ91" s="835" t="s">
        <v>13339</v>
      </c>
      <c r="RRR91" s="835" t="s">
        <v>13340</v>
      </c>
      <c r="RRS91" s="835" t="s">
        <v>13341</v>
      </c>
      <c r="RRT91" s="835" t="s">
        <v>13342</v>
      </c>
      <c r="RRU91" s="835" t="s">
        <v>13343</v>
      </c>
      <c r="RRV91" s="835" t="s">
        <v>13344</v>
      </c>
      <c r="RRW91" s="835" t="s">
        <v>13345</v>
      </c>
      <c r="RRX91" s="835" t="s">
        <v>13346</v>
      </c>
      <c r="RRY91" s="835" t="s">
        <v>13347</v>
      </c>
      <c r="RRZ91" s="835" t="s">
        <v>13348</v>
      </c>
      <c r="RSA91" s="835" t="s">
        <v>13349</v>
      </c>
      <c r="RSB91" s="835" t="s">
        <v>13350</v>
      </c>
      <c r="RSC91" s="835" t="s">
        <v>13351</v>
      </c>
      <c r="RSD91" s="835" t="s">
        <v>13352</v>
      </c>
      <c r="RSE91" s="835" t="s">
        <v>13353</v>
      </c>
      <c r="RSF91" s="835" t="s">
        <v>13354</v>
      </c>
      <c r="RSG91" s="835" t="s">
        <v>13355</v>
      </c>
      <c r="RSH91" s="835" t="s">
        <v>13356</v>
      </c>
      <c r="RSI91" s="835" t="s">
        <v>13357</v>
      </c>
      <c r="RSJ91" s="835" t="s">
        <v>13358</v>
      </c>
      <c r="RSK91" s="835" t="s">
        <v>13359</v>
      </c>
      <c r="RSL91" s="835" t="s">
        <v>13360</v>
      </c>
      <c r="RSM91" s="835" t="s">
        <v>13361</v>
      </c>
      <c r="RSN91" s="835" t="s">
        <v>13362</v>
      </c>
      <c r="RSO91" s="835" t="s">
        <v>13363</v>
      </c>
      <c r="RSP91" s="835" t="s">
        <v>13364</v>
      </c>
      <c r="RSQ91" s="835" t="s">
        <v>13365</v>
      </c>
      <c r="RSR91" s="835" t="s">
        <v>13366</v>
      </c>
      <c r="RSS91" s="835" t="s">
        <v>13367</v>
      </c>
      <c r="RST91" s="835" t="s">
        <v>13368</v>
      </c>
      <c r="RSU91" s="835" t="s">
        <v>13369</v>
      </c>
      <c r="RSV91" s="835" t="s">
        <v>13370</v>
      </c>
      <c r="RSW91" s="835" t="s">
        <v>13371</v>
      </c>
      <c r="RSX91" s="835" t="s">
        <v>13372</v>
      </c>
      <c r="RSY91" s="835" t="s">
        <v>13373</v>
      </c>
      <c r="RSZ91" s="835" t="s">
        <v>13374</v>
      </c>
      <c r="RTA91" s="835" t="s">
        <v>13375</v>
      </c>
      <c r="RTB91" s="835" t="s">
        <v>13376</v>
      </c>
      <c r="RTC91" s="835" t="s">
        <v>13377</v>
      </c>
      <c r="RTD91" s="835" t="s">
        <v>13378</v>
      </c>
      <c r="RTE91" s="835" t="s">
        <v>13379</v>
      </c>
      <c r="RTF91" s="835" t="s">
        <v>13380</v>
      </c>
      <c r="RTG91" s="835" t="s">
        <v>13381</v>
      </c>
      <c r="RTH91" s="835" t="s">
        <v>13382</v>
      </c>
      <c r="RTI91" s="835" t="s">
        <v>13383</v>
      </c>
      <c r="RTJ91" s="835" t="s">
        <v>13384</v>
      </c>
      <c r="RTK91" s="835" t="s">
        <v>13385</v>
      </c>
      <c r="RTL91" s="835" t="s">
        <v>13386</v>
      </c>
      <c r="RTM91" s="835" t="s">
        <v>13387</v>
      </c>
      <c r="RTN91" s="835" t="s">
        <v>13388</v>
      </c>
      <c r="RTO91" s="835" t="s">
        <v>13389</v>
      </c>
      <c r="RTP91" s="835" t="s">
        <v>13390</v>
      </c>
      <c r="RTQ91" s="835" t="s">
        <v>13391</v>
      </c>
      <c r="RTR91" s="835" t="s">
        <v>13392</v>
      </c>
      <c r="RTS91" s="835" t="s">
        <v>13393</v>
      </c>
      <c r="RTT91" s="835" t="s">
        <v>13394</v>
      </c>
      <c r="RTU91" s="835" t="s">
        <v>13395</v>
      </c>
      <c r="RTV91" s="835" t="s">
        <v>13396</v>
      </c>
      <c r="RTW91" s="835" t="s">
        <v>13397</v>
      </c>
      <c r="RTX91" s="835" t="s">
        <v>13398</v>
      </c>
      <c r="RTY91" s="835" t="s">
        <v>13399</v>
      </c>
      <c r="RTZ91" s="835" t="s">
        <v>13400</v>
      </c>
      <c r="RUA91" s="835" t="s">
        <v>13401</v>
      </c>
      <c r="RUB91" s="835" t="s">
        <v>13402</v>
      </c>
      <c r="RUC91" s="835" t="s">
        <v>13403</v>
      </c>
      <c r="RUD91" s="835" t="s">
        <v>13404</v>
      </c>
      <c r="RUE91" s="835" t="s">
        <v>13405</v>
      </c>
      <c r="RUF91" s="835" t="s">
        <v>13406</v>
      </c>
      <c r="RUG91" s="835" t="s">
        <v>13407</v>
      </c>
      <c r="RUH91" s="835" t="s">
        <v>13408</v>
      </c>
      <c r="RUI91" s="835" t="s">
        <v>13409</v>
      </c>
      <c r="RUJ91" s="835" t="s">
        <v>13410</v>
      </c>
      <c r="RUK91" s="835" t="s">
        <v>13411</v>
      </c>
      <c r="RUL91" s="835" t="s">
        <v>13412</v>
      </c>
      <c r="RUM91" s="835" t="s">
        <v>13413</v>
      </c>
      <c r="RUN91" s="835" t="s">
        <v>13414</v>
      </c>
      <c r="RUO91" s="835" t="s">
        <v>13415</v>
      </c>
      <c r="RUP91" s="835" t="s">
        <v>13416</v>
      </c>
      <c r="RUQ91" s="835" t="s">
        <v>13417</v>
      </c>
      <c r="RUR91" s="835" t="s">
        <v>13418</v>
      </c>
      <c r="RUS91" s="835" t="s">
        <v>13419</v>
      </c>
      <c r="RUT91" s="835" t="s">
        <v>13420</v>
      </c>
      <c r="RUU91" s="835" t="s">
        <v>13421</v>
      </c>
      <c r="RUV91" s="835" t="s">
        <v>13422</v>
      </c>
      <c r="RUW91" s="835" t="s">
        <v>13423</v>
      </c>
      <c r="RUX91" s="835" t="s">
        <v>13424</v>
      </c>
      <c r="RUY91" s="835" t="s">
        <v>13425</v>
      </c>
      <c r="RUZ91" s="835" t="s">
        <v>13426</v>
      </c>
      <c r="RVA91" s="835" t="s">
        <v>13427</v>
      </c>
      <c r="RVB91" s="835" t="s">
        <v>13428</v>
      </c>
      <c r="RVC91" s="835" t="s">
        <v>13429</v>
      </c>
      <c r="RVD91" s="835" t="s">
        <v>13430</v>
      </c>
      <c r="RVE91" s="835" t="s">
        <v>13431</v>
      </c>
      <c r="RVF91" s="835" t="s">
        <v>13432</v>
      </c>
      <c r="RVG91" s="835" t="s">
        <v>13433</v>
      </c>
      <c r="RVH91" s="835" t="s">
        <v>13434</v>
      </c>
      <c r="RVI91" s="835" t="s">
        <v>13435</v>
      </c>
      <c r="RVJ91" s="835" t="s">
        <v>13436</v>
      </c>
      <c r="RVK91" s="835" t="s">
        <v>13437</v>
      </c>
      <c r="RVL91" s="835" t="s">
        <v>13438</v>
      </c>
      <c r="RVM91" s="835" t="s">
        <v>13439</v>
      </c>
      <c r="RVN91" s="835" t="s">
        <v>13440</v>
      </c>
      <c r="RVO91" s="835" t="s">
        <v>13441</v>
      </c>
      <c r="RVP91" s="835" t="s">
        <v>13442</v>
      </c>
      <c r="RVQ91" s="835" t="s">
        <v>13443</v>
      </c>
      <c r="RVR91" s="835" t="s">
        <v>13444</v>
      </c>
      <c r="RVS91" s="835" t="s">
        <v>13445</v>
      </c>
      <c r="RVT91" s="835" t="s">
        <v>13446</v>
      </c>
      <c r="RVU91" s="835" t="s">
        <v>13447</v>
      </c>
      <c r="RVV91" s="835" t="s">
        <v>13448</v>
      </c>
      <c r="RVW91" s="835" t="s">
        <v>13449</v>
      </c>
      <c r="RVX91" s="835" t="s">
        <v>13450</v>
      </c>
      <c r="RVY91" s="835" t="s">
        <v>13451</v>
      </c>
      <c r="RVZ91" s="835" t="s">
        <v>13452</v>
      </c>
      <c r="RWA91" s="835" t="s">
        <v>13453</v>
      </c>
      <c r="RWB91" s="835" t="s">
        <v>13454</v>
      </c>
      <c r="RWC91" s="835" t="s">
        <v>13455</v>
      </c>
      <c r="RWD91" s="835" t="s">
        <v>13456</v>
      </c>
      <c r="RWE91" s="835" t="s">
        <v>13457</v>
      </c>
      <c r="RWF91" s="835" t="s">
        <v>13458</v>
      </c>
      <c r="RWG91" s="835" t="s">
        <v>13459</v>
      </c>
      <c r="RWH91" s="835" t="s">
        <v>13460</v>
      </c>
      <c r="RWI91" s="835" t="s">
        <v>13461</v>
      </c>
      <c r="RWJ91" s="835" t="s">
        <v>13462</v>
      </c>
      <c r="RWK91" s="835" t="s">
        <v>13463</v>
      </c>
      <c r="RWL91" s="835" t="s">
        <v>13464</v>
      </c>
      <c r="RWM91" s="835" t="s">
        <v>13465</v>
      </c>
      <c r="RWN91" s="835" t="s">
        <v>13466</v>
      </c>
      <c r="RWO91" s="835" t="s">
        <v>13467</v>
      </c>
      <c r="RWP91" s="835" t="s">
        <v>13468</v>
      </c>
      <c r="RWQ91" s="835" t="s">
        <v>13469</v>
      </c>
      <c r="RWR91" s="835" t="s">
        <v>13470</v>
      </c>
      <c r="RWS91" s="835" t="s">
        <v>13471</v>
      </c>
      <c r="RWT91" s="835" t="s">
        <v>13472</v>
      </c>
      <c r="RWU91" s="835" t="s">
        <v>13473</v>
      </c>
      <c r="RWV91" s="835" t="s">
        <v>13474</v>
      </c>
      <c r="RWW91" s="835" t="s">
        <v>13475</v>
      </c>
      <c r="RWX91" s="835" t="s">
        <v>13476</v>
      </c>
      <c r="RWY91" s="835" t="s">
        <v>13477</v>
      </c>
      <c r="RWZ91" s="835" t="s">
        <v>13478</v>
      </c>
      <c r="RXA91" s="835" t="s">
        <v>13479</v>
      </c>
      <c r="RXB91" s="835" t="s">
        <v>13480</v>
      </c>
      <c r="RXC91" s="835" t="s">
        <v>13481</v>
      </c>
      <c r="RXD91" s="835" t="s">
        <v>13482</v>
      </c>
      <c r="RXE91" s="835" t="s">
        <v>13483</v>
      </c>
      <c r="RXF91" s="835" t="s">
        <v>13484</v>
      </c>
      <c r="RXG91" s="835" t="s">
        <v>13485</v>
      </c>
      <c r="RXH91" s="835" t="s">
        <v>13486</v>
      </c>
      <c r="RXI91" s="835" t="s">
        <v>13487</v>
      </c>
      <c r="RXJ91" s="835" t="s">
        <v>13488</v>
      </c>
      <c r="RXK91" s="835" t="s">
        <v>13489</v>
      </c>
      <c r="RXL91" s="835" t="s">
        <v>13490</v>
      </c>
      <c r="RXM91" s="835" t="s">
        <v>13491</v>
      </c>
      <c r="RXN91" s="835" t="s">
        <v>13492</v>
      </c>
      <c r="RXO91" s="835" t="s">
        <v>13493</v>
      </c>
      <c r="RXP91" s="835" t="s">
        <v>13494</v>
      </c>
      <c r="RXQ91" s="835" t="s">
        <v>13495</v>
      </c>
      <c r="RXR91" s="835" t="s">
        <v>13496</v>
      </c>
      <c r="RXS91" s="835" t="s">
        <v>13497</v>
      </c>
      <c r="RXT91" s="835" t="s">
        <v>13498</v>
      </c>
      <c r="RXU91" s="835" t="s">
        <v>13499</v>
      </c>
      <c r="RXV91" s="835" t="s">
        <v>13500</v>
      </c>
      <c r="RXW91" s="835" t="s">
        <v>13501</v>
      </c>
      <c r="RXX91" s="835" t="s">
        <v>13502</v>
      </c>
      <c r="RXY91" s="835" t="s">
        <v>13503</v>
      </c>
      <c r="RXZ91" s="835" t="s">
        <v>13504</v>
      </c>
      <c r="RYA91" s="835" t="s">
        <v>13505</v>
      </c>
      <c r="RYB91" s="835" t="s">
        <v>13506</v>
      </c>
      <c r="RYC91" s="835" t="s">
        <v>13507</v>
      </c>
      <c r="RYD91" s="835" t="s">
        <v>13508</v>
      </c>
      <c r="RYE91" s="835" t="s">
        <v>13509</v>
      </c>
      <c r="RYF91" s="835" t="s">
        <v>13510</v>
      </c>
      <c r="RYG91" s="835" t="s">
        <v>13511</v>
      </c>
      <c r="RYH91" s="835" t="s">
        <v>13512</v>
      </c>
      <c r="RYI91" s="835" t="s">
        <v>13513</v>
      </c>
      <c r="RYJ91" s="835" t="s">
        <v>13514</v>
      </c>
      <c r="RYK91" s="835" t="s">
        <v>13515</v>
      </c>
      <c r="RYL91" s="835" t="s">
        <v>13516</v>
      </c>
      <c r="RYM91" s="835" t="s">
        <v>13517</v>
      </c>
      <c r="RYN91" s="835" t="s">
        <v>13518</v>
      </c>
      <c r="RYO91" s="835" t="s">
        <v>13519</v>
      </c>
      <c r="RYP91" s="835" t="s">
        <v>13520</v>
      </c>
      <c r="RYQ91" s="835" t="s">
        <v>13521</v>
      </c>
      <c r="RYR91" s="835" t="s">
        <v>13522</v>
      </c>
      <c r="RYS91" s="835" t="s">
        <v>13523</v>
      </c>
      <c r="RYT91" s="835" t="s">
        <v>13524</v>
      </c>
      <c r="RYU91" s="835" t="s">
        <v>13525</v>
      </c>
      <c r="RYV91" s="835" t="s">
        <v>13526</v>
      </c>
      <c r="RYW91" s="835" t="s">
        <v>13527</v>
      </c>
      <c r="RYX91" s="835" t="s">
        <v>13528</v>
      </c>
      <c r="RYY91" s="835" t="s">
        <v>13529</v>
      </c>
      <c r="RYZ91" s="835" t="s">
        <v>13530</v>
      </c>
      <c r="RZA91" s="835" t="s">
        <v>13531</v>
      </c>
      <c r="RZB91" s="835" t="s">
        <v>13532</v>
      </c>
      <c r="RZC91" s="835" t="s">
        <v>13533</v>
      </c>
      <c r="RZD91" s="835" t="s">
        <v>13534</v>
      </c>
      <c r="RZE91" s="835" t="s">
        <v>13535</v>
      </c>
      <c r="RZF91" s="835" t="s">
        <v>13536</v>
      </c>
      <c r="RZG91" s="835" t="s">
        <v>13537</v>
      </c>
      <c r="RZH91" s="835" t="s">
        <v>13538</v>
      </c>
      <c r="RZI91" s="835" t="s">
        <v>13539</v>
      </c>
      <c r="RZJ91" s="835" t="s">
        <v>13540</v>
      </c>
      <c r="RZK91" s="835" t="s">
        <v>13541</v>
      </c>
      <c r="RZL91" s="835" t="s">
        <v>13542</v>
      </c>
      <c r="RZM91" s="835" t="s">
        <v>13543</v>
      </c>
      <c r="RZN91" s="835" t="s">
        <v>13544</v>
      </c>
      <c r="RZO91" s="835" t="s">
        <v>13545</v>
      </c>
      <c r="RZP91" s="835" t="s">
        <v>13546</v>
      </c>
      <c r="RZQ91" s="835" t="s">
        <v>13547</v>
      </c>
      <c r="RZR91" s="835" t="s">
        <v>13548</v>
      </c>
      <c r="RZS91" s="835" t="s">
        <v>13549</v>
      </c>
      <c r="RZT91" s="835" t="s">
        <v>13550</v>
      </c>
      <c r="RZU91" s="835" t="s">
        <v>13551</v>
      </c>
      <c r="RZV91" s="835" t="s">
        <v>13552</v>
      </c>
      <c r="RZW91" s="835" t="s">
        <v>13553</v>
      </c>
      <c r="RZX91" s="835" t="s">
        <v>13554</v>
      </c>
      <c r="RZY91" s="835" t="s">
        <v>13555</v>
      </c>
      <c r="RZZ91" s="835" t="s">
        <v>13556</v>
      </c>
      <c r="SAA91" s="835" t="s">
        <v>13557</v>
      </c>
      <c r="SAB91" s="835" t="s">
        <v>13558</v>
      </c>
      <c r="SAC91" s="835" t="s">
        <v>13559</v>
      </c>
      <c r="SAD91" s="835" t="s">
        <v>13560</v>
      </c>
      <c r="SAE91" s="835" t="s">
        <v>13561</v>
      </c>
      <c r="SAF91" s="835" t="s">
        <v>13562</v>
      </c>
      <c r="SAG91" s="835" t="s">
        <v>13563</v>
      </c>
      <c r="SAH91" s="835" t="s">
        <v>13564</v>
      </c>
      <c r="SAI91" s="835" t="s">
        <v>13565</v>
      </c>
      <c r="SAJ91" s="835" t="s">
        <v>13566</v>
      </c>
      <c r="SAK91" s="835" t="s">
        <v>13567</v>
      </c>
      <c r="SAL91" s="835" t="s">
        <v>13568</v>
      </c>
      <c r="SAM91" s="835" t="s">
        <v>13569</v>
      </c>
      <c r="SAN91" s="835" t="s">
        <v>13570</v>
      </c>
      <c r="SAO91" s="835" t="s">
        <v>13571</v>
      </c>
      <c r="SAP91" s="835" t="s">
        <v>13572</v>
      </c>
      <c r="SAQ91" s="835" t="s">
        <v>13573</v>
      </c>
      <c r="SAR91" s="835" t="s">
        <v>13574</v>
      </c>
      <c r="SAS91" s="835" t="s">
        <v>13575</v>
      </c>
      <c r="SAT91" s="835" t="s">
        <v>13576</v>
      </c>
      <c r="SAU91" s="835" t="s">
        <v>13577</v>
      </c>
      <c r="SAV91" s="835" t="s">
        <v>13578</v>
      </c>
      <c r="SAW91" s="835" t="s">
        <v>13579</v>
      </c>
      <c r="SAX91" s="835" t="s">
        <v>13580</v>
      </c>
      <c r="SAY91" s="835" t="s">
        <v>13581</v>
      </c>
      <c r="SAZ91" s="835" t="s">
        <v>13582</v>
      </c>
      <c r="SBA91" s="835" t="s">
        <v>13583</v>
      </c>
      <c r="SBB91" s="835" t="s">
        <v>13584</v>
      </c>
      <c r="SBC91" s="835" t="s">
        <v>13585</v>
      </c>
      <c r="SBD91" s="835" t="s">
        <v>13586</v>
      </c>
      <c r="SBE91" s="835" t="s">
        <v>13587</v>
      </c>
      <c r="SBF91" s="835" t="s">
        <v>13588</v>
      </c>
      <c r="SBG91" s="835" t="s">
        <v>13589</v>
      </c>
      <c r="SBH91" s="835" t="s">
        <v>13590</v>
      </c>
      <c r="SBI91" s="835" t="s">
        <v>13591</v>
      </c>
      <c r="SBJ91" s="835" t="s">
        <v>13592</v>
      </c>
      <c r="SBK91" s="835" t="s">
        <v>13593</v>
      </c>
      <c r="SBL91" s="835" t="s">
        <v>13594</v>
      </c>
      <c r="SBM91" s="835" t="s">
        <v>13595</v>
      </c>
      <c r="SBN91" s="835" t="s">
        <v>13596</v>
      </c>
      <c r="SBO91" s="835" t="s">
        <v>13597</v>
      </c>
      <c r="SBP91" s="835" t="s">
        <v>13598</v>
      </c>
      <c r="SBQ91" s="835" t="s">
        <v>13599</v>
      </c>
      <c r="SBR91" s="835" t="s">
        <v>13600</v>
      </c>
      <c r="SBS91" s="835" t="s">
        <v>13601</v>
      </c>
      <c r="SBT91" s="835" t="s">
        <v>13602</v>
      </c>
      <c r="SBU91" s="835" t="s">
        <v>13603</v>
      </c>
      <c r="SBV91" s="835" t="s">
        <v>13604</v>
      </c>
      <c r="SBW91" s="835" t="s">
        <v>13605</v>
      </c>
      <c r="SBX91" s="835" t="s">
        <v>13606</v>
      </c>
      <c r="SBY91" s="835" t="s">
        <v>13607</v>
      </c>
      <c r="SBZ91" s="835" t="s">
        <v>13608</v>
      </c>
      <c r="SCA91" s="835" t="s">
        <v>13609</v>
      </c>
      <c r="SCB91" s="835" t="s">
        <v>13610</v>
      </c>
      <c r="SCC91" s="835" t="s">
        <v>13611</v>
      </c>
      <c r="SCD91" s="835" t="s">
        <v>13612</v>
      </c>
      <c r="SCE91" s="835" t="s">
        <v>13613</v>
      </c>
      <c r="SCF91" s="835" t="s">
        <v>13614</v>
      </c>
      <c r="SCG91" s="835" t="s">
        <v>13615</v>
      </c>
      <c r="SCH91" s="835" t="s">
        <v>13616</v>
      </c>
      <c r="SCI91" s="835" t="s">
        <v>13617</v>
      </c>
      <c r="SCJ91" s="835" t="s">
        <v>13618</v>
      </c>
      <c r="SCK91" s="835" t="s">
        <v>13619</v>
      </c>
      <c r="SCL91" s="835" t="s">
        <v>13620</v>
      </c>
      <c r="SCM91" s="835" t="s">
        <v>13621</v>
      </c>
      <c r="SCN91" s="835" t="s">
        <v>13622</v>
      </c>
      <c r="SCO91" s="835" t="s">
        <v>13623</v>
      </c>
      <c r="SCP91" s="835" t="s">
        <v>13624</v>
      </c>
      <c r="SCQ91" s="835" t="s">
        <v>13625</v>
      </c>
      <c r="SCR91" s="835" t="s">
        <v>13626</v>
      </c>
      <c r="SCS91" s="835" t="s">
        <v>13627</v>
      </c>
      <c r="SCT91" s="835" t="s">
        <v>13628</v>
      </c>
      <c r="SCU91" s="835" t="s">
        <v>13629</v>
      </c>
      <c r="SCV91" s="835" t="s">
        <v>13630</v>
      </c>
      <c r="SCW91" s="835" t="s">
        <v>13631</v>
      </c>
      <c r="SCX91" s="835" t="s">
        <v>13632</v>
      </c>
      <c r="SCY91" s="835" t="s">
        <v>13633</v>
      </c>
      <c r="SCZ91" s="835" t="s">
        <v>13634</v>
      </c>
      <c r="SDA91" s="835" t="s">
        <v>13635</v>
      </c>
      <c r="SDB91" s="835" t="s">
        <v>13636</v>
      </c>
      <c r="SDC91" s="835" t="s">
        <v>13637</v>
      </c>
      <c r="SDD91" s="835" t="s">
        <v>13638</v>
      </c>
      <c r="SDE91" s="835" t="s">
        <v>13639</v>
      </c>
      <c r="SDF91" s="835" t="s">
        <v>13640</v>
      </c>
      <c r="SDG91" s="835" t="s">
        <v>13641</v>
      </c>
      <c r="SDH91" s="835" t="s">
        <v>13642</v>
      </c>
      <c r="SDI91" s="835" t="s">
        <v>13643</v>
      </c>
      <c r="SDJ91" s="835" t="s">
        <v>13644</v>
      </c>
      <c r="SDK91" s="835" t="s">
        <v>13645</v>
      </c>
      <c r="SDL91" s="835" t="s">
        <v>13646</v>
      </c>
      <c r="SDM91" s="835" t="s">
        <v>13647</v>
      </c>
      <c r="SDN91" s="835" t="s">
        <v>13648</v>
      </c>
      <c r="SDO91" s="835" t="s">
        <v>13649</v>
      </c>
      <c r="SDP91" s="835" t="s">
        <v>13650</v>
      </c>
      <c r="SDQ91" s="835" t="s">
        <v>13651</v>
      </c>
      <c r="SDR91" s="835" t="s">
        <v>13652</v>
      </c>
      <c r="SDS91" s="835" t="s">
        <v>13653</v>
      </c>
      <c r="SDT91" s="835" t="s">
        <v>13654</v>
      </c>
      <c r="SDU91" s="835" t="s">
        <v>13655</v>
      </c>
      <c r="SDV91" s="835" t="s">
        <v>13656</v>
      </c>
      <c r="SDW91" s="835" t="s">
        <v>13657</v>
      </c>
      <c r="SDX91" s="835" t="s">
        <v>13658</v>
      </c>
      <c r="SDY91" s="835" t="s">
        <v>13659</v>
      </c>
      <c r="SDZ91" s="835" t="s">
        <v>13660</v>
      </c>
      <c r="SEA91" s="835" t="s">
        <v>13661</v>
      </c>
      <c r="SEB91" s="835" t="s">
        <v>13662</v>
      </c>
      <c r="SEC91" s="835" t="s">
        <v>13663</v>
      </c>
      <c r="SED91" s="835" t="s">
        <v>13664</v>
      </c>
      <c r="SEE91" s="835" t="s">
        <v>13665</v>
      </c>
      <c r="SEF91" s="835" t="s">
        <v>13666</v>
      </c>
      <c r="SEG91" s="835" t="s">
        <v>13667</v>
      </c>
      <c r="SEH91" s="835" t="s">
        <v>13668</v>
      </c>
      <c r="SEI91" s="835" t="s">
        <v>13669</v>
      </c>
      <c r="SEJ91" s="835" t="s">
        <v>13670</v>
      </c>
      <c r="SEK91" s="835" t="s">
        <v>13671</v>
      </c>
      <c r="SEL91" s="835" t="s">
        <v>13672</v>
      </c>
      <c r="SEM91" s="835" t="s">
        <v>13673</v>
      </c>
      <c r="SEN91" s="835" t="s">
        <v>13674</v>
      </c>
      <c r="SEO91" s="835" t="s">
        <v>13675</v>
      </c>
      <c r="SEP91" s="835" t="s">
        <v>13676</v>
      </c>
      <c r="SEQ91" s="835" t="s">
        <v>13677</v>
      </c>
      <c r="SER91" s="835" t="s">
        <v>13678</v>
      </c>
      <c r="SES91" s="835" t="s">
        <v>13679</v>
      </c>
      <c r="SET91" s="835" t="s">
        <v>13680</v>
      </c>
      <c r="SEU91" s="835" t="s">
        <v>13681</v>
      </c>
      <c r="SEV91" s="835" t="s">
        <v>13682</v>
      </c>
      <c r="SEW91" s="835" t="s">
        <v>13683</v>
      </c>
      <c r="SEX91" s="835" t="s">
        <v>13684</v>
      </c>
      <c r="SEY91" s="835" t="s">
        <v>13685</v>
      </c>
      <c r="SEZ91" s="835" t="s">
        <v>13686</v>
      </c>
      <c r="SFA91" s="835" t="s">
        <v>13687</v>
      </c>
      <c r="SFB91" s="835" t="s">
        <v>13688</v>
      </c>
      <c r="SFC91" s="835" t="s">
        <v>13689</v>
      </c>
      <c r="SFD91" s="835" t="s">
        <v>13690</v>
      </c>
      <c r="SFE91" s="835" t="s">
        <v>13691</v>
      </c>
      <c r="SFF91" s="835" t="s">
        <v>13692</v>
      </c>
      <c r="SFG91" s="835" t="s">
        <v>13693</v>
      </c>
      <c r="SFH91" s="835" t="s">
        <v>13694</v>
      </c>
      <c r="SFI91" s="835" t="s">
        <v>13695</v>
      </c>
      <c r="SFJ91" s="835" t="s">
        <v>13696</v>
      </c>
      <c r="SFK91" s="835" t="s">
        <v>13697</v>
      </c>
      <c r="SFL91" s="835" t="s">
        <v>13698</v>
      </c>
      <c r="SFM91" s="835" t="s">
        <v>13699</v>
      </c>
      <c r="SFN91" s="835" t="s">
        <v>13700</v>
      </c>
      <c r="SFO91" s="835" t="s">
        <v>13701</v>
      </c>
      <c r="SFP91" s="835" t="s">
        <v>13702</v>
      </c>
      <c r="SFQ91" s="835" t="s">
        <v>13703</v>
      </c>
      <c r="SFR91" s="835" t="s">
        <v>13704</v>
      </c>
      <c r="SFS91" s="835" t="s">
        <v>13705</v>
      </c>
      <c r="SFT91" s="835" t="s">
        <v>13706</v>
      </c>
      <c r="SFU91" s="835" t="s">
        <v>13707</v>
      </c>
      <c r="SFV91" s="835" t="s">
        <v>13708</v>
      </c>
      <c r="SFW91" s="835" t="s">
        <v>13709</v>
      </c>
      <c r="SFX91" s="835" t="s">
        <v>13710</v>
      </c>
      <c r="SFY91" s="835" t="s">
        <v>13711</v>
      </c>
      <c r="SFZ91" s="835" t="s">
        <v>13712</v>
      </c>
      <c r="SGA91" s="835" t="s">
        <v>13713</v>
      </c>
      <c r="SGB91" s="835" t="s">
        <v>13714</v>
      </c>
      <c r="SGC91" s="835" t="s">
        <v>13715</v>
      </c>
      <c r="SGD91" s="835" t="s">
        <v>13716</v>
      </c>
      <c r="SGE91" s="835" t="s">
        <v>13717</v>
      </c>
      <c r="SGF91" s="835" t="s">
        <v>13718</v>
      </c>
      <c r="SGG91" s="835" t="s">
        <v>13719</v>
      </c>
      <c r="SGH91" s="835" t="s">
        <v>13720</v>
      </c>
      <c r="SGI91" s="835" t="s">
        <v>13721</v>
      </c>
      <c r="SGJ91" s="835" t="s">
        <v>13722</v>
      </c>
      <c r="SGK91" s="835" t="s">
        <v>13723</v>
      </c>
      <c r="SGL91" s="835" t="s">
        <v>13724</v>
      </c>
      <c r="SGM91" s="835" t="s">
        <v>13725</v>
      </c>
      <c r="SGN91" s="835" t="s">
        <v>13726</v>
      </c>
      <c r="SGO91" s="835" t="s">
        <v>13727</v>
      </c>
      <c r="SGP91" s="835" t="s">
        <v>13728</v>
      </c>
      <c r="SGQ91" s="835" t="s">
        <v>13729</v>
      </c>
      <c r="SGR91" s="835" t="s">
        <v>13730</v>
      </c>
      <c r="SGS91" s="835" t="s">
        <v>13731</v>
      </c>
      <c r="SGT91" s="835" t="s">
        <v>13732</v>
      </c>
      <c r="SGU91" s="835" t="s">
        <v>13733</v>
      </c>
      <c r="SGV91" s="835" t="s">
        <v>13734</v>
      </c>
      <c r="SGW91" s="835" t="s">
        <v>13735</v>
      </c>
      <c r="SGX91" s="835" t="s">
        <v>13736</v>
      </c>
      <c r="SGY91" s="835" t="s">
        <v>13737</v>
      </c>
      <c r="SGZ91" s="835" t="s">
        <v>13738</v>
      </c>
      <c r="SHA91" s="835" t="s">
        <v>13739</v>
      </c>
      <c r="SHB91" s="835" t="s">
        <v>13740</v>
      </c>
      <c r="SHC91" s="835" t="s">
        <v>13741</v>
      </c>
      <c r="SHD91" s="835" t="s">
        <v>13742</v>
      </c>
      <c r="SHE91" s="835" t="s">
        <v>13743</v>
      </c>
      <c r="SHF91" s="835" t="s">
        <v>13744</v>
      </c>
      <c r="SHG91" s="835" t="s">
        <v>13745</v>
      </c>
      <c r="SHH91" s="835" t="s">
        <v>13746</v>
      </c>
      <c r="SHI91" s="835" t="s">
        <v>13747</v>
      </c>
      <c r="SHJ91" s="835" t="s">
        <v>13748</v>
      </c>
      <c r="SHK91" s="835" t="s">
        <v>13749</v>
      </c>
      <c r="SHL91" s="835" t="s">
        <v>13750</v>
      </c>
      <c r="SHM91" s="835" t="s">
        <v>13751</v>
      </c>
      <c r="SHN91" s="835" t="s">
        <v>13752</v>
      </c>
      <c r="SHO91" s="835" t="s">
        <v>13753</v>
      </c>
      <c r="SHP91" s="835" t="s">
        <v>13754</v>
      </c>
      <c r="SHQ91" s="835" t="s">
        <v>13755</v>
      </c>
      <c r="SHR91" s="835" t="s">
        <v>13756</v>
      </c>
      <c r="SHS91" s="835" t="s">
        <v>13757</v>
      </c>
      <c r="SHT91" s="835" t="s">
        <v>13758</v>
      </c>
      <c r="SHU91" s="835" t="s">
        <v>13759</v>
      </c>
      <c r="SHV91" s="835" t="s">
        <v>13760</v>
      </c>
      <c r="SHW91" s="835" t="s">
        <v>13761</v>
      </c>
      <c r="SHX91" s="835" t="s">
        <v>13762</v>
      </c>
      <c r="SHY91" s="835" t="s">
        <v>13763</v>
      </c>
      <c r="SHZ91" s="835" t="s">
        <v>13764</v>
      </c>
      <c r="SIA91" s="835" t="s">
        <v>13765</v>
      </c>
      <c r="SIB91" s="835" t="s">
        <v>13766</v>
      </c>
      <c r="SIC91" s="835" t="s">
        <v>13767</v>
      </c>
      <c r="SID91" s="835" t="s">
        <v>13768</v>
      </c>
      <c r="SIE91" s="835" t="s">
        <v>13769</v>
      </c>
      <c r="SIF91" s="835" t="s">
        <v>13770</v>
      </c>
      <c r="SIG91" s="835" t="s">
        <v>13771</v>
      </c>
      <c r="SIH91" s="835" t="s">
        <v>13772</v>
      </c>
      <c r="SII91" s="835" t="s">
        <v>13773</v>
      </c>
      <c r="SIJ91" s="835" t="s">
        <v>13774</v>
      </c>
      <c r="SIK91" s="835" t="s">
        <v>13775</v>
      </c>
      <c r="SIL91" s="835" t="s">
        <v>13776</v>
      </c>
      <c r="SIM91" s="835" t="s">
        <v>13777</v>
      </c>
      <c r="SIN91" s="835" t="s">
        <v>13778</v>
      </c>
      <c r="SIO91" s="835" t="s">
        <v>13779</v>
      </c>
      <c r="SIP91" s="835" t="s">
        <v>13780</v>
      </c>
      <c r="SIQ91" s="835" t="s">
        <v>13781</v>
      </c>
      <c r="SIR91" s="835" t="s">
        <v>13782</v>
      </c>
      <c r="SIS91" s="835" t="s">
        <v>13783</v>
      </c>
      <c r="SIT91" s="835" t="s">
        <v>13784</v>
      </c>
      <c r="SIU91" s="835" t="s">
        <v>13785</v>
      </c>
      <c r="SIV91" s="835" t="s">
        <v>13786</v>
      </c>
      <c r="SIW91" s="835" t="s">
        <v>13787</v>
      </c>
      <c r="SIX91" s="835" t="s">
        <v>13788</v>
      </c>
      <c r="SIY91" s="835" t="s">
        <v>13789</v>
      </c>
      <c r="SIZ91" s="835" t="s">
        <v>13790</v>
      </c>
      <c r="SJA91" s="835" t="s">
        <v>13791</v>
      </c>
      <c r="SJB91" s="835" t="s">
        <v>13792</v>
      </c>
      <c r="SJC91" s="835" t="s">
        <v>13793</v>
      </c>
      <c r="SJD91" s="835" t="s">
        <v>13794</v>
      </c>
      <c r="SJE91" s="835" t="s">
        <v>13795</v>
      </c>
      <c r="SJF91" s="835" t="s">
        <v>13796</v>
      </c>
      <c r="SJG91" s="835" t="s">
        <v>13797</v>
      </c>
      <c r="SJH91" s="835" t="s">
        <v>13798</v>
      </c>
      <c r="SJI91" s="835" t="s">
        <v>13799</v>
      </c>
      <c r="SJJ91" s="835" t="s">
        <v>13800</v>
      </c>
      <c r="SJK91" s="835" t="s">
        <v>13801</v>
      </c>
      <c r="SJL91" s="835" t="s">
        <v>13802</v>
      </c>
      <c r="SJM91" s="835" t="s">
        <v>13803</v>
      </c>
      <c r="SJN91" s="835" t="s">
        <v>13804</v>
      </c>
      <c r="SJO91" s="835" t="s">
        <v>13805</v>
      </c>
      <c r="SJP91" s="835" t="s">
        <v>13806</v>
      </c>
      <c r="SJQ91" s="835" t="s">
        <v>13807</v>
      </c>
      <c r="SJR91" s="835" t="s">
        <v>13808</v>
      </c>
      <c r="SJS91" s="835" t="s">
        <v>13809</v>
      </c>
      <c r="SJT91" s="835" t="s">
        <v>13810</v>
      </c>
      <c r="SJU91" s="835" t="s">
        <v>13811</v>
      </c>
      <c r="SJV91" s="835" t="s">
        <v>13812</v>
      </c>
      <c r="SJW91" s="835" t="s">
        <v>13813</v>
      </c>
      <c r="SJX91" s="835" t="s">
        <v>13814</v>
      </c>
      <c r="SJY91" s="835" t="s">
        <v>13815</v>
      </c>
      <c r="SJZ91" s="835" t="s">
        <v>13816</v>
      </c>
      <c r="SKA91" s="835" t="s">
        <v>13817</v>
      </c>
      <c r="SKB91" s="835" t="s">
        <v>13818</v>
      </c>
      <c r="SKC91" s="835" t="s">
        <v>13819</v>
      </c>
      <c r="SKD91" s="835" t="s">
        <v>13820</v>
      </c>
      <c r="SKE91" s="835" t="s">
        <v>13821</v>
      </c>
      <c r="SKF91" s="835" t="s">
        <v>13822</v>
      </c>
      <c r="SKG91" s="835" t="s">
        <v>13823</v>
      </c>
      <c r="SKH91" s="835" t="s">
        <v>13824</v>
      </c>
      <c r="SKI91" s="835" t="s">
        <v>13825</v>
      </c>
      <c r="SKJ91" s="835" t="s">
        <v>13826</v>
      </c>
      <c r="SKK91" s="835" t="s">
        <v>13827</v>
      </c>
      <c r="SKL91" s="835" t="s">
        <v>13828</v>
      </c>
      <c r="SKM91" s="835" t="s">
        <v>13829</v>
      </c>
      <c r="SKN91" s="835" t="s">
        <v>13830</v>
      </c>
      <c r="SKO91" s="835" t="s">
        <v>13831</v>
      </c>
      <c r="SKP91" s="835" t="s">
        <v>13832</v>
      </c>
      <c r="SKQ91" s="835" t="s">
        <v>13833</v>
      </c>
      <c r="SKR91" s="835" t="s">
        <v>13834</v>
      </c>
      <c r="SKS91" s="835" t="s">
        <v>13835</v>
      </c>
      <c r="SKT91" s="835" t="s">
        <v>13836</v>
      </c>
      <c r="SKU91" s="835" t="s">
        <v>13837</v>
      </c>
      <c r="SKV91" s="835" t="s">
        <v>13838</v>
      </c>
      <c r="SKW91" s="835" t="s">
        <v>13839</v>
      </c>
      <c r="SKX91" s="835" t="s">
        <v>13840</v>
      </c>
      <c r="SKY91" s="835" t="s">
        <v>13841</v>
      </c>
      <c r="SKZ91" s="835" t="s">
        <v>13842</v>
      </c>
      <c r="SLA91" s="835" t="s">
        <v>13843</v>
      </c>
      <c r="SLB91" s="835" t="s">
        <v>13844</v>
      </c>
      <c r="SLC91" s="835" t="s">
        <v>13845</v>
      </c>
      <c r="SLD91" s="835" t="s">
        <v>13846</v>
      </c>
      <c r="SLE91" s="835" t="s">
        <v>13847</v>
      </c>
      <c r="SLF91" s="835" t="s">
        <v>13848</v>
      </c>
      <c r="SLG91" s="835" t="s">
        <v>13849</v>
      </c>
      <c r="SLH91" s="835" t="s">
        <v>13850</v>
      </c>
      <c r="SLI91" s="835" t="s">
        <v>13851</v>
      </c>
      <c r="SLJ91" s="835" t="s">
        <v>13852</v>
      </c>
      <c r="SLK91" s="835" t="s">
        <v>13853</v>
      </c>
      <c r="SLL91" s="835" t="s">
        <v>13854</v>
      </c>
      <c r="SLM91" s="835" t="s">
        <v>13855</v>
      </c>
      <c r="SLN91" s="835" t="s">
        <v>13856</v>
      </c>
      <c r="SLO91" s="835" t="s">
        <v>13857</v>
      </c>
      <c r="SLP91" s="835" t="s">
        <v>13858</v>
      </c>
      <c r="SLQ91" s="835" t="s">
        <v>13859</v>
      </c>
      <c r="SLR91" s="835" t="s">
        <v>13860</v>
      </c>
      <c r="SLS91" s="835" t="s">
        <v>13861</v>
      </c>
      <c r="SLT91" s="835" t="s">
        <v>13862</v>
      </c>
      <c r="SLU91" s="835" t="s">
        <v>13863</v>
      </c>
      <c r="SLV91" s="835" t="s">
        <v>13864</v>
      </c>
      <c r="SLW91" s="835" t="s">
        <v>13865</v>
      </c>
      <c r="SLX91" s="835" t="s">
        <v>13866</v>
      </c>
      <c r="SLY91" s="835" t="s">
        <v>13867</v>
      </c>
      <c r="SLZ91" s="835" t="s">
        <v>13868</v>
      </c>
      <c r="SMA91" s="835" t="s">
        <v>13869</v>
      </c>
      <c r="SMB91" s="835" t="s">
        <v>13870</v>
      </c>
      <c r="SMC91" s="835" t="s">
        <v>13871</v>
      </c>
      <c r="SMD91" s="835" t="s">
        <v>13872</v>
      </c>
      <c r="SME91" s="835" t="s">
        <v>13873</v>
      </c>
      <c r="SMF91" s="835" t="s">
        <v>13874</v>
      </c>
      <c r="SMG91" s="835" t="s">
        <v>13875</v>
      </c>
      <c r="SMH91" s="835" t="s">
        <v>13876</v>
      </c>
      <c r="SMI91" s="835" t="s">
        <v>13877</v>
      </c>
      <c r="SMJ91" s="835" t="s">
        <v>13878</v>
      </c>
      <c r="SMK91" s="835" t="s">
        <v>13879</v>
      </c>
      <c r="SML91" s="835" t="s">
        <v>13880</v>
      </c>
      <c r="SMM91" s="835" t="s">
        <v>13881</v>
      </c>
      <c r="SMN91" s="835" t="s">
        <v>13882</v>
      </c>
      <c r="SMO91" s="835" t="s">
        <v>13883</v>
      </c>
      <c r="SMP91" s="835" t="s">
        <v>13884</v>
      </c>
      <c r="SMQ91" s="835" t="s">
        <v>13885</v>
      </c>
      <c r="SMR91" s="835" t="s">
        <v>13886</v>
      </c>
      <c r="SMS91" s="835" t="s">
        <v>13887</v>
      </c>
      <c r="SMT91" s="835" t="s">
        <v>13888</v>
      </c>
      <c r="SMU91" s="835" t="s">
        <v>13889</v>
      </c>
      <c r="SMV91" s="835" t="s">
        <v>13890</v>
      </c>
      <c r="SMW91" s="835" t="s">
        <v>13891</v>
      </c>
      <c r="SMX91" s="835" t="s">
        <v>13892</v>
      </c>
      <c r="SMY91" s="835" t="s">
        <v>13893</v>
      </c>
      <c r="SMZ91" s="835" t="s">
        <v>13894</v>
      </c>
      <c r="SNA91" s="835" t="s">
        <v>13895</v>
      </c>
      <c r="SNB91" s="835" t="s">
        <v>13896</v>
      </c>
      <c r="SNC91" s="835" t="s">
        <v>13897</v>
      </c>
      <c r="SND91" s="835" t="s">
        <v>13898</v>
      </c>
      <c r="SNE91" s="835" t="s">
        <v>13899</v>
      </c>
      <c r="SNF91" s="835" t="s">
        <v>13900</v>
      </c>
      <c r="SNG91" s="835" t="s">
        <v>13901</v>
      </c>
      <c r="SNH91" s="835" t="s">
        <v>13902</v>
      </c>
      <c r="SNI91" s="835" t="s">
        <v>13903</v>
      </c>
      <c r="SNJ91" s="835" t="s">
        <v>13904</v>
      </c>
      <c r="SNK91" s="835" t="s">
        <v>13905</v>
      </c>
      <c r="SNL91" s="835" t="s">
        <v>13906</v>
      </c>
      <c r="SNM91" s="835" t="s">
        <v>13907</v>
      </c>
      <c r="SNN91" s="835" t="s">
        <v>13908</v>
      </c>
      <c r="SNO91" s="835" t="s">
        <v>13909</v>
      </c>
      <c r="SNP91" s="835" t="s">
        <v>13910</v>
      </c>
      <c r="SNQ91" s="835" t="s">
        <v>13911</v>
      </c>
      <c r="SNR91" s="835" t="s">
        <v>13912</v>
      </c>
      <c r="SNS91" s="835" t="s">
        <v>13913</v>
      </c>
      <c r="SNT91" s="835" t="s">
        <v>13914</v>
      </c>
      <c r="SNU91" s="835" t="s">
        <v>13915</v>
      </c>
      <c r="SNV91" s="835" t="s">
        <v>13916</v>
      </c>
      <c r="SNW91" s="835" t="s">
        <v>13917</v>
      </c>
      <c r="SNX91" s="835" t="s">
        <v>13918</v>
      </c>
      <c r="SNY91" s="835" t="s">
        <v>13919</v>
      </c>
      <c r="SNZ91" s="835" t="s">
        <v>13920</v>
      </c>
      <c r="SOA91" s="835" t="s">
        <v>13921</v>
      </c>
      <c r="SOB91" s="835" t="s">
        <v>13922</v>
      </c>
      <c r="SOC91" s="835" t="s">
        <v>13923</v>
      </c>
      <c r="SOD91" s="835" t="s">
        <v>13924</v>
      </c>
      <c r="SOE91" s="835" t="s">
        <v>13925</v>
      </c>
      <c r="SOF91" s="835" t="s">
        <v>13926</v>
      </c>
      <c r="SOG91" s="835" t="s">
        <v>13927</v>
      </c>
      <c r="SOH91" s="835" t="s">
        <v>13928</v>
      </c>
      <c r="SOI91" s="835" t="s">
        <v>13929</v>
      </c>
      <c r="SOJ91" s="835" t="s">
        <v>13930</v>
      </c>
      <c r="SOK91" s="835" t="s">
        <v>13931</v>
      </c>
      <c r="SOL91" s="835" t="s">
        <v>13932</v>
      </c>
      <c r="SOM91" s="835" t="s">
        <v>13933</v>
      </c>
      <c r="SON91" s="835" t="s">
        <v>13934</v>
      </c>
      <c r="SOO91" s="835" t="s">
        <v>13935</v>
      </c>
      <c r="SOP91" s="835" t="s">
        <v>13936</v>
      </c>
      <c r="SOQ91" s="835" t="s">
        <v>13937</v>
      </c>
      <c r="SOR91" s="835" t="s">
        <v>13938</v>
      </c>
      <c r="SOS91" s="835" t="s">
        <v>13939</v>
      </c>
      <c r="SOT91" s="835" t="s">
        <v>13940</v>
      </c>
      <c r="SOU91" s="835" t="s">
        <v>13941</v>
      </c>
      <c r="SOV91" s="835" t="s">
        <v>13942</v>
      </c>
      <c r="SOW91" s="835" t="s">
        <v>13943</v>
      </c>
      <c r="SOX91" s="835" t="s">
        <v>13944</v>
      </c>
      <c r="SOY91" s="835" t="s">
        <v>13945</v>
      </c>
      <c r="SOZ91" s="835" t="s">
        <v>13946</v>
      </c>
      <c r="SPA91" s="835" t="s">
        <v>13947</v>
      </c>
      <c r="SPB91" s="835" t="s">
        <v>13948</v>
      </c>
      <c r="SPC91" s="835" t="s">
        <v>13949</v>
      </c>
      <c r="SPD91" s="835" t="s">
        <v>13950</v>
      </c>
      <c r="SPE91" s="835" t="s">
        <v>13951</v>
      </c>
      <c r="SPF91" s="835" t="s">
        <v>13952</v>
      </c>
      <c r="SPG91" s="835" t="s">
        <v>13953</v>
      </c>
      <c r="SPH91" s="835" t="s">
        <v>13954</v>
      </c>
      <c r="SPI91" s="835" t="s">
        <v>13955</v>
      </c>
      <c r="SPJ91" s="835" t="s">
        <v>13956</v>
      </c>
      <c r="SPK91" s="835" t="s">
        <v>13957</v>
      </c>
      <c r="SPL91" s="835" t="s">
        <v>13958</v>
      </c>
      <c r="SPM91" s="835" t="s">
        <v>13959</v>
      </c>
      <c r="SPN91" s="835" t="s">
        <v>13960</v>
      </c>
      <c r="SPO91" s="835" t="s">
        <v>13961</v>
      </c>
      <c r="SPP91" s="835" t="s">
        <v>13962</v>
      </c>
      <c r="SPQ91" s="835" t="s">
        <v>13963</v>
      </c>
      <c r="SPR91" s="835" t="s">
        <v>13964</v>
      </c>
      <c r="SPS91" s="835" t="s">
        <v>13965</v>
      </c>
      <c r="SPT91" s="835" t="s">
        <v>13966</v>
      </c>
      <c r="SPU91" s="835" t="s">
        <v>13967</v>
      </c>
      <c r="SPV91" s="835" t="s">
        <v>13968</v>
      </c>
      <c r="SPW91" s="835" t="s">
        <v>13969</v>
      </c>
      <c r="SPX91" s="835" t="s">
        <v>13970</v>
      </c>
      <c r="SPY91" s="835" t="s">
        <v>13971</v>
      </c>
      <c r="SPZ91" s="835" t="s">
        <v>13972</v>
      </c>
      <c r="SQA91" s="835" t="s">
        <v>13973</v>
      </c>
      <c r="SQB91" s="835" t="s">
        <v>13974</v>
      </c>
      <c r="SQC91" s="835" t="s">
        <v>13975</v>
      </c>
      <c r="SQD91" s="835" t="s">
        <v>13976</v>
      </c>
      <c r="SQE91" s="835" t="s">
        <v>13977</v>
      </c>
      <c r="SQF91" s="835" t="s">
        <v>13978</v>
      </c>
      <c r="SQG91" s="835" t="s">
        <v>13979</v>
      </c>
      <c r="SQH91" s="835" t="s">
        <v>13980</v>
      </c>
      <c r="SQI91" s="835" t="s">
        <v>13981</v>
      </c>
      <c r="SQJ91" s="835" t="s">
        <v>13982</v>
      </c>
      <c r="SQK91" s="835" t="s">
        <v>13983</v>
      </c>
      <c r="SQL91" s="835" t="s">
        <v>13984</v>
      </c>
      <c r="SQM91" s="835" t="s">
        <v>13985</v>
      </c>
      <c r="SQN91" s="835" t="s">
        <v>13986</v>
      </c>
      <c r="SQO91" s="835" t="s">
        <v>13987</v>
      </c>
      <c r="SQP91" s="835" t="s">
        <v>13988</v>
      </c>
      <c r="SQQ91" s="835" t="s">
        <v>13989</v>
      </c>
      <c r="SQR91" s="835" t="s">
        <v>13990</v>
      </c>
      <c r="SQS91" s="835" t="s">
        <v>13991</v>
      </c>
      <c r="SQT91" s="835" t="s">
        <v>13992</v>
      </c>
      <c r="SQU91" s="835" t="s">
        <v>13993</v>
      </c>
      <c r="SQV91" s="835" t="s">
        <v>13994</v>
      </c>
      <c r="SQW91" s="835" t="s">
        <v>13995</v>
      </c>
      <c r="SQX91" s="835" t="s">
        <v>13996</v>
      </c>
      <c r="SQY91" s="835" t="s">
        <v>13997</v>
      </c>
      <c r="SQZ91" s="835" t="s">
        <v>13998</v>
      </c>
      <c r="SRA91" s="835" t="s">
        <v>13999</v>
      </c>
      <c r="SRB91" s="835" t="s">
        <v>14000</v>
      </c>
      <c r="SRC91" s="835" t="s">
        <v>14001</v>
      </c>
      <c r="SRD91" s="835" t="s">
        <v>14002</v>
      </c>
      <c r="SRE91" s="835" t="s">
        <v>14003</v>
      </c>
      <c r="SRF91" s="835" t="s">
        <v>14004</v>
      </c>
      <c r="SRG91" s="835" t="s">
        <v>14005</v>
      </c>
      <c r="SRH91" s="835" t="s">
        <v>14006</v>
      </c>
      <c r="SRI91" s="835" t="s">
        <v>14007</v>
      </c>
      <c r="SRJ91" s="835" t="s">
        <v>14008</v>
      </c>
      <c r="SRK91" s="835" t="s">
        <v>14009</v>
      </c>
      <c r="SRL91" s="835" t="s">
        <v>14010</v>
      </c>
      <c r="SRM91" s="835" t="s">
        <v>14011</v>
      </c>
      <c r="SRN91" s="835" t="s">
        <v>14012</v>
      </c>
      <c r="SRO91" s="835" t="s">
        <v>14013</v>
      </c>
      <c r="SRP91" s="835" t="s">
        <v>14014</v>
      </c>
      <c r="SRQ91" s="835" t="s">
        <v>14015</v>
      </c>
      <c r="SRR91" s="835" t="s">
        <v>14016</v>
      </c>
      <c r="SRS91" s="835" t="s">
        <v>14017</v>
      </c>
      <c r="SRT91" s="835" t="s">
        <v>14018</v>
      </c>
      <c r="SRU91" s="835" t="s">
        <v>14019</v>
      </c>
      <c r="SRV91" s="835" t="s">
        <v>14020</v>
      </c>
      <c r="SRW91" s="835" t="s">
        <v>14021</v>
      </c>
      <c r="SRX91" s="835" t="s">
        <v>14022</v>
      </c>
      <c r="SRY91" s="835" t="s">
        <v>14023</v>
      </c>
      <c r="SRZ91" s="835" t="s">
        <v>14024</v>
      </c>
      <c r="SSA91" s="835" t="s">
        <v>14025</v>
      </c>
      <c r="SSB91" s="835" t="s">
        <v>14026</v>
      </c>
      <c r="SSC91" s="835" t="s">
        <v>14027</v>
      </c>
      <c r="SSD91" s="835" t="s">
        <v>14028</v>
      </c>
      <c r="SSE91" s="835" t="s">
        <v>14029</v>
      </c>
      <c r="SSF91" s="835" t="s">
        <v>14030</v>
      </c>
      <c r="SSG91" s="835" t="s">
        <v>14031</v>
      </c>
      <c r="SSH91" s="835" t="s">
        <v>14032</v>
      </c>
      <c r="SSI91" s="835" t="s">
        <v>14033</v>
      </c>
      <c r="SSJ91" s="835" t="s">
        <v>14034</v>
      </c>
      <c r="SSK91" s="835" t="s">
        <v>14035</v>
      </c>
      <c r="SSL91" s="835" t="s">
        <v>14036</v>
      </c>
      <c r="SSM91" s="835" t="s">
        <v>14037</v>
      </c>
      <c r="SSN91" s="835" t="s">
        <v>14038</v>
      </c>
      <c r="SSO91" s="835" t="s">
        <v>14039</v>
      </c>
      <c r="SSP91" s="835" t="s">
        <v>14040</v>
      </c>
      <c r="SSQ91" s="835" t="s">
        <v>14041</v>
      </c>
      <c r="SSR91" s="835" t="s">
        <v>14042</v>
      </c>
      <c r="SSS91" s="835" t="s">
        <v>14043</v>
      </c>
      <c r="SST91" s="835" t="s">
        <v>14044</v>
      </c>
      <c r="SSU91" s="835" t="s">
        <v>14045</v>
      </c>
      <c r="SSV91" s="835" t="s">
        <v>14046</v>
      </c>
      <c r="SSW91" s="835" t="s">
        <v>14047</v>
      </c>
      <c r="SSX91" s="835" t="s">
        <v>14048</v>
      </c>
      <c r="SSY91" s="835" t="s">
        <v>14049</v>
      </c>
      <c r="SSZ91" s="835" t="s">
        <v>14050</v>
      </c>
      <c r="STA91" s="835" t="s">
        <v>14051</v>
      </c>
      <c r="STB91" s="835" t="s">
        <v>14052</v>
      </c>
      <c r="STC91" s="835" t="s">
        <v>14053</v>
      </c>
      <c r="STD91" s="835" t="s">
        <v>14054</v>
      </c>
      <c r="STE91" s="835" t="s">
        <v>14055</v>
      </c>
      <c r="STF91" s="835" t="s">
        <v>14056</v>
      </c>
      <c r="STG91" s="835" t="s">
        <v>14057</v>
      </c>
      <c r="STH91" s="835" t="s">
        <v>14058</v>
      </c>
      <c r="STI91" s="835" t="s">
        <v>14059</v>
      </c>
      <c r="STJ91" s="835" t="s">
        <v>14060</v>
      </c>
      <c r="STK91" s="835" t="s">
        <v>14061</v>
      </c>
      <c r="STL91" s="835" t="s">
        <v>14062</v>
      </c>
      <c r="STM91" s="835" t="s">
        <v>14063</v>
      </c>
      <c r="STN91" s="835" t="s">
        <v>14064</v>
      </c>
      <c r="STO91" s="835" t="s">
        <v>14065</v>
      </c>
      <c r="STP91" s="835" t="s">
        <v>14066</v>
      </c>
      <c r="STQ91" s="835" t="s">
        <v>14067</v>
      </c>
      <c r="STR91" s="835" t="s">
        <v>14068</v>
      </c>
      <c r="STS91" s="835" t="s">
        <v>14069</v>
      </c>
      <c r="STT91" s="835" t="s">
        <v>14070</v>
      </c>
      <c r="STU91" s="835" t="s">
        <v>14071</v>
      </c>
      <c r="STV91" s="835" t="s">
        <v>14072</v>
      </c>
      <c r="STW91" s="835" t="s">
        <v>14073</v>
      </c>
      <c r="STX91" s="835" t="s">
        <v>14074</v>
      </c>
      <c r="STY91" s="835" t="s">
        <v>14075</v>
      </c>
      <c r="STZ91" s="835" t="s">
        <v>14076</v>
      </c>
      <c r="SUA91" s="835" t="s">
        <v>14077</v>
      </c>
      <c r="SUB91" s="835" t="s">
        <v>14078</v>
      </c>
      <c r="SUC91" s="835" t="s">
        <v>14079</v>
      </c>
      <c r="SUD91" s="835" t="s">
        <v>14080</v>
      </c>
      <c r="SUE91" s="835" t="s">
        <v>14081</v>
      </c>
      <c r="SUF91" s="835" t="s">
        <v>14082</v>
      </c>
      <c r="SUG91" s="835" t="s">
        <v>14083</v>
      </c>
      <c r="SUH91" s="835" t="s">
        <v>14084</v>
      </c>
      <c r="SUI91" s="835" t="s">
        <v>14085</v>
      </c>
      <c r="SUJ91" s="835" t="s">
        <v>14086</v>
      </c>
      <c r="SUK91" s="835" t="s">
        <v>14087</v>
      </c>
      <c r="SUL91" s="835" t="s">
        <v>14088</v>
      </c>
      <c r="SUM91" s="835" t="s">
        <v>14089</v>
      </c>
      <c r="SUN91" s="835" t="s">
        <v>14090</v>
      </c>
      <c r="SUO91" s="835" t="s">
        <v>14091</v>
      </c>
      <c r="SUP91" s="835" t="s">
        <v>14092</v>
      </c>
      <c r="SUQ91" s="835" t="s">
        <v>14093</v>
      </c>
      <c r="SUR91" s="835" t="s">
        <v>14094</v>
      </c>
      <c r="SUS91" s="835" t="s">
        <v>14095</v>
      </c>
      <c r="SUT91" s="835" t="s">
        <v>14096</v>
      </c>
      <c r="SUU91" s="835" t="s">
        <v>14097</v>
      </c>
      <c r="SUV91" s="835" t="s">
        <v>14098</v>
      </c>
      <c r="SUW91" s="835" t="s">
        <v>14099</v>
      </c>
      <c r="SUX91" s="835" t="s">
        <v>14100</v>
      </c>
      <c r="SUY91" s="835" t="s">
        <v>14101</v>
      </c>
      <c r="SUZ91" s="835" t="s">
        <v>14102</v>
      </c>
      <c r="SVA91" s="835" t="s">
        <v>14103</v>
      </c>
      <c r="SVB91" s="835" t="s">
        <v>14104</v>
      </c>
      <c r="SVC91" s="835" t="s">
        <v>14105</v>
      </c>
      <c r="SVD91" s="835" t="s">
        <v>14106</v>
      </c>
      <c r="SVE91" s="835" t="s">
        <v>14107</v>
      </c>
      <c r="SVF91" s="835" t="s">
        <v>14108</v>
      </c>
      <c r="SVG91" s="835" t="s">
        <v>14109</v>
      </c>
      <c r="SVH91" s="835" t="s">
        <v>14110</v>
      </c>
      <c r="SVI91" s="835" t="s">
        <v>14111</v>
      </c>
      <c r="SVJ91" s="835" t="s">
        <v>14112</v>
      </c>
      <c r="SVK91" s="835" t="s">
        <v>14113</v>
      </c>
      <c r="SVL91" s="835" t="s">
        <v>14114</v>
      </c>
      <c r="SVM91" s="835" t="s">
        <v>14115</v>
      </c>
      <c r="SVN91" s="835" t="s">
        <v>14116</v>
      </c>
      <c r="SVO91" s="835" t="s">
        <v>14117</v>
      </c>
      <c r="SVP91" s="835" t="s">
        <v>14118</v>
      </c>
      <c r="SVQ91" s="835" t="s">
        <v>14119</v>
      </c>
      <c r="SVR91" s="835" t="s">
        <v>14120</v>
      </c>
      <c r="SVS91" s="835" t="s">
        <v>14121</v>
      </c>
      <c r="SVT91" s="835" t="s">
        <v>14122</v>
      </c>
      <c r="SVU91" s="835" t="s">
        <v>14123</v>
      </c>
      <c r="SVV91" s="835" t="s">
        <v>14124</v>
      </c>
      <c r="SVW91" s="835" t="s">
        <v>14125</v>
      </c>
      <c r="SVX91" s="835" t="s">
        <v>14126</v>
      </c>
      <c r="SVY91" s="835" t="s">
        <v>14127</v>
      </c>
      <c r="SVZ91" s="835" t="s">
        <v>14128</v>
      </c>
      <c r="SWA91" s="835" t="s">
        <v>14129</v>
      </c>
      <c r="SWB91" s="835" t="s">
        <v>14130</v>
      </c>
      <c r="SWC91" s="835" t="s">
        <v>14131</v>
      </c>
      <c r="SWD91" s="835" t="s">
        <v>14132</v>
      </c>
      <c r="SWE91" s="835" t="s">
        <v>14133</v>
      </c>
      <c r="SWF91" s="835" t="s">
        <v>14134</v>
      </c>
      <c r="SWG91" s="835" t="s">
        <v>14135</v>
      </c>
      <c r="SWH91" s="835" t="s">
        <v>14136</v>
      </c>
      <c r="SWI91" s="835" t="s">
        <v>14137</v>
      </c>
      <c r="SWJ91" s="835" t="s">
        <v>14138</v>
      </c>
      <c r="SWK91" s="835" t="s">
        <v>14139</v>
      </c>
      <c r="SWL91" s="835" t="s">
        <v>14140</v>
      </c>
      <c r="SWM91" s="835" t="s">
        <v>14141</v>
      </c>
      <c r="SWN91" s="835" t="s">
        <v>14142</v>
      </c>
      <c r="SWO91" s="835" t="s">
        <v>14143</v>
      </c>
      <c r="SWP91" s="835" t="s">
        <v>14144</v>
      </c>
      <c r="SWQ91" s="835" t="s">
        <v>14145</v>
      </c>
      <c r="SWR91" s="835" t="s">
        <v>14146</v>
      </c>
      <c r="SWS91" s="835" t="s">
        <v>14147</v>
      </c>
      <c r="SWT91" s="835" t="s">
        <v>14148</v>
      </c>
      <c r="SWU91" s="835" t="s">
        <v>14149</v>
      </c>
      <c r="SWV91" s="835" t="s">
        <v>14150</v>
      </c>
      <c r="SWW91" s="835" t="s">
        <v>14151</v>
      </c>
      <c r="SWX91" s="835" t="s">
        <v>14152</v>
      </c>
      <c r="SWY91" s="835" t="s">
        <v>14153</v>
      </c>
      <c r="SWZ91" s="835" t="s">
        <v>14154</v>
      </c>
      <c r="SXA91" s="835" t="s">
        <v>14155</v>
      </c>
      <c r="SXB91" s="835" t="s">
        <v>14156</v>
      </c>
      <c r="SXC91" s="835" t="s">
        <v>14157</v>
      </c>
      <c r="SXD91" s="835" t="s">
        <v>14158</v>
      </c>
      <c r="SXE91" s="835" t="s">
        <v>14159</v>
      </c>
      <c r="SXF91" s="835" t="s">
        <v>14160</v>
      </c>
      <c r="SXG91" s="835" t="s">
        <v>14161</v>
      </c>
      <c r="SXH91" s="835" t="s">
        <v>14162</v>
      </c>
      <c r="SXI91" s="835" t="s">
        <v>14163</v>
      </c>
      <c r="SXJ91" s="835" t="s">
        <v>14164</v>
      </c>
      <c r="SXK91" s="835" t="s">
        <v>14165</v>
      </c>
      <c r="SXL91" s="835" t="s">
        <v>14166</v>
      </c>
      <c r="SXM91" s="835" t="s">
        <v>14167</v>
      </c>
      <c r="SXN91" s="835" t="s">
        <v>14168</v>
      </c>
      <c r="SXO91" s="835" t="s">
        <v>14169</v>
      </c>
      <c r="SXP91" s="835" t="s">
        <v>14170</v>
      </c>
      <c r="SXQ91" s="835" t="s">
        <v>14171</v>
      </c>
      <c r="SXR91" s="835" t="s">
        <v>14172</v>
      </c>
      <c r="SXS91" s="835" t="s">
        <v>14173</v>
      </c>
      <c r="SXT91" s="835" t="s">
        <v>14174</v>
      </c>
      <c r="SXU91" s="835" t="s">
        <v>14175</v>
      </c>
      <c r="SXV91" s="835" t="s">
        <v>14176</v>
      </c>
      <c r="SXW91" s="835" t="s">
        <v>14177</v>
      </c>
      <c r="SXX91" s="835" t="s">
        <v>14178</v>
      </c>
      <c r="SXY91" s="835" t="s">
        <v>14179</v>
      </c>
      <c r="SXZ91" s="835" t="s">
        <v>14180</v>
      </c>
      <c r="SYA91" s="835" t="s">
        <v>14181</v>
      </c>
      <c r="SYB91" s="835" t="s">
        <v>14182</v>
      </c>
      <c r="SYC91" s="835" t="s">
        <v>14183</v>
      </c>
      <c r="SYD91" s="835" t="s">
        <v>14184</v>
      </c>
      <c r="SYE91" s="835" t="s">
        <v>14185</v>
      </c>
      <c r="SYF91" s="835" t="s">
        <v>14186</v>
      </c>
      <c r="SYG91" s="835" t="s">
        <v>14187</v>
      </c>
      <c r="SYH91" s="835" t="s">
        <v>14188</v>
      </c>
      <c r="SYI91" s="835" t="s">
        <v>14189</v>
      </c>
      <c r="SYJ91" s="835" t="s">
        <v>14190</v>
      </c>
      <c r="SYK91" s="835" t="s">
        <v>14191</v>
      </c>
      <c r="SYL91" s="835" t="s">
        <v>14192</v>
      </c>
      <c r="SYM91" s="835" t="s">
        <v>14193</v>
      </c>
      <c r="SYN91" s="835" t="s">
        <v>14194</v>
      </c>
      <c r="SYO91" s="835" t="s">
        <v>14195</v>
      </c>
      <c r="SYP91" s="835" t="s">
        <v>14196</v>
      </c>
      <c r="SYQ91" s="835" t="s">
        <v>14197</v>
      </c>
      <c r="SYR91" s="835" t="s">
        <v>14198</v>
      </c>
      <c r="SYS91" s="835" t="s">
        <v>14199</v>
      </c>
      <c r="SYT91" s="835" t="s">
        <v>14200</v>
      </c>
      <c r="SYU91" s="835" t="s">
        <v>14201</v>
      </c>
      <c r="SYV91" s="835" t="s">
        <v>14202</v>
      </c>
      <c r="SYW91" s="835" t="s">
        <v>14203</v>
      </c>
      <c r="SYX91" s="835" t="s">
        <v>14204</v>
      </c>
      <c r="SYY91" s="835" t="s">
        <v>14205</v>
      </c>
      <c r="SYZ91" s="835" t="s">
        <v>14206</v>
      </c>
      <c r="SZA91" s="835" t="s">
        <v>14207</v>
      </c>
      <c r="SZB91" s="835" t="s">
        <v>14208</v>
      </c>
      <c r="SZC91" s="835" t="s">
        <v>14209</v>
      </c>
      <c r="SZD91" s="835" t="s">
        <v>14210</v>
      </c>
      <c r="SZE91" s="835" t="s">
        <v>14211</v>
      </c>
      <c r="SZF91" s="835" t="s">
        <v>14212</v>
      </c>
      <c r="SZG91" s="835" t="s">
        <v>14213</v>
      </c>
      <c r="SZH91" s="835" t="s">
        <v>14214</v>
      </c>
      <c r="SZI91" s="835" t="s">
        <v>14215</v>
      </c>
      <c r="SZJ91" s="835" t="s">
        <v>14216</v>
      </c>
      <c r="SZK91" s="835" t="s">
        <v>14217</v>
      </c>
      <c r="SZL91" s="835" t="s">
        <v>14218</v>
      </c>
      <c r="SZM91" s="835" t="s">
        <v>14219</v>
      </c>
      <c r="SZN91" s="835" t="s">
        <v>14220</v>
      </c>
      <c r="SZO91" s="835" t="s">
        <v>14221</v>
      </c>
      <c r="SZP91" s="835" t="s">
        <v>14222</v>
      </c>
      <c r="SZQ91" s="835" t="s">
        <v>14223</v>
      </c>
      <c r="SZR91" s="835" t="s">
        <v>14224</v>
      </c>
      <c r="SZS91" s="835" t="s">
        <v>14225</v>
      </c>
      <c r="SZT91" s="835" t="s">
        <v>14226</v>
      </c>
      <c r="SZU91" s="835" t="s">
        <v>14227</v>
      </c>
      <c r="SZV91" s="835" t="s">
        <v>14228</v>
      </c>
      <c r="SZW91" s="835" t="s">
        <v>14229</v>
      </c>
      <c r="SZX91" s="835" t="s">
        <v>14230</v>
      </c>
      <c r="SZY91" s="835" t="s">
        <v>14231</v>
      </c>
      <c r="SZZ91" s="835" t="s">
        <v>14232</v>
      </c>
      <c r="TAA91" s="835" t="s">
        <v>14233</v>
      </c>
      <c r="TAB91" s="835" t="s">
        <v>14234</v>
      </c>
      <c r="TAC91" s="835" t="s">
        <v>14235</v>
      </c>
      <c r="TAD91" s="835" t="s">
        <v>14236</v>
      </c>
      <c r="TAE91" s="835" t="s">
        <v>14237</v>
      </c>
      <c r="TAF91" s="835" t="s">
        <v>14238</v>
      </c>
      <c r="TAG91" s="835" t="s">
        <v>14239</v>
      </c>
      <c r="TAH91" s="835" t="s">
        <v>14240</v>
      </c>
      <c r="TAI91" s="835" t="s">
        <v>14241</v>
      </c>
      <c r="TAJ91" s="835" t="s">
        <v>14242</v>
      </c>
      <c r="TAK91" s="835" t="s">
        <v>14243</v>
      </c>
      <c r="TAL91" s="835" t="s">
        <v>14244</v>
      </c>
      <c r="TAM91" s="835" t="s">
        <v>14245</v>
      </c>
      <c r="TAN91" s="835" t="s">
        <v>14246</v>
      </c>
      <c r="TAO91" s="835" t="s">
        <v>14247</v>
      </c>
      <c r="TAP91" s="835" t="s">
        <v>14248</v>
      </c>
      <c r="TAQ91" s="835" t="s">
        <v>14249</v>
      </c>
      <c r="TAR91" s="835" t="s">
        <v>14250</v>
      </c>
      <c r="TAS91" s="835" t="s">
        <v>14251</v>
      </c>
      <c r="TAT91" s="835" t="s">
        <v>14252</v>
      </c>
      <c r="TAU91" s="835" t="s">
        <v>14253</v>
      </c>
      <c r="TAV91" s="835" t="s">
        <v>14254</v>
      </c>
      <c r="TAW91" s="835" t="s">
        <v>14255</v>
      </c>
      <c r="TAX91" s="835" t="s">
        <v>14256</v>
      </c>
      <c r="TAY91" s="835" t="s">
        <v>14257</v>
      </c>
      <c r="TAZ91" s="835" t="s">
        <v>14258</v>
      </c>
      <c r="TBA91" s="835" t="s">
        <v>14259</v>
      </c>
      <c r="TBB91" s="835" t="s">
        <v>14260</v>
      </c>
      <c r="TBC91" s="835" t="s">
        <v>14261</v>
      </c>
      <c r="TBD91" s="835" t="s">
        <v>14262</v>
      </c>
      <c r="TBE91" s="835" t="s">
        <v>14263</v>
      </c>
      <c r="TBF91" s="835" t="s">
        <v>14264</v>
      </c>
      <c r="TBG91" s="835" t="s">
        <v>14265</v>
      </c>
      <c r="TBH91" s="835" t="s">
        <v>14266</v>
      </c>
      <c r="TBI91" s="835" t="s">
        <v>14267</v>
      </c>
      <c r="TBJ91" s="835" t="s">
        <v>14268</v>
      </c>
      <c r="TBK91" s="835" t="s">
        <v>14269</v>
      </c>
      <c r="TBL91" s="835" t="s">
        <v>14270</v>
      </c>
      <c r="TBM91" s="835" t="s">
        <v>14271</v>
      </c>
      <c r="TBN91" s="835" t="s">
        <v>14272</v>
      </c>
      <c r="TBO91" s="835" t="s">
        <v>14273</v>
      </c>
      <c r="TBP91" s="835" t="s">
        <v>14274</v>
      </c>
      <c r="TBQ91" s="835" t="s">
        <v>14275</v>
      </c>
      <c r="TBR91" s="835" t="s">
        <v>14276</v>
      </c>
      <c r="TBS91" s="835" t="s">
        <v>14277</v>
      </c>
      <c r="TBT91" s="835" t="s">
        <v>14278</v>
      </c>
      <c r="TBU91" s="835" t="s">
        <v>14279</v>
      </c>
      <c r="TBV91" s="835" t="s">
        <v>14280</v>
      </c>
      <c r="TBW91" s="835" t="s">
        <v>14281</v>
      </c>
      <c r="TBX91" s="835" t="s">
        <v>14282</v>
      </c>
      <c r="TBY91" s="835" t="s">
        <v>14283</v>
      </c>
      <c r="TBZ91" s="835" t="s">
        <v>14284</v>
      </c>
      <c r="TCA91" s="835" t="s">
        <v>14285</v>
      </c>
      <c r="TCB91" s="835" t="s">
        <v>14286</v>
      </c>
      <c r="TCC91" s="835" t="s">
        <v>14287</v>
      </c>
      <c r="TCD91" s="835" t="s">
        <v>14288</v>
      </c>
      <c r="TCE91" s="835" t="s">
        <v>14289</v>
      </c>
      <c r="TCF91" s="835" t="s">
        <v>14290</v>
      </c>
      <c r="TCG91" s="835" t="s">
        <v>14291</v>
      </c>
      <c r="TCH91" s="835" t="s">
        <v>14292</v>
      </c>
      <c r="TCI91" s="835" t="s">
        <v>14293</v>
      </c>
      <c r="TCJ91" s="835" t="s">
        <v>14294</v>
      </c>
      <c r="TCK91" s="835" t="s">
        <v>14295</v>
      </c>
      <c r="TCL91" s="835" t="s">
        <v>14296</v>
      </c>
      <c r="TCM91" s="835" t="s">
        <v>14297</v>
      </c>
      <c r="TCN91" s="835" t="s">
        <v>14298</v>
      </c>
      <c r="TCO91" s="835" t="s">
        <v>14299</v>
      </c>
      <c r="TCP91" s="835" t="s">
        <v>14300</v>
      </c>
      <c r="TCQ91" s="835" t="s">
        <v>14301</v>
      </c>
      <c r="TCR91" s="835" t="s">
        <v>14302</v>
      </c>
      <c r="TCS91" s="835" t="s">
        <v>14303</v>
      </c>
      <c r="TCT91" s="835" t="s">
        <v>14304</v>
      </c>
      <c r="TCU91" s="835" t="s">
        <v>14305</v>
      </c>
      <c r="TCV91" s="835" t="s">
        <v>14306</v>
      </c>
      <c r="TCW91" s="835" t="s">
        <v>14307</v>
      </c>
      <c r="TCX91" s="835" t="s">
        <v>14308</v>
      </c>
      <c r="TCY91" s="835" t="s">
        <v>14309</v>
      </c>
      <c r="TCZ91" s="835" t="s">
        <v>14310</v>
      </c>
      <c r="TDA91" s="835" t="s">
        <v>14311</v>
      </c>
      <c r="TDB91" s="835" t="s">
        <v>14312</v>
      </c>
      <c r="TDC91" s="835" t="s">
        <v>14313</v>
      </c>
      <c r="TDD91" s="835" t="s">
        <v>14314</v>
      </c>
      <c r="TDE91" s="835" t="s">
        <v>14315</v>
      </c>
      <c r="TDF91" s="835" t="s">
        <v>14316</v>
      </c>
      <c r="TDG91" s="835" t="s">
        <v>14317</v>
      </c>
      <c r="TDH91" s="835" t="s">
        <v>14318</v>
      </c>
      <c r="TDI91" s="835" t="s">
        <v>14319</v>
      </c>
      <c r="TDJ91" s="835" t="s">
        <v>14320</v>
      </c>
      <c r="TDK91" s="835" t="s">
        <v>14321</v>
      </c>
      <c r="TDL91" s="835" t="s">
        <v>14322</v>
      </c>
      <c r="TDM91" s="835" t="s">
        <v>14323</v>
      </c>
      <c r="TDN91" s="835" t="s">
        <v>14324</v>
      </c>
      <c r="TDO91" s="835" t="s">
        <v>14325</v>
      </c>
      <c r="TDP91" s="835" t="s">
        <v>14326</v>
      </c>
      <c r="TDQ91" s="835" t="s">
        <v>14327</v>
      </c>
      <c r="TDR91" s="835" t="s">
        <v>14328</v>
      </c>
      <c r="TDS91" s="835" t="s">
        <v>14329</v>
      </c>
      <c r="TDT91" s="835" t="s">
        <v>14330</v>
      </c>
      <c r="TDU91" s="835" t="s">
        <v>14331</v>
      </c>
      <c r="TDV91" s="835" t="s">
        <v>14332</v>
      </c>
      <c r="TDW91" s="835" t="s">
        <v>14333</v>
      </c>
      <c r="TDX91" s="835" t="s">
        <v>14334</v>
      </c>
      <c r="TDY91" s="835" t="s">
        <v>14335</v>
      </c>
      <c r="TDZ91" s="835" t="s">
        <v>14336</v>
      </c>
      <c r="TEA91" s="835" t="s">
        <v>14337</v>
      </c>
      <c r="TEB91" s="835" t="s">
        <v>14338</v>
      </c>
      <c r="TEC91" s="835" t="s">
        <v>14339</v>
      </c>
      <c r="TED91" s="835" t="s">
        <v>14340</v>
      </c>
      <c r="TEE91" s="835" t="s">
        <v>14341</v>
      </c>
      <c r="TEF91" s="835" t="s">
        <v>14342</v>
      </c>
      <c r="TEG91" s="835" t="s">
        <v>14343</v>
      </c>
      <c r="TEH91" s="835" t="s">
        <v>14344</v>
      </c>
      <c r="TEI91" s="835" t="s">
        <v>14345</v>
      </c>
      <c r="TEJ91" s="835" t="s">
        <v>14346</v>
      </c>
      <c r="TEK91" s="835" t="s">
        <v>14347</v>
      </c>
      <c r="TEL91" s="835" t="s">
        <v>14348</v>
      </c>
      <c r="TEM91" s="835" t="s">
        <v>14349</v>
      </c>
      <c r="TEN91" s="835" t="s">
        <v>14350</v>
      </c>
      <c r="TEO91" s="835" t="s">
        <v>14351</v>
      </c>
      <c r="TEP91" s="835" t="s">
        <v>14352</v>
      </c>
      <c r="TEQ91" s="835" t="s">
        <v>14353</v>
      </c>
      <c r="TER91" s="835" t="s">
        <v>14354</v>
      </c>
      <c r="TES91" s="835" t="s">
        <v>14355</v>
      </c>
      <c r="TET91" s="835" t="s">
        <v>14356</v>
      </c>
      <c r="TEU91" s="835" t="s">
        <v>14357</v>
      </c>
      <c r="TEV91" s="835" t="s">
        <v>14358</v>
      </c>
      <c r="TEW91" s="835" t="s">
        <v>14359</v>
      </c>
      <c r="TEX91" s="835" t="s">
        <v>14360</v>
      </c>
      <c r="TEY91" s="835" t="s">
        <v>14361</v>
      </c>
      <c r="TEZ91" s="835" t="s">
        <v>14362</v>
      </c>
      <c r="TFA91" s="835" t="s">
        <v>14363</v>
      </c>
      <c r="TFB91" s="835" t="s">
        <v>14364</v>
      </c>
      <c r="TFC91" s="835" t="s">
        <v>14365</v>
      </c>
      <c r="TFD91" s="835" t="s">
        <v>14366</v>
      </c>
      <c r="TFE91" s="835" t="s">
        <v>14367</v>
      </c>
      <c r="TFF91" s="835" t="s">
        <v>14368</v>
      </c>
      <c r="TFG91" s="835" t="s">
        <v>14369</v>
      </c>
      <c r="TFH91" s="835" t="s">
        <v>14370</v>
      </c>
      <c r="TFI91" s="835" t="s">
        <v>14371</v>
      </c>
      <c r="TFJ91" s="835" t="s">
        <v>14372</v>
      </c>
      <c r="TFK91" s="835" t="s">
        <v>14373</v>
      </c>
      <c r="TFL91" s="835" t="s">
        <v>14374</v>
      </c>
      <c r="TFM91" s="835" t="s">
        <v>14375</v>
      </c>
      <c r="TFN91" s="835" t="s">
        <v>14376</v>
      </c>
      <c r="TFO91" s="835" t="s">
        <v>14377</v>
      </c>
      <c r="TFP91" s="835" t="s">
        <v>14378</v>
      </c>
      <c r="TFQ91" s="835" t="s">
        <v>14379</v>
      </c>
      <c r="TFR91" s="835" t="s">
        <v>14380</v>
      </c>
      <c r="TFS91" s="835" t="s">
        <v>14381</v>
      </c>
      <c r="TFT91" s="835" t="s">
        <v>14382</v>
      </c>
      <c r="TFU91" s="835" t="s">
        <v>14383</v>
      </c>
      <c r="TFV91" s="835" t="s">
        <v>14384</v>
      </c>
      <c r="TFW91" s="835" t="s">
        <v>14385</v>
      </c>
      <c r="TFX91" s="835" t="s">
        <v>14386</v>
      </c>
      <c r="TFY91" s="835" t="s">
        <v>14387</v>
      </c>
      <c r="TFZ91" s="835" t="s">
        <v>14388</v>
      </c>
      <c r="TGA91" s="835" t="s">
        <v>14389</v>
      </c>
      <c r="TGB91" s="835" t="s">
        <v>14390</v>
      </c>
      <c r="TGC91" s="835" t="s">
        <v>14391</v>
      </c>
      <c r="TGD91" s="835" t="s">
        <v>14392</v>
      </c>
      <c r="TGE91" s="835" t="s">
        <v>14393</v>
      </c>
      <c r="TGF91" s="835" t="s">
        <v>14394</v>
      </c>
      <c r="TGG91" s="835" t="s">
        <v>14395</v>
      </c>
      <c r="TGH91" s="835" t="s">
        <v>14396</v>
      </c>
      <c r="TGI91" s="835" t="s">
        <v>14397</v>
      </c>
      <c r="TGJ91" s="835" t="s">
        <v>14398</v>
      </c>
      <c r="TGK91" s="835" t="s">
        <v>14399</v>
      </c>
      <c r="TGL91" s="835" t="s">
        <v>14400</v>
      </c>
      <c r="TGM91" s="835" t="s">
        <v>14401</v>
      </c>
      <c r="TGN91" s="835" t="s">
        <v>14402</v>
      </c>
      <c r="TGO91" s="835" t="s">
        <v>14403</v>
      </c>
      <c r="TGP91" s="835" t="s">
        <v>14404</v>
      </c>
      <c r="TGQ91" s="835" t="s">
        <v>14405</v>
      </c>
      <c r="TGR91" s="835" t="s">
        <v>14406</v>
      </c>
      <c r="TGS91" s="835" t="s">
        <v>14407</v>
      </c>
      <c r="TGT91" s="835" t="s">
        <v>14408</v>
      </c>
      <c r="TGU91" s="835" t="s">
        <v>14409</v>
      </c>
      <c r="TGV91" s="835" t="s">
        <v>14410</v>
      </c>
      <c r="TGW91" s="835" t="s">
        <v>14411</v>
      </c>
      <c r="TGX91" s="835" t="s">
        <v>14412</v>
      </c>
      <c r="TGY91" s="835" t="s">
        <v>14413</v>
      </c>
      <c r="TGZ91" s="835" t="s">
        <v>14414</v>
      </c>
      <c r="THA91" s="835" t="s">
        <v>14415</v>
      </c>
      <c r="THB91" s="835" t="s">
        <v>14416</v>
      </c>
      <c r="THC91" s="835" t="s">
        <v>14417</v>
      </c>
      <c r="THD91" s="835" t="s">
        <v>14418</v>
      </c>
      <c r="THE91" s="835" t="s">
        <v>14419</v>
      </c>
      <c r="THF91" s="835" t="s">
        <v>14420</v>
      </c>
      <c r="THG91" s="835" t="s">
        <v>14421</v>
      </c>
      <c r="THH91" s="835" t="s">
        <v>14422</v>
      </c>
      <c r="THI91" s="835" t="s">
        <v>14423</v>
      </c>
      <c r="THJ91" s="835" t="s">
        <v>14424</v>
      </c>
      <c r="THK91" s="835" t="s">
        <v>14425</v>
      </c>
      <c r="THL91" s="835" t="s">
        <v>14426</v>
      </c>
      <c r="THM91" s="835" t="s">
        <v>14427</v>
      </c>
      <c r="THN91" s="835" t="s">
        <v>14428</v>
      </c>
      <c r="THO91" s="835" t="s">
        <v>14429</v>
      </c>
      <c r="THP91" s="835" t="s">
        <v>14430</v>
      </c>
      <c r="THQ91" s="835" t="s">
        <v>14431</v>
      </c>
      <c r="THR91" s="835" t="s">
        <v>14432</v>
      </c>
      <c r="THS91" s="835" t="s">
        <v>14433</v>
      </c>
      <c r="THT91" s="835" t="s">
        <v>14434</v>
      </c>
      <c r="THU91" s="835" t="s">
        <v>14435</v>
      </c>
      <c r="THV91" s="835" t="s">
        <v>14436</v>
      </c>
      <c r="THW91" s="835" t="s">
        <v>14437</v>
      </c>
      <c r="THX91" s="835" t="s">
        <v>14438</v>
      </c>
      <c r="THY91" s="835" t="s">
        <v>14439</v>
      </c>
      <c r="THZ91" s="835" t="s">
        <v>14440</v>
      </c>
      <c r="TIA91" s="835" t="s">
        <v>14441</v>
      </c>
      <c r="TIB91" s="835" t="s">
        <v>14442</v>
      </c>
      <c r="TIC91" s="835" t="s">
        <v>14443</v>
      </c>
      <c r="TID91" s="835" t="s">
        <v>14444</v>
      </c>
      <c r="TIE91" s="835" t="s">
        <v>14445</v>
      </c>
      <c r="TIF91" s="835" t="s">
        <v>14446</v>
      </c>
      <c r="TIG91" s="835" t="s">
        <v>14447</v>
      </c>
      <c r="TIH91" s="835" t="s">
        <v>14448</v>
      </c>
      <c r="TII91" s="835" t="s">
        <v>14449</v>
      </c>
      <c r="TIJ91" s="835" t="s">
        <v>14450</v>
      </c>
      <c r="TIK91" s="835" t="s">
        <v>14451</v>
      </c>
      <c r="TIL91" s="835" t="s">
        <v>14452</v>
      </c>
      <c r="TIM91" s="835" t="s">
        <v>14453</v>
      </c>
      <c r="TIN91" s="835" t="s">
        <v>14454</v>
      </c>
      <c r="TIO91" s="835" t="s">
        <v>14455</v>
      </c>
      <c r="TIP91" s="835" t="s">
        <v>14456</v>
      </c>
      <c r="TIQ91" s="835" t="s">
        <v>14457</v>
      </c>
      <c r="TIR91" s="835" t="s">
        <v>14458</v>
      </c>
      <c r="TIS91" s="835" t="s">
        <v>14459</v>
      </c>
      <c r="TIT91" s="835" t="s">
        <v>14460</v>
      </c>
      <c r="TIU91" s="835" t="s">
        <v>14461</v>
      </c>
      <c r="TIV91" s="835" t="s">
        <v>14462</v>
      </c>
      <c r="TIW91" s="835" t="s">
        <v>14463</v>
      </c>
      <c r="TIX91" s="835" t="s">
        <v>14464</v>
      </c>
      <c r="TIY91" s="835" t="s">
        <v>14465</v>
      </c>
      <c r="TIZ91" s="835" t="s">
        <v>14466</v>
      </c>
      <c r="TJA91" s="835" t="s">
        <v>14467</v>
      </c>
      <c r="TJB91" s="835" t="s">
        <v>14468</v>
      </c>
      <c r="TJC91" s="835" t="s">
        <v>14469</v>
      </c>
      <c r="TJD91" s="835" t="s">
        <v>14470</v>
      </c>
      <c r="TJE91" s="835" t="s">
        <v>14471</v>
      </c>
      <c r="TJF91" s="835" t="s">
        <v>14472</v>
      </c>
      <c r="TJG91" s="835" t="s">
        <v>14473</v>
      </c>
      <c r="TJH91" s="835" t="s">
        <v>14474</v>
      </c>
      <c r="TJI91" s="835" t="s">
        <v>14475</v>
      </c>
      <c r="TJJ91" s="835" t="s">
        <v>14476</v>
      </c>
      <c r="TJK91" s="835" t="s">
        <v>14477</v>
      </c>
      <c r="TJL91" s="835" t="s">
        <v>14478</v>
      </c>
      <c r="TJM91" s="835" t="s">
        <v>14479</v>
      </c>
      <c r="TJN91" s="835" t="s">
        <v>14480</v>
      </c>
      <c r="TJO91" s="835" t="s">
        <v>14481</v>
      </c>
      <c r="TJP91" s="835" t="s">
        <v>14482</v>
      </c>
      <c r="TJQ91" s="835" t="s">
        <v>14483</v>
      </c>
      <c r="TJR91" s="835" t="s">
        <v>14484</v>
      </c>
      <c r="TJS91" s="835" t="s">
        <v>14485</v>
      </c>
      <c r="TJT91" s="835" t="s">
        <v>14486</v>
      </c>
      <c r="TJU91" s="835" t="s">
        <v>14487</v>
      </c>
      <c r="TJV91" s="835" t="s">
        <v>14488</v>
      </c>
      <c r="TJW91" s="835" t="s">
        <v>14489</v>
      </c>
      <c r="TJX91" s="835" t="s">
        <v>14490</v>
      </c>
      <c r="TJY91" s="835" t="s">
        <v>14491</v>
      </c>
      <c r="TJZ91" s="835" t="s">
        <v>14492</v>
      </c>
      <c r="TKA91" s="835" t="s">
        <v>14493</v>
      </c>
      <c r="TKB91" s="835" t="s">
        <v>14494</v>
      </c>
      <c r="TKC91" s="835" t="s">
        <v>14495</v>
      </c>
      <c r="TKD91" s="835" t="s">
        <v>14496</v>
      </c>
      <c r="TKE91" s="835" t="s">
        <v>14497</v>
      </c>
      <c r="TKF91" s="835" t="s">
        <v>14498</v>
      </c>
      <c r="TKG91" s="835" t="s">
        <v>14499</v>
      </c>
      <c r="TKH91" s="835" t="s">
        <v>14500</v>
      </c>
      <c r="TKI91" s="835" t="s">
        <v>14501</v>
      </c>
      <c r="TKJ91" s="835" t="s">
        <v>14502</v>
      </c>
      <c r="TKK91" s="835" t="s">
        <v>14503</v>
      </c>
      <c r="TKL91" s="835" t="s">
        <v>14504</v>
      </c>
      <c r="TKM91" s="835" t="s">
        <v>14505</v>
      </c>
      <c r="TKN91" s="835" t="s">
        <v>14506</v>
      </c>
      <c r="TKO91" s="835" t="s">
        <v>14507</v>
      </c>
      <c r="TKP91" s="835" t="s">
        <v>14508</v>
      </c>
      <c r="TKQ91" s="835" t="s">
        <v>14509</v>
      </c>
      <c r="TKR91" s="835" t="s">
        <v>14510</v>
      </c>
      <c r="TKS91" s="835" t="s">
        <v>14511</v>
      </c>
      <c r="TKT91" s="835" t="s">
        <v>14512</v>
      </c>
      <c r="TKU91" s="835" t="s">
        <v>14513</v>
      </c>
      <c r="TKV91" s="835" t="s">
        <v>14514</v>
      </c>
      <c r="TKW91" s="835" t="s">
        <v>14515</v>
      </c>
      <c r="TKX91" s="835" t="s">
        <v>14516</v>
      </c>
      <c r="TKY91" s="835" t="s">
        <v>14517</v>
      </c>
      <c r="TKZ91" s="835" t="s">
        <v>14518</v>
      </c>
      <c r="TLA91" s="835" t="s">
        <v>14519</v>
      </c>
      <c r="TLB91" s="835" t="s">
        <v>14520</v>
      </c>
      <c r="TLC91" s="835" t="s">
        <v>14521</v>
      </c>
      <c r="TLD91" s="835" t="s">
        <v>14522</v>
      </c>
      <c r="TLE91" s="835" t="s">
        <v>14523</v>
      </c>
      <c r="TLF91" s="835" t="s">
        <v>14524</v>
      </c>
      <c r="TLG91" s="835" t="s">
        <v>14525</v>
      </c>
      <c r="TLH91" s="835" t="s">
        <v>14526</v>
      </c>
      <c r="TLI91" s="835" t="s">
        <v>14527</v>
      </c>
      <c r="TLJ91" s="835" t="s">
        <v>14528</v>
      </c>
      <c r="TLK91" s="835" t="s">
        <v>14529</v>
      </c>
      <c r="TLL91" s="835" t="s">
        <v>14530</v>
      </c>
      <c r="TLM91" s="835" t="s">
        <v>14531</v>
      </c>
      <c r="TLN91" s="835" t="s">
        <v>14532</v>
      </c>
      <c r="TLO91" s="835" t="s">
        <v>14533</v>
      </c>
      <c r="TLP91" s="835" t="s">
        <v>14534</v>
      </c>
      <c r="TLQ91" s="835" t="s">
        <v>14535</v>
      </c>
      <c r="TLR91" s="835" t="s">
        <v>14536</v>
      </c>
      <c r="TLS91" s="835" t="s">
        <v>14537</v>
      </c>
      <c r="TLT91" s="835" t="s">
        <v>14538</v>
      </c>
      <c r="TLU91" s="835" t="s">
        <v>14539</v>
      </c>
      <c r="TLV91" s="835" t="s">
        <v>14540</v>
      </c>
      <c r="TLW91" s="835" t="s">
        <v>14541</v>
      </c>
      <c r="TLX91" s="835" t="s">
        <v>14542</v>
      </c>
      <c r="TLY91" s="835" t="s">
        <v>14543</v>
      </c>
      <c r="TLZ91" s="835" t="s">
        <v>14544</v>
      </c>
      <c r="TMA91" s="835" t="s">
        <v>14545</v>
      </c>
      <c r="TMB91" s="835" t="s">
        <v>14546</v>
      </c>
      <c r="TMC91" s="835" t="s">
        <v>14547</v>
      </c>
      <c r="TMD91" s="835" t="s">
        <v>14548</v>
      </c>
      <c r="TME91" s="835" t="s">
        <v>14549</v>
      </c>
      <c r="TMF91" s="835" t="s">
        <v>14550</v>
      </c>
      <c r="TMG91" s="835" t="s">
        <v>14551</v>
      </c>
      <c r="TMH91" s="835" t="s">
        <v>14552</v>
      </c>
      <c r="TMI91" s="835" t="s">
        <v>14553</v>
      </c>
      <c r="TMJ91" s="835" t="s">
        <v>14554</v>
      </c>
      <c r="TMK91" s="835" t="s">
        <v>14555</v>
      </c>
      <c r="TML91" s="835" t="s">
        <v>14556</v>
      </c>
      <c r="TMM91" s="835" t="s">
        <v>14557</v>
      </c>
      <c r="TMN91" s="835" t="s">
        <v>14558</v>
      </c>
      <c r="TMO91" s="835" t="s">
        <v>14559</v>
      </c>
      <c r="TMP91" s="835" t="s">
        <v>14560</v>
      </c>
      <c r="TMQ91" s="835" t="s">
        <v>14561</v>
      </c>
      <c r="TMR91" s="835" t="s">
        <v>14562</v>
      </c>
      <c r="TMS91" s="835" t="s">
        <v>14563</v>
      </c>
      <c r="TMT91" s="835" t="s">
        <v>14564</v>
      </c>
      <c r="TMU91" s="835" t="s">
        <v>14565</v>
      </c>
      <c r="TMV91" s="835" t="s">
        <v>14566</v>
      </c>
      <c r="TMW91" s="835" t="s">
        <v>14567</v>
      </c>
      <c r="TMX91" s="835" t="s">
        <v>14568</v>
      </c>
      <c r="TMY91" s="835" t="s">
        <v>14569</v>
      </c>
      <c r="TMZ91" s="835" t="s">
        <v>14570</v>
      </c>
      <c r="TNA91" s="835" t="s">
        <v>14571</v>
      </c>
      <c r="TNB91" s="835" t="s">
        <v>14572</v>
      </c>
      <c r="TNC91" s="835" t="s">
        <v>14573</v>
      </c>
      <c r="TND91" s="835" t="s">
        <v>14574</v>
      </c>
      <c r="TNE91" s="835" t="s">
        <v>14575</v>
      </c>
      <c r="TNF91" s="835" t="s">
        <v>14576</v>
      </c>
      <c r="TNG91" s="835" t="s">
        <v>14577</v>
      </c>
      <c r="TNH91" s="835" t="s">
        <v>14578</v>
      </c>
      <c r="TNI91" s="835" t="s">
        <v>14579</v>
      </c>
      <c r="TNJ91" s="835" t="s">
        <v>14580</v>
      </c>
      <c r="TNK91" s="835" t="s">
        <v>14581</v>
      </c>
      <c r="TNL91" s="835" t="s">
        <v>14582</v>
      </c>
      <c r="TNM91" s="835" t="s">
        <v>14583</v>
      </c>
      <c r="TNN91" s="835" t="s">
        <v>14584</v>
      </c>
      <c r="TNO91" s="835" t="s">
        <v>14585</v>
      </c>
      <c r="TNP91" s="835" t="s">
        <v>14586</v>
      </c>
      <c r="TNQ91" s="835" t="s">
        <v>14587</v>
      </c>
      <c r="TNR91" s="835" t="s">
        <v>14588</v>
      </c>
      <c r="TNS91" s="835" t="s">
        <v>14589</v>
      </c>
      <c r="TNT91" s="835" t="s">
        <v>14590</v>
      </c>
      <c r="TNU91" s="835" t="s">
        <v>14591</v>
      </c>
      <c r="TNV91" s="835" t="s">
        <v>14592</v>
      </c>
      <c r="TNW91" s="835" t="s">
        <v>14593</v>
      </c>
      <c r="TNX91" s="835" t="s">
        <v>14594</v>
      </c>
      <c r="TNY91" s="835" t="s">
        <v>14595</v>
      </c>
      <c r="TNZ91" s="835" t="s">
        <v>14596</v>
      </c>
      <c r="TOA91" s="835" t="s">
        <v>14597</v>
      </c>
      <c r="TOB91" s="835" t="s">
        <v>14598</v>
      </c>
      <c r="TOC91" s="835" t="s">
        <v>14599</v>
      </c>
      <c r="TOD91" s="835" t="s">
        <v>14600</v>
      </c>
      <c r="TOE91" s="835" t="s">
        <v>14601</v>
      </c>
      <c r="TOF91" s="835" t="s">
        <v>14602</v>
      </c>
      <c r="TOG91" s="835" t="s">
        <v>14603</v>
      </c>
      <c r="TOH91" s="835" t="s">
        <v>14604</v>
      </c>
      <c r="TOI91" s="835" t="s">
        <v>14605</v>
      </c>
      <c r="TOJ91" s="835" t="s">
        <v>14606</v>
      </c>
      <c r="TOK91" s="835" t="s">
        <v>14607</v>
      </c>
      <c r="TOL91" s="835" t="s">
        <v>14608</v>
      </c>
      <c r="TOM91" s="835" t="s">
        <v>14609</v>
      </c>
      <c r="TON91" s="835" t="s">
        <v>14610</v>
      </c>
      <c r="TOO91" s="835" t="s">
        <v>14611</v>
      </c>
      <c r="TOP91" s="835" t="s">
        <v>14612</v>
      </c>
      <c r="TOQ91" s="835" t="s">
        <v>14613</v>
      </c>
      <c r="TOR91" s="835" t="s">
        <v>14614</v>
      </c>
      <c r="TOS91" s="835" t="s">
        <v>14615</v>
      </c>
      <c r="TOT91" s="835" t="s">
        <v>14616</v>
      </c>
      <c r="TOU91" s="835" t="s">
        <v>14617</v>
      </c>
      <c r="TOV91" s="835" t="s">
        <v>14618</v>
      </c>
      <c r="TOW91" s="835" t="s">
        <v>14619</v>
      </c>
      <c r="TOX91" s="835" t="s">
        <v>14620</v>
      </c>
      <c r="TOY91" s="835" t="s">
        <v>14621</v>
      </c>
      <c r="TOZ91" s="835" t="s">
        <v>14622</v>
      </c>
      <c r="TPA91" s="835" t="s">
        <v>14623</v>
      </c>
      <c r="TPB91" s="835" t="s">
        <v>14624</v>
      </c>
      <c r="TPC91" s="835" t="s">
        <v>14625</v>
      </c>
      <c r="TPD91" s="835" t="s">
        <v>14626</v>
      </c>
      <c r="TPE91" s="835" t="s">
        <v>14627</v>
      </c>
      <c r="TPF91" s="835" t="s">
        <v>14628</v>
      </c>
      <c r="TPG91" s="835" t="s">
        <v>14629</v>
      </c>
      <c r="TPH91" s="835" t="s">
        <v>14630</v>
      </c>
      <c r="TPI91" s="835" t="s">
        <v>14631</v>
      </c>
      <c r="TPJ91" s="835" t="s">
        <v>14632</v>
      </c>
      <c r="TPK91" s="835" t="s">
        <v>14633</v>
      </c>
      <c r="TPL91" s="835" t="s">
        <v>14634</v>
      </c>
      <c r="TPM91" s="835" t="s">
        <v>14635</v>
      </c>
      <c r="TPN91" s="835" t="s">
        <v>14636</v>
      </c>
      <c r="TPO91" s="835" t="s">
        <v>14637</v>
      </c>
      <c r="TPP91" s="835" t="s">
        <v>14638</v>
      </c>
      <c r="TPQ91" s="835" t="s">
        <v>14639</v>
      </c>
      <c r="TPR91" s="835" t="s">
        <v>14640</v>
      </c>
      <c r="TPS91" s="835" t="s">
        <v>14641</v>
      </c>
      <c r="TPT91" s="835" t="s">
        <v>14642</v>
      </c>
      <c r="TPU91" s="835" t="s">
        <v>14643</v>
      </c>
      <c r="TPV91" s="835" t="s">
        <v>14644</v>
      </c>
      <c r="TPW91" s="835" t="s">
        <v>14645</v>
      </c>
      <c r="TPX91" s="835" t="s">
        <v>14646</v>
      </c>
      <c r="TPY91" s="835" t="s">
        <v>14647</v>
      </c>
      <c r="TPZ91" s="835" t="s">
        <v>14648</v>
      </c>
      <c r="TQA91" s="835" t="s">
        <v>14649</v>
      </c>
      <c r="TQB91" s="835" t="s">
        <v>14650</v>
      </c>
      <c r="TQC91" s="835" t="s">
        <v>14651</v>
      </c>
      <c r="TQD91" s="835" t="s">
        <v>14652</v>
      </c>
      <c r="TQE91" s="835" t="s">
        <v>14653</v>
      </c>
      <c r="TQF91" s="835" t="s">
        <v>14654</v>
      </c>
      <c r="TQG91" s="835" t="s">
        <v>14655</v>
      </c>
      <c r="TQH91" s="835" t="s">
        <v>14656</v>
      </c>
      <c r="TQI91" s="835" t="s">
        <v>14657</v>
      </c>
      <c r="TQJ91" s="835" t="s">
        <v>14658</v>
      </c>
      <c r="TQK91" s="835" t="s">
        <v>14659</v>
      </c>
      <c r="TQL91" s="835" t="s">
        <v>14660</v>
      </c>
      <c r="TQM91" s="835" t="s">
        <v>14661</v>
      </c>
      <c r="TQN91" s="835" t="s">
        <v>14662</v>
      </c>
      <c r="TQO91" s="835" t="s">
        <v>14663</v>
      </c>
      <c r="TQP91" s="835" t="s">
        <v>14664</v>
      </c>
      <c r="TQQ91" s="835" t="s">
        <v>14665</v>
      </c>
      <c r="TQR91" s="835" t="s">
        <v>14666</v>
      </c>
      <c r="TQS91" s="835" t="s">
        <v>14667</v>
      </c>
      <c r="TQT91" s="835" t="s">
        <v>14668</v>
      </c>
      <c r="TQU91" s="835" t="s">
        <v>14669</v>
      </c>
      <c r="TQV91" s="835" t="s">
        <v>14670</v>
      </c>
      <c r="TQW91" s="835" t="s">
        <v>14671</v>
      </c>
      <c r="TQX91" s="835" t="s">
        <v>14672</v>
      </c>
      <c r="TQY91" s="835" t="s">
        <v>14673</v>
      </c>
      <c r="TQZ91" s="835" t="s">
        <v>14674</v>
      </c>
      <c r="TRA91" s="835" t="s">
        <v>14675</v>
      </c>
      <c r="TRB91" s="835" t="s">
        <v>14676</v>
      </c>
      <c r="TRC91" s="835" t="s">
        <v>14677</v>
      </c>
      <c r="TRD91" s="835" t="s">
        <v>14678</v>
      </c>
      <c r="TRE91" s="835" t="s">
        <v>14679</v>
      </c>
      <c r="TRF91" s="835" t="s">
        <v>14680</v>
      </c>
      <c r="TRG91" s="835" t="s">
        <v>14681</v>
      </c>
      <c r="TRH91" s="835" t="s">
        <v>14682</v>
      </c>
      <c r="TRI91" s="835" t="s">
        <v>14683</v>
      </c>
      <c r="TRJ91" s="835" t="s">
        <v>14684</v>
      </c>
      <c r="TRK91" s="835" t="s">
        <v>14685</v>
      </c>
      <c r="TRL91" s="835" t="s">
        <v>14686</v>
      </c>
      <c r="TRM91" s="835" t="s">
        <v>14687</v>
      </c>
      <c r="TRN91" s="835" t="s">
        <v>14688</v>
      </c>
      <c r="TRO91" s="835" t="s">
        <v>14689</v>
      </c>
      <c r="TRP91" s="835" t="s">
        <v>14690</v>
      </c>
      <c r="TRQ91" s="835" t="s">
        <v>14691</v>
      </c>
      <c r="TRR91" s="835" t="s">
        <v>14692</v>
      </c>
      <c r="TRS91" s="835" t="s">
        <v>14693</v>
      </c>
      <c r="TRT91" s="835" t="s">
        <v>14694</v>
      </c>
      <c r="TRU91" s="835" t="s">
        <v>14695</v>
      </c>
      <c r="TRV91" s="835" t="s">
        <v>14696</v>
      </c>
      <c r="TRW91" s="835" t="s">
        <v>14697</v>
      </c>
      <c r="TRX91" s="835" t="s">
        <v>14698</v>
      </c>
      <c r="TRY91" s="835" t="s">
        <v>14699</v>
      </c>
      <c r="TRZ91" s="835" t="s">
        <v>14700</v>
      </c>
      <c r="TSA91" s="835" t="s">
        <v>14701</v>
      </c>
      <c r="TSB91" s="835" t="s">
        <v>14702</v>
      </c>
      <c r="TSC91" s="835" t="s">
        <v>14703</v>
      </c>
      <c r="TSD91" s="835" t="s">
        <v>14704</v>
      </c>
      <c r="TSE91" s="835" t="s">
        <v>14705</v>
      </c>
      <c r="TSF91" s="835" t="s">
        <v>14706</v>
      </c>
      <c r="TSG91" s="835" t="s">
        <v>14707</v>
      </c>
      <c r="TSH91" s="835" t="s">
        <v>14708</v>
      </c>
      <c r="TSI91" s="835" t="s">
        <v>14709</v>
      </c>
      <c r="TSJ91" s="835" t="s">
        <v>14710</v>
      </c>
      <c r="TSK91" s="835" t="s">
        <v>14711</v>
      </c>
      <c r="TSL91" s="835" t="s">
        <v>14712</v>
      </c>
      <c r="TSM91" s="835" t="s">
        <v>14713</v>
      </c>
      <c r="TSN91" s="835" t="s">
        <v>14714</v>
      </c>
      <c r="TSO91" s="835" t="s">
        <v>14715</v>
      </c>
      <c r="TSP91" s="835" t="s">
        <v>14716</v>
      </c>
      <c r="TSQ91" s="835" t="s">
        <v>14717</v>
      </c>
      <c r="TSR91" s="835" t="s">
        <v>14718</v>
      </c>
      <c r="TSS91" s="835" t="s">
        <v>14719</v>
      </c>
      <c r="TST91" s="835" t="s">
        <v>14720</v>
      </c>
      <c r="TSU91" s="835" t="s">
        <v>14721</v>
      </c>
      <c r="TSV91" s="835" t="s">
        <v>14722</v>
      </c>
      <c r="TSW91" s="835" t="s">
        <v>14723</v>
      </c>
      <c r="TSX91" s="835" t="s">
        <v>14724</v>
      </c>
      <c r="TSY91" s="835" t="s">
        <v>14725</v>
      </c>
      <c r="TSZ91" s="835" t="s">
        <v>14726</v>
      </c>
      <c r="TTA91" s="835" t="s">
        <v>14727</v>
      </c>
      <c r="TTB91" s="835" t="s">
        <v>14728</v>
      </c>
      <c r="TTC91" s="835" t="s">
        <v>14729</v>
      </c>
      <c r="TTD91" s="835" t="s">
        <v>14730</v>
      </c>
      <c r="TTE91" s="835" t="s">
        <v>14731</v>
      </c>
      <c r="TTF91" s="835" t="s">
        <v>14732</v>
      </c>
      <c r="TTG91" s="835" t="s">
        <v>14733</v>
      </c>
      <c r="TTH91" s="835" t="s">
        <v>14734</v>
      </c>
      <c r="TTI91" s="835" t="s">
        <v>14735</v>
      </c>
      <c r="TTJ91" s="835" t="s">
        <v>14736</v>
      </c>
      <c r="TTK91" s="835" t="s">
        <v>14737</v>
      </c>
      <c r="TTL91" s="835" t="s">
        <v>14738</v>
      </c>
      <c r="TTM91" s="835" t="s">
        <v>14739</v>
      </c>
      <c r="TTN91" s="835" t="s">
        <v>14740</v>
      </c>
      <c r="TTO91" s="835" t="s">
        <v>14741</v>
      </c>
      <c r="TTP91" s="835" t="s">
        <v>14742</v>
      </c>
      <c r="TTQ91" s="835" t="s">
        <v>14743</v>
      </c>
      <c r="TTR91" s="835" t="s">
        <v>14744</v>
      </c>
      <c r="TTS91" s="835" t="s">
        <v>14745</v>
      </c>
      <c r="TTT91" s="835" t="s">
        <v>14746</v>
      </c>
      <c r="TTU91" s="835" t="s">
        <v>14747</v>
      </c>
      <c r="TTV91" s="835" t="s">
        <v>14748</v>
      </c>
      <c r="TTW91" s="835" t="s">
        <v>14749</v>
      </c>
      <c r="TTX91" s="835" t="s">
        <v>14750</v>
      </c>
      <c r="TTY91" s="835" t="s">
        <v>14751</v>
      </c>
      <c r="TTZ91" s="835" t="s">
        <v>14752</v>
      </c>
      <c r="TUA91" s="835" t="s">
        <v>14753</v>
      </c>
      <c r="TUB91" s="835" t="s">
        <v>14754</v>
      </c>
      <c r="TUC91" s="835" t="s">
        <v>14755</v>
      </c>
      <c r="TUD91" s="835" t="s">
        <v>14756</v>
      </c>
      <c r="TUE91" s="835" t="s">
        <v>14757</v>
      </c>
      <c r="TUF91" s="835" t="s">
        <v>14758</v>
      </c>
      <c r="TUG91" s="835" t="s">
        <v>14759</v>
      </c>
      <c r="TUH91" s="835" t="s">
        <v>14760</v>
      </c>
      <c r="TUI91" s="835" t="s">
        <v>14761</v>
      </c>
      <c r="TUJ91" s="835" t="s">
        <v>14762</v>
      </c>
      <c r="TUK91" s="835" t="s">
        <v>14763</v>
      </c>
      <c r="TUL91" s="835" t="s">
        <v>14764</v>
      </c>
      <c r="TUM91" s="835" t="s">
        <v>14765</v>
      </c>
      <c r="TUN91" s="835" t="s">
        <v>14766</v>
      </c>
      <c r="TUO91" s="835" t="s">
        <v>14767</v>
      </c>
      <c r="TUP91" s="835" t="s">
        <v>14768</v>
      </c>
      <c r="TUQ91" s="835" t="s">
        <v>14769</v>
      </c>
      <c r="TUR91" s="835" t="s">
        <v>14770</v>
      </c>
      <c r="TUS91" s="835" t="s">
        <v>14771</v>
      </c>
      <c r="TUT91" s="835" t="s">
        <v>14772</v>
      </c>
      <c r="TUU91" s="835" t="s">
        <v>14773</v>
      </c>
      <c r="TUV91" s="835" t="s">
        <v>14774</v>
      </c>
      <c r="TUW91" s="835" t="s">
        <v>14775</v>
      </c>
      <c r="TUX91" s="835" t="s">
        <v>14776</v>
      </c>
      <c r="TUY91" s="835" t="s">
        <v>14777</v>
      </c>
      <c r="TUZ91" s="835" t="s">
        <v>14778</v>
      </c>
      <c r="TVA91" s="835" t="s">
        <v>14779</v>
      </c>
      <c r="TVB91" s="835" t="s">
        <v>14780</v>
      </c>
      <c r="TVC91" s="835" t="s">
        <v>14781</v>
      </c>
      <c r="TVD91" s="835" t="s">
        <v>14782</v>
      </c>
      <c r="TVE91" s="835" t="s">
        <v>14783</v>
      </c>
      <c r="TVF91" s="835" t="s">
        <v>14784</v>
      </c>
      <c r="TVG91" s="835" t="s">
        <v>14785</v>
      </c>
      <c r="TVH91" s="835" t="s">
        <v>14786</v>
      </c>
      <c r="TVI91" s="835" t="s">
        <v>14787</v>
      </c>
      <c r="TVJ91" s="835" t="s">
        <v>14788</v>
      </c>
      <c r="TVK91" s="835" t="s">
        <v>14789</v>
      </c>
      <c r="TVL91" s="835" t="s">
        <v>14790</v>
      </c>
      <c r="TVM91" s="835" t="s">
        <v>14791</v>
      </c>
      <c r="TVN91" s="835" t="s">
        <v>14792</v>
      </c>
      <c r="TVO91" s="835" t="s">
        <v>14793</v>
      </c>
      <c r="TVP91" s="835" t="s">
        <v>14794</v>
      </c>
      <c r="TVQ91" s="835" t="s">
        <v>14795</v>
      </c>
      <c r="TVR91" s="835" t="s">
        <v>14796</v>
      </c>
      <c r="TVS91" s="835" t="s">
        <v>14797</v>
      </c>
      <c r="TVT91" s="835" t="s">
        <v>14798</v>
      </c>
      <c r="TVU91" s="835" t="s">
        <v>14799</v>
      </c>
      <c r="TVV91" s="835" t="s">
        <v>14800</v>
      </c>
      <c r="TVW91" s="835" t="s">
        <v>14801</v>
      </c>
      <c r="TVX91" s="835" t="s">
        <v>14802</v>
      </c>
      <c r="TVY91" s="835" t="s">
        <v>14803</v>
      </c>
      <c r="TVZ91" s="835" t="s">
        <v>14804</v>
      </c>
      <c r="TWA91" s="835" t="s">
        <v>14805</v>
      </c>
      <c r="TWB91" s="835" t="s">
        <v>14806</v>
      </c>
      <c r="TWC91" s="835" t="s">
        <v>14807</v>
      </c>
      <c r="TWD91" s="835" t="s">
        <v>14808</v>
      </c>
      <c r="TWE91" s="835" t="s">
        <v>14809</v>
      </c>
      <c r="TWF91" s="835" t="s">
        <v>14810</v>
      </c>
      <c r="TWG91" s="835" t="s">
        <v>14811</v>
      </c>
      <c r="TWH91" s="835" t="s">
        <v>14812</v>
      </c>
      <c r="TWI91" s="835" t="s">
        <v>14813</v>
      </c>
      <c r="TWJ91" s="835" t="s">
        <v>14814</v>
      </c>
      <c r="TWK91" s="835" t="s">
        <v>14815</v>
      </c>
      <c r="TWL91" s="835" t="s">
        <v>14816</v>
      </c>
      <c r="TWM91" s="835" t="s">
        <v>14817</v>
      </c>
      <c r="TWN91" s="835" t="s">
        <v>14818</v>
      </c>
      <c r="TWO91" s="835" t="s">
        <v>14819</v>
      </c>
      <c r="TWP91" s="835" t="s">
        <v>14820</v>
      </c>
      <c r="TWQ91" s="835" t="s">
        <v>14821</v>
      </c>
      <c r="TWR91" s="835" t="s">
        <v>14822</v>
      </c>
      <c r="TWS91" s="835" t="s">
        <v>14823</v>
      </c>
      <c r="TWT91" s="835" t="s">
        <v>14824</v>
      </c>
      <c r="TWU91" s="835" t="s">
        <v>14825</v>
      </c>
      <c r="TWV91" s="835" t="s">
        <v>14826</v>
      </c>
      <c r="TWW91" s="835" t="s">
        <v>14827</v>
      </c>
      <c r="TWX91" s="835" t="s">
        <v>14828</v>
      </c>
      <c r="TWY91" s="835" t="s">
        <v>14829</v>
      </c>
      <c r="TWZ91" s="835" t="s">
        <v>14830</v>
      </c>
      <c r="TXA91" s="835" t="s">
        <v>14831</v>
      </c>
      <c r="TXB91" s="835" t="s">
        <v>14832</v>
      </c>
      <c r="TXC91" s="835" t="s">
        <v>14833</v>
      </c>
      <c r="TXD91" s="835" t="s">
        <v>14834</v>
      </c>
      <c r="TXE91" s="835" t="s">
        <v>14835</v>
      </c>
      <c r="TXF91" s="835" t="s">
        <v>14836</v>
      </c>
      <c r="TXG91" s="835" t="s">
        <v>14837</v>
      </c>
      <c r="TXH91" s="835" t="s">
        <v>14838</v>
      </c>
      <c r="TXI91" s="835" t="s">
        <v>14839</v>
      </c>
      <c r="TXJ91" s="835" t="s">
        <v>14840</v>
      </c>
      <c r="TXK91" s="835" t="s">
        <v>14841</v>
      </c>
      <c r="TXL91" s="835" t="s">
        <v>14842</v>
      </c>
      <c r="TXM91" s="835" t="s">
        <v>14843</v>
      </c>
      <c r="TXN91" s="835" t="s">
        <v>14844</v>
      </c>
      <c r="TXO91" s="835" t="s">
        <v>14845</v>
      </c>
      <c r="TXP91" s="835" t="s">
        <v>14846</v>
      </c>
      <c r="TXQ91" s="835" t="s">
        <v>14847</v>
      </c>
      <c r="TXR91" s="835" t="s">
        <v>14848</v>
      </c>
      <c r="TXS91" s="835" t="s">
        <v>14849</v>
      </c>
      <c r="TXT91" s="835" t="s">
        <v>14850</v>
      </c>
      <c r="TXU91" s="835" t="s">
        <v>14851</v>
      </c>
      <c r="TXV91" s="835" t="s">
        <v>14852</v>
      </c>
      <c r="TXW91" s="835" t="s">
        <v>14853</v>
      </c>
      <c r="TXX91" s="835" t="s">
        <v>14854</v>
      </c>
      <c r="TXY91" s="835" t="s">
        <v>14855</v>
      </c>
      <c r="TXZ91" s="835" t="s">
        <v>14856</v>
      </c>
      <c r="TYA91" s="835" t="s">
        <v>14857</v>
      </c>
      <c r="TYB91" s="835" t="s">
        <v>14858</v>
      </c>
      <c r="TYC91" s="835" t="s">
        <v>14859</v>
      </c>
      <c r="TYD91" s="835" t="s">
        <v>14860</v>
      </c>
      <c r="TYE91" s="835" t="s">
        <v>14861</v>
      </c>
      <c r="TYF91" s="835" t="s">
        <v>14862</v>
      </c>
      <c r="TYG91" s="835" t="s">
        <v>14863</v>
      </c>
      <c r="TYH91" s="835" t="s">
        <v>14864</v>
      </c>
      <c r="TYI91" s="835" t="s">
        <v>14865</v>
      </c>
      <c r="TYJ91" s="835" t="s">
        <v>14866</v>
      </c>
      <c r="TYK91" s="835" t="s">
        <v>14867</v>
      </c>
      <c r="TYL91" s="835" t="s">
        <v>14868</v>
      </c>
      <c r="TYM91" s="835" t="s">
        <v>14869</v>
      </c>
      <c r="TYN91" s="835" t="s">
        <v>14870</v>
      </c>
      <c r="TYO91" s="835" t="s">
        <v>14871</v>
      </c>
      <c r="TYP91" s="835" t="s">
        <v>14872</v>
      </c>
      <c r="TYQ91" s="835" t="s">
        <v>14873</v>
      </c>
      <c r="TYR91" s="835" t="s">
        <v>14874</v>
      </c>
      <c r="TYS91" s="835" t="s">
        <v>14875</v>
      </c>
      <c r="TYT91" s="835" t="s">
        <v>14876</v>
      </c>
      <c r="TYU91" s="835" t="s">
        <v>14877</v>
      </c>
      <c r="TYV91" s="835" t="s">
        <v>14878</v>
      </c>
      <c r="TYW91" s="835" t="s">
        <v>14879</v>
      </c>
      <c r="TYX91" s="835" t="s">
        <v>14880</v>
      </c>
      <c r="TYY91" s="835" t="s">
        <v>14881</v>
      </c>
      <c r="TYZ91" s="835" t="s">
        <v>14882</v>
      </c>
      <c r="TZA91" s="835" t="s">
        <v>14883</v>
      </c>
      <c r="TZB91" s="835" t="s">
        <v>14884</v>
      </c>
      <c r="TZC91" s="835" t="s">
        <v>14885</v>
      </c>
      <c r="TZD91" s="835" t="s">
        <v>14886</v>
      </c>
      <c r="TZE91" s="835" t="s">
        <v>14887</v>
      </c>
      <c r="TZF91" s="835" t="s">
        <v>14888</v>
      </c>
      <c r="TZG91" s="835" t="s">
        <v>14889</v>
      </c>
      <c r="TZH91" s="835" t="s">
        <v>14890</v>
      </c>
      <c r="TZI91" s="835" t="s">
        <v>14891</v>
      </c>
      <c r="TZJ91" s="835" t="s">
        <v>14892</v>
      </c>
      <c r="TZK91" s="835" t="s">
        <v>14893</v>
      </c>
      <c r="TZL91" s="835" t="s">
        <v>14894</v>
      </c>
      <c r="TZM91" s="835" t="s">
        <v>14895</v>
      </c>
      <c r="TZN91" s="835" t="s">
        <v>14896</v>
      </c>
      <c r="TZO91" s="835" t="s">
        <v>14897</v>
      </c>
      <c r="TZP91" s="835" t="s">
        <v>14898</v>
      </c>
      <c r="TZQ91" s="835" t="s">
        <v>14899</v>
      </c>
      <c r="TZR91" s="835" t="s">
        <v>14900</v>
      </c>
      <c r="TZS91" s="835" t="s">
        <v>14901</v>
      </c>
      <c r="TZT91" s="835" t="s">
        <v>14902</v>
      </c>
      <c r="TZU91" s="835" t="s">
        <v>14903</v>
      </c>
      <c r="TZV91" s="835" t="s">
        <v>14904</v>
      </c>
      <c r="TZW91" s="835" t="s">
        <v>14905</v>
      </c>
      <c r="TZX91" s="835" t="s">
        <v>14906</v>
      </c>
      <c r="TZY91" s="835" t="s">
        <v>14907</v>
      </c>
      <c r="TZZ91" s="835" t="s">
        <v>14908</v>
      </c>
      <c r="UAA91" s="835" t="s">
        <v>14909</v>
      </c>
      <c r="UAB91" s="835" t="s">
        <v>14910</v>
      </c>
      <c r="UAC91" s="835" t="s">
        <v>14911</v>
      </c>
      <c r="UAD91" s="835" t="s">
        <v>14912</v>
      </c>
      <c r="UAE91" s="835" t="s">
        <v>14913</v>
      </c>
      <c r="UAF91" s="835" t="s">
        <v>14914</v>
      </c>
      <c r="UAG91" s="835" t="s">
        <v>14915</v>
      </c>
      <c r="UAH91" s="835" t="s">
        <v>14916</v>
      </c>
      <c r="UAI91" s="835" t="s">
        <v>14917</v>
      </c>
      <c r="UAJ91" s="835" t="s">
        <v>14918</v>
      </c>
      <c r="UAK91" s="835" t="s">
        <v>14919</v>
      </c>
      <c r="UAL91" s="835" t="s">
        <v>14920</v>
      </c>
      <c r="UAM91" s="835" t="s">
        <v>14921</v>
      </c>
      <c r="UAN91" s="835" t="s">
        <v>14922</v>
      </c>
      <c r="UAO91" s="835" t="s">
        <v>14923</v>
      </c>
      <c r="UAP91" s="835" t="s">
        <v>14924</v>
      </c>
      <c r="UAQ91" s="835" t="s">
        <v>14925</v>
      </c>
      <c r="UAR91" s="835" t="s">
        <v>14926</v>
      </c>
      <c r="UAS91" s="835" t="s">
        <v>14927</v>
      </c>
      <c r="UAT91" s="835" t="s">
        <v>14928</v>
      </c>
      <c r="UAU91" s="835" t="s">
        <v>14929</v>
      </c>
      <c r="UAV91" s="835" t="s">
        <v>14930</v>
      </c>
      <c r="UAW91" s="835" t="s">
        <v>14931</v>
      </c>
      <c r="UAX91" s="835" t="s">
        <v>14932</v>
      </c>
      <c r="UAY91" s="835" t="s">
        <v>14933</v>
      </c>
      <c r="UAZ91" s="835" t="s">
        <v>14934</v>
      </c>
      <c r="UBA91" s="835" t="s">
        <v>14935</v>
      </c>
      <c r="UBB91" s="835" t="s">
        <v>14936</v>
      </c>
      <c r="UBC91" s="835" t="s">
        <v>14937</v>
      </c>
      <c r="UBD91" s="835" t="s">
        <v>14938</v>
      </c>
      <c r="UBE91" s="835" t="s">
        <v>14939</v>
      </c>
      <c r="UBF91" s="835" t="s">
        <v>14940</v>
      </c>
      <c r="UBG91" s="835" t="s">
        <v>14941</v>
      </c>
      <c r="UBH91" s="835" t="s">
        <v>14942</v>
      </c>
      <c r="UBI91" s="835" t="s">
        <v>14943</v>
      </c>
      <c r="UBJ91" s="835" t="s">
        <v>14944</v>
      </c>
      <c r="UBK91" s="835" t="s">
        <v>14945</v>
      </c>
      <c r="UBL91" s="835" t="s">
        <v>14946</v>
      </c>
      <c r="UBM91" s="835" t="s">
        <v>14947</v>
      </c>
      <c r="UBN91" s="835" t="s">
        <v>14948</v>
      </c>
      <c r="UBO91" s="835" t="s">
        <v>14949</v>
      </c>
      <c r="UBP91" s="835" t="s">
        <v>14950</v>
      </c>
      <c r="UBQ91" s="835" t="s">
        <v>14951</v>
      </c>
      <c r="UBR91" s="835" t="s">
        <v>14952</v>
      </c>
      <c r="UBS91" s="835" t="s">
        <v>14953</v>
      </c>
      <c r="UBT91" s="835" t="s">
        <v>14954</v>
      </c>
      <c r="UBU91" s="835" t="s">
        <v>14955</v>
      </c>
      <c r="UBV91" s="835" t="s">
        <v>14956</v>
      </c>
      <c r="UBW91" s="835" t="s">
        <v>14957</v>
      </c>
      <c r="UBX91" s="835" t="s">
        <v>14958</v>
      </c>
      <c r="UBY91" s="835" t="s">
        <v>14959</v>
      </c>
      <c r="UBZ91" s="835" t="s">
        <v>14960</v>
      </c>
      <c r="UCA91" s="835" t="s">
        <v>14961</v>
      </c>
      <c r="UCB91" s="835" t="s">
        <v>14962</v>
      </c>
      <c r="UCC91" s="835" t="s">
        <v>14963</v>
      </c>
      <c r="UCD91" s="835" t="s">
        <v>14964</v>
      </c>
      <c r="UCE91" s="835" t="s">
        <v>14965</v>
      </c>
      <c r="UCF91" s="835" t="s">
        <v>14966</v>
      </c>
      <c r="UCG91" s="835" t="s">
        <v>14967</v>
      </c>
      <c r="UCH91" s="835" t="s">
        <v>14968</v>
      </c>
      <c r="UCI91" s="835" t="s">
        <v>14969</v>
      </c>
      <c r="UCJ91" s="835" t="s">
        <v>14970</v>
      </c>
      <c r="UCK91" s="835" t="s">
        <v>14971</v>
      </c>
      <c r="UCL91" s="835" t="s">
        <v>14972</v>
      </c>
      <c r="UCM91" s="835" t="s">
        <v>14973</v>
      </c>
      <c r="UCN91" s="835" t="s">
        <v>14974</v>
      </c>
      <c r="UCO91" s="835" t="s">
        <v>14975</v>
      </c>
      <c r="UCP91" s="835" t="s">
        <v>14976</v>
      </c>
      <c r="UCQ91" s="835" t="s">
        <v>14977</v>
      </c>
      <c r="UCR91" s="835" t="s">
        <v>14978</v>
      </c>
      <c r="UCS91" s="835" t="s">
        <v>14979</v>
      </c>
      <c r="UCT91" s="835" t="s">
        <v>14980</v>
      </c>
      <c r="UCU91" s="835" t="s">
        <v>14981</v>
      </c>
      <c r="UCV91" s="835" t="s">
        <v>14982</v>
      </c>
      <c r="UCW91" s="835" t="s">
        <v>14983</v>
      </c>
      <c r="UCX91" s="835" t="s">
        <v>14984</v>
      </c>
      <c r="UCY91" s="835" t="s">
        <v>14985</v>
      </c>
      <c r="UCZ91" s="835" t="s">
        <v>14986</v>
      </c>
      <c r="UDA91" s="835" t="s">
        <v>14987</v>
      </c>
      <c r="UDB91" s="835" t="s">
        <v>14988</v>
      </c>
      <c r="UDC91" s="835" t="s">
        <v>14989</v>
      </c>
      <c r="UDD91" s="835" t="s">
        <v>14990</v>
      </c>
      <c r="UDE91" s="835" t="s">
        <v>14991</v>
      </c>
      <c r="UDF91" s="835" t="s">
        <v>14992</v>
      </c>
      <c r="UDG91" s="835" t="s">
        <v>14993</v>
      </c>
      <c r="UDH91" s="835" t="s">
        <v>14994</v>
      </c>
      <c r="UDI91" s="835" t="s">
        <v>14995</v>
      </c>
      <c r="UDJ91" s="835" t="s">
        <v>14996</v>
      </c>
      <c r="UDK91" s="835" t="s">
        <v>14997</v>
      </c>
      <c r="UDL91" s="835" t="s">
        <v>14998</v>
      </c>
      <c r="UDM91" s="835" t="s">
        <v>14999</v>
      </c>
      <c r="UDN91" s="835" t="s">
        <v>15000</v>
      </c>
      <c r="UDO91" s="835" t="s">
        <v>15001</v>
      </c>
      <c r="UDP91" s="835" t="s">
        <v>15002</v>
      </c>
      <c r="UDQ91" s="835" t="s">
        <v>15003</v>
      </c>
      <c r="UDR91" s="835" t="s">
        <v>15004</v>
      </c>
      <c r="UDS91" s="835" t="s">
        <v>15005</v>
      </c>
      <c r="UDT91" s="835" t="s">
        <v>15006</v>
      </c>
      <c r="UDU91" s="835" t="s">
        <v>15007</v>
      </c>
      <c r="UDV91" s="835" t="s">
        <v>15008</v>
      </c>
      <c r="UDW91" s="835" t="s">
        <v>15009</v>
      </c>
      <c r="UDX91" s="835" t="s">
        <v>15010</v>
      </c>
      <c r="UDY91" s="835" t="s">
        <v>15011</v>
      </c>
      <c r="UDZ91" s="835" t="s">
        <v>15012</v>
      </c>
      <c r="UEA91" s="835" t="s">
        <v>15013</v>
      </c>
      <c r="UEB91" s="835" t="s">
        <v>15014</v>
      </c>
      <c r="UEC91" s="835" t="s">
        <v>15015</v>
      </c>
      <c r="UED91" s="835" t="s">
        <v>15016</v>
      </c>
      <c r="UEE91" s="835" t="s">
        <v>15017</v>
      </c>
      <c r="UEF91" s="835" t="s">
        <v>15018</v>
      </c>
      <c r="UEG91" s="835" t="s">
        <v>15019</v>
      </c>
      <c r="UEH91" s="835" t="s">
        <v>15020</v>
      </c>
      <c r="UEI91" s="835" t="s">
        <v>15021</v>
      </c>
      <c r="UEJ91" s="835" t="s">
        <v>15022</v>
      </c>
      <c r="UEK91" s="835" t="s">
        <v>15023</v>
      </c>
      <c r="UEL91" s="835" t="s">
        <v>15024</v>
      </c>
      <c r="UEM91" s="835" t="s">
        <v>15025</v>
      </c>
      <c r="UEN91" s="835" t="s">
        <v>15026</v>
      </c>
      <c r="UEO91" s="835" t="s">
        <v>15027</v>
      </c>
      <c r="UEP91" s="835" t="s">
        <v>15028</v>
      </c>
      <c r="UEQ91" s="835" t="s">
        <v>15029</v>
      </c>
      <c r="UER91" s="835" t="s">
        <v>15030</v>
      </c>
      <c r="UES91" s="835" t="s">
        <v>15031</v>
      </c>
      <c r="UET91" s="835" t="s">
        <v>15032</v>
      </c>
      <c r="UEU91" s="835" t="s">
        <v>15033</v>
      </c>
      <c r="UEV91" s="835" t="s">
        <v>15034</v>
      </c>
      <c r="UEW91" s="835" t="s">
        <v>15035</v>
      </c>
      <c r="UEX91" s="835" t="s">
        <v>15036</v>
      </c>
      <c r="UEY91" s="835" t="s">
        <v>15037</v>
      </c>
      <c r="UEZ91" s="835" t="s">
        <v>15038</v>
      </c>
      <c r="UFA91" s="835" t="s">
        <v>15039</v>
      </c>
      <c r="UFB91" s="835" t="s">
        <v>15040</v>
      </c>
      <c r="UFC91" s="835" t="s">
        <v>15041</v>
      </c>
      <c r="UFD91" s="835" t="s">
        <v>15042</v>
      </c>
      <c r="UFE91" s="835" t="s">
        <v>15043</v>
      </c>
      <c r="UFF91" s="835" t="s">
        <v>15044</v>
      </c>
      <c r="UFG91" s="835" t="s">
        <v>15045</v>
      </c>
      <c r="UFH91" s="835" t="s">
        <v>15046</v>
      </c>
      <c r="UFI91" s="835" t="s">
        <v>15047</v>
      </c>
      <c r="UFJ91" s="835" t="s">
        <v>15048</v>
      </c>
      <c r="UFK91" s="835" t="s">
        <v>15049</v>
      </c>
      <c r="UFL91" s="835" t="s">
        <v>15050</v>
      </c>
      <c r="UFM91" s="835" t="s">
        <v>15051</v>
      </c>
      <c r="UFN91" s="835" t="s">
        <v>15052</v>
      </c>
      <c r="UFO91" s="835" t="s">
        <v>15053</v>
      </c>
      <c r="UFP91" s="835" t="s">
        <v>15054</v>
      </c>
      <c r="UFQ91" s="835" t="s">
        <v>15055</v>
      </c>
      <c r="UFR91" s="835" t="s">
        <v>15056</v>
      </c>
      <c r="UFS91" s="835" t="s">
        <v>15057</v>
      </c>
      <c r="UFT91" s="835" t="s">
        <v>15058</v>
      </c>
      <c r="UFU91" s="835" t="s">
        <v>15059</v>
      </c>
      <c r="UFV91" s="835" t="s">
        <v>15060</v>
      </c>
      <c r="UFW91" s="835" t="s">
        <v>15061</v>
      </c>
      <c r="UFX91" s="835" t="s">
        <v>15062</v>
      </c>
      <c r="UFY91" s="835" t="s">
        <v>15063</v>
      </c>
      <c r="UFZ91" s="835" t="s">
        <v>15064</v>
      </c>
      <c r="UGA91" s="835" t="s">
        <v>15065</v>
      </c>
      <c r="UGB91" s="835" t="s">
        <v>15066</v>
      </c>
      <c r="UGC91" s="835" t="s">
        <v>15067</v>
      </c>
      <c r="UGD91" s="835" t="s">
        <v>15068</v>
      </c>
      <c r="UGE91" s="835" t="s">
        <v>15069</v>
      </c>
      <c r="UGF91" s="835" t="s">
        <v>15070</v>
      </c>
      <c r="UGG91" s="835" t="s">
        <v>15071</v>
      </c>
      <c r="UGH91" s="835" t="s">
        <v>15072</v>
      </c>
      <c r="UGI91" s="835" t="s">
        <v>15073</v>
      </c>
      <c r="UGJ91" s="835" t="s">
        <v>15074</v>
      </c>
      <c r="UGK91" s="835" t="s">
        <v>15075</v>
      </c>
      <c r="UGL91" s="835" t="s">
        <v>15076</v>
      </c>
      <c r="UGM91" s="835" t="s">
        <v>15077</v>
      </c>
      <c r="UGN91" s="835" t="s">
        <v>15078</v>
      </c>
      <c r="UGO91" s="835" t="s">
        <v>15079</v>
      </c>
      <c r="UGP91" s="835" t="s">
        <v>15080</v>
      </c>
      <c r="UGQ91" s="835" t="s">
        <v>15081</v>
      </c>
      <c r="UGR91" s="835" t="s">
        <v>15082</v>
      </c>
      <c r="UGS91" s="835" t="s">
        <v>15083</v>
      </c>
      <c r="UGT91" s="835" t="s">
        <v>15084</v>
      </c>
      <c r="UGU91" s="835" t="s">
        <v>15085</v>
      </c>
      <c r="UGV91" s="835" t="s">
        <v>15086</v>
      </c>
      <c r="UGW91" s="835" t="s">
        <v>15087</v>
      </c>
      <c r="UGX91" s="835" t="s">
        <v>15088</v>
      </c>
      <c r="UGY91" s="835" t="s">
        <v>15089</v>
      </c>
      <c r="UGZ91" s="835" t="s">
        <v>15090</v>
      </c>
      <c r="UHA91" s="835" t="s">
        <v>15091</v>
      </c>
      <c r="UHB91" s="835" t="s">
        <v>15092</v>
      </c>
      <c r="UHC91" s="835" t="s">
        <v>15093</v>
      </c>
      <c r="UHD91" s="835" t="s">
        <v>15094</v>
      </c>
      <c r="UHE91" s="835" t="s">
        <v>15095</v>
      </c>
      <c r="UHF91" s="835" t="s">
        <v>15096</v>
      </c>
      <c r="UHG91" s="835" t="s">
        <v>15097</v>
      </c>
      <c r="UHH91" s="835" t="s">
        <v>15098</v>
      </c>
      <c r="UHI91" s="835" t="s">
        <v>15099</v>
      </c>
      <c r="UHJ91" s="835" t="s">
        <v>15100</v>
      </c>
      <c r="UHK91" s="835" t="s">
        <v>15101</v>
      </c>
      <c r="UHL91" s="835" t="s">
        <v>15102</v>
      </c>
      <c r="UHM91" s="835" t="s">
        <v>15103</v>
      </c>
      <c r="UHN91" s="835" t="s">
        <v>15104</v>
      </c>
      <c r="UHO91" s="835" t="s">
        <v>15105</v>
      </c>
      <c r="UHP91" s="835" t="s">
        <v>15106</v>
      </c>
      <c r="UHQ91" s="835" t="s">
        <v>15107</v>
      </c>
      <c r="UHR91" s="835" t="s">
        <v>15108</v>
      </c>
      <c r="UHS91" s="835" t="s">
        <v>15109</v>
      </c>
      <c r="UHT91" s="835" t="s">
        <v>15110</v>
      </c>
      <c r="UHU91" s="835" t="s">
        <v>15111</v>
      </c>
      <c r="UHV91" s="835" t="s">
        <v>15112</v>
      </c>
      <c r="UHW91" s="835" t="s">
        <v>15113</v>
      </c>
      <c r="UHX91" s="835" t="s">
        <v>15114</v>
      </c>
      <c r="UHY91" s="835" t="s">
        <v>15115</v>
      </c>
      <c r="UHZ91" s="835" t="s">
        <v>15116</v>
      </c>
      <c r="UIA91" s="835" t="s">
        <v>15117</v>
      </c>
      <c r="UIB91" s="835" t="s">
        <v>15118</v>
      </c>
      <c r="UIC91" s="835" t="s">
        <v>15119</v>
      </c>
      <c r="UID91" s="835" t="s">
        <v>15120</v>
      </c>
      <c r="UIE91" s="835" t="s">
        <v>15121</v>
      </c>
      <c r="UIF91" s="835" t="s">
        <v>15122</v>
      </c>
      <c r="UIG91" s="835" t="s">
        <v>15123</v>
      </c>
      <c r="UIH91" s="835" t="s">
        <v>15124</v>
      </c>
      <c r="UII91" s="835" t="s">
        <v>15125</v>
      </c>
      <c r="UIJ91" s="835" t="s">
        <v>15126</v>
      </c>
      <c r="UIK91" s="835" t="s">
        <v>15127</v>
      </c>
      <c r="UIL91" s="835" t="s">
        <v>15128</v>
      </c>
      <c r="UIM91" s="835" t="s">
        <v>15129</v>
      </c>
      <c r="UIN91" s="835" t="s">
        <v>15130</v>
      </c>
      <c r="UIO91" s="835" t="s">
        <v>15131</v>
      </c>
      <c r="UIP91" s="835" t="s">
        <v>15132</v>
      </c>
      <c r="UIQ91" s="835" t="s">
        <v>15133</v>
      </c>
      <c r="UIR91" s="835" t="s">
        <v>15134</v>
      </c>
      <c r="UIS91" s="835" t="s">
        <v>15135</v>
      </c>
      <c r="UIT91" s="835" t="s">
        <v>15136</v>
      </c>
      <c r="UIU91" s="835" t="s">
        <v>15137</v>
      </c>
      <c r="UIV91" s="835" t="s">
        <v>15138</v>
      </c>
      <c r="UIW91" s="835" t="s">
        <v>15139</v>
      </c>
      <c r="UIX91" s="835" t="s">
        <v>15140</v>
      </c>
      <c r="UIY91" s="835" t="s">
        <v>15141</v>
      </c>
      <c r="UIZ91" s="835" t="s">
        <v>15142</v>
      </c>
      <c r="UJA91" s="835" t="s">
        <v>15143</v>
      </c>
      <c r="UJB91" s="835" t="s">
        <v>15144</v>
      </c>
      <c r="UJC91" s="835" t="s">
        <v>15145</v>
      </c>
      <c r="UJD91" s="835" t="s">
        <v>15146</v>
      </c>
      <c r="UJE91" s="835" t="s">
        <v>15147</v>
      </c>
      <c r="UJF91" s="835" t="s">
        <v>15148</v>
      </c>
      <c r="UJG91" s="835" t="s">
        <v>15149</v>
      </c>
      <c r="UJH91" s="835" t="s">
        <v>15150</v>
      </c>
      <c r="UJI91" s="835" t="s">
        <v>15151</v>
      </c>
      <c r="UJJ91" s="835" t="s">
        <v>15152</v>
      </c>
      <c r="UJK91" s="835" t="s">
        <v>15153</v>
      </c>
      <c r="UJL91" s="835" t="s">
        <v>15154</v>
      </c>
      <c r="UJM91" s="835" t="s">
        <v>15155</v>
      </c>
      <c r="UJN91" s="835" t="s">
        <v>15156</v>
      </c>
      <c r="UJO91" s="835" t="s">
        <v>15157</v>
      </c>
      <c r="UJP91" s="835" t="s">
        <v>15158</v>
      </c>
      <c r="UJQ91" s="835" t="s">
        <v>15159</v>
      </c>
      <c r="UJR91" s="835" t="s">
        <v>15160</v>
      </c>
      <c r="UJS91" s="835" t="s">
        <v>15161</v>
      </c>
      <c r="UJT91" s="835" t="s">
        <v>15162</v>
      </c>
      <c r="UJU91" s="835" t="s">
        <v>15163</v>
      </c>
      <c r="UJV91" s="835" t="s">
        <v>15164</v>
      </c>
      <c r="UJW91" s="835" t="s">
        <v>15165</v>
      </c>
      <c r="UJX91" s="835" t="s">
        <v>15166</v>
      </c>
      <c r="UJY91" s="835" t="s">
        <v>15167</v>
      </c>
      <c r="UJZ91" s="835" t="s">
        <v>15168</v>
      </c>
      <c r="UKA91" s="835" t="s">
        <v>15169</v>
      </c>
      <c r="UKB91" s="835" t="s">
        <v>15170</v>
      </c>
      <c r="UKC91" s="835" t="s">
        <v>15171</v>
      </c>
      <c r="UKD91" s="835" t="s">
        <v>15172</v>
      </c>
      <c r="UKE91" s="835" t="s">
        <v>15173</v>
      </c>
      <c r="UKF91" s="835" t="s">
        <v>15174</v>
      </c>
      <c r="UKG91" s="835" t="s">
        <v>15175</v>
      </c>
      <c r="UKH91" s="835" t="s">
        <v>15176</v>
      </c>
      <c r="UKI91" s="835" t="s">
        <v>15177</v>
      </c>
      <c r="UKJ91" s="835" t="s">
        <v>15178</v>
      </c>
      <c r="UKK91" s="835" t="s">
        <v>15179</v>
      </c>
      <c r="UKL91" s="835" t="s">
        <v>15180</v>
      </c>
      <c r="UKM91" s="835" t="s">
        <v>15181</v>
      </c>
      <c r="UKN91" s="835" t="s">
        <v>15182</v>
      </c>
      <c r="UKO91" s="835" t="s">
        <v>15183</v>
      </c>
      <c r="UKP91" s="835" t="s">
        <v>15184</v>
      </c>
      <c r="UKQ91" s="835" t="s">
        <v>15185</v>
      </c>
      <c r="UKR91" s="835" t="s">
        <v>15186</v>
      </c>
      <c r="UKS91" s="835" t="s">
        <v>15187</v>
      </c>
      <c r="UKT91" s="835" t="s">
        <v>15188</v>
      </c>
      <c r="UKU91" s="835" t="s">
        <v>15189</v>
      </c>
      <c r="UKV91" s="835" t="s">
        <v>15190</v>
      </c>
      <c r="UKW91" s="835" t="s">
        <v>15191</v>
      </c>
      <c r="UKX91" s="835" t="s">
        <v>15192</v>
      </c>
      <c r="UKY91" s="835" t="s">
        <v>15193</v>
      </c>
      <c r="UKZ91" s="835" t="s">
        <v>15194</v>
      </c>
      <c r="ULA91" s="835" t="s">
        <v>15195</v>
      </c>
      <c r="ULB91" s="835" t="s">
        <v>15196</v>
      </c>
      <c r="ULC91" s="835" t="s">
        <v>15197</v>
      </c>
      <c r="ULD91" s="835" t="s">
        <v>15198</v>
      </c>
      <c r="ULE91" s="835" t="s">
        <v>15199</v>
      </c>
      <c r="ULF91" s="835" t="s">
        <v>15200</v>
      </c>
      <c r="ULG91" s="835" t="s">
        <v>15201</v>
      </c>
      <c r="ULH91" s="835" t="s">
        <v>15202</v>
      </c>
      <c r="ULI91" s="835" t="s">
        <v>15203</v>
      </c>
      <c r="ULJ91" s="835" t="s">
        <v>15204</v>
      </c>
      <c r="ULK91" s="835" t="s">
        <v>15205</v>
      </c>
      <c r="ULL91" s="835" t="s">
        <v>15206</v>
      </c>
      <c r="ULM91" s="835" t="s">
        <v>15207</v>
      </c>
      <c r="ULN91" s="835" t="s">
        <v>15208</v>
      </c>
      <c r="ULO91" s="835" t="s">
        <v>15209</v>
      </c>
      <c r="ULP91" s="835" t="s">
        <v>15210</v>
      </c>
      <c r="ULQ91" s="835" t="s">
        <v>15211</v>
      </c>
      <c r="ULR91" s="835" t="s">
        <v>15212</v>
      </c>
      <c r="ULS91" s="835" t="s">
        <v>15213</v>
      </c>
      <c r="ULT91" s="835" t="s">
        <v>15214</v>
      </c>
      <c r="ULU91" s="835" t="s">
        <v>15215</v>
      </c>
      <c r="ULV91" s="835" t="s">
        <v>15216</v>
      </c>
      <c r="ULW91" s="835" t="s">
        <v>15217</v>
      </c>
      <c r="ULX91" s="835" t="s">
        <v>15218</v>
      </c>
      <c r="ULY91" s="835" t="s">
        <v>15219</v>
      </c>
      <c r="ULZ91" s="835" t="s">
        <v>15220</v>
      </c>
      <c r="UMA91" s="835" t="s">
        <v>15221</v>
      </c>
      <c r="UMB91" s="835" t="s">
        <v>15222</v>
      </c>
      <c r="UMC91" s="835" t="s">
        <v>15223</v>
      </c>
      <c r="UMD91" s="835" t="s">
        <v>15224</v>
      </c>
      <c r="UME91" s="835" t="s">
        <v>15225</v>
      </c>
      <c r="UMF91" s="835" t="s">
        <v>15226</v>
      </c>
      <c r="UMG91" s="835" t="s">
        <v>15227</v>
      </c>
      <c r="UMH91" s="835" t="s">
        <v>15228</v>
      </c>
      <c r="UMI91" s="835" t="s">
        <v>15229</v>
      </c>
      <c r="UMJ91" s="835" t="s">
        <v>15230</v>
      </c>
      <c r="UMK91" s="835" t="s">
        <v>15231</v>
      </c>
      <c r="UML91" s="835" t="s">
        <v>15232</v>
      </c>
      <c r="UMM91" s="835" t="s">
        <v>15233</v>
      </c>
      <c r="UMN91" s="835" t="s">
        <v>15234</v>
      </c>
      <c r="UMO91" s="835" t="s">
        <v>15235</v>
      </c>
      <c r="UMP91" s="835" t="s">
        <v>15236</v>
      </c>
      <c r="UMQ91" s="835" t="s">
        <v>15237</v>
      </c>
      <c r="UMR91" s="835" t="s">
        <v>15238</v>
      </c>
      <c r="UMS91" s="835" t="s">
        <v>15239</v>
      </c>
      <c r="UMT91" s="835" t="s">
        <v>15240</v>
      </c>
      <c r="UMU91" s="835" t="s">
        <v>15241</v>
      </c>
      <c r="UMV91" s="835" t="s">
        <v>15242</v>
      </c>
      <c r="UMW91" s="835" t="s">
        <v>15243</v>
      </c>
      <c r="UMX91" s="835" t="s">
        <v>15244</v>
      </c>
      <c r="UMY91" s="835" t="s">
        <v>15245</v>
      </c>
      <c r="UMZ91" s="835" t="s">
        <v>15246</v>
      </c>
      <c r="UNA91" s="835" t="s">
        <v>15247</v>
      </c>
      <c r="UNB91" s="835" t="s">
        <v>15248</v>
      </c>
      <c r="UNC91" s="835" t="s">
        <v>15249</v>
      </c>
      <c r="UND91" s="835" t="s">
        <v>15250</v>
      </c>
      <c r="UNE91" s="835" t="s">
        <v>15251</v>
      </c>
      <c r="UNF91" s="835" t="s">
        <v>15252</v>
      </c>
      <c r="UNG91" s="835" t="s">
        <v>15253</v>
      </c>
      <c r="UNH91" s="835" t="s">
        <v>15254</v>
      </c>
      <c r="UNI91" s="835" t="s">
        <v>15255</v>
      </c>
      <c r="UNJ91" s="835" t="s">
        <v>15256</v>
      </c>
      <c r="UNK91" s="835" t="s">
        <v>15257</v>
      </c>
      <c r="UNL91" s="835" t="s">
        <v>15258</v>
      </c>
      <c r="UNM91" s="835" t="s">
        <v>15259</v>
      </c>
      <c r="UNN91" s="835" t="s">
        <v>15260</v>
      </c>
      <c r="UNO91" s="835" t="s">
        <v>15261</v>
      </c>
      <c r="UNP91" s="835" t="s">
        <v>15262</v>
      </c>
      <c r="UNQ91" s="835" t="s">
        <v>15263</v>
      </c>
      <c r="UNR91" s="835" t="s">
        <v>15264</v>
      </c>
      <c r="UNS91" s="835" t="s">
        <v>15265</v>
      </c>
      <c r="UNT91" s="835" t="s">
        <v>15266</v>
      </c>
      <c r="UNU91" s="835" t="s">
        <v>15267</v>
      </c>
      <c r="UNV91" s="835" t="s">
        <v>15268</v>
      </c>
      <c r="UNW91" s="835" t="s">
        <v>15269</v>
      </c>
      <c r="UNX91" s="835" t="s">
        <v>15270</v>
      </c>
      <c r="UNY91" s="835" t="s">
        <v>15271</v>
      </c>
      <c r="UNZ91" s="835" t="s">
        <v>15272</v>
      </c>
      <c r="UOA91" s="835" t="s">
        <v>15273</v>
      </c>
      <c r="UOB91" s="835" t="s">
        <v>15274</v>
      </c>
      <c r="UOC91" s="835" t="s">
        <v>15275</v>
      </c>
      <c r="UOD91" s="835" t="s">
        <v>15276</v>
      </c>
      <c r="UOE91" s="835" t="s">
        <v>15277</v>
      </c>
      <c r="UOF91" s="835" t="s">
        <v>15278</v>
      </c>
      <c r="UOG91" s="835" t="s">
        <v>15279</v>
      </c>
      <c r="UOH91" s="835" t="s">
        <v>15280</v>
      </c>
      <c r="UOI91" s="835" t="s">
        <v>15281</v>
      </c>
      <c r="UOJ91" s="835" t="s">
        <v>15282</v>
      </c>
      <c r="UOK91" s="835" t="s">
        <v>15283</v>
      </c>
      <c r="UOL91" s="835" t="s">
        <v>15284</v>
      </c>
      <c r="UOM91" s="835" t="s">
        <v>15285</v>
      </c>
      <c r="UON91" s="835" t="s">
        <v>15286</v>
      </c>
      <c r="UOO91" s="835" t="s">
        <v>15287</v>
      </c>
      <c r="UOP91" s="835" t="s">
        <v>15288</v>
      </c>
      <c r="UOQ91" s="835" t="s">
        <v>15289</v>
      </c>
      <c r="UOR91" s="835" t="s">
        <v>15290</v>
      </c>
      <c r="UOS91" s="835" t="s">
        <v>15291</v>
      </c>
      <c r="UOT91" s="835" t="s">
        <v>15292</v>
      </c>
      <c r="UOU91" s="835" t="s">
        <v>15293</v>
      </c>
      <c r="UOV91" s="835" t="s">
        <v>15294</v>
      </c>
      <c r="UOW91" s="835" t="s">
        <v>15295</v>
      </c>
      <c r="UOX91" s="835" t="s">
        <v>15296</v>
      </c>
      <c r="UOY91" s="835" t="s">
        <v>15297</v>
      </c>
      <c r="UOZ91" s="835" t="s">
        <v>15298</v>
      </c>
      <c r="UPA91" s="835" t="s">
        <v>15299</v>
      </c>
      <c r="UPB91" s="835" t="s">
        <v>15300</v>
      </c>
      <c r="UPC91" s="835" t="s">
        <v>15301</v>
      </c>
      <c r="UPD91" s="835" t="s">
        <v>15302</v>
      </c>
      <c r="UPE91" s="835" t="s">
        <v>15303</v>
      </c>
      <c r="UPF91" s="835" t="s">
        <v>15304</v>
      </c>
      <c r="UPG91" s="835" t="s">
        <v>15305</v>
      </c>
      <c r="UPH91" s="835" t="s">
        <v>15306</v>
      </c>
      <c r="UPI91" s="835" t="s">
        <v>15307</v>
      </c>
      <c r="UPJ91" s="835" t="s">
        <v>15308</v>
      </c>
      <c r="UPK91" s="835" t="s">
        <v>15309</v>
      </c>
      <c r="UPL91" s="835" t="s">
        <v>15310</v>
      </c>
      <c r="UPM91" s="835" t="s">
        <v>15311</v>
      </c>
      <c r="UPN91" s="835" t="s">
        <v>15312</v>
      </c>
      <c r="UPO91" s="835" t="s">
        <v>15313</v>
      </c>
      <c r="UPP91" s="835" t="s">
        <v>15314</v>
      </c>
      <c r="UPQ91" s="835" t="s">
        <v>15315</v>
      </c>
      <c r="UPR91" s="835" t="s">
        <v>15316</v>
      </c>
      <c r="UPS91" s="835" t="s">
        <v>15317</v>
      </c>
      <c r="UPT91" s="835" t="s">
        <v>15318</v>
      </c>
      <c r="UPU91" s="835" t="s">
        <v>15319</v>
      </c>
      <c r="UPV91" s="835" t="s">
        <v>15320</v>
      </c>
      <c r="UPW91" s="835" t="s">
        <v>15321</v>
      </c>
      <c r="UPX91" s="835" t="s">
        <v>15322</v>
      </c>
      <c r="UPY91" s="835" t="s">
        <v>15323</v>
      </c>
      <c r="UPZ91" s="835" t="s">
        <v>15324</v>
      </c>
      <c r="UQA91" s="835" t="s">
        <v>15325</v>
      </c>
      <c r="UQB91" s="835" t="s">
        <v>15326</v>
      </c>
      <c r="UQC91" s="835" t="s">
        <v>15327</v>
      </c>
      <c r="UQD91" s="835" t="s">
        <v>15328</v>
      </c>
      <c r="UQE91" s="835" t="s">
        <v>15329</v>
      </c>
      <c r="UQF91" s="835" t="s">
        <v>15330</v>
      </c>
      <c r="UQG91" s="835" t="s">
        <v>15331</v>
      </c>
      <c r="UQH91" s="835" t="s">
        <v>15332</v>
      </c>
      <c r="UQI91" s="835" t="s">
        <v>15333</v>
      </c>
      <c r="UQJ91" s="835" t="s">
        <v>15334</v>
      </c>
      <c r="UQK91" s="835" t="s">
        <v>15335</v>
      </c>
      <c r="UQL91" s="835" t="s">
        <v>15336</v>
      </c>
      <c r="UQM91" s="835" t="s">
        <v>15337</v>
      </c>
      <c r="UQN91" s="835" t="s">
        <v>15338</v>
      </c>
      <c r="UQO91" s="835" t="s">
        <v>15339</v>
      </c>
      <c r="UQP91" s="835" t="s">
        <v>15340</v>
      </c>
      <c r="UQQ91" s="835" t="s">
        <v>15341</v>
      </c>
      <c r="UQR91" s="835" t="s">
        <v>15342</v>
      </c>
      <c r="UQS91" s="835" t="s">
        <v>15343</v>
      </c>
      <c r="UQT91" s="835" t="s">
        <v>15344</v>
      </c>
      <c r="UQU91" s="835" t="s">
        <v>15345</v>
      </c>
      <c r="UQV91" s="835" t="s">
        <v>15346</v>
      </c>
      <c r="UQW91" s="835" t="s">
        <v>15347</v>
      </c>
      <c r="UQX91" s="835" t="s">
        <v>15348</v>
      </c>
      <c r="UQY91" s="835" t="s">
        <v>15349</v>
      </c>
      <c r="UQZ91" s="835" t="s">
        <v>15350</v>
      </c>
      <c r="URA91" s="835" t="s">
        <v>15351</v>
      </c>
      <c r="URB91" s="835" t="s">
        <v>15352</v>
      </c>
      <c r="URC91" s="835" t="s">
        <v>15353</v>
      </c>
      <c r="URD91" s="835" t="s">
        <v>15354</v>
      </c>
      <c r="URE91" s="835" t="s">
        <v>15355</v>
      </c>
      <c r="URF91" s="835" t="s">
        <v>15356</v>
      </c>
      <c r="URG91" s="835" t="s">
        <v>15357</v>
      </c>
      <c r="URH91" s="835" t="s">
        <v>15358</v>
      </c>
      <c r="URI91" s="835" t="s">
        <v>15359</v>
      </c>
      <c r="URJ91" s="835" t="s">
        <v>15360</v>
      </c>
      <c r="URK91" s="835" t="s">
        <v>15361</v>
      </c>
      <c r="URL91" s="835" t="s">
        <v>15362</v>
      </c>
      <c r="URM91" s="835" t="s">
        <v>15363</v>
      </c>
      <c r="URN91" s="835" t="s">
        <v>15364</v>
      </c>
      <c r="URO91" s="835" t="s">
        <v>15365</v>
      </c>
      <c r="URP91" s="835" t="s">
        <v>15366</v>
      </c>
      <c r="URQ91" s="835" t="s">
        <v>15367</v>
      </c>
      <c r="URR91" s="835" t="s">
        <v>15368</v>
      </c>
      <c r="URS91" s="835" t="s">
        <v>15369</v>
      </c>
      <c r="URT91" s="835" t="s">
        <v>15370</v>
      </c>
      <c r="URU91" s="835" t="s">
        <v>15371</v>
      </c>
      <c r="URV91" s="835" t="s">
        <v>15372</v>
      </c>
      <c r="URW91" s="835" t="s">
        <v>15373</v>
      </c>
      <c r="URX91" s="835" t="s">
        <v>15374</v>
      </c>
      <c r="URY91" s="835" t="s">
        <v>15375</v>
      </c>
      <c r="URZ91" s="835" t="s">
        <v>15376</v>
      </c>
      <c r="USA91" s="835" t="s">
        <v>15377</v>
      </c>
      <c r="USB91" s="835" t="s">
        <v>15378</v>
      </c>
      <c r="USC91" s="835" t="s">
        <v>15379</v>
      </c>
      <c r="USD91" s="835" t="s">
        <v>15380</v>
      </c>
      <c r="USE91" s="835" t="s">
        <v>15381</v>
      </c>
      <c r="USF91" s="835" t="s">
        <v>15382</v>
      </c>
      <c r="USG91" s="835" t="s">
        <v>15383</v>
      </c>
      <c r="USH91" s="835" t="s">
        <v>15384</v>
      </c>
      <c r="USI91" s="835" t="s">
        <v>15385</v>
      </c>
      <c r="USJ91" s="835" t="s">
        <v>15386</v>
      </c>
      <c r="USK91" s="835" t="s">
        <v>15387</v>
      </c>
      <c r="USL91" s="835" t="s">
        <v>15388</v>
      </c>
      <c r="USM91" s="835" t="s">
        <v>15389</v>
      </c>
      <c r="USN91" s="835" t="s">
        <v>15390</v>
      </c>
      <c r="USO91" s="835" t="s">
        <v>15391</v>
      </c>
      <c r="USP91" s="835" t="s">
        <v>15392</v>
      </c>
      <c r="USQ91" s="835" t="s">
        <v>15393</v>
      </c>
      <c r="USR91" s="835" t="s">
        <v>15394</v>
      </c>
      <c r="USS91" s="835" t="s">
        <v>15395</v>
      </c>
      <c r="UST91" s="835" t="s">
        <v>15396</v>
      </c>
      <c r="USU91" s="835" t="s">
        <v>15397</v>
      </c>
      <c r="USV91" s="835" t="s">
        <v>15398</v>
      </c>
      <c r="USW91" s="835" t="s">
        <v>15399</v>
      </c>
      <c r="USX91" s="835" t="s">
        <v>15400</v>
      </c>
      <c r="USY91" s="835" t="s">
        <v>15401</v>
      </c>
      <c r="USZ91" s="835" t="s">
        <v>15402</v>
      </c>
      <c r="UTA91" s="835" t="s">
        <v>15403</v>
      </c>
      <c r="UTB91" s="835" t="s">
        <v>15404</v>
      </c>
      <c r="UTC91" s="835" t="s">
        <v>15405</v>
      </c>
      <c r="UTD91" s="835" t="s">
        <v>15406</v>
      </c>
      <c r="UTE91" s="835" t="s">
        <v>15407</v>
      </c>
      <c r="UTF91" s="835" t="s">
        <v>15408</v>
      </c>
      <c r="UTG91" s="835" t="s">
        <v>15409</v>
      </c>
      <c r="UTH91" s="835" t="s">
        <v>15410</v>
      </c>
      <c r="UTI91" s="835" t="s">
        <v>15411</v>
      </c>
      <c r="UTJ91" s="835" t="s">
        <v>15412</v>
      </c>
      <c r="UTK91" s="835" t="s">
        <v>15413</v>
      </c>
      <c r="UTL91" s="835" t="s">
        <v>15414</v>
      </c>
      <c r="UTM91" s="835" t="s">
        <v>15415</v>
      </c>
      <c r="UTN91" s="835" t="s">
        <v>15416</v>
      </c>
      <c r="UTO91" s="835" t="s">
        <v>15417</v>
      </c>
      <c r="UTP91" s="835" t="s">
        <v>15418</v>
      </c>
      <c r="UTQ91" s="835" t="s">
        <v>15419</v>
      </c>
      <c r="UTR91" s="835" t="s">
        <v>15420</v>
      </c>
      <c r="UTS91" s="835" t="s">
        <v>15421</v>
      </c>
      <c r="UTT91" s="835" t="s">
        <v>15422</v>
      </c>
      <c r="UTU91" s="835" t="s">
        <v>15423</v>
      </c>
      <c r="UTV91" s="835" t="s">
        <v>15424</v>
      </c>
      <c r="UTW91" s="835" t="s">
        <v>15425</v>
      </c>
      <c r="UTX91" s="835" t="s">
        <v>15426</v>
      </c>
      <c r="UTY91" s="835" t="s">
        <v>15427</v>
      </c>
      <c r="UTZ91" s="835" t="s">
        <v>15428</v>
      </c>
      <c r="UUA91" s="835" t="s">
        <v>15429</v>
      </c>
      <c r="UUB91" s="835" t="s">
        <v>15430</v>
      </c>
      <c r="UUC91" s="835" t="s">
        <v>15431</v>
      </c>
      <c r="UUD91" s="835" t="s">
        <v>15432</v>
      </c>
      <c r="UUE91" s="835" t="s">
        <v>15433</v>
      </c>
      <c r="UUF91" s="835" t="s">
        <v>15434</v>
      </c>
      <c r="UUG91" s="835" t="s">
        <v>15435</v>
      </c>
      <c r="UUH91" s="835" t="s">
        <v>15436</v>
      </c>
      <c r="UUI91" s="835" t="s">
        <v>15437</v>
      </c>
      <c r="UUJ91" s="835" t="s">
        <v>15438</v>
      </c>
      <c r="UUK91" s="835" t="s">
        <v>15439</v>
      </c>
      <c r="UUL91" s="835" t="s">
        <v>15440</v>
      </c>
      <c r="UUM91" s="835" t="s">
        <v>15441</v>
      </c>
      <c r="UUN91" s="835" t="s">
        <v>15442</v>
      </c>
      <c r="UUO91" s="835" t="s">
        <v>15443</v>
      </c>
      <c r="UUP91" s="835" t="s">
        <v>15444</v>
      </c>
      <c r="UUQ91" s="835" t="s">
        <v>15445</v>
      </c>
      <c r="UUR91" s="835" t="s">
        <v>15446</v>
      </c>
      <c r="UUS91" s="835" t="s">
        <v>15447</v>
      </c>
      <c r="UUT91" s="835" t="s">
        <v>15448</v>
      </c>
      <c r="UUU91" s="835" t="s">
        <v>15449</v>
      </c>
      <c r="UUV91" s="835" t="s">
        <v>15450</v>
      </c>
      <c r="UUW91" s="835" t="s">
        <v>15451</v>
      </c>
      <c r="UUX91" s="835" t="s">
        <v>15452</v>
      </c>
      <c r="UUY91" s="835" t="s">
        <v>15453</v>
      </c>
      <c r="UUZ91" s="835" t="s">
        <v>15454</v>
      </c>
      <c r="UVA91" s="835" t="s">
        <v>15455</v>
      </c>
      <c r="UVB91" s="835" t="s">
        <v>15456</v>
      </c>
      <c r="UVC91" s="835" t="s">
        <v>15457</v>
      </c>
      <c r="UVD91" s="835" t="s">
        <v>15458</v>
      </c>
      <c r="UVE91" s="835" t="s">
        <v>15459</v>
      </c>
      <c r="UVF91" s="835" t="s">
        <v>15460</v>
      </c>
      <c r="UVG91" s="835" t="s">
        <v>15461</v>
      </c>
      <c r="UVH91" s="835" t="s">
        <v>15462</v>
      </c>
      <c r="UVI91" s="835" t="s">
        <v>15463</v>
      </c>
      <c r="UVJ91" s="835" t="s">
        <v>15464</v>
      </c>
      <c r="UVK91" s="835" t="s">
        <v>15465</v>
      </c>
      <c r="UVL91" s="835" t="s">
        <v>15466</v>
      </c>
      <c r="UVM91" s="835" t="s">
        <v>15467</v>
      </c>
      <c r="UVN91" s="835" t="s">
        <v>15468</v>
      </c>
      <c r="UVO91" s="835" t="s">
        <v>15469</v>
      </c>
      <c r="UVP91" s="835" t="s">
        <v>15470</v>
      </c>
      <c r="UVQ91" s="835" t="s">
        <v>15471</v>
      </c>
      <c r="UVR91" s="835" t="s">
        <v>15472</v>
      </c>
      <c r="UVS91" s="835" t="s">
        <v>15473</v>
      </c>
      <c r="UVT91" s="835" t="s">
        <v>15474</v>
      </c>
      <c r="UVU91" s="835" t="s">
        <v>15475</v>
      </c>
      <c r="UVV91" s="835" t="s">
        <v>15476</v>
      </c>
      <c r="UVW91" s="835" t="s">
        <v>15477</v>
      </c>
      <c r="UVX91" s="835" t="s">
        <v>15478</v>
      </c>
      <c r="UVY91" s="835" t="s">
        <v>15479</v>
      </c>
      <c r="UVZ91" s="835" t="s">
        <v>15480</v>
      </c>
      <c r="UWA91" s="835" t="s">
        <v>15481</v>
      </c>
      <c r="UWB91" s="835" t="s">
        <v>15482</v>
      </c>
      <c r="UWC91" s="835" t="s">
        <v>15483</v>
      </c>
      <c r="UWD91" s="835" t="s">
        <v>15484</v>
      </c>
      <c r="UWE91" s="835" t="s">
        <v>15485</v>
      </c>
      <c r="UWF91" s="835" t="s">
        <v>15486</v>
      </c>
      <c r="UWG91" s="835" t="s">
        <v>15487</v>
      </c>
      <c r="UWH91" s="835" t="s">
        <v>15488</v>
      </c>
      <c r="UWI91" s="835" t="s">
        <v>15489</v>
      </c>
      <c r="UWJ91" s="835" t="s">
        <v>15490</v>
      </c>
      <c r="UWK91" s="835" t="s">
        <v>15491</v>
      </c>
      <c r="UWL91" s="835" t="s">
        <v>15492</v>
      </c>
      <c r="UWM91" s="835" t="s">
        <v>15493</v>
      </c>
      <c r="UWN91" s="835" t="s">
        <v>15494</v>
      </c>
      <c r="UWO91" s="835" t="s">
        <v>15495</v>
      </c>
      <c r="UWP91" s="835" t="s">
        <v>15496</v>
      </c>
      <c r="UWQ91" s="835" t="s">
        <v>15497</v>
      </c>
      <c r="UWR91" s="835" t="s">
        <v>15498</v>
      </c>
      <c r="UWS91" s="835" t="s">
        <v>15499</v>
      </c>
      <c r="UWT91" s="835" t="s">
        <v>15500</v>
      </c>
      <c r="UWU91" s="835" t="s">
        <v>15501</v>
      </c>
      <c r="UWV91" s="835" t="s">
        <v>15502</v>
      </c>
      <c r="UWW91" s="835" t="s">
        <v>15503</v>
      </c>
      <c r="UWX91" s="835" t="s">
        <v>15504</v>
      </c>
      <c r="UWY91" s="835" t="s">
        <v>15505</v>
      </c>
      <c r="UWZ91" s="835" t="s">
        <v>15506</v>
      </c>
      <c r="UXA91" s="835" t="s">
        <v>15507</v>
      </c>
      <c r="UXB91" s="835" t="s">
        <v>15508</v>
      </c>
      <c r="UXC91" s="835" t="s">
        <v>15509</v>
      </c>
      <c r="UXD91" s="835" t="s">
        <v>15510</v>
      </c>
      <c r="UXE91" s="835" t="s">
        <v>15511</v>
      </c>
      <c r="UXF91" s="835" t="s">
        <v>15512</v>
      </c>
      <c r="UXG91" s="835" t="s">
        <v>15513</v>
      </c>
      <c r="UXH91" s="835" t="s">
        <v>15514</v>
      </c>
      <c r="UXI91" s="835" t="s">
        <v>15515</v>
      </c>
      <c r="UXJ91" s="835" t="s">
        <v>15516</v>
      </c>
      <c r="UXK91" s="835" t="s">
        <v>15517</v>
      </c>
      <c r="UXL91" s="835" t="s">
        <v>15518</v>
      </c>
      <c r="UXM91" s="835" t="s">
        <v>15519</v>
      </c>
      <c r="UXN91" s="835" t="s">
        <v>15520</v>
      </c>
      <c r="UXO91" s="835" t="s">
        <v>15521</v>
      </c>
      <c r="UXP91" s="835" t="s">
        <v>15522</v>
      </c>
      <c r="UXQ91" s="835" t="s">
        <v>15523</v>
      </c>
      <c r="UXR91" s="835" t="s">
        <v>15524</v>
      </c>
      <c r="UXS91" s="835" t="s">
        <v>15525</v>
      </c>
      <c r="UXT91" s="835" t="s">
        <v>15526</v>
      </c>
      <c r="UXU91" s="835" t="s">
        <v>15527</v>
      </c>
      <c r="UXV91" s="835" t="s">
        <v>15528</v>
      </c>
      <c r="UXW91" s="835" t="s">
        <v>15529</v>
      </c>
      <c r="UXX91" s="835" t="s">
        <v>15530</v>
      </c>
      <c r="UXY91" s="835" t="s">
        <v>15531</v>
      </c>
      <c r="UXZ91" s="835" t="s">
        <v>15532</v>
      </c>
      <c r="UYA91" s="835" t="s">
        <v>15533</v>
      </c>
      <c r="UYB91" s="835" t="s">
        <v>15534</v>
      </c>
      <c r="UYC91" s="835" t="s">
        <v>15535</v>
      </c>
      <c r="UYD91" s="835" t="s">
        <v>15536</v>
      </c>
      <c r="UYE91" s="835" t="s">
        <v>15537</v>
      </c>
      <c r="UYF91" s="835" t="s">
        <v>15538</v>
      </c>
      <c r="UYG91" s="835" t="s">
        <v>15539</v>
      </c>
      <c r="UYH91" s="835" t="s">
        <v>15540</v>
      </c>
      <c r="UYI91" s="835" t="s">
        <v>15541</v>
      </c>
      <c r="UYJ91" s="835" t="s">
        <v>15542</v>
      </c>
      <c r="UYK91" s="835" t="s">
        <v>15543</v>
      </c>
      <c r="UYL91" s="835" t="s">
        <v>15544</v>
      </c>
      <c r="UYM91" s="835" t="s">
        <v>15545</v>
      </c>
      <c r="UYN91" s="835" t="s">
        <v>15546</v>
      </c>
      <c r="UYO91" s="835" t="s">
        <v>15547</v>
      </c>
      <c r="UYP91" s="835" t="s">
        <v>15548</v>
      </c>
      <c r="UYQ91" s="835" t="s">
        <v>15549</v>
      </c>
      <c r="UYR91" s="835" t="s">
        <v>15550</v>
      </c>
      <c r="UYS91" s="835" t="s">
        <v>15551</v>
      </c>
      <c r="UYT91" s="835" t="s">
        <v>15552</v>
      </c>
      <c r="UYU91" s="835" t="s">
        <v>15553</v>
      </c>
      <c r="UYV91" s="835" t="s">
        <v>15554</v>
      </c>
      <c r="UYW91" s="835" t="s">
        <v>15555</v>
      </c>
      <c r="UYX91" s="835" t="s">
        <v>15556</v>
      </c>
      <c r="UYY91" s="835" t="s">
        <v>15557</v>
      </c>
      <c r="UYZ91" s="835" t="s">
        <v>15558</v>
      </c>
      <c r="UZA91" s="835" t="s">
        <v>15559</v>
      </c>
      <c r="UZB91" s="835" t="s">
        <v>15560</v>
      </c>
      <c r="UZC91" s="835" t="s">
        <v>15561</v>
      </c>
      <c r="UZD91" s="835" t="s">
        <v>15562</v>
      </c>
      <c r="UZE91" s="835" t="s">
        <v>15563</v>
      </c>
      <c r="UZF91" s="835" t="s">
        <v>15564</v>
      </c>
      <c r="UZG91" s="835" t="s">
        <v>15565</v>
      </c>
      <c r="UZH91" s="835" t="s">
        <v>15566</v>
      </c>
      <c r="UZI91" s="835" t="s">
        <v>15567</v>
      </c>
      <c r="UZJ91" s="835" t="s">
        <v>15568</v>
      </c>
      <c r="UZK91" s="835" t="s">
        <v>15569</v>
      </c>
      <c r="UZL91" s="835" t="s">
        <v>15570</v>
      </c>
      <c r="UZM91" s="835" t="s">
        <v>15571</v>
      </c>
      <c r="UZN91" s="835" t="s">
        <v>15572</v>
      </c>
      <c r="UZO91" s="835" t="s">
        <v>15573</v>
      </c>
      <c r="UZP91" s="835" t="s">
        <v>15574</v>
      </c>
      <c r="UZQ91" s="835" t="s">
        <v>15575</v>
      </c>
      <c r="UZR91" s="835" t="s">
        <v>15576</v>
      </c>
      <c r="UZS91" s="835" t="s">
        <v>15577</v>
      </c>
      <c r="UZT91" s="835" t="s">
        <v>15578</v>
      </c>
      <c r="UZU91" s="835" t="s">
        <v>15579</v>
      </c>
      <c r="UZV91" s="835" t="s">
        <v>15580</v>
      </c>
      <c r="UZW91" s="835" t="s">
        <v>15581</v>
      </c>
      <c r="UZX91" s="835" t="s">
        <v>15582</v>
      </c>
      <c r="UZY91" s="835" t="s">
        <v>15583</v>
      </c>
      <c r="UZZ91" s="835" t="s">
        <v>15584</v>
      </c>
      <c r="VAA91" s="835" t="s">
        <v>15585</v>
      </c>
      <c r="VAB91" s="835" t="s">
        <v>15586</v>
      </c>
      <c r="VAC91" s="835" t="s">
        <v>15587</v>
      </c>
      <c r="VAD91" s="835" t="s">
        <v>15588</v>
      </c>
      <c r="VAE91" s="835" t="s">
        <v>15589</v>
      </c>
      <c r="VAF91" s="835" t="s">
        <v>15590</v>
      </c>
      <c r="VAG91" s="835" t="s">
        <v>15591</v>
      </c>
      <c r="VAH91" s="835" t="s">
        <v>15592</v>
      </c>
      <c r="VAI91" s="835" t="s">
        <v>15593</v>
      </c>
      <c r="VAJ91" s="835" t="s">
        <v>15594</v>
      </c>
      <c r="VAK91" s="835" t="s">
        <v>15595</v>
      </c>
      <c r="VAL91" s="835" t="s">
        <v>15596</v>
      </c>
      <c r="VAM91" s="835" t="s">
        <v>15597</v>
      </c>
      <c r="VAN91" s="835" t="s">
        <v>15598</v>
      </c>
      <c r="VAO91" s="835" t="s">
        <v>15599</v>
      </c>
      <c r="VAP91" s="835" t="s">
        <v>15600</v>
      </c>
      <c r="VAQ91" s="835" t="s">
        <v>15601</v>
      </c>
      <c r="VAR91" s="835" t="s">
        <v>15602</v>
      </c>
      <c r="VAS91" s="835" t="s">
        <v>15603</v>
      </c>
      <c r="VAT91" s="835" t="s">
        <v>15604</v>
      </c>
      <c r="VAU91" s="835" t="s">
        <v>15605</v>
      </c>
      <c r="VAV91" s="835" t="s">
        <v>15606</v>
      </c>
      <c r="VAW91" s="835" t="s">
        <v>15607</v>
      </c>
      <c r="VAX91" s="835" t="s">
        <v>15608</v>
      </c>
      <c r="VAY91" s="835" t="s">
        <v>15609</v>
      </c>
      <c r="VAZ91" s="835" t="s">
        <v>15610</v>
      </c>
      <c r="VBA91" s="835" t="s">
        <v>15611</v>
      </c>
      <c r="VBB91" s="835" t="s">
        <v>15612</v>
      </c>
      <c r="VBC91" s="835" t="s">
        <v>15613</v>
      </c>
      <c r="VBD91" s="835" t="s">
        <v>15614</v>
      </c>
      <c r="VBE91" s="835" t="s">
        <v>15615</v>
      </c>
      <c r="VBF91" s="835" t="s">
        <v>15616</v>
      </c>
      <c r="VBG91" s="835" t="s">
        <v>15617</v>
      </c>
      <c r="VBH91" s="835" t="s">
        <v>15618</v>
      </c>
      <c r="VBI91" s="835" t="s">
        <v>15619</v>
      </c>
      <c r="VBJ91" s="835" t="s">
        <v>15620</v>
      </c>
      <c r="VBK91" s="835" t="s">
        <v>15621</v>
      </c>
      <c r="VBL91" s="835" t="s">
        <v>15622</v>
      </c>
      <c r="VBM91" s="835" t="s">
        <v>15623</v>
      </c>
      <c r="VBN91" s="835" t="s">
        <v>15624</v>
      </c>
      <c r="VBO91" s="835" t="s">
        <v>15625</v>
      </c>
      <c r="VBP91" s="835" t="s">
        <v>15626</v>
      </c>
      <c r="VBQ91" s="835" t="s">
        <v>15627</v>
      </c>
      <c r="VBR91" s="835" t="s">
        <v>15628</v>
      </c>
      <c r="VBS91" s="835" t="s">
        <v>15629</v>
      </c>
      <c r="VBT91" s="835" t="s">
        <v>15630</v>
      </c>
      <c r="VBU91" s="835" t="s">
        <v>15631</v>
      </c>
      <c r="VBV91" s="835" t="s">
        <v>15632</v>
      </c>
      <c r="VBW91" s="835" t="s">
        <v>15633</v>
      </c>
      <c r="VBX91" s="835" t="s">
        <v>15634</v>
      </c>
      <c r="VBY91" s="835" t="s">
        <v>15635</v>
      </c>
      <c r="VBZ91" s="835" t="s">
        <v>15636</v>
      </c>
      <c r="VCA91" s="835" t="s">
        <v>15637</v>
      </c>
      <c r="VCB91" s="835" t="s">
        <v>15638</v>
      </c>
      <c r="VCC91" s="835" t="s">
        <v>15639</v>
      </c>
      <c r="VCD91" s="835" t="s">
        <v>15640</v>
      </c>
      <c r="VCE91" s="835" t="s">
        <v>15641</v>
      </c>
      <c r="VCF91" s="835" t="s">
        <v>15642</v>
      </c>
      <c r="VCG91" s="835" t="s">
        <v>15643</v>
      </c>
      <c r="VCH91" s="835" t="s">
        <v>15644</v>
      </c>
      <c r="VCI91" s="835" t="s">
        <v>15645</v>
      </c>
      <c r="VCJ91" s="835" t="s">
        <v>15646</v>
      </c>
      <c r="VCK91" s="835" t="s">
        <v>15647</v>
      </c>
      <c r="VCL91" s="835" t="s">
        <v>15648</v>
      </c>
      <c r="VCM91" s="835" t="s">
        <v>15649</v>
      </c>
      <c r="VCN91" s="835" t="s">
        <v>15650</v>
      </c>
      <c r="VCO91" s="835" t="s">
        <v>15651</v>
      </c>
      <c r="VCP91" s="835" t="s">
        <v>15652</v>
      </c>
      <c r="VCQ91" s="835" t="s">
        <v>15653</v>
      </c>
      <c r="VCR91" s="835" t="s">
        <v>15654</v>
      </c>
      <c r="VCS91" s="835" t="s">
        <v>15655</v>
      </c>
      <c r="VCT91" s="835" t="s">
        <v>15656</v>
      </c>
      <c r="VCU91" s="835" t="s">
        <v>15657</v>
      </c>
      <c r="VCV91" s="835" t="s">
        <v>15658</v>
      </c>
      <c r="VCW91" s="835" t="s">
        <v>15659</v>
      </c>
      <c r="VCX91" s="835" t="s">
        <v>15660</v>
      </c>
      <c r="VCY91" s="835" t="s">
        <v>15661</v>
      </c>
      <c r="VCZ91" s="835" t="s">
        <v>15662</v>
      </c>
      <c r="VDA91" s="835" t="s">
        <v>15663</v>
      </c>
      <c r="VDB91" s="835" t="s">
        <v>15664</v>
      </c>
      <c r="VDC91" s="835" t="s">
        <v>15665</v>
      </c>
      <c r="VDD91" s="835" t="s">
        <v>15666</v>
      </c>
      <c r="VDE91" s="835" t="s">
        <v>15667</v>
      </c>
      <c r="VDF91" s="835" t="s">
        <v>15668</v>
      </c>
      <c r="VDG91" s="835" t="s">
        <v>15669</v>
      </c>
      <c r="VDH91" s="835" t="s">
        <v>15670</v>
      </c>
      <c r="VDI91" s="835" t="s">
        <v>15671</v>
      </c>
      <c r="VDJ91" s="835" t="s">
        <v>15672</v>
      </c>
      <c r="VDK91" s="835" t="s">
        <v>15673</v>
      </c>
      <c r="VDL91" s="835" t="s">
        <v>15674</v>
      </c>
      <c r="VDM91" s="835" t="s">
        <v>15675</v>
      </c>
      <c r="VDN91" s="835" t="s">
        <v>15676</v>
      </c>
      <c r="VDO91" s="835" t="s">
        <v>15677</v>
      </c>
      <c r="VDP91" s="835" t="s">
        <v>15678</v>
      </c>
      <c r="VDQ91" s="835" t="s">
        <v>15679</v>
      </c>
      <c r="VDR91" s="835" t="s">
        <v>15680</v>
      </c>
      <c r="VDS91" s="835" t="s">
        <v>15681</v>
      </c>
      <c r="VDT91" s="835" t="s">
        <v>15682</v>
      </c>
      <c r="VDU91" s="835" t="s">
        <v>15683</v>
      </c>
      <c r="VDV91" s="835" t="s">
        <v>15684</v>
      </c>
      <c r="VDW91" s="835" t="s">
        <v>15685</v>
      </c>
      <c r="VDX91" s="835" t="s">
        <v>15686</v>
      </c>
      <c r="VDY91" s="835" t="s">
        <v>15687</v>
      </c>
      <c r="VDZ91" s="835" t="s">
        <v>15688</v>
      </c>
      <c r="VEA91" s="835" t="s">
        <v>15689</v>
      </c>
      <c r="VEB91" s="835" t="s">
        <v>15690</v>
      </c>
      <c r="VEC91" s="835" t="s">
        <v>15691</v>
      </c>
      <c r="VED91" s="835" t="s">
        <v>15692</v>
      </c>
      <c r="VEE91" s="835" t="s">
        <v>15693</v>
      </c>
      <c r="VEF91" s="835" t="s">
        <v>15694</v>
      </c>
      <c r="VEG91" s="835" t="s">
        <v>15695</v>
      </c>
      <c r="VEH91" s="835" t="s">
        <v>15696</v>
      </c>
      <c r="VEI91" s="835" t="s">
        <v>15697</v>
      </c>
      <c r="VEJ91" s="835" t="s">
        <v>15698</v>
      </c>
      <c r="VEK91" s="835" t="s">
        <v>15699</v>
      </c>
      <c r="VEL91" s="835" t="s">
        <v>15700</v>
      </c>
      <c r="VEM91" s="835" t="s">
        <v>15701</v>
      </c>
      <c r="VEN91" s="835" t="s">
        <v>15702</v>
      </c>
      <c r="VEO91" s="835" t="s">
        <v>15703</v>
      </c>
      <c r="VEP91" s="835" t="s">
        <v>15704</v>
      </c>
      <c r="VEQ91" s="835" t="s">
        <v>15705</v>
      </c>
      <c r="VER91" s="835" t="s">
        <v>15706</v>
      </c>
      <c r="VES91" s="835" t="s">
        <v>15707</v>
      </c>
      <c r="VET91" s="835" t="s">
        <v>15708</v>
      </c>
      <c r="VEU91" s="835" t="s">
        <v>15709</v>
      </c>
      <c r="VEV91" s="835" t="s">
        <v>15710</v>
      </c>
      <c r="VEW91" s="835" t="s">
        <v>15711</v>
      </c>
      <c r="VEX91" s="835" t="s">
        <v>15712</v>
      </c>
      <c r="VEY91" s="835" t="s">
        <v>15713</v>
      </c>
      <c r="VEZ91" s="835" t="s">
        <v>15714</v>
      </c>
      <c r="VFA91" s="835" t="s">
        <v>15715</v>
      </c>
      <c r="VFB91" s="835" t="s">
        <v>15716</v>
      </c>
      <c r="VFC91" s="835" t="s">
        <v>15717</v>
      </c>
      <c r="VFD91" s="835" t="s">
        <v>15718</v>
      </c>
      <c r="VFE91" s="835" t="s">
        <v>15719</v>
      </c>
      <c r="VFF91" s="835" t="s">
        <v>15720</v>
      </c>
      <c r="VFG91" s="835" t="s">
        <v>15721</v>
      </c>
      <c r="VFH91" s="835" t="s">
        <v>15722</v>
      </c>
      <c r="VFI91" s="835" t="s">
        <v>15723</v>
      </c>
      <c r="VFJ91" s="835" t="s">
        <v>15724</v>
      </c>
      <c r="VFK91" s="835" t="s">
        <v>15725</v>
      </c>
      <c r="VFL91" s="835" t="s">
        <v>15726</v>
      </c>
      <c r="VFM91" s="835" t="s">
        <v>15727</v>
      </c>
      <c r="VFN91" s="835" t="s">
        <v>15728</v>
      </c>
      <c r="VFO91" s="835" t="s">
        <v>15729</v>
      </c>
      <c r="VFP91" s="835" t="s">
        <v>15730</v>
      </c>
      <c r="VFQ91" s="835" t="s">
        <v>15731</v>
      </c>
      <c r="VFR91" s="835" t="s">
        <v>15732</v>
      </c>
      <c r="VFS91" s="835" t="s">
        <v>15733</v>
      </c>
      <c r="VFT91" s="835" t="s">
        <v>15734</v>
      </c>
      <c r="VFU91" s="835" t="s">
        <v>15735</v>
      </c>
      <c r="VFV91" s="835" t="s">
        <v>15736</v>
      </c>
      <c r="VFW91" s="835" t="s">
        <v>15737</v>
      </c>
      <c r="VFX91" s="835" t="s">
        <v>15738</v>
      </c>
      <c r="VFY91" s="835" t="s">
        <v>15739</v>
      </c>
      <c r="VFZ91" s="835" t="s">
        <v>15740</v>
      </c>
      <c r="VGA91" s="835" t="s">
        <v>15741</v>
      </c>
      <c r="VGB91" s="835" t="s">
        <v>15742</v>
      </c>
      <c r="VGC91" s="835" t="s">
        <v>15743</v>
      </c>
      <c r="VGD91" s="835" t="s">
        <v>15744</v>
      </c>
      <c r="VGE91" s="835" t="s">
        <v>15745</v>
      </c>
      <c r="VGF91" s="835" t="s">
        <v>15746</v>
      </c>
      <c r="VGG91" s="835" t="s">
        <v>15747</v>
      </c>
      <c r="VGH91" s="835" t="s">
        <v>15748</v>
      </c>
      <c r="VGI91" s="835" t="s">
        <v>15749</v>
      </c>
      <c r="VGJ91" s="835" t="s">
        <v>15750</v>
      </c>
      <c r="VGK91" s="835" t="s">
        <v>15751</v>
      </c>
      <c r="VGL91" s="835" t="s">
        <v>15752</v>
      </c>
      <c r="VGM91" s="835" t="s">
        <v>15753</v>
      </c>
      <c r="VGN91" s="835" t="s">
        <v>15754</v>
      </c>
      <c r="VGO91" s="835" t="s">
        <v>15755</v>
      </c>
      <c r="VGP91" s="835" t="s">
        <v>15756</v>
      </c>
      <c r="VGQ91" s="835" t="s">
        <v>15757</v>
      </c>
      <c r="VGR91" s="835" t="s">
        <v>15758</v>
      </c>
      <c r="VGS91" s="835" t="s">
        <v>15759</v>
      </c>
      <c r="VGT91" s="835" t="s">
        <v>15760</v>
      </c>
      <c r="VGU91" s="835" t="s">
        <v>15761</v>
      </c>
      <c r="VGV91" s="835" t="s">
        <v>15762</v>
      </c>
      <c r="VGW91" s="835" t="s">
        <v>15763</v>
      </c>
      <c r="VGX91" s="835" t="s">
        <v>15764</v>
      </c>
      <c r="VGY91" s="835" t="s">
        <v>15765</v>
      </c>
      <c r="VGZ91" s="835" t="s">
        <v>15766</v>
      </c>
      <c r="VHA91" s="835" t="s">
        <v>15767</v>
      </c>
      <c r="VHB91" s="835" t="s">
        <v>15768</v>
      </c>
      <c r="VHC91" s="835" t="s">
        <v>15769</v>
      </c>
      <c r="VHD91" s="835" t="s">
        <v>15770</v>
      </c>
      <c r="VHE91" s="835" t="s">
        <v>15771</v>
      </c>
      <c r="VHF91" s="835" t="s">
        <v>15772</v>
      </c>
      <c r="VHG91" s="835" t="s">
        <v>15773</v>
      </c>
      <c r="VHH91" s="835" t="s">
        <v>15774</v>
      </c>
      <c r="VHI91" s="835" t="s">
        <v>15775</v>
      </c>
      <c r="VHJ91" s="835" t="s">
        <v>15776</v>
      </c>
      <c r="VHK91" s="835" t="s">
        <v>15777</v>
      </c>
      <c r="VHL91" s="835" t="s">
        <v>15778</v>
      </c>
      <c r="VHM91" s="835" t="s">
        <v>15779</v>
      </c>
      <c r="VHN91" s="835" t="s">
        <v>15780</v>
      </c>
      <c r="VHO91" s="835" t="s">
        <v>15781</v>
      </c>
      <c r="VHP91" s="835" t="s">
        <v>15782</v>
      </c>
      <c r="VHQ91" s="835" t="s">
        <v>15783</v>
      </c>
      <c r="VHR91" s="835" t="s">
        <v>15784</v>
      </c>
      <c r="VHS91" s="835" t="s">
        <v>15785</v>
      </c>
      <c r="VHT91" s="835" t="s">
        <v>15786</v>
      </c>
      <c r="VHU91" s="835" t="s">
        <v>15787</v>
      </c>
      <c r="VHV91" s="835" t="s">
        <v>15788</v>
      </c>
      <c r="VHW91" s="835" t="s">
        <v>15789</v>
      </c>
      <c r="VHX91" s="835" t="s">
        <v>15790</v>
      </c>
      <c r="VHY91" s="835" t="s">
        <v>15791</v>
      </c>
      <c r="VHZ91" s="835" t="s">
        <v>15792</v>
      </c>
      <c r="VIA91" s="835" t="s">
        <v>15793</v>
      </c>
      <c r="VIB91" s="835" t="s">
        <v>15794</v>
      </c>
      <c r="VIC91" s="835" t="s">
        <v>15795</v>
      </c>
      <c r="VID91" s="835" t="s">
        <v>15796</v>
      </c>
      <c r="VIE91" s="835" t="s">
        <v>15797</v>
      </c>
      <c r="VIF91" s="835" t="s">
        <v>15798</v>
      </c>
      <c r="VIG91" s="835" t="s">
        <v>15799</v>
      </c>
      <c r="VIH91" s="835" t="s">
        <v>15800</v>
      </c>
      <c r="VII91" s="835" t="s">
        <v>15801</v>
      </c>
      <c r="VIJ91" s="835" t="s">
        <v>15802</v>
      </c>
      <c r="VIK91" s="835" t="s">
        <v>15803</v>
      </c>
      <c r="VIL91" s="835" t="s">
        <v>15804</v>
      </c>
      <c r="VIM91" s="835" t="s">
        <v>15805</v>
      </c>
      <c r="VIN91" s="835" t="s">
        <v>15806</v>
      </c>
      <c r="VIO91" s="835" t="s">
        <v>15807</v>
      </c>
      <c r="VIP91" s="835" t="s">
        <v>15808</v>
      </c>
      <c r="VIQ91" s="835" t="s">
        <v>15809</v>
      </c>
      <c r="VIR91" s="835" t="s">
        <v>15810</v>
      </c>
      <c r="VIS91" s="835" t="s">
        <v>15811</v>
      </c>
      <c r="VIT91" s="835" t="s">
        <v>15812</v>
      </c>
      <c r="VIU91" s="835" t="s">
        <v>15813</v>
      </c>
      <c r="VIV91" s="835" t="s">
        <v>15814</v>
      </c>
      <c r="VIW91" s="835" t="s">
        <v>15815</v>
      </c>
      <c r="VIX91" s="835" t="s">
        <v>15816</v>
      </c>
      <c r="VIY91" s="835" t="s">
        <v>15817</v>
      </c>
      <c r="VIZ91" s="835" t="s">
        <v>15818</v>
      </c>
      <c r="VJA91" s="835" t="s">
        <v>15819</v>
      </c>
      <c r="VJB91" s="835" t="s">
        <v>15820</v>
      </c>
      <c r="VJC91" s="835" t="s">
        <v>15821</v>
      </c>
      <c r="VJD91" s="835" t="s">
        <v>15822</v>
      </c>
      <c r="VJE91" s="835" t="s">
        <v>15823</v>
      </c>
      <c r="VJF91" s="835" t="s">
        <v>15824</v>
      </c>
      <c r="VJG91" s="835" t="s">
        <v>15825</v>
      </c>
      <c r="VJH91" s="835" t="s">
        <v>15826</v>
      </c>
      <c r="VJI91" s="835" t="s">
        <v>15827</v>
      </c>
      <c r="VJJ91" s="835" t="s">
        <v>15828</v>
      </c>
      <c r="VJK91" s="835" t="s">
        <v>15829</v>
      </c>
      <c r="VJL91" s="835" t="s">
        <v>15830</v>
      </c>
      <c r="VJM91" s="835" t="s">
        <v>15831</v>
      </c>
      <c r="VJN91" s="835" t="s">
        <v>15832</v>
      </c>
      <c r="VJO91" s="835" t="s">
        <v>15833</v>
      </c>
      <c r="VJP91" s="835" t="s">
        <v>15834</v>
      </c>
      <c r="VJQ91" s="835" t="s">
        <v>15835</v>
      </c>
      <c r="VJR91" s="835" t="s">
        <v>15836</v>
      </c>
      <c r="VJS91" s="835" t="s">
        <v>15837</v>
      </c>
      <c r="VJT91" s="835" t="s">
        <v>15838</v>
      </c>
      <c r="VJU91" s="835" t="s">
        <v>15839</v>
      </c>
      <c r="VJV91" s="835" t="s">
        <v>15840</v>
      </c>
      <c r="VJW91" s="835" t="s">
        <v>15841</v>
      </c>
      <c r="VJX91" s="835" t="s">
        <v>15842</v>
      </c>
      <c r="VJY91" s="835" t="s">
        <v>15843</v>
      </c>
      <c r="VJZ91" s="835" t="s">
        <v>15844</v>
      </c>
      <c r="VKA91" s="835" t="s">
        <v>15845</v>
      </c>
      <c r="VKB91" s="835" t="s">
        <v>15846</v>
      </c>
      <c r="VKC91" s="835" t="s">
        <v>15847</v>
      </c>
      <c r="VKD91" s="835" t="s">
        <v>15848</v>
      </c>
      <c r="VKE91" s="835" t="s">
        <v>15849</v>
      </c>
      <c r="VKF91" s="835" t="s">
        <v>15850</v>
      </c>
      <c r="VKG91" s="835" t="s">
        <v>15851</v>
      </c>
      <c r="VKH91" s="835" t="s">
        <v>15852</v>
      </c>
      <c r="VKI91" s="835" t="s">
        <v>15853</v>
      </c>
      <c r="VKJ91" s="835" t="s">
        <v>15854</v>
      </c>
      <c r="VKK91" s="835" t="s">
        <v>15855</v>
      </c>
      <c r="VKL91" s="835" t="s">
        <v>15856</v>
      </c>
      <c r="VKM91" s="835" t="s">
        <v>15857</v>
      </c>
      <c r="VKN91" s="835" t="s">
        <v>15858</v>
      </c>
      <c r="VKO91" s="835" t="s">
        <v>15859</v>
      </c>
      <c r="VKP91" s="835" t="s">
        <v>15860</v>
      </c>
      <c r="VKQ91" s="835" t="s">
        <v>15861</v>
      </c>
      <c r="VKR91" s="835" t="s">
        <v>15862</v>
      </c>
      <c r="VKS91" s="835" t="s">
        <v>15863</v>
      </c>
      <c r="VKT91" s="835" t="s">
        <v>15864</v>
      </c>
      <c r="VKU91" s="835" t="s">
        <v>15865</v>
      </c>
      <c r="VKV91" s="835" t="s">
        <v>15866</v>
      </c>
      <c r="VKW91" s="835" t="s">
        <v>15867</v>
      </c>
      <c r="VKX91" s="835" t="s">
        <v>15868</v>
      </c>
      <c r="VKY91" s="835" t="s">
        <v>15869</v>
      </c>
      <c r="VKZ91" s="835" t="s">
        <v>15870</v>
      </c>
      <c r="VLA91" s="835" t="s">
        <v>15871</v>
      </c>
      <c r="VLB91" s="835" t="s">
        <v>15872</v>
      </c>
      <c r="VLC91" s="835" t="s">
        <v>15873</v>
      </c>
      <c r="VLD91" s="835" t="s">
        <v>15874</v>
      </c>
      <c r="VLE91" s="835" t="s">
        <v>15875</v>
      </c>
      <c r="VLF91" s="835" t="s">
        <v>15876</v>
      </c>
      <c r="VLG91" s="835" t="s">
        <v>15877</v>
      </c>
      <c r="VLH91" s="835" t="s">
        <v>15878</v>
      </c>
      <c r="VLI91" s="835" t="s">
        <v>15879</v>
      </c>
      <c r="VLJ91" s="835" t="s">
        <v>15880</v>
      </c>
      <c r="VLK91" s="835" t="s">
        <v>15881</v>
      </c>
      <c r="VLL91" s="835" t="s">
        <v>15882</v>
      </c>
      <c r="VLM91" s="835" t="s">
        <v>15883</v>
      </c>
      <c r="VLN91" s="835" t="s">
        <v>15884</v>
      </c>
      <c r="VLO91" s="835" t="s">
        <v>15885</v>
      </c>
      <c r="VLP91" s="835" t="s">
        <v>15886</v>
      </c>
      <c r="VLQ91" s="835" t="s">
        <v>15887</v>
      </c>
      <c r="VLR91" s="835" t="s">
        <v>15888</v>
      </c>
      <c r="VLS91" s="835" t="s">
        <v>15889</v>
      </c>
      <c r="VLT91" s="835" t="s">
        <v>15890</v>
      </c>
      <c r="VLU91" s="835" t="s">
        <v>15891</v>
      </c>
      <c r="VLV91" s="835" t="s">
        <v>15892</v>
      </c>
      <c r="VLW91" s="835" t="s">
        <v>15893</v>
      </c>
      <c r="VLX91" s="835" t="s">
        <v>15894</v>
      </c>
      <c r="VLY91" s="835" t="s">
        <v>15895</v>
      </c>
      <c r="VLZ91" s="835" t="s">
        <v>15896</v>
      </c>
      <c r="VMA91" s="835" t="s">
        <v>15897</v>
      </c>
      <c r="VMB91" s="835" t="s">
        <v>15898</v>
      </c>
      <c r="VMC91" s="835" t="s">
        <v>15899</v>
      </c>
      <c r="VMD91" s="835" t="s">
        <v>15900</v>
      </c>
      <c r="VME91" s="835" t="s">
        <v>15901</v>
      </c>
      <c r="VMF91" s="835" t="s">
        <v>15902</v>
      </c>
      <c r="VMG91" s="835" t="s">
        <v>15903</v>
      </c>
      <c r="VMH91" s="835" t="s">
        <v>15904</v>
      </c>
      <c r="VMI91" s="835" t="s">
        <v>15905</v>
      </c>
      <c r="VMJ91" s="835" t="s">
        <v>15906</v>
      </c>
      <c r="VMK91" s="835" t="s">
        <v>15907</v>
      </c>
      <c r="VML91" s="835" t="s">
        <v>15908</v>
      </c>
      <c r="VMM91" s="835" t="s">
        <v>15909</v>
      </c>
      <c r="VMN91" s="835" t="s">
        <v>15910</v>
      </c>
      <c r="VMO91" s="835" t="s">
        <v>15911</v>
      </c>
      <c r="VMP91" s="835" t="s">
        <v>15912</v>
      </c>
      <c r="VMQ91" s="835" t="s">
        <v>15913</v>
      </c>
      <c r="VMR91" s="835" t="s">
        <v>15914</v>
      </c>
      <c r="VMS91" s="835" t="s">
        <v>15915</v>
      </c>
      <c r="VMT91" s="835" t="s">
        <v>15916</v>
      </c>
      <c r="VMU91" s="835" t="s">
        <v>15917</v>
      </c>
      <c r="VMV91" s="835" t="s">
        <v>15918</v>
      </c>
      <c r="VMW91" s="835" t="s">
        <v>15919</v>
      </c>
      <c r="VMX91" s="835" t="s">
        <v>15920</v>
      </c>
      <c r="VMY91" s="835" t="s">
        <v>15921</v>
      </c>
      <c r="VMZ91" s="835" t="s">
        <v>15922</v>
      </c>
      <c r="VNA91" s="835" t="s">
        <v>15923</v>
      </c>
      <c r="VNB91" s="835" t="s">
        <v>15924</v>
      </c>
      <c r="VNC91" s="835" t="s">
        <v>15925</v>
      </c>
      <c r="VND91" s="835" t="s">
        <v>15926</v>
      </c>
      <c r="VNE91" s="835" t="s">
        <v>15927</v>
      </c>
      <c r="VNF91" s="835" t="s">
        <v>15928</v>
      </c>
      <c r="VNG91" s="835" t="s">
        <v>15929</v>
      </c>
      <c r="VNH91" s="835" t="s">
        <v>15930</v>
      </c>
      <c r="VNI91" s="835" t="s">
        <v>15931</v>
      </c>
      <c r="VNJ91" s="835" t="s">
        <v>15932</v>
      </c>
      <c r="VNK91" s="835" t="s">
        <v>15933</v>
      </c>
      <c r="VNL91" s="835" t="s">
        <v>15934</v>
      </c>
      <c r="VNM91" s="835" t="s">
        <v>15935</v>
      </c>
      <c r="VNN91" s="835" t="s">
        <v>15936</v>
      </c>
      <c r="VNO91" s="835" t="s">
        <v>15937</v>
      </c>
      <c r="VNP91" s="835" t="s">
        <v>15938</v>
      </c>
      <c r="VNQ91" s="835" t="s">
        <v>15939</v>
      </c>
      <c r="VNR91" s="835" t="s">
        <v>15940</v>
      </c>
      <c r="VNS91" s="835" t="s">
        <v>15941</v>
      </c>
      <c r="VNT91" s="835" t="s">
        <v>15942</v>
      </c>
      <c r="VNU91" s="835" t="s">
        <v>15943</v>
      </c>
      <c r="VNV91" s="835" t="s">
        <v>15944</v>
      </c>
      <c r="VNW91" s="835" t="s">
        <v>15945</v>
      </c>
      <c r="VNX91" s="835" t="s">
        <v>15946</v>
      </c>
      <c r="VNY91" s="835" t="s">
        <v>15947</v>
      </c>
      <c r="VNZ91" s="835" t="s">
        <v>15948</v>
      </c>
      <c r="VOA91" s="835" t="s">
        <v>15949</v>
      </c>
      <c r="VOB91" s="835" t="s">
        <v>15950</v>
      </c>
      <c r="VOC91" s="835" t="s">
        <v>15951</v>
      </c>
      <c r="VOD91" s="835" t="s">
        <v>15952</v>
      </c>
      <c r="VOE91" s="835" t="s">
        <v>15953</v>
      </c>
      <c r="VOF91" s="835" t="s">
        <v>15954</v>
      </c>
      <c r="VOG91" s="835" t="s">
        <v>15955</v>
      </c>
      <c r="VOH91" s="835" t="s">
        <v>15956</v>
      </c>
      <c r="VOI91" s="835" t="s">
        <v>15957</v>
      </c>
      <c r="VOJ91" s="835" t="s">
        <v>15958</v>
      </c>
      <c r="VOK91" s="835" t="s">
        <v>15959</v>
      </c>
      <c r="VOL91" s="835" t="s">
        <v>15960</v>
      </c>
      <c r="VOM91" s="835" t="s">
        <v>15961</v>
      </c>
      <c r="VON91" s="835" t="s">
        <v>15962</v>
      </c>
      <c r="VOO91" s="835" t="s">
        <v>15963</v>
      </c>
      <c r="VOP91" s="835" t="s">
        <v>15964</v>
      </c>
      <c r="VOQ91" s="835" t="s">
        <v>15965</v>
      </c>
      <c r="VOR91" s="835" t="s">
        <v>15966</v>
      </c>
      <c r="VOS91" s="835" t="s">
        <v>15967</v>
      </c>
      <c r="VOT91" s="835" t="s">
        <v>15968</v>
      </c>
      <c r="VOU91" s="835" t="s">
        <v>15969</v>
      </c>
      <c r="VOV91" s="835" t="s">
        <v>15970</v>
      </c>
      <c r="VOW91" s="835" t="s">
        <v>15971</v>
      </c>
      <c r="VOX91" s="835" t="s">
        <v>15972</v>
      </c>
      <c r="VOY91" s="835" t="s">
        <v>15973</v>
      </c>
      <c r="VOZ91" s="835" t="s">
        <v>15974</v>
      </c>
      <c r="VPA91" s="835" t="s">
        <v>15975</v>
      </c>
      <c r="VPB91" s="835" t="s">
        <v>15976</v>
      </c>
      <c r="VPC91" s="835" t="s">
        <v>15977</v>
      </c>
      <c r="VPD91" s="835" t="s">
        <v>15978</v>
      </c>
      <c r="VPE91" s="835" t="s">
        <v>15979</v>
      </c>
      <c r="VPF91" s="835" t="s">
        <v>15980</v>
      </c>
      <c r="VPG91" s="835" t="s">
        <v>15981</v>
      </c>
      <c r="VPH91" s="835" t="s">
        <v>15982</v>
      </c>
      <c r="VPI91" s="835" t="s">
        <v>15983</v>
      </c>
      <c r="VPJ91" s="835" t="s">
        <v>15984</v>
      </c>
      <c r="VPK91" s="835" t="s">
        <v>15985</v>
      </c>
      <c r="VPL91" s="835" t="s">
        <v>15986</v>
      </c>
      <c r="VPM91" s="835" t="s">
        <v>15987</v>
      </c>
      <c r="VPN91" s="835" t="s">
        <v>15988</v>
      </c>
      <c r="VPO91" s="835" t="s">
        <v>15989</v>
      </c>
      <c r="VPP91" s="835" t="s">
        <v>15990</v>
      </c>
      <c r="VPQ91" s="835" t="s">
        <v>15991</v>
      </c>
      <c r="VPR91" s="835" t="s">
        <v>15992</v>
      </c>
      <c r="VPS91" s="835" t="s">
        <v>15993</v>
      </c>
      <c r="VPT91" s="835" t="s">
        <v>15994</v>
      </c>
      <c r="VPU91" s="835" t="s">
        <v>15995</v>
      </c>
      <c r="VPV91" s="835" t="s">
        <v>15996</v>
      </c>
      <c r="VPW91" s="835" t="s">
        <v>15997</v>
      </c>
      <c r="VPX91" s="835" t="s">
        <v>15998</v>
      </c>
      <c r="VPY91" s="835" t="s">
        <v>15999</v>
      </c>
      <c r="VPZ91" s="835" t="s">
        <v>16000</v>
      </c>
      <c r="VQA91" s="835" t="s">
        <v>16001</v>
      </c>
      <c r="VQB91" s="835" t="s">
        <v>16002</v>
      </c>
      <c r="VQC91" s="835" t="s">
        <v>16003</v>
      </c>
      <c r="VQD91" s="835" t="s">
        <v>16004</v>
      </c>
      <c r="VQE91" s="835" t="s">
        <v>16005</v>
      </c>
      <c r="VQF91" s="835" t="s">
        <v>16006</v>
      </c>
      <c r="VQG91" s="835" t="s">
        <v>16007</v>
      </c>
      <c r="VQH91" s="835" t="s">
        <v>16008</v>
      </c>
      <c r="VQI91" s="835" t="s">
        <v>16009</v>
      </c>
      <c r="VQJ91" s="835" t="s">
        <v>16010</v>
      </c>
      <c r="VQK91" s="835" t="s">
        <v>16011</v>
      </c>
      <c r="VQL91" s="835" t="s">
        <v>16012</v>
      </c>
      <c r="VQM91" s="835" t="s">
        <v>16013</v>
      </c>
      <c r="VQN91" s="835" t="s">
        <v>16014</v>
      </c>
      <c r="VQO91" s="835" t="s">
        <v>16015</v>
      </c>
      <c r="VQP91" s="835" t="s">
        <v>16016</v>
      </c>
      <c r="VQQ91" s="835" t="s">
        <v>16017</v>
      </c>
      <c r="VQR91" s="835" t="s">
        <v>16018</v>
      </c>
      <c r="VQS91" s="835" t="s">
        <v>16019</v>
      </c>
      <c r="VQT91" s="835" t="s">
        <v>16020</v>
      </c>
      <c r="VQU91" s="835" t="s">
        <v>16021</v>
      </c>
      <c r="VQV91" s="835" t="s">
        <v>16022</v>
      </c>
      <c r="VQW91" s="835" t="s">
        <v>16023</v>
      </c>
      <c r="VQX91" s="835" t="s">
        <v>16024</v>
      </c>
      <c r="VQY91" s="835" t="s">
        <v>16025</v>
      </c>
      <c r="VQZ91" s="835" t="s">
        <v>16026</v>
      </c>
      <c r="VRA91" s="835" t="s">
        <v>16027</v>
      </c>
      <c r="VRB91" s="835" t="s">
        <v>16028</v>
      </c>
      <c r="VRC91" s="835" t="s">
        <v>16029</v>
      </c>
      <c r="VRD91" s="835" t="s">
        <v>16030</v>
      </c>
      <c r="VRE91" s="835" t="s">
        <v>16031</v>
      </c>
      <c r="VRF91" s="835" t="s">
        <v>16032</v>
      </c>
      <c r="VRG91" s="835" t="s">
        <v>16033</v>
      </c>
      <c r="VRH91" s="835" t="s">
        <v>16034</v>
      </c>
      <c r="VRI91" s="835" t="s">
        <v>16035</v>
      </c>
      <c r="VRJ91" s="835" t="s">
        <v>16036</v>
      </c>
      <c r="VRK91" s="835" t="s">
        <v>16037</v>
      </c>
      <c r="VRL91" s="835" t="s">
        <v>16038</v>
      </c>
      <c r="VRM91" s="835" t="s">
        <v>16039</v>
      </c>
      <c r="VRN91" s="835" t="s">
        <v>16040</v>
      </c>
      <c r="VRO91" s="835" t="s">
        <v>16041</v>
      </c>
      <c r="VRP91" s="835" t="s">
        <v>16042</v>
      </c>
      <c r="VRQ91" s="835" t="s">
        <v>16043</v>
      </c>
      <c r="VRR91" s="835" t="s">
        <v>16044</v>
      </c>
      <c r="VRS91" s="835" t="s">
        <v>16045</v>
      </c>
      <c r="VRT91" s="835" t="s">
        <v>16046</v>
      </c>
      <c r="VRU91" s="835" t="s">
        <v>16047</v>
      </c>
      <c r="VRV91" s="835" t="s">
        <v>16048</v>
      </c>
      <c r="VRW91" s="835" t="s">
        <v>16049</v>
      </c>
      <c r="VRX91" s="835" t="s">
        <v>16050</v>
      </c>
      <c r="VRY91" s="835" t="s">
        <v>16051</v>
      </c>
      <c r="VRZ91" s="835" t="s">
        <v>16052</v>
      </c>
      <c r="VSA91" s="835" t="s">
        <v>16053</v>
      </c>
      <c r="VSB91" s="835" t="s">
        <v>16054</v>
      </c>
      <c r="VSC91" s="835" t="s">
        <v>16055</v>
      </c>
      <c r="VSD91" s="835" t="s">
        <v>16056</v>
      </c>
      <c r="VSE91" s="835" t="s">
        <v>16057</v>
      </c>
      <c r="VSF91" s="835" t="s">
        <v>16058</v>
      </c>
      <c r="VSG91" s="835" t="s">
        <v>16059</v>
      </c>
      <c r="VSH91" s="835" t="s">
        <v>16060</v>
      </c>
      <c r="VSI91" s="835" t="s">
        <v>16061</v>
      </c>
      <c r="VSJ91" s="835" t="s">
        <v>16062</v>
      </c>
      <c r="VSK91" s="835" t="s">
        <v>16063</v>
      </c>
      <c r="VSL91" s="835" t="s">
        <v>16064</v>
      </c>
      <c r="VSM91" s="835" t="s">
        <v>16065</v>
      </c>
      <c r="VSN91" s="835" t="s">
        <v>16066</v>
      </c>
      <c r="VSO91" s="835" t="s">
        <v>16067</v>
      </c>
      <c r="VSP91" s="835" t="s">
        <v>16068</v>
      </c>
      <c r="VSQ91" s="835" t="s">
        <v>16069</v>
      </c>
      <c r="VSR91" s="835" t="s">
        <v>16070</v>
      </c>
      <c r="VSS91" s="835" t="s">
        <v>16071</v>
      </c>
      <c r="VST91" s="835" t="s">
        <v>16072</v>
      </c>
      <c r="VSU91" s="835" t="s">
        <v>16073</v>
      </c>
      <c r="VSV91" s="835" t="s">
        <v>16074</v>
      </c>
      <c r="VSW91" s="835" t="s">
        <v>16075</v>
      </c>
      <c r="VSX91" s="835" t="s">
        <v>16076</v>
      </c>
      <c r="VSY91" s="835" t="s">
        <v>16077</v>
      </c>
      <c r="VSZ91" s="835" t="s">
        <v>16078</v>
      </c>
      <c r="VTA91" s="835" t="s">
        <v>16079</v>
      </c>
      <c r="VTB91" s="835" t="s">
        <v>16080</v>
      </c>
      <c r="VTC91" s="835" t="s">
        <v>16081</v>
      </c>
      <c r="VTD91" s="835" t="s">
        <v>16082</v>
      </c>
      <c r="VTE91" s="835" t="s">
        <v>16083</v>
      </c>
      <c r="VTF91" s="835" t="s">
        <v>16084</v>
      </c>
      <c r="VTG91" s="835" t="s">
        <v>16085</v>
      </c>
      <c r="VTH91" s="835" t="s">
        <v>16086</v>
      </c>
      <c r="VTI91" s="835" t="s">
        <v>16087</v>
      </c>
      <c r="VTJ91" s="835" t="s">
        <v>16088</v>
      </c>
      <c r="VTK91" s="835" t="s">
        <v>16089</v>
      </c>
      <c r="VTL91" s="835" t="s">
        <v>16090</v>
      </c>
      <c r="VTM91" s="835" t="s">
        <v>16091</v>
      </c>
      <c r="VTN91" s="835" t="s">
        <v>16092</v>
      </c>
      <c r="VTO91" s="835" t="s">
        <v>16093</v>
      </c>
      <c r="VTP91" s="835" t="s">
        <v>16094</v>
      </c>
      <c r="VTQ91" s="835" t="s">
        <v>16095</v>
      </c>
      <c r="VTR91" s="835" t="s">
        <v>16096</v>
      </c>
      <c r="VTS91" s="835" t="s">
        <v>16097</v>
      </c>
      <c r="VTT91" s="835" t="s">
        <v>16098</v>
      </c>
      <c r="VTU91" s="835" t="s">
        <v>16099</v>
      </c>
      <c r="VTV91" s="835" t="s">
        <v>16100</v>
      </c>
      <c r="VTW91" s="835" t="s">
        <v>16101</v>
      </c>
      <c r="VTX91" s="835" t="s">
        <v>16102</v>
      </c>
      <c r="VTY91" s="835" t="s">
        <v>16103</v>
      </c>
      <c r="VTZ91" s="835" t="s">
        <v>16104</v>
      </c>
      <c r="VUA91" s="835" t="s">
        <v>16105</v>
      </c>
      <c r="VUB91" s="835" t="s">
        <v>16106</v>
      </c>
      <c r="VUC91" s="835" t="s">
        <v>16107</v>
      </c>
      <c r="VUD91" s="835" t="s">
        <v>16108</v>
      </c>
      <c r="VUE91" s="835" t="s">
        <v>16109</v>
      </c>
      <c r="VUF91" s="835" t="s">
        <v>16110</v>
      </c>
      <c r="VUG91" s="835" t="s">
        <v>16111</v>
      </c>
      <c r="VUH91" s="835" t="s">
        <v>16112</v>
      </c>
      <c r="VUI91" s="835" t="s">
        <v>16113</v>
      </c>
      <c r="VUJ91" s="835" t="s">
        <v>16114</v>
      </c>
      <c r="VUK91" s="835" t="s">
        <v>16115</v>
      </c>
      <c r="VUL91" s="835" t="s">
        <v>16116</v>
      </c>
      <c r="VUM91" s="835" t="s">
        <v>16117</v>
      </c>
      <c r="VUN91" s="835" t="s">
        <v>16118</v>
      </c>
      <c r="VUO91" s="835" t="s">
        <v>16119</v>
      </c>
      <c r="VUP91" s="835" t="s">
        <v>16120</v>
      </c>
      <c r="VUQ91" s="835" t="s">
        <v>16121</v>
      </c>
      <c r="VUR91" s="835" t="s">
        <v>16122</v>
      </c>
      <c r="VUS91" s="835" t="s">
        <v>16123</v>
      </c>
      <c r="VUT91" s="835" t="s">
        <v>16124</v>
      </c>
      <c r="VUU91" s="835" t="s">
        <v>16125</v>
      </c>
      <c r="VUV91" s="835" t="s">
        <v>16126</v>
      </c>
      <c r="VUW91" s="835" t="s">
        <v>16127</v>
      </c>
      <c r="VUX91" s="835" t="s">
        <v>16128</v>
      </c>
      <c r="VUY91" s="835" t="s">
        <v>16129</v>
      </c>
      <c r="VUZ91" s="835" t="s">
        <v>16130</v>
      </c>
      <c r="VVA91" s="835" t="s">
        <v>16131</v>
      </c>
      <c r="VVB91" s="835" t="s">
        <v>16132</v>
      </c>
      <c r="VVC91" s="835" t="s">
        <v>16133</v>
      </c>
      <c r="VVD91" s="835" t="s">
        <v>16134</v>
      </c>
      <c r="VVE91" s="835" t="s">
        <v>16135</v>
      </c>
      <c r="VVF91" s="835" t="s">
        <v>16136</v>
      </c>
      <c r="VVG91" s="835" t="s">
        <v>16137</v>
      </c>
      <c r="VVH91" s="835" t="s">
        <v>16138</v>
      </c>
      <c r="VVI91" s="835" t="s">
        <v>16139</v>
      </c>
      <c r="VVJ91" s="835" t="s">
        <v>16140</v>
      </c>
      <c r="VVK91" s="835" t="s">
        <v>16141</v>
      </c>
      <c r="VVL91" s="835" t="s">
        <v>16142</v>
      </c>
      <c r="VVM91" s="835" t="s">
        <v>16143</v>
      </c>
      <c r="VVN91" s="835" t="s">
        <v>16144</v>
      </c>
      <c r="VVO91" s="835" t="s">
        <v>16145</v>
      </c>
      <c r="VVP91" s="835" t="s">
        <v>16146</v>
      </c>
      <c r="VVQ91" s="835" t="s">
        <v>16147</v>
      </c>
      <c r="VVR91" s="835" t="s">
        <v>16148</v>
      </c>
      <c r="VVS91" s="835" t="s">
        <v>16149</v>
      </c>
      <c r="VVT91" s="835" t="s">
        <v>16150</v>
      </c>
      <c r="VVU91" s="835" t="s">
        <v>16151</v>
      </c>
      <c r="VVV91" s="835" t="s">
        <v>16152</v>
      </c>
      <c r="VVW91" s="835" t="s">
        <v>16153</v>
      </c>
      <c r="VVX91" s="835" t="s">
        <v>16154</v>
      </c>
      <c r="VVY91" s="835" t="s">
        <v>16155</v>
      </c>
      <c r="VVZ91" s="835" t="s">
        <v>16156</v>
      </c>
      <c r="VWA91" s="835" t="s">
        <v>16157</v>
      </c>
      <c r="VWB91" s="835" t="s">
        <v>16158</v>
      </c>
      <c r="VWC91" s="835" t="s">
        <v>16159</v>
      </c>
      <c r="VWD91" s="835" t="s">
        <v>16160</v>
      </c>
      <c r="VWE91" s="835" t="s">
        <v>16161</v>
      </c>
      <c r="VWF91" s="835" t="s">
        <v>16162</v>
      </c>
      <c r="VWG91" s="835" t="s">
        <v>16163</v>
      </c>
      <c r="VWH91" s="835" t="s">
        <v>16164</v>
      </c>
      <c r="VWI91" s="835" t="s">
        <v>16165</v>
      </c>
      <c r="VWJ91" s="835" t="s">
        <v>16166</v>
      </c>
      <c r="VWK91" s="835" t="s">
        <v>16167</v>
      </c>
      <c r="VWL91" s="835" t="s">
        <v>16168</v>
      </c>
      <c r="VWM91" s="835" t="s">
        <v>16169</v>
      </c>
      <c r="VWN91" s="835" t="s">
        <v>16170</v>
      </c>
      <c r="VWO91" s="835" t="s">
        <v>16171</v>
      </c>
      <c r="VWP91" s="835" t="s">
        <v>16172</v>
      </c>
      <c r="VWQ91" s="835" t="s">
        <v>16173</v>
      </c>
      <c r="VWR91" s="835" t="s">
        <v>16174</v>
      </c>
      <c r="VWS91" s="835" t="s">
        <v>16175</v>
      </c>
      <c r="VWT91" s="835" t="s">
        <v>16176</v>
      </c>
      <c r="VWU91" s="835" t="s">
        <v>16177</v>
      </c>
      <c r="VWV91" s="835" t="s">
        <v>16178</v>
      </c>
      <c r="VWW91" s="835" t="s">
        <v>16179</v>
      </c>
      <c r="VWX91" s="835" t="s">
        <v>16180</v>
      </c>
      <c r="VWY91" s="835" t="s">
        <v>16181</v>
      </c>
      <c r="VWZ91" s="835" t="s">
        <v>16182</v>
      </c>
      <c r="VXA91" s="835" t="s">
        <v>16183</v>
      </c>
      <c r="VXB91" s="835" t="s">
        <v>16184</v>
      </c>
      <c r="VXC91" s="835" t="s">
        <v>16185</v>
      </c>
      <c r="VXD91" s="835" t="s">
        <v>16186</v>
      </c>
      <c r="VXE91" s="835" t="s">
        <v>16187</v>
      </c>
      <c r="VXF91" s="835" t="s">
        <v>16188</v>
      </c>
      <c r="VXG91" s="835" t="s">
        <v>16189</v>
      </c>
      <c r="VXH91" s="835" t="s">
        <v>16190</v>
      </c>
      <c r="VXI91" s="835" t="s">
        <v>16191</v>
      </c>
      <c r="VXJ91" s="835" t="s">
        <v>16192</v>
      </c>
      <c r="VXK91" s="835" t="s">
        <v>16193</v>
      </c>
      <c r="VXL91" s="835" t="s">
        <v>16194</v>
      </c>
      <c r="VXM91" s="835" t="s">
        <v>16195</v>
      </c>
      <c r="VXN91" s="835" t="s">
        <v>16196</v>
      </c>
      <c r="VXO91" s="835" t="s">
        <v>16197</v>
      </c>
      <c r="VXP91" s="835" t="s">
        <v>16198</v>
      </c>
      <c r="VXQ91" s="835" t="s">
        <v>16199</v>
      </c>
      <c r="VXR91" s="835" t="s">
        <v>16200</v>
      </c>
      <c r="VXS91" s="835" t="s">
        <v>16201</v>
      </c>
      <c r="VXT91" s="835" t="s">
        <v>16202</v>
      </c>
      <c r="VXU91" s="835" t="s">
        <v>16203</v>
      </c>
      <c r="VXV91" s="835" t="s">
        <v>16204</v>
      </c>
      <c r="VXW91" s="835" t="s">
        <v>16205</v>
      </c>
      <c r="VXX91" s="835" t="s">
        <v>16206</v>
      </c>
      <c r="VXY91" s="835" t="s">
        <v>16207</v>
      </c>
      <c r="VXZ91" s="835" t="s">
        <v>16208</v>
      </c>
      <c r="VYA91" s="835" t="s">
        <v>16209</v>
      </c>
      <c r="VYB91" s="835" t="s">
        <v>16210</v>
      </c>
      <c r="VYC91" s="835" t="s">
        <v>16211</v>
      </c>
      <c r="VYD91" s="835" t="s">
        <v>16212</v>
      </c>
      <c r="VYE91" s="835" t="s">
        <v>16213</v>
      </c>
      <c r="VYF91" s="835" t="s">
        <v>16214</v>
      </c>
      <c r="VYG91" s="835" t="s">
        <v>16215</v>
      </c>
      <c r="VYH91" s="835" t="s">
        <v>16216</v>
      </c>
      <c r="VYI91" s="835" t="s">
        <v>16217</v>
      </c>
      <c r="VYJ91" s="835" t="s">
        <v>16218</v>
      </c>
      <c r="VYK91" s="835" t="s">
        <v>16219</v>
      </c>
      <c r="VYL91" s="835" t="s">
        <v>16220</v>
      </c>
      <c r="VYM91" s="835" t="s">
        <v>16221</v>
      </c>
      <c r="VYN91" s="835" t="s">
        <v>16222</v>
      </c>
      <c r="VYO91" s="835" t="s">
        <v>16223</v>
      </c>
      <c r="VYP91" s="835" t="s">
        <v>16224</v>
      </c>
      <c r="VYQ91" s="835" t="s">
        <v>16225</v>
      </c>
      <c r="VYR91" s="835" t="s">
        <v>16226</v>
      </c>
      <c r="VYS91" s="835" t="s">
        <v>16227</v>
      </c>
      <c r="VYT91" s="835" t="s">
        <v>16228</v>
      </c>
      <c r="VYU91" s="835" t="s">
        <v>16229</v>
      </c>
      <c r="VYV91" s="835" t="s">
        <v>16230</v>
      </c>
      <c r="VYW91" s="835" t="s">
        <v>16231</v>
      </c>
      <c r="VYX91" s="835" t="s">
        <v>16232</v>
      </c>
      <c r="VYY91" s="835" t="s">
        <v>16233</v>
      </c>
      <c r="VYZ91" s="835" t="s">
        <v>16234</v>
      </c>
      <c r="VZA91" s="835" t="s">
        <v>16235</v>
      </c>
      <c r="VZB91" s="835" t="s">
        <v>16236</v>
      </c>
      <c r="VZC91" s="835" t="s">
        <v>16237</v>
      </c>
      <c r="VZD91" s="835" t="s">
        <v>16238</v>
      </c>
      <c r="VZE91" s="835" t="s">
        <v>16239</v>
      </c>
      <c r="VZF91" s="835" t="s">
        <v>16240</v>
      </c>
      <c r="VZG91" s="835" t="s">
        <v>16241</v>
      </c>
      <c r="VZH91" s="835" t="s">
        <v>16242</v>
      </c>
      <c r="VZI91" s="835" t="s">
        <v>16243</v>
      </c>
      <c r="VZJ91" s="835" t="s">
        <v>16244</v>
      </c>
      <c r="VZK91" s="835" t="s">
        <v>16245</v>
      </c>
      <c r="VZL91" s="835" t="s">
        <v>16246</v>
      </c>
      <c r="VZM91" s="835" t="s">
        <v>16247</v>
      </c>
      <c r="VZN91" s="835" t="s">
        <v>16248</v>
      </c>
      <c r="VZO91" s="835" t="s">
        <v>16249</v>
      </c>
      <c r="VZP91" s="835" t="s">
        <v>16250</v>
      </c>
      <c r="VZQ91" s="835" t="s">
        <v>16251</v>
      </c>
      <c r="VZR91" s="835" t="s">
        <v>16252</v>
      </c>
      <c r="VZS91" s="835" t="s">
        <v>16253</v>
      </c>
      <c r="VZT91" s="835" t="s">
        <v>16254</v>
      </c>
      <c r="VZU91" s="835" t="s">
        <v>16255</v>
      </c>
      <c r="VZV91" s="835" t="s">
        <v>16256</v>
      </c>
      <c r="VZW91" s="835" t="s">
        <v>16257</v>
      </c>
      <c r="VZX91" s="835" t="s">
        <v>16258</v>
      </c>
      <c r="VZY91" s="835" t="s">
        <v>16259</v>
      </c>
      <c r="VZZ91" s="835" t="s">
        <v>16260</v>
      </c>
      <c r="WAA91" s="835" t="s">
        <v>16261</v>
      </c>
      <c r="WAB91" s="835" t="s">
        <v>16262</v>
      </c>
      <c r="WAC91" s="835" t="s">
        <v>16263</v>
      </c>
      <c r="WAD91" s="835" t="s">
        <v>16264</v>
      </c>
      <c r="WAE91" s="835" t="s">
        <v>16265</v>
      </c>
      <c r="WAF91" s="835" t="s">
        <v>16266</v>
      </c>
      <c r="WAG91" s="835" t="s">
        <v>16267</v>
      </c>
      <c r="WAH91" s="835" t="s">
        <v>16268</v>
      </c>
      <c r="WAI91" s="835" t="s">
        <v>16269</v>
      </c>
      <c r="WAJ91" s="835" t="s">
        <v>16270</v>
      </c>
      <c r="WAK91" s="835" t="s">
        <v>16271</v>
      </c>
      <c r="WAL91" s="835" t="s">
        <v>16272</v>
      </c>
      <c r="WAM91" s="835" t="s">
        <v>16273</v>
      </c>
      <c r="WAN91" s="835" t="s">
        <v>16274</v>
      </c>
      <c r="WAO91" s="835" t="s">
        <v>16275</v>
      </c>
      <c r="WAP91" s="835" t="s">
        <v>16276</v>
      </c>
      <c r="WAQ91" s="835" t="s">
        <v>16277</v>
      </c>
      <c r="WAR91" s="835" t="s">
        <v>16278</v>
      </c>
      <c r="WAS91" s="835" t="s">
        <v>16279</v>
      </c>
      <c r="WAT91" s="835" t="s">
        <v>16280</v>
      </c>
      <c r="WAU91" s="835" t="s">
        <v>16281</v>
      </c>
      <c r="WAV91" s="835" t="s">
        <v>16282</v>
      </c>
      <c r="WAW91" s="835" t="s">
        <v>16283</v>
      </c>
      <c r="WAX91" s="835" t="s">
        <v>16284</v>
      </c>
      <c r="WAY91" s="835" t="s">
        <v>16285</v>
      </c>
      <c r="WAZ91" s="835" t="s">
        <v>16286</v>
      </c>
      <c r="WBA91" s="835" t="s">
        <v>16287</v>
      </c>
      <c r="WBB91" s="835" t="s">
        <v>16288</v>
      </c>
      <c r="WBC91" s="835" t="s">
        <v>16289</v>
      </c>
      <c r="WBD91" s="835" t="s">
        <v>16290</v>
      </c>
      <c r="WBE91" s="835" t="s">
        <v>16291</v>
      </c>
      <c r="WBF91" s="835" t="s">
        <v>16292</v>
      </c>
      <c r="WBG91" s="835" t="s">
        <v>16293</v>
      </c>
      <c r="WBH91" s="835" t="s">
        <v>16294</v>
      </c>
      <c r="WBI91" s="835" t="s">
        <v>16295</v>
      </c>
      <c r="WBJ91" s="835" t="s">
        <v>16296</v>
      </c>
      <c r="WBK91" s="835" t="s">
        <v>16297</v>
      </c>
      <c r="WBL91" s="835" t="s">
        <v>16298</v>
      </c>
      <c r="WBM91" s="835" t="s">
        <v>16299</v>
      </c>
      <c r="WBN91" s="835" t="s">
        <v>16300</v>
      </c>
      <c r="WBO91" s="835" t="s">
        <v>16301</v>
      </c>
      <c r="WBP91" s="835" t="s">
        <v>16302</v>
      </c>
      <c r="WBQ91" s="835" t="s">
        <v>16303</v>
      </c>
      <c r="WBR91" s="835" t="s">
        <v>16304</v>
      </c>
      <c r="WBS91" s="835" t="s">
        <v>16305</v>
      </c>
      <c r="WBT91" s="835" t="s">
        <v>16306</v>
      </c>
      <c r="WBU91" s="835" t="s">
        <v>16307</v>
      </c>
      <c r="WBV91" s="835" t="s">
        <v>16308</v>
      </c>
      <c r="WBW91" s="835" t="s">
        <v>16309</v>
      </c>
      <c r="WBX91" s="835" t="s">
        <v>16310</v>
      </c>
      <c r="WBY91" s="835" t="s">
        <v>16311</v>
      </c>
      <c r="WBZ91" s="835" t="s">
        <v>16312</v>
      </c>
      <c r="WCA91" s="835" t="s">
        <v>16313</v>
      </c>
      <c r="WCB91" s="835" t="s">
        <v>16314</v>
      </c>
      <c r="WCC91" s="835" t="s">
        <v>16315</v>
      </c>
      <c r="WCD91" s="835" t="s">
        <v>16316</v>
      </c>
      <c r="WCE91" s="835" t="s">
        <v>16317</v>
      </c>
      <c r="WCF91" s="835" t="s">
        <v>16318</v>
      </c>
      <c r="WCG91" s="835" t="s">
        <v>16319</v>
      </c>
      <c r="WCH91" s="835" t="s">
        <v>16320</v>
      </c>
      <c r="WCI91" s="835" t="s">
        <v>16321</v>
      </c>
      <c r="WCJ91" s="835" t="s">
        <v>16322</v>
      </c>
      <c r="WCK91" s="835" t="s">
        <v>16323</v>
      </c>
      <c r="WCL91" s="835" t="s">
        <v>16324</v>
      </c>
      <c r="WCM91" s="835" t="s">
        <v>16325</v>
      </c>
      <c r="WCN91" s="835" t="s">
        <v>16326</v>
      </c>
      <c r="WCO91" s="835" t="s">
        <v>16327</v>
      </c>
      <c r="WCP91" s="835" t="s">
        <v>16328</v>
      </c>
      <c r="WCQ91" s="835" t="s">
        <v>16329</v>
      </c>
      <c r="WCR91" s="835" t="s">
        <v>16330</v>
      </c>
      <c r="WCS91" s="835" t="s">
        <v>16331</v>
      </c>
      <c r="WCT91" s="835" t="s">
        <v>16332</v>
      </c>
      <c r="WCU91" s="835" t="s">
        <v>16333</v>
      </c>
      <c r="WCV91" s="835" t="s">
        <v>16334</v>
      </c>
      <c r="WCW91" s="835" t="s">
        <v>16335</v>
      </c>
      <c r="WCX91" s="835" t="s">
        <v>16336</v>
      </c>
      <c r="WCY91" s="835" t="s">
        <v>16337</v>
      </c>
      <c r="WCZ91" s="835" t="s">
        <v>16338</v>
      </c>
      <c r="WDA91" s="835" t="s">
        <v>16339</v>
      </c>
      <c r="WDB91" s="835" t="s">
        <v>16340</v>
      </c>
      <c r="WDC91" s="835" t="s">
        <v>16341</v>
      </c>
      <c r="WDD91" s="835" t="s">
        <v>16342</v>
      </c>
      <c r="WDE91" s="835" t="s">
        <v>16343</v>
      </c>
      <c r="WDF91" s="835" t="s">
        <v>16344</v>
      </c>
      <c r="WDG91" s="835" t="s">
        <v>16345</v>
      </c>
      <c r="WDH91" s="835" t="s">
        <v>16346</v>
      </c>
      <c r="WDI91" s="835" t="s">
        <v>16347</v>
      </c>
      <c r="WDJ91" s="835" t="s">
        <v>16348</v>
      </c>
      <c r="WDK91" s="835" t="s">
        <v>16349</v>
      </c>
      <c r="WDL91" s="835" t="s">
        <v>16350</v>
      </c>
      <c r="WDM91" s="835" t="s">
        <v>16351</v>
      </c>
      <c r="WDN91" s="835" t="s">
        <v>16352</v>
      </c>
      <c r="WDO91" s="835" t="s">
        <v>16353</v>
      </c>
      <c r="WDP91" s="835" t="s">
        <v>16354</v>
      </c>
      <c r="WDQ91" s="835" t="s">
        <v>16355</v>
      </c>
      <c r="WDR91" s="835" t="s">
        <v>16356</v>
      </c>
      <c r="WDS91" s="835" t="s">
        <v>16357</v>
      </c>
      <c r="WDT91" s="835" t="s">
        <v>16358</v>
      </c>
      <c r="WDU91" s="835" t="s">
        <v>16359</v>
      </c>
      <c r="WDV91" s="835" t="s">
        <v>16360</v>
      </c>
      <c r="WDW91" s="835" t="s">
        <v>16361</v>
      </c>
      <c r="WDX91" s="835" t="s">
        <v>16362</v>
      </c>
      <c r="WDY91" s="835" t="s">
        <v>16363</v>
      </c>
      <c r="WDZ91" s="835" t="s">
        <v>16364</v>
      </c>
      <c r="WEA91" s="835" t="s">
        <v>16365</v>
      </c>
      <c r="WEB91" s="835" t="s">
        <v>16366</v>
      </c>
      <c r="WEC91" s="835" t="s">
        <v>16367</v>
      </c>
      <c r="WED91" s="835" t="s">
        <v>16368</v>
      </c>
      <c r="WEE91" s="835" t="s">
        <v>16369</v>
      </c>
      <c r="WEF91" s="835" t="s">
        <v>16370</v>
      </c>
      <c r="WEG91" s="835" t="s">
        <v>16371</v>
      </c>
      <c r="WEH91" s="835" t="s">
        <v>16372</v>
      </c>
      <c r="WEI91" s="835" t="s">
        <v>16373</v>
      </c>
      <c r="WEJ91" s="835" t="s">
        <v>16374</v>
      </c>
      <c r="WEK91" s="835" t="s">
        <v>16375</v>
      </c>
      <c r="WEL91" s="835" t="s">
        <v>16376</v>
      </c>
      <c r="WEM91" s="835" t="s">
        <v>16377</v>
      </c>
      <c r="WEN91" s="835" t="s">
        <v>16378</v>
      </c>
      <c r="WEO91" s="835" t="s">
        <v>16379</v>
      </c>
      <c r="WEP91" s="835" t="s">
        <v>16380</v>
      </c>
      <c r="WEQ91" s="835" t="s">
        <v>16381</v>
      </c>
      <c r="WER91" s="835" t="s">
        <v>16382</v>
      </c>
      <c r="WES91" s="835" t="s">
        <v>16383</v>
      </c>
      <c r="WET91" s="835" t="s">
        <v>16384</v>
      </c>
      <c r="WEU91" s="835" t="s">
        <v>16385</v>
      </c>
      <c r="WEV91" s="835" t="s">
        <v>16386</v>
      </c>
      <c r="WEW91" s="835" t="s">
        <v>16387</v>
      </c>
      <c r="WEX91" s="835" t="s">
        <v>16388</v>
      </c>
      <c r="WEY91" s="835" t="s">
        <v>16389</v>
      </c>
      <c r="WEZ91" s="835" t="s">
        <v>16390</v>
      </c>
      <c r="WFA91" s="835" t="s">
        <v>16391</v>
      </c>
      <c r="WFB91" s="835" t="s">
        <v>16392</v>
      </c>
      <c r="WFC91" s="835" t="s">
        <v>16393</v>
      </c>
      <c r="WFD91" s="835" t="s">
        <v>16394</v>
      </c>
      <c r="WFE91" s="835" t="s">
        <v>16395</v>
      </c>
      <c r="WFF91" s="835" t="s">
        <v>16396</v>
      </c>
      <c r="WFG91" s="835" t="s">
        <v>16397</v>
      </c>
      <c r="WFH91" s="835" t="s">
        <v>16398</v>
      </c>
      <c r="WFI91" s="835" t="s">
        <v>16399</v>
      </c>
      <c r="WFJ91" s="835" t="s">
        <v>16400</v>
      </c>
      <c r="WFK91" s="835" t="s">
        <v>16401</v>
      </c>
      <c r="WFL91" s="835" t="s">
        <v>16402</v>
      </c>
      <c r="WFM91" s="835" t="s">
        <v>16403</v>
      </c>
      <c r="WFN91" s="835" t="s">
        <v>16404</v>
      </c>
      <c r="WFO91" s="835" t="s">
        <v>16405</v>
      </c>
      <c r="WFP91" s="835" t="s">
        <v>16406</v>
      </c>
      <c r="WFQ91" s="835" t="s">
        <v>16407</v>
      </c>
      <c r="WFR91" s="835" t="s">
        <v>16408</v>
      </c>
      <c r="WFS91" s="835" t="s">
        <v>16409</v>
      </c>
      <c r="WFT91" s="835" t="s">
        <v>16410</v>
      </c>
      <c r="WFU91" s="835" t="s">
        <v>16411</v>
      </c>
      <c r="WFV91" s="835" t="s">
        <v>16412</v>
      </c>
      <c r="WFW91" s="835" t="s">
        <v>16413</v>
      </c>
      <c r="WFX91" s="835" t="s">
        <v>16414</v>
      </c>
      <c r="WFY91" s="835" t="s">
        <v>16415</v>
      </c>
      <c r="WFZ91" s="835" t="s">
        <v>16416</v>
      </c>
      <c r="WGA91" s="835" t="s">
        <v>16417</v>
      </c>
      <c r="WGB91" s="835" t="s">
        <v>16418</v>
      </c>
      <c r="WGC91" s="835" t="s">
        <v>16419</v>
      </c>
      <c r="WGD91" s="835" t="s">
        <v>16420</v>
      </c>
      <c r="WGE91" s="835" t="s">
        <v>16421</v>
      </c>
      <c r="WGF91" s="835" t="s">
        <v>16422</v>
      </c>
      <c r="WGG91" s="835" t="s">
        <v>16423</v>
      </c>
      <c r="WGH91" s="835" t="s">
        <v>16424</v>
      </c>
      <c r="WGI91" s="835" t="s">
        <v>16425</v>
      </c>
      <c r="WGJ91" s="835" t="s">
        <v>16426</v>
      </c>
      <c r="WGK91" s="835" t="s">
        <v>16427</v>
      </c>
      <c r="WGL91" s="835" t="s">
        <v>16428</v>
      </c>
      <c r="WGM91" s="835" t="s">
        <v>16429</v>
      </c>
      <c r="WGN91" s="835" t="s">
        <v>16430</v>
      </c>
      <c r="WGO91" s="835" t="s">
        <v>16431</v>
      </c>
      <c r="WGP91" s="835" t="s">
        <v>16432</v>
      </c>
      <c r="WGQ91" s="835" t="s">
        <v>16433</v>
      </c>
      <c r="WGR91" s="835" t="s">
        <v>16434</v>
      </c>
      <c r="WGS91" s="835" t="s">
        <v>16435</v>
      </c>
      <c r="WGT91" s="835" t="s">
        <v>16436</v>
      </c>
      <c r="WGU91" s="835" t="s">
        <v>16437</v>
      </c>
      <c r="WGV91" s="835" t="s">
        <v>16438</v>
      </c>
      <c r="WGW91" s="835" t="s">
        <v>16439</v>
      </c>
      <c r="WGX91" s="835" t="s">
        <v>16440</v>
      </c>
      <c r="WGY91" s="835" t="s">
        <v>16441</v>
      </c>
      <c r="WGZ91" s="835" t="s">
        <v>16442</v>
      </c>
      <c r="WHA91" s="835" t="s">
        <v>16443</v>
      </c>
      <c r="WHB91" s="835" t="s">
        <v>16444</v>
      </c>
      <c r="WHC91" s="835" t="s">
        <v>16445</v>
      </c>
      <c r="WHD91" s="835" t="s">
        <v>16446</v>
      </c>
      <c r="WHE91" s="835" t="s">
        <v>16447</v>
      </c>
      <c r="WHF91" s="835" t="s">
        <v>16448</v>
      </c>
      <c r="WHG91" s="835" t="s">
        <v>16449</v>
      </c>
      <c r="WHH91" s="835" t="s">
        <v>16450</v>
      </c>
      <c r="WHI91" s="835" t="s">
        <v>16451</v>
      </c>
      <c r="WHJ91" s="835" t="s">
        <v>16452</v>
      </c>
      <c r="WHK91" s="835" t="s">
        <v>16453</v>
      </c>
      <c r="WHL91" s="835" t="s">
        <v>16454</v>
      </c>
      <c r="WHM91" s="835" t="s">
        <v>16455</v>
      </c>
      <c r="WHN91" s="835" t="s">
        <v>16456</v>
      </c>
      <c r="WHO91" s="835" t="s">
        <v>16457</v>
      </c>
      <c r="WHP91" s="835" t="s">
        <v>16458</v>
      </c>
      <c r="WHQ91" s="835" t="s">
        <v>16459</v>
      </c>
      <c r="WHR91" s="835" t="s">
        <v>16460</v>
      </c>
      <c r="WHS91" s="835" t="s">
        <v>16461</v>
      </c>
      <c r="WHT91" s="835" t="s">
        <v>16462</v>
      </c>
      <c r="WHU91" s="835" t="s">
        <v>16463</v>
      </c>
      <c r="WHV91" s="835" t="s">
        <v>16464</v>
      </c>
      <c r="WHW91" s="835" t="s">
        <v>16465</v>
      </c>
      <c r="WHX91" s="835" t="s">
        <v>16466</v>
      </c>
      <c r="WHY91" s="835" t="s">
        <v>16467</v>
      </c>
      <c r="WHZ91" s="835" t="s">
        <v>16468</v>
      </c>
      <c r="WIA91" s="835" t="s">
        <v>16469</v>
      </c>
      <c r="WIB91" s="835" t="s">
        <v>16470</v>
      </c>
      <c r="WIC91" s="835" t="s">
        <v>16471</v>
      </c>
      <c r="WID91" s="835" t="s">
        <v>16472</v>
      </c>
      <c r="WIE91" s="835" t="s">
        <v>16473</v>
      </c>
      <c r="WIF91" s="835" t="s">
        <v>16474</v>
      </c>
      <c r="WIG91" s="835" t="s">
        <v>16475</v>
      </c>
      <c r="WIH91" s="835" t="s">
        <v>16476</v>
      </c>
      <c r="WII91" s="835" t="s">
        <v>16477</v>
      </c>
      <c r="WIJ91" s="835" t="s">
        <v>16478</v>
      </c>
      <c r="WIK91" s="835" t="s">
        <v>16479</v>
      </c>
      <c r="WIL91" s="835" t="s">
        <v>16480</v>
      </c>
      <c r="WIM91" s="835" t="s">
        <v>16481</v>
      </c>
      <c r="WIN91" s="835" t="s">
        <v>16482</v>
      </c>
      <c r="WIO91" s="835" t="s">
        <v>16483</v>
      </c>
      <c r="WIP91" s="835" t="s">
        <v>16484</v>
      </c>
      <c r="WIQ91" s="835" t="s">
        <v>16485</v>
      </c>
      <c r="WIR91" s="835" t="s">
        <v>16486</v>
      </c>
      <c r="WIS91" s="835" t="s">
        <v>16487</v>
      </c>
      <c r="WIT91" s="835" t="s">
        <v>16488</v>
      </c>
      <c r="WIU91" s="835" t="s">
        <v>16489</v>
      </c>
      <c r="WIV91" s="835" t="s">
        <v>16490</v>
      </c>
      <c r="WIW91" s="835" t="s">
        <v>16491</v>
      </c>
      <c r="WIX91" s="835" t="s">
        <v>16492</v>
      </c>
      <c r="WIY91" s="835" t="s">
        <v>16493</v>
      </c>
      <c r="WIZ91" s="835" t="s">
        <v>16494</v>
      </c>
      <c r="WJA91" s="835" t="s">
        <v>16495</v>
      </c>
      <c r="WJB91" s="835" t="s">
        <v>16496</v>
      </c>
      <c r="WJC91" s="835" t="s">
        <v>16497</v>
      </c>
      <c r="WJD91" s="835" t="s">
        <v>16498</v>
      </c>
      <c r="WJE91" s="835" t="s">
        <v>16499</v>
      </c>
      <c r="WJF91" s="835" t="s">
        <v>16500</v>
      </c>
      <c r="WJG91" s="835" t="s">
        <v>16501</v>
      </c>
      <c r="WJH91" s="835" t="s">
        <v>16502</v>
      </c>
      <c r="WJI91" s="835" t="s">
        <v>16503</v>
      </c>
      <c r="WJJ91" s="835" t="s">
        <v>16504</v>
      </c>
      <c r="WJK91" s="835" t="s">
        <v>16505</v>
      </c>
      <c r="WJL91" s="835" t="s">
        <v>16506</v>
      </c>
      <c r="WJM91" s="835" t="s">
        <v>16507</v>
      </c>
      <c r="WJN91" s="835" t="s">
        <v>16508</v>
      </c>
      <c r="WJO91" s="835" t="s">
        <v>16509</v>
      </c>
      <c r="WJP91" s="835" t="s">
        <v>16510</v>
      </c>
      <c r="WJQ91" s="835" t="s">
        <v>16511</v>
      </c>
      <c r="WJR91" s="835" t="s">
        <v>16512</v>
      </c>
      <c r="WJS91" s="835" t="s">
        <v>16513</v>
      </c>
      <c r="WJT91" s="835" t="s">
        <v>16514</v>
      </c>
      <c r="WJU91" s="835" t="s">
        <v>16515</v>
      </c>
      <c r="WJV91" s="835" t="s">
        <v>16516</v>
      </c>
      <c r="WJW91" s="835" t="s">
        <v>16517</v>
      </c>
      <c r="WJX91" s="835" t="s">
        <v>16518</v>
      </c>
      <c r="WJY91" s="835" t="s">
        <v>16519</v>
      </c>
      <c r="WJZ91" s="835" t="s">
        <v>16520</v>
      </c>
      <c r="WKA91" s="835" t="s">
        <v>16521</v>
      </c>
      <c r="WKB91" s="835" t="s">
        <v>16522</v>
      </c>
      <c r="WKC91" s="835" t="s">
        <v>16523</v>
      </c>
      <c r="WKD91" s="835" t="s">
        <v>16524</v>
      </c>
      <c r="WKE91" s="835" t="s">
        <v>16525</v>
      </c>
      <c r="WKF91" s="835" t="s">
        <v>16526</v>
      </c>
      <c r="WKG91" s="835" t="s">
        <v>16527</v>
      </c>
      <c r="WKH91" s="835" t="s">
        <v>16528</v>
      </c>
      <c r="WKI91" s="835" t="s">
        <v>16529</v>
      </c>
      <c r="WKJ91" s="835" t="s">
        <v>16530</v>
      </c>
      <c r="WKK91" s="835" t="s">
        <v>16531</v>
      </c>
      <c r="WKL91" s="835" t="s">
        <v>16532</v>
      </c>
      <c r="WKM91" s="835" t="s">
        <v>16533</v>
      </c>
      <c r="WKN91" s="835" t="s">
        <v>16534</v>
      </c>
      <c r="WKO91" s="835" t="s">
        <v>16535</v>
      </c>
      <c r="WKP91" s="835" t="s">
        <v>16536</v>
      </c>
      <c r="WKQ91" s="835" t="s">
        <v>16537</v>
      </c>
      <c r="WKR91" s="835" t="s">
        <v>16538</v>
      </c>
      <c r="WKS91" s="835" t="s">
        <v>16539</v>
      </c>
      <c r="WKT91" s="835" t="s">
        <v>16540</v>
      </c>
      <c r="WKU91" s="835" t="s">
        <v>16541</v>
      </c>
      <c r="WKV91" s="835" t="s">
        <v>16542</v>
      </c>
      <c r="WKW91" s="835" t="s">
        <v>16543</v>
      </c>
      <c r="WKX91" s="835" t="s">
        <v>16544</v>
      </c>
      <c r="WKY91" s="835" t="s">
        <v>16545</v>
      </c>
      <c r="WKZ91" s="835" t="s">
        <v>16546</v>
      </c>
      <c r="WLA91" s="835" t="s">
        <v>16547</v>
      </c>
      <c r="WLB91" s="835" t="s">
        <v>16548</v>
      </c>
      <c r="WLC91" s="835" t="s">
        <v>16549</v>
      </c>
      <c r="WLD91" s="835" t="s">
        <v>16550</v>
      </c>
      <c r="WLE91" s="835" t="s">
        <v>16551</v>
      </c>
      <c r="WLF91" s="835" t="s">
        <v>16552</v>
      </c>
      <c r="WLG91" s="835" t="s">
        <v>16553</v>
      </c>
      <c r="WLH91" s="835" t="s">
        <v>16554</v>
      </c>
      <c r="WLI91" s="835" t="s">
        <v>16555</v>
      </c>
      <c r="WLJ91" s="835" t="s">
        <v>16556</v>
      </c>
      <c r="WLK91" s="835" t="s">
        <v>16557</v>
      </c>
      <c r="WLL91" s="835" t="s">
        <v>16558</v>
      </c>
      <c r="WLM91" s="835" t="s">
        <v>16559</v>
      </c>
      <c r="WLN91" s="835" t="s">
        <v>16560</v>
      </c>
      <c r="WLO91" s="835" t="s">
        <v>16561</v>
      </c>
      <c r="WLP91" s="835" t="s">
        <v>16562</v>
      </c>
      <c r="WLQ91" s="835" t="s">
        <v>16563</v>
      </c>
      <c r="WLR91" s="835" t="s">
        <v>16564</v>
      </c>
      <c r="WLS91" s="835" t="s">
        <v>16565</v>
      </c>
      <c r="WLT91" s="835" t="s">
        <v>16566</v>
      </c>
      <c r="WLU91" s="835" t="s">
        <v>16567</v>
      </c>
      <c r="WLV91" s="835" t="s">
        <v>16568</v>
      </c>
      <c r="WLW91" s="835" t="s">
        <v>16569</v>
      </c>
      <c r="WLX91" s="835" t="s">
        <v>16570</v>
      </c>
      <c r="WLY91" s="835" t="s">
        <v>16571</v>
      </c>
      <c r="WLZ91" s="835" t="s">
        <v>16572</v>
      </c>
      <c r="WMA91" s="835" t="s">
        <v>16573</v>
      </c>
      <c r="WMB91" s="835" t="s">
        <v>16574</v>
      </c>
      <c r="WMC91" s="835" t="s">
        <v>16575</v>
      </c>
      <c r="WMD91" s="835" t="s">
        <v>16576</v>
      </c>
      <c r="WME91" s="835" t="s">
        <v>16577</v>
      </c>
      <c r="WMF91" s="835" t="s">
        <v>16578</v>
      </c>
      <c r="WMG91" s="835" t="s">
        <v>16579</v>
      </c>
      <c r="WMH91" s="835" t="s">
        <v>16580</v>
      </c>
      <c r="WMI91" s="835" t="s">
        <v>16581</v>
      </c>
      <c r="WMJ91" s="835" t="s">
        <v>16582</v>
      </c>
      <c r="WMK91" s="835" t="s">
        <v>16583</v>
      </c>
      <c r="WML91" s="835" t="s">
        <v>16584</v>
      </c>
      <c r="WMM91" s="835" t="s">
        <v>16585</v>
      </c>
      <c r="WMN91" s="835" t="s">
        <v>16586</v>
      </c>
      <c r="WMO91" s="835" t="s">
        <v>16587</v>
      </c>
      <c r="WMP91" s="835" t="s">
        <v>16588</v>
      </c>
      <c r="WMQ91" s="835" t="s">
        <v>16589</v>
      </c>
      <c r="WMR91" s="835" t="s">
        <v>16590</v>
      </c>
      <c r="WMS91" s="835" t="s">
        <v>16591</v>
      </c>
      <c r="WMT91" s="835" t="s">
        <v>16592</v>
      </c>
      <c r="WMU91" s="835" t="s">
        <v>16593</v>
      </c>
      <c r="WMV91" s="835" t="s">
        <v>16594</v>
      </c>
      <c r="WMW91" s="835" t="s">
        <v>16595</v>
      </c>
      <c r="WMX91" s="835" t="s">
        <v>16596</v>
      </c>
      <c r="WMY91" s="835" t="s">
        <v>16597</v>
      </c>
      <c r="WMZ91" s="835" t="s">
        <v>16598</v>
      </c>
      <c r="WNA91" s="835" t="s">
        <v>16599</v>
      </c>
      <c r="WNB91" s="835" t="s">
        <v>16600</v>
      </c>
      <c r="WNC91" s="835" t="s">
        <v>16601</v>
      </c>
      <c r="WND91" s="835" t="s">
        <v>16602</v>
      </c>
      <c r="WNE91" s="835" t="s">
        <v>16603</v>
      </c>
      <c r="WNF91" s="835" t="s">
        <v>16604</v>
      </c>
      <c r="WNG91" s="835" t="s">
        <v>16605</v>
      </c>
      <c r="WNH91" s="835" t="s">
        <v>16606</v>
      </c>
      <c r="WNI91" s="835" t="s">
        <v>16607</v>
      </c>
      <c r="WNJ91" s="835" t="s">
        <v>16608</v>
      </c>
      <c r="WNK91" s="835" t="s">
        <v>16609</v>
      </c>
      <c r="WNL91" s="835" t="s">
        <v>16610</v>
      </c>
      <c r="WNM91" s="835" t="s">
        <v>16611</v>
      </c>
      <c r="WNN91" s="835" t="s">
        <v>16612</v>
      </c>
      <c r="WNO91" s="835" t="s">
        <v>16613</v>
      </c>
      <c r="WNP91" s="835" t="s">
        <v>16614</v>
      </c>
      <c r="WNQ91" s="835" t="s">
        <v>16615</v>
      </c>
      <c r="WNR91" s="835" t="s">
        <v>16616</v>
      </c>
      <c r="WNS91" s="835" t="s">
        <v>16617</v>
      </c>
      <c r="WNT91" s="835" t="s">
        <v>16618</v>
      </c>
      <c r="WNU91" s="835" t="s">
        <v>16619</v>
      </c>
      <c r="WNV91" s="835" t="s">
        <v>16620</v>
      </c>
      <c r="WNW91" s="835" t="s">
        <v>16621</v>
      </c>
      <c r="WNX91" s="835" t="s">
        <v>16622</v>
      </c>
      <c r="WNY91" s="835" t="s">
        <v>16623</v>
      </c>
      <c r="WNZ91" s="835" t="s">
        <v>16624</v>
      </c>
      <c r="WOA91" s="835" t="s">
        <v>16625</v>
      </c>
      <c r="WOB91" s="835" t="s">
        <v>16626</v>
      </c>
      <c r="WOC91" s="835" t="s">
        <v>16627</v>
      </c>
      <c r="WOD91" s="835" t="s">
        <v>16628</v>
      </c>
      <c r="WOE91" s="835" t="s">
        <v>16629</v>
      </c>
      <c r="WOF91" s="835" t="s">
        <v>16630</v>
      </c>
      <c r="WOG91" s="835" t="s">
        <v>16631</v>
      </c>
      <c r="WOH91" s="835" t="s">
        <v>16632</v>
      </c>
      <c r="WOI91" s="835" t="s">
        <v>16633</v>
      </c>
      <c r="WOJ91" s="835" t="s">
        <v>16634</v>
      </c>
      <c r="WOK91" s="835" t="s">
        <v>16635</v>
      </c>
      <c r="WOL91" s="835" t="s">
        <v>16636</v>
      </c>
      <c r="WOM91" s="835" t="s">
        <v>16637</v>
      </c>
      <c r="WON91" s="835" t="s">
        <v>16638</v>
      </c>
      <c r="WOO91" s="835" t="s">
        <v>16639</v>
      </c>
      <c r="WOP91" s="835" t="s">
        <v>16640</v>
      </c>
      <c r="WOQ91" s="835" t="s">
        <v>16641</v>
      </c>
      <c r="WOR91" s="835" t="s">
        <v>16642</v>
      </c>
      <c r="WOS91" s="835" t="s">
        <v>16643</v>
      </c>
      <c r="WOT91" s="835" t="s">
        <v>16644</v>
      </c>
      <c r="WOU91" s="835" t="s">
        <v>16645</v>
      </c>
      <c r="WOV91" s="835" t="s">
        <v>16646</v>
      </c>
      <c r="WOW91" s="835" t="s">
        <v>16647</v>
      </c>
      <c r="WOX91" s="835" t="s">
        <v>16648</v>
      </c>
      <c r="WOY91" s="835" t="s">
        <v>16649</v>
      </c>
      <c r="WOZ91" s="835" t="s">
        <v>16650</v>
      </c>
      <c r="WPA91" s="835" t="s">
        <v>16651</v>
      </c>
      <c r="WPB91" s="835" t="s">
        <v>16652</v>
      </c>
      <c r="WPC91" s="835" t="s">
        <v>16653</v>
      </c>
      <c r="WPD91" s="835" t="s">
        <v>16654</v>
      </c>
      <c r="WPE91" s="835" t="s">
        <v>16655</v>
      </c>
      <c r="WPF91" s="835" t="s">
        <v>16656</v>
      </c>
      <c r="WPG91" s="835" t="s">
        <v>16657</v>
      </c>
      <c r="WPH91" s="835" t="s">
        <v>16658</v>
      </c>
      <c r="WPI91" s="835" t="s">
        <v>16659</v>
      </c>
      <c r="WPJ91" s="835" t="s">
        <v>16660</v>
      </c>
      <c r="WPK91" s="835" t="s">
        <v>16661</v>
      </c>
      <c r="WPL91" s="835" t="s">
        <v>16662</v>
      </c>
      <c r="WPM91" s="835" t="s">
        <v>16663</v>
      </c>
      <c r="WPN91" s="835" t="s">
        <v>16664</v>
      </c>
      <c r="WPO91" s="835" t="s">
        <v>16665</v>
      </c>
      <c r="WPP91" s="835" t="s">
        <v>16666</v>
      </c>
      <c r="WPQ91" s="835" t="s">
        <v>16667</v>
      </c>
      <c r="WPR91" s="835" t="s">
        <v>16668</v>
      </c>
      <c r="WPS91" s="835" t="s">
        <v>16669</v>
      </c>
      <c r="WPT91" s="835" t="s">
        <v>16670</v>
      </c>
      <c r="WPU91" s="835" t="s">
        <v>16671</v>
      </c>
      <c r="WPV91" s="835" t="s">
        <v>16672</v>
      </c>
      <c r="WPW91" s="835" t="s">
        <v>16673</v>
      </c>
      <c r="WPX91" s="835" t="s">
        <v>16674</v>
      </c>
      <c r="WPY91" s="835" t="s">
        <v>16675</v>
      </c>
      <c r="WPZ91" s="835" t="s">
        <v>16676</v>
      </c>
      <c r="WQA91" s="835" t="s">
        <v>16677</v>
      </c>
      <c r="WQB91" s="835" t="s">
        <v>16678</v>
      </c>
      <c r="WQC91" s="835" t="s">
        <v>16679</v>
      </c>
      <c r="WQD91" s="835" t="s">
        <v>16680</v>
      </c>
      <c r="WQE91" s="835" t="s">
        <v>16681</v>
      </c>
      <c r="WQF91" s="835" t="s">
        <v>16682</v>
      </c>
      <c r="WQG91" s="835" t="s">
        <v>16683</v>
      </c>
      <c r="WQH91" s="835" t="s">
        <v>16684</v>
      </c>
      <c r="WQI91" s="835" t="s">
        <v>16685</v>
      </c>
      <c r="WQJ91" s="835" t="s">
        <v>16686</v>
      </c>
      <c r="WQK91" s="835" t="s">
        <v>16687</v>
      </c>
      <c r="WQL91" s="835" t="s">
        <v>16688</v>
      </c>
      <c r="WQM91" s="835" t="s">
        <v>16689</v>
      </c>
      <c r="WQN91" s="835" t="s">
        <v>16690</v>
      </c>
      <c r="WQO91" s="835" t="s">
        <v>16691</v>
      </c>
      <c r="WQP91" s="835" t="s">
        <v>16692</v>
      </c>
      <c r="WQQ91" s="835" t="s">
        <v>16693</v>
      </c>
      <c r="WQR91" s="835" t="s">
        <v>16694</v>
      </c>
      <c r="WQS91" s="835" t="s">
        <v>16695</v>
      </c>
      <c r="WQT91" s="835" t="s">
        <v>16696</v>
      </c>
      <c r="WQU91" s="835" t="s">
        <v>16697</v>
      </c>
      <c r="WQV91" s="835" t="s">
        <v>16698</v>
      </c>
      <c r="WQW91" s="835" t="s">
        <v>16699</v>
      </c>
      <c r="WQX91" s="835" t="s">
        <v>16700</v>
      </c>
      <c r="WQY91" s="835" t="s">
        <v>16701</v>
      </c>
      <c r="WQZ91" s="835" t="s">
        <v>16702</v>
      </c>
      <c r="WRA91" s="835" t="s">
        <v>16703</v>
      </c>
      <c r="WRB91" s="835" t="s">
        <v>16704</v>
      </c>
      <c r="WRC91" s="835" t="s">
        <v>16705</v>
      </c>
      <c r="WRD91" s="835" t="s">
        <v>16706</v>
      </c>
      <c r="WRE91" s="835" t="s">
        <v>16707</v>
      </c>
      <c r="WRF91" s="835" t="s">
        <v>16708</v>
      </c>
      <c r="WRG91" s="835" t="s">
        <v>16709</v>
      </c>
      <c r="WRH91" s="835" t="s">
        <v>16710</v>
      </c>
      <c r="WRI91" s="835" t="s">
        <v>16711</v>
      </c>
      <c r="WRJ91" s="835" t="s">
        <v>16712</v>
      </c>
      <c r="WRK91" s="835" t="s">
        <v>16713</v>
      </c>
      <c r="WRL91" s="835" t="s">
        <v>16714</v>
      </c>
      <c r="WRM91" s="835" t="s">
        <v>16715</v>
      </c>
      <c r="WRN91" s="835" t="s">
        <v>16716</v>
      </c>
      <c r="WRO91" s="835" t="s">
        <v>16717</v>
      </c>
      <c r="WRP91" s="835" t="s">
        <v>16718</v>
      </c>
      <c r="WRQ91" s="835" t="s">
        <v>16719</v>
      </c>
      <c r="WRR91" s="835" t="s">
        <v>16720</v>
      </c>
      <c r="WRS91" s="835" t="s">
        <v>16721</v>
      </c>
      <c r="WRT91" s="835" t="s">
        <v>16722</v>
      </c>
      <c r="WRU91" s="835" t="s">
        <v>16723</v>
      </c>
      <c r="WRV91" s="835" t="s">
        <v>16724</v>
      </c>
      <c r="WRW91" s="835" t="s">
        <v>16725</v>
      </c>
      <c r="WRX91" s="835" t="s">
        <v>16726</v>
      </c>
      <c r="WRY91" s="835" t="s">
        <v>16727</v>
      </c>
      <c r="WRZ91" s="835" t="s">
        <v>16728</v>
      </c>
      <c r="WSA91" s="835" t="s">
        <v>16729</v>
      </c>
      <c r="WSB91" s="835" t="s">
        <v>16730</v>
      </c>
      <c r="WSC91" s="835" t="s">
        <v>16731</v>
      </c>
      <c r="WSD91" s="835" t="s">
        <v>16732</v>
      </c>
      <c r="WSE91" s="835" t="s">
        <v>16733</v>
      </c>
      <c r="WSF91" s="835" t="s">
        <v>16734</v>
      </c>
      <c r="WSG91" s="835" t="s">
        <v>16735</v>
      </c>
      <c r="WSH91" s="835" t="s">
        <v>16736</v>
      </c>
      <c r="WSI91" s="835" t="s">
        <v>16737</v>
      </c>
      <c r="WSJ91" s="835" t="s">
        <v>16738</v>
      </c>
      <c r="WSK91" s="835" t="s">
        <v>16739</v>
      </c>
      <c r="WSL91" s="835" t="s">
        <v>16740</v>
      </c>
      <c r="WSM91" s="835" t="s">
        <v>16741</v>
      </c>
      <c r="WSN91" s="835" t="s">
        <v>16742</v>
      </c>
      <c r="WSO91" s="835" t="s">
        <v>16743</v>
      </c>
      <c r="WSP91" s="835" t="s">
        <v>16744</v>
      </c>
      <c r="WSQ91" s="835" t="s">
        <v>16745</v>
      </c>
      <c r="WSR91" s="835" t="s">
        <v>16746</v>
      </c>
      <c r="WSS91" s="835" t="s">
        <v>16747</v>
      </c>
      <c r="WST91" s="835" t="s">
        <v>16748</v>
      </c>
      <c r="WSU91" s="835" t="s">
        <v>16749</v>
      </c>
      <c r="WSV91" s="835" t="s">
        <v>16750</v>
      </c>
      <c r="WSW91" s="835" t="s">
        <v>16751</v>
      </c>
      <c r="WSX91" s="835" t="s">
        <v>16752</v>
      </c>
      <c r="WSY91" s="835" t="s">
        <v>16753</v>
      </c>
      <c r="WSZ91" s="835" t="s">
        <v>16754</v>
      </c>
      <c r="WTA91" s="835" t="s">
        <v>16755</v>
      </c>
      <c r="WTB91" s="835" t="s">
        <v>16756</v>
      </c>
      <c r="WTC91" s="835" t="s">
        <v>16757</v>
      </c>
      <c r="WTD91" s="835" t="s">
        <v>16758</v>
      </c>
      <c r="WTE91" s="835" t="s">
        <v>16759</v>
      </c>
      <c r="WTF91" s="835" t="s">
        <v>16760</v>
      </c>
      <c r="WTG91" s="835" t="s">
        <v>16761</v>
      </c>
      <c r="WTH91" s="835" t="s">
        <v>16762</v>
      </c>
      <c r="WTI91" s="835" t="s">
        <v>16763</v>
      </c>
      <c r="WTJ91" s="835" t="s">
        <v>16764</v>
      </c>
      <c r="WTK91" s="835" t="s">
        <v>16765</v>
      </c>
      <c r="WTL91" s="835" t="s">
        <v>16766</v>
      </c>
      <c r="WTM91" s="835" t="s">
        <v>16767</v>
      </c>
      <c r="WTN91" s="835" t="s">
        <v>16768</v>
      </c>
      <c r="WTO91" s="835" t="s">
        <v>16769</v>
      </c>
      <c r="WTP91" s="835" t="s">
        <v>16770</v>
      </c>
      <c r="WTQ91" s="835" t="s">
        <v>16771</v>
      </c>
      <c r="WTR91" s="835" t="s">
        <v>16772</v>
      </c>
      <c r="WTS91" s="835" t="s">
        <v>16773</v>
      </c>
      <c r="WTT91" s="835" t="s">
        <v>16774</v>
      </c>
      <c r="WTU91" s="835" t="s">
        <v>16775</v>
      </c>
      <c r="WTV91" s="835" t="s">
        <v>16776</v>
      </c>
      <c r="WTW91" s="835" t="s">
        <v>16777</v>
      </c>
      <c r="WTX91" s="835" t="s">
        <v>16778</v>
      </c>
      <c r="WTY91" s="835" t="s">
        <v>16779</v>
      </c>
      <c r="WTZ91" s="835" t="s">
        <v>16780</v>
      </c>
      <c r="WUA91" s="835" t="s">
        <v>16781</v>
      </c>
      <c r="WUB91" s="835" t="s">
        <v>16782</v>
      </c>
      <c r="WUC91" s="835" t="s">
        <v>16783</v>
      </c>
      <c r="WUD91" s="835" t="s">
        <v>16784</v>
      </c>
      <c r="WUE91" s="835" t="s">
        <v>16785</v>
      </c>
      <c r="WUF91" s="835" t="s">
        <v>16786</v>
      </c>
      <c r="WUG91" s="835" t="s">
        <v>16787</v>
      </c>
      <c r="WUH91" s="835" t="s">
        <v>16788</v>
      </c>
      <c r="WUI91" s="835" t="s">
        <v>16789</v>
      </c>
      <c r="WUJ91" s="835" t="s">
        <v>16790</v>
      </c>
      <c r="WUK91" s="835" t="s">
        <v>16791</v>
      </c>
      <c r="WUL91" s="835" t="s">
        <v>16792</v>
      </c>
      <c r="WUM91" s="835" t="s">
        <v>16793</v>
      </c>
      <c r="WUN91" s="835" t="s">
        <v>16794</v>
      </c>
      <c r="WUO91" s="835" t="s">
        <v>16795</v>
      </c>
      <c r="WUP91" s="835" t="s">
        <v>16796</v>
      </c>
      <c r="WUQ91" s="835" t="s">
        <v>16797</v>
      </c>
      <c r="WUR91" s="835" t="s">
        <v>16798</v>
      </c>
      <c r="WUS91" s="835" t="s">
        <v>16799</v>
      </c>
      <c r="WUT91" s="835" t="s">
        <v>16800</v>
      </c>
      <c r="WUU91" s="835" t="s">
        <v>16801</v>
      </c>
      <c r="WUV91" s="835" t="s">
        <v>16802</v>
      </c>
      <c r="WUW91" s="835" t="s">
        <v>16803</v>
      </c>
      <c r="WUX91" s="835" t="s">
        <v>16804</v>
      </c>
      <c r="WUY91" s="835" t="s">
        <v>16805</v>
      </c>
      <c r="WUZ91" s="835" t="s">
        <v>16806</v>
      </c>
      <c r="WVA91" s="835" t="s">
        <v>16807</v>
      </c>
      <c r="WVB91" s="835" t="s">
        <v>16808</v>
      </c>
      <c r="WVC91" s="835" t="s">
        <v>16809</v>
      </c>
      <c r="WVD91" s="835" t="s">
        <v>16810</v>
      </c>
      <c r="WVE91" s="835" t="s">
        <v>16811</v>
      </c>
      <c r="WVF91" s="835" t="s">
        <v>16812</v>
      </c>
      <c r="WVG91" s="835" t="s">
        <v>16813</v>
      </c>
      <c r="WVH91" s="835" t="s">
        <v>16814</v>
      </c>
      <c r="WVI91" s="835" t="s">
        <v>16815</v>
      </c>
      <c r="WVJ91" s="835" t="s">
        <v>16816</v>
      </c>
      <c r="WVK91" s="835" t="s">
        <v>16817</v>
      </c>
      <c r="WVL91" s="835" t="s">
        <v>16818</v>
      </c>
      <c r="WVM91" s="835" t="s">
        <v>16819</v>
      </c>
      <c r="WVN91" s="835" t="s">
        <v>16820</v>
      </c>
      <c r="WVO91" s="835" t="s">
        <v>16821</v>
      </c>
      <c r="WVP91" s="835" t="s">
        <v>16822</v>
      </c>
      <c r="WVQ91" s="835" t="s">
        <v>16823</v>
      </c>
      <c r="WVR91" s="835" t="s">
        <v>16824</v>
      </c>
      <c r="WVS91" s="835" t="s">
        <v>16825</v>
      </c>
      <c r="WVT91" s="835" t="s">
        <v>16826</v>
      </c>
      <c r="WVU91" s="835" t="s">
        <v>16827</v>
      </c>
      <c r="WVV91" s="835" t="s">
        <v>16828</v>
      </c>
      <c r="WVW91" s="835" t="s">
        <v>16829</v>
      </c>
      <c r="WVX91" s="835" t="s">
        <v>16830</v>
      </c>
      <c r="WVY91" s="835" t="s">
        <v>16831</v>
      </c>
      <c r="WVZ91" s="835" t="s">
        <v>16832</v>
      </c>
      <c r="WWA91" s="835" t="s">
        <v>16833</v>
      </c>
      <c r="WWB91" s="835" t="s">
        <v>16834</v>
      </c>
      <c r="WWC91" s="835" t="s">
        <v>16835</v>
      </c>
      <c r="WWD91" s="835" t="s">
        <v>16836</v>
      </c>
      <c r="WWE91" s="835" t="s">
        <v>16837</v>
      </c>
      <c r="WWF91" s="835" t="s">
        <v>16838</v>
      </c>
      <c r="WWG91" s="835" t="s">
        <v>16839</v>
      </c>
      <c r="WWH91" s="835" t="s">
        <v>16840</v>
      </c>
      <c r="WWI91" s="835" t="s">
        <v>16841</v>
      </c>
      <c r="WWJ91" s="835" t="s">
        <v>16842</v>
      </c>
      <c r="WWK91" s="835" t="s">
        <v>16843</v>
      </c>
      <c r="WWL91" s="835" t="s">
        <v>16844</v>
      </c>
      <c r="WWM91" s="835" t="s">
        <v>16845</v>
      </c>
      <c r="WWN91" s="835" t="s">
        <v>16846</v>
      </c>
      <c r="WWO91" s="835" t="s">
        <v>16847</v>
      </c>
      <c r="WWP91" s="835" t="s">
        <v>16848</v>
      </c>
      <c r="WWQ91" s="835" t="s">
        <v>16849</v>
      </c>
      <c r="WWR91" s="835" t="s">
        <v>16850</v>
      </c>
      <c r="WWS91" s="835" t="s">
        <v>16851</v>
      </c>
      <c r="WWT91" s="835" t="s">
        <v>16852</v>
      </c>
      <c r="WWU91" s="835" t="s">
        <v>16853</v>
      </c>
      <c r="WWV91" s="835" t="s">
        <v>16854</v>
      </c>
      <c r="WWW91" s="835" t="s">
        <v>16855</v>
      </c>
      <c r="WWX91" s="835" t="s">
        <v>16856</v>
      </c>
      <c r="WWY91" s="835" t="s">
        <v>16857</v>
      </c>
      <c r="WWZ91" s="835" t="s">
        <v>16858</v>
      </c>
      <c r="WXA91" s="835" t="s">
        <v>16859</v>
      </c>
      <c r="WXB91" s="835" t="s">
        <v>16860</v>
      </c>
      <c r="WXC91" s="835" t="s">
        <v>16861</v>
      </c>
      <c r="WXD91" s="835" t="s">
        <v>16862</v>
      </c>
      <c r="WXE91" s="835" t="s">
        <v>16863</v>
      </c>
      <c r="WXF91" s="835" t="s">
        <v>16864</v>
      </c>
      <c r="WXG91" s="835" t="s">
        <v>16865</v>
      </c>
      <c r="WXH91" s="835" t="s">
        <v>16866</v>
      </c>
      <c r="WXI91" s="835" t="s">
        <v>16867</v>
      </c>
      <c r="WXJ91" s="835" t="s">
        <v>16868</v>
      </c>
      <c r="WXK91" s="835" t="s">
        <v>16869</v>
      </c>
      <c r="WXL91" s="835" t="s">
        <v>16870</v>
      </c>
      <c r="WXM91" s="835" t="s">
        <v>16871</v>
      </c>
      <c r="WXN91" s="835" t="s">
        <v>16872</v>
      </c>
      <c r="WXO91" s="835" t="s">
        <v>16873</v>
      </c>
      <c r="WXP91" s="835" t="s">
        <v>16874</v>
      </c>
      <c r="WXQ91" s="835" t="s">
        <v>16875</v>
      </c>
      <c r="WXR91" s="835" t="s">
        <v>16876</v>
      </c>
      <c r="WXS91" s="835" t="s">
        <v>16877</v>
      </c>
      <c r="WXT91" s="835" t="s">
        <v>16878</v>
      </c>
      <c r="WXU91" s="835" t="s">
        <v>16879</v>
      </c>
      <c r="WXV91" s="835" t="s">
        <v>16880</v>
      </c>
      <c r="WXW91" s="835" t="s">
        <v>16881</v>
      </c>
      <c r="WXX91" s="835" t="s">
        <v>16882</v>
      </c>
      <c r="WXY91" s="835" t="s">
        <v>16883</v>
      </c>
      <c r="WXZ91" s="835" t="s">
        <v>16884</v>
      </c>
      <c r="WYA91" s="835" t="s">
        <v>16885</v>
      </c>
      <c r="WYB91" s="835" t="s">
        <v>16886</v>
      </c>
      <c r="WYC91" s="835" t="s">
        <v>16887</v>
      </c>
      <c r="WYD91" s="835" t="s">
        <v>16888</v>
      </c>
      <c r="WYE91" s="835" t="s">
        <v>16889</v>
      </c>
      <c r="WYF91" s="835" t="s">
        <v>16890</v>
      </c>
      <c r="WYG91" s="835" t="s">
        <v>16891</v>
      </c>
      <c r="WYH91" s="835" t="s">
        <v>16892</v>
      </c>
      <c r="WYI91" s="835" t="s">
        <v>16893</v>
      </c>
      <c r="WYJ91" s="835" t="s">
        <v>16894</v>
      </c>
      <c r="WYK91" s="835" t="s">
        <v>16895</v>
      </c>
      <c r="WYL91" s="835" t="s">
        <v>16896</v>
      </c>
      <c r="WYM91" s="835" t="s">
        <v>16897</v>
      </c>
      <c r="WYN91" s="835" t="s">
        <v>16898</v>
      </c>
      <c r="WYO91" s="835" t="s">
        <v>16899</v>
      </c>
      <c r="WYP91" s="835" t="s">
        <v>16900</v>
      </c>
      <c r="WYQ91" s="835" t="s">
        <v>16901</v>
      </c>
      <c r="WYR91" s="835" t="s">
        <v>16902</v>
      </c>
      <c r="WYS91" s="835" t="s">
        <v>16903</v>
      </c>
      <c r="WYT91" s="835" t="s">
        <v>16904</v>
      </c>
      <c r="WYU91" s="835" t="s">
        <v>16905</v>
      </c>
      <c r="WYV91" s="835" t="s">
        <v>16906</v>
      </c>
      <c r="WYW91" s="835" t="s">
        <v>16907</v>
      </c>
      <c r="WYX91" s="835" t="s">
        <v>16908</v>
      </c>
      <c r="WYY91" s="835" t="s">
        <v>16909</v>
      </c>
      <c r="WYZ91" s="835" t="s">
        <v>16910</v>
      </c>
      <c r="WZA91" s="835" t="s">
        <v>16911</v>
      </c>
      <c r="WZB91" s="835" t="s">
        <v>16912</v>
      </c>
      <c r="WZC91" s="835" t="s">
        <v>16913</v>
      </c>
      <c r="WZD91" s="835" t="s">
        <v>16914</v>
      </c>
      <c r="WZE91" s="835" t="s">
        <v>16915</v>
      </c>
      <c r="WZF91" s="835" t="s">
        <v>16916</v>
      </c>
      <c r="WZG91" s="835" t="s">
        <v>16917</v>
      </c>
      <c r="WZH91" s="835" t="s">
        <v>16918</v>
      </c>
      <c r="WZI91" s="835" t="s">
        <v>16919</v>
      </c>
      <c r="WZJ91" s="835" t="s">
        <v>16920</v>
      </c>
      <c r="WZK91" s="835" t="s">
        <v>16921</v>
      </c>
      <c r="WZL91" s="835" t="s">
        <v>16922</v>
      </c>
      <c r="WZM91" s="835" t="s">
        <v>16923</v>
      </c>
      <c r="WZN91" s="835" t="s">
        <v>16924</v>
      </c>
      <c r="WZO91" s="835" t="s">
        <v>16925</v>
      </c>
      <c r="WZP91" s="835" t="s">
        <v>16926</v>
      </c>
      <c r="WZQ91" s="835" t="s">
        <v>16927</v>
      </c>
      <c r="WZR91" s="835" t="s">
        <v>16928</v>
      </c>
      <c r="WZS91" s="835" t="s">
        <v>16929</v>
      </c>
      <c r="WZT91" s="835" t="s">
        <v>16930</v>
      </c>
      <c r="WZU91" s="835" t="s">
        <v>16931</v>
      </c>
      <c r="WZV91" s="835" t="s">
        <v>16932</v>
      </c>
      <c r="WZW91" s="835" t="s">
        <v>16933</v>
      </c>
      <c r="WZX91" s="835" t="s">
        <v>16934</v>
      </c>
      <c r="WZY91" s="835" t="s">
        <v>16935</v>
      </c>
      <c r="WZZ91" s="835" t="s">
        <v>16936</v>
      </c>
      <c r="XAA91" s="835" t="s">
        <v>16937</v>
      </c>
      <c r="XAB91" s="835" t="s">
        <v>16938</v>
      </c>
      <c r="XAC91" s="835" t="s">
        <v>16939</v>
      </c>
      <c r="XAD91" s="835" t="s">
        <v>16940</v>
      </c>
      <c r="XAE91" s="835" t="s">
        <v>16941</v>
      </c>
      <c r="XAF91" s="835" t="s">
        <v>16942</v>
      </c>
      <c r="XAG91" s="835" t="s">
        <v>16943</v>
      </c>
      <c r="XAH91" s="835" t="s">
        <v>16944</v>
      </c>
      <c r="XAI91" s="835" t="s">
        <v>16945</v>
      </c>
      <c r="XAJ91" s="835" t="s">
        <v>16946</v>
      </c>
      <c r="XAK91" s="835" t="s">
        <v>16947</v>
      </c>
      <c r="XAL91" s="835" t="s">
        <v>16948</v>
      </c>
      <c r="XAM91" s="835" t="s">
        <v>16949</v>
      </c>
      <c r="XAN91" s="835" t="s">
        <v>16950</v>
      </c>
      <c r="XAO91" s="835" t="s">
        <v>16951</v>
      </c>
      <c r="XAP91" s="835" t="s">
        <v>16952</v>
      </c>
      <c r="XAQ91" s="835" t="s">
        <v>16953</v>
      </c>
      <c r="XAR91" s="835" t="s">
        <v>16954</v>
      </c>
      <c r="XAS91" s="835" t="s">
        <v>16955</v>
      </c>
      <c r="XAT91" s="835" t="s">
        <v>16956</v>
      </c>
      <c r="XAU91" s="835" t="s">
        <v>16957</v>
      </c>
      <c r="XAV91" s="835" t="s">
        <v>16958</v>
      </c>
      <c r="XAW91" s="835" t="s">
        <v>16959</v>
      </c>
      <c r="XAX91" s="835" t="s">
        <v>16960</v>
      </c>
      <c r="XAY91" s="835" t="s">
        <v>16961</v>
      </c>
      <c r="XAZ91" s="835" t="s">
        <v>16962</v>
      </c>
      <c r="XBA91" s="835" t="s">
        <v>16963</v>
      </c>
      <c r="XBB91" s="835" t="s">
        <v>16964</v>
      </c>
      <c r="XBC91" s="835" t="s">
        <v>16965</v>
      </c>
      <c r="XBD91" s="835" t="s">
        <v>16966</v>
      </c>
      <c r="XBE91" s="835" t="s">
        <v>16967</v>
      </c>
      <c r="XBF91" s="835" t="s">
        <v>16968</v>
      </c>
      <c r="XBG91" s="835" t="s">
        <v>16969</v>
      </c>
      <c r="XBH91" s="835" t="s">
        <v>16970</v>
      </c>
      <c r="XBI91" s="835" t="s">
        <v>16971</v>
      </c>
      <c r="XBJ91" s="835" t="s">
        <v>16972</v>
      </c>
      <c r="XBK91" s="835" t="s">
        <v>16973</v>
      </c>
      <c r="XBL91" s="835" t="s">
        <v>16974</v>
      </c>
      <c r="XBM91" s="835" t="s">
        <v>16975</v>
      </c>
      <c r="XBN91" s="835" t="s">
        <v>16976</v>
      </c>
      <c r="XBO91" s="835" t="s">
        <v>16977</v>
      </c>
      <c r="XBP91" s="835" t="s">
        <v>16978</v>
      </c>
      <c r="XBQ91" s="835" t="s">
        <v>16979</v>
      </c>
      <c r="XBR91" s="835" t="s">
        <v>16980</v>
      </c>
      <c r="XBS91" s="835" t="s">
        <v>16981</v>
      </c>
      <c r="XBT91" s="835" t="s">
        <v>16982</v>
      </c>
      <c r="XBU91" s="835" t="s">
        <v>16983</v>
      </c>
      <c r="XBV91" s="835" t="s">
        <v>16984</v>
      </c>
      <c r="XBW91" s="835" t="s">
        <v>16985</v>
      </c>
      <c r="XBX91" s="835" t="s">
        <v>16986</v>
      </c>
      <c r="XBY91" s="835" t="s">
        <v>16987</v>
      </c>
      <c r="XBZ91" s="835" t="s">
        <v>16988</v>
      </c>
      <c r="XCA91" s="835" t="s">
        <v>16989</v>
      </c>
      <c r="XCB91" s="835" t="s">
        <v>16990</v>
      </c>
      <c r="XCC91" s="835" t="s">
        <v>16991</v>
      </c>
      <c r="XCD91" s="835" t="s">
        <v>16992</v>
      </c>
      <c r="XCE91" s="835" t="s">
        <v>16993</v>
      </c>
      <c r="XCF91" s="835" t="s">
        <v>16994</v>
      </c>
      <c r="XCG91" s="835" t="s">
        <v>16995</v>
      </c>
      <c r="XCH91" s="835" t="s">
        <v>16996</v>
      </c>
      <c r="XCI91" s="835" t="s">
        <v>16997</v>
      </c>
      <c r="XCJ91" s="835" t="s">
        <v>16998</v>
      </c>
      <c r="XCK91" s="835" t="s">
        <v>16999</v>
      </c>
      <c r="XCL91" s="835" t="s">
        <v>17000</v>
      </c>
      <c r="XCM91" s="835" t="s">
        <v>17001</v>
      </c>
      <c r="XCN91" s="835" t="s">
        <v>17002</v>
      </c>
      <c r="XCO91" s="835" t="s">
        <v>17003</v>
      </c>
      <c r="XCP91" s="835" t="s">
        <v>17004</v>
      </c>
      <c r="XCQ91" s="835" t="s">
        <v>17005</v>
      </c>
      <c r="XCR91" s="835" t="s">
        <v>17006</v>
      </c>
      <c r="XCS91" s="835" t="s">
        <v>17007</v>
      </c>
      <c r="XCT91" s="835" t="s">
        <v>17008</v>
      </c>
      <c r="XCU91" s="835" t="s">
        <v>17009</v>
      </c>
      <c r="XCV91" s="835" t="s">
        <v>17010</v>
      </c>
      <c r="XCW91" s="835" t="s">
        <v>17011</v>
      </c>
      <c r="XCX91" s="835" t="s">
        <v>17012</v>
      </c>
      <c r="XCY91" s="835" t="s">
        <v>17013</v>
      </c>
      <c r="XCZ91" s="835" t="s">
        <v>17014</v>
      </c>
      <c r="XDA91" s="835" t="s">
        <v>17015</v>
      </c>
      <c r="XDB91" s="835" t="s">
        <v>17016</v>
      </c>
      <c r="XDC91" s="835" t="s">
        <v>17017</v>
      </c>
      <c r="XDD91" s="835" t="s">
        <v>17018</v>
      </c>
      <c r="XDE91" s="835" t="s">
        <v>17019</v>
      </c>
      <c r="XDF91" s="835" t="s">
        <v>17020</v>
      </c>
      <c r="XDG91" s="835" t="s">
        <v>17021</v>
      </c>
      <c r="XDH91" s="835" t="s">
        <v>17022</v>
      </c>
      <c r="XDI91" s="835" t="s">
        <v>17023</v>
      </c>
      <c r="XDJ91" s="835" t="s">
        <v>17024</v>
      </c>
      <c r="XDK91" s="835" t="s">
        <v>17025</v>
      </c>
      <c r="XDL91" s="835" t="s">
        <v>17026</v>
      </c>
      <c r="XDM91" s="835" t="s">
        <v>17027</v>
      </c>
      <c r="XDN91" s="835" t="s">
        <v>17028</v>
      </c>
      <c r="XDO91" s="835" t="s">
        <v>17029</v>
      </c>
      <c r="XDP91" s="835" t="s">
        <v>17030</v>
      </c>
      <c r="XDQ91" s="835" t="s">
        <v>17031</v>
      </c>
      <c r="XDR91" s="835" t="s">
        <v>17032</v>
      </c>
      <c r="XDS91" s="835" t="s">
        <v>17033</v>
      </c>
      <c r="XDT91" s="835" t="s">
        <v>17034</v>
      </c>
      <c r="XDU91" s="835" t="s">
        <v>17035</v>
      </c>
      <c r="XDV91" s="835" t="s">
        <v>17036</v>
      </c>
      <c r="XDW91" s="835" t="s">
        <v>17037</v>
      </c>
      <c r="XDX91" s="835" t="s">
        <v>17038</v>
      </c>
      <c r="XDY91" s="835" t="s">
        <v>17039</v>
      </c>
      <c r="XDZ91" s="835" t="s">
        <v>17040</v>
      </c>
      <c r="XEA91" s="835" t="s">
        <v>17041</v>
      </c>
      <c r="XEB91" s="835" t="s">
        <v>17042</v>
      </c>
      <c r="XEC91" s="835" t="s">
        <v>17043</v>
      </c>
      <c r="XED91" s="835" t="s">
        <v>17044</v>
      </c>
      <c r="XEE91" s="835" t="s">
        <v>17045</v>
      </c>
      <c r="XEF91" s="835" t="s">
        <v>17046</v>
      </c>
      <c r="XEG91" s="835" t="s">
        <v>17047</v>
      </c>
      <c r="XEH91" s="835" t="s">
        <v>17048</v>
      </c>
      <c r="XEI91" s="835" t="s">
        <v>17049</v>
      </c>
      <c r="XEJ91" s="835" t="s">
        <v>17050</v>
      </c>
      <c r="XEK91" s="835" t="s">
        <v>17051</v>
      </c>
      <c r="XEL91" s="835" t="s">
        <v>17052</v>
      </c>
      <c r="XEM91" s="835" t="s">
        <v>17053</v>
      </c>
      <c r="XEN91" s="835" t="s">
        <v>17054</v>
      </c>
      <c r="XEO91" s="835" t="s">
        <v>17055</v>
      </c>
      <c r="XEP91" s="835" t="s">
        <v>17056</v>
      </c>
      <c r="XEQ91" s="835" t="s">
        <v>17057</v>
      </c>
      <c r="XER91" s="835" t="s">
        <v>17058</v>
      </c>
      <c r="XES91" s="835" t="s">
        <v>17059</v>
      </c>
      <c r="XET91" s="835" t="s">
        <v>17060</v>
      </c>
      <c r="XEU91" s="835" t="s">
        <v>17061</v>
      </c>
      <c r="XEV91" s="835" t="s">
        <v>17062</v>
      </c>
      <c r="XEW91" s="835" t="s">
        <v>17870</v>
      </c>
      <c r="XEX91" s="835" t="s">
        <v>17871</v>
      </c>
      <c r="XEY91" s="835" t="s">
        <v>17872</v>
      </c>
      <c r="XEZ91" s="835" t="s">
        <v>17873</v>
      </c>
      <c r="XFA91" s="835" t="s">
        <v>17874</v>
      </c>
      <c r="XFB91" s="835" t="s">
        <v>17875</v>
      </c>
      <c r="XFC91" s="835" t="s">
        <v>17876</v>
      </c>
      <c r="XFD91" s="835" t="s">
        <v>17877</v>
      </c>
    </row>
    <row r="92" spans="1:16384" s="835" customFormat="1">
      <c r="B92" s="856"/>
      <c r="C92" s="839"/>
    </row>
    <row r="93" spans="1:16384" s="835" customFormat="1">
      <c r="B93" s="848"/>
    </row>
    <row r="94" spans="1:16384" s="835" customFormat="1">
      <c r="B94" s="848"/>
      <c r="C94" s="839"/>
    </row>
    <row r="95" spans="1:16384" s="835" customFormat="1">
      <c r="B95" s="848"/>
      <c r="C95" s="839"/>
    </row>
    <row r="96" spans="1:16384" s="835" customFormat="1">
      <c r="B96" s="848"/>
      <c r="C96" s="839"/>
    </row>
    <row r="97" spans="1:5">
      <c r="A97" s="835"/>
      <c r="B97" s="846"/>
    </row>
    <row r="98" spans="1:5">
      <c r="A98" s="835"/>
      <c r="B98" s="848"/>
    </row>
    <row r="99" spans="1:5">
      <c r="A99" s="835"/>
      <c r="B99" s="848"/>
    </row>
    <row r="100" spans="1:5">
      <c r="A100" s="835"/>
      <c r="B100" s="848"/>
    </row>
    <row r="101" spans="1:5">
      <c r="A101" s="835"/>
      <c r="B101" s="848"/>
    </row>
    <row r="102" spans="1:5">
      <c r="A102" s="835"/>
      <c r="B102" s="845"/>
    </row>
    <row r="103" spans="1:5">
      <c r="A103" s="835"/>
      <c r="B103" s="845"/>
    </row>
    <row r="104" spans="1:5">
      <c r="A104" s="835"/>
      <c r="B104" s="845"/>
    </row>
    <row r="106" spans="1:5">
      <c r="A106" s="835" t="s">
        <v>17852</v>
      </c>
      <c r="B106" s="839" t="s">
        <v>17878</v>
      </c>
      <c r="C106" s="835" t="s">
        <v>157</v>
      </c>
      <c r="D106" s="839" t="s">
        <v>438</v>
      </c>
      <c r="E106" s="835" t="s">
        <v>295</v>
      </c>
    </row>
    <row r="107" spans="1:5">
      <c r="A107" s="835" t="s">
        <v>342</v>
      </c>
      <c r="B107" s="839" t="s">
        <v>17879</v>
      </c>
      <c r="C107" s="857">
        <v>44544</v>
      </c>
      <c r="D107" s="858" t="s">
        <v>17880</v>
      </c>
      <c r="E107" s="855">
        <v>2</v>
      </c>
    </row>
    <row r="108" spans="1:5">
      <c r="A108" s="835" t="s">
        <v>342</v>
      </c>
      <c r="B108" s="839" t="s">
        <v>17881</v>
      </c>
      <c r="C108" s="858">
        <v>44470</v>
      </c>
      <c r="D108" s="858" t="s">
        <v>17880</v>
      </c>
      <c r="E108" s="855">
        <v>2</v>
      </c>
    </row>
    <row r="109" spans="1:5">
      <c r="A109" s="835" t="s">
        <v>342</v>
      </c>
      <c r="B109" s="835" t="s">
        <v>17881</v>
      </c>
      <c r="C109" s="858">
        <v>44523</v>
      </c>
      <c r="D109" s="858" t="s">
        <v>17880</v>
      </c>
      <c r="E109" s="855">
        <v>2</v>
      </c>
    </row>
    <row r="110" spans="1:5">
      <c r="A110" s="835"/>
      <c r="B110" s="839"/>
      <c r="C110" s="857"/>
      <c r="D110" s="858"/>
      <c r="E110" s="855"/>
    </row>
    <row r="111" spans="1:5">
      <c r="A111" s="835"/>
      <c r="B111" s="839"/>
      <c r="C111" s="857"/>
      <c r="D111" s="858"/>
      <c r="E111" s="855"/>
    </row>
    <row r="112" spans="1:5">
      <c r="A112" s="835"/>
      <c r="C112" s="859"/>
      <c r="D112" s="858"/>
      <c r="E112" s="855"/>
    </row>
    <row r="113" spans="1:6" ht="15" thickBot="1">
      <c r="A113" s="853"/>
      <c r="B113" s="843"/>
      <c r="C113" s="860"/>
      <c r="D113" s="861"/>
      <c r="E113" s="862"/>
    </row>
    <row r="114" spans="1:6" ht="43.8" thickBot="1">
      <c r="A114" s="835" t="s">
        <v>17852</v>
      </c>
      <c r="B114" s="863" t="s">
        <v>17882</v>
      </c>
      <c r="C114" s="839" t="s">
        <v>438</v>
      </c>
      <c r="D114" s="835" t="s">
        <v>295</v>
      </c>
      <c r="E114" s="839" t="s">
        <v>17883</v>
      </c>
    </row>
    <row r="115" spans="1:6" ht="24.9" customHeight="1">
      <c r="A115" s="835" t="s">
        <v>17884</v>
      </c>
      <c r="B115" s="864" t="s">
        <v>17885</v>
      </c>
      <c r="C115" s="839" t="s">
        <v>158</v>
      </c>
      <c r="D115" s="835">
        <v>2</v>
      </c>
      <c r="E115" s="839" t="s">
        <v>17886</v>
      </c>
    </row>
    <row r="116" spans="1:6" ht="24.9" customHeight="1">
      <c r="A116" s="865"/>
      <c r="B116" s="864" t="s">
        <v>17887</v>
      </c>
      <c r="C116" s="839" t="s">
        <v>158</v>
      </c>
      <c r="D116" s="835">
        <v>2</v>
      </c>
      <c r="E116" s="839" t="s">
        <v>17888</v>
      </c>
    </row>
    <row r="117" spans="1:6" ht="24.9" customHeight="1">
      <c r="A117" s="865"/>
      <c r="B117" s="839"/>
    </row>
    <row r="119" spans="1:6">
      <c r="A119" s="835" t="s">
        <v>17852</v>
      </c>
      <c r="B119" s="839" t="s">
        <v>17889</v>
      </c>
      <c r="C119" s="835" t="s">
        <v>17890</v>
      </c>
      <c r="D119" s="835" t="s">
        <v>17891</v>
      </c>
      <c r="E119" s="839" t="s">
        <v>438</v>
      </c>
      <c r="F119" s="835" t="s">
        <v>295</v>
      </c>
    </row>
    <row r="120" spans="1:6">
      <c r="A120" s="835"/>
      <c r="B120" s="864"/>
      <c r="C120" s="866"/>
      <c r="F120" s="855"/>
    </row>
    <row r="121" spans="1:6">
      <c r="A121" s="835"/>
      <c r="B121" s="866"/>
      <c r="C121" s="866"/>
      <c r="F121" s="855"/>
    </row>
    <row r="122" spans="1:6">
      <c r="A122" s="835"/>
      <c r="B122" s="866"/>
      <c r="C122" s="866"/>
      <c r="F122" s="855"/>
    </row>
    <row r="123" spans="1:6">
      <c r="A123" s="835"/>
      <c r="B123" s="866"/>
      <c r="C123" s="866"/>
      <c r="F123" s="855"/>
    </row>
    <row r="124" spans="1:6">
      <c r="A124" s="835"/>
      <c r="B124" s="866"/>
      <c r="C124" s="866"/>
      <c r="F124" s="855"/>
    </row>
    <row r="125" spans="1:6">
      <c r="A125" s="835"/>
      <c r="B125" s="866"/>
      <c r="C125" s="866"/>
      <c r="F125" s="855"/>
    </row>
    <row r="126" spans="1:6">
      <c r="A126" s="835"/>
      <c r="B126" s="866"/>
      <c r="C126" s="866"/>
      <c r="F126" s="855"/>
    </row>
    <row r="127" spans="1:6">
      <c r="A127" s="835"/>
      <c r="B127" s="866"/>
      <c r="C127" s="866"/>
      <c r="F127" s="855"/>
    </row>
    <row r="128" spans="1:6">
      <c r="A128" s="835"/>
      <c r="B128" s="866"/>
      <c r="C128" s="866"/>
      <c r="F128" s="855"/>
    </row>
    <row r="129" spans="1:6">
      <c r="A129" s="835"/>
      <c r="B129" s="866"/>
      <c r="C129" s="866"/>
      <c r="F129" s="855"/>
    </row>
    <row r="130" spans="1:6">
      <c r="A130" s="835"/>
      <c r="B130" s="866"/>
      <c r="C130" s="866"/>
      <c r="F130" s="855"/>
    </row>
    <row r="131" spans="1:6">
      <c r="A131" s="835"/>
      <c r="B131" s="866"/>
      <c r="C131" s="866"/>
      <c r="F131" s="855"/>
    </row>
    <row r="132" spans="1:6" ht="15" thickBot="1"/>
    <row r="133" spans="1:6" ht="15" thickBot="1">
      <c r="A133" s="835" t="s">
        <v>17852</v>
      </c>
      <c r="B133" s="863" t="s">
        <v>17892</v>
      </c>
      <c r="C133" s="839" t="s">
        <v>438</v>
      </c>
      <c r="D133" s="835" t="s">
        <v>295</v>
      </c>
    </row>
    <row r="134" spans="1:6">
      <c r="A134" s="835"/>
      <c r="B134" s="864"/>
    </row>
    <row r="135" spans="1:6">
      <c r="A135" s="835"/>
      <c r="B135" s="839"/>
    </row>
    <row r="136" spans="1:6">
      <c r="A136" s="835"/>
      <c r="C136" s="835"/>
    </row>
    <row r="138" spans="1:6" ht="15" thickBot="1">
      <c r="A138" s="835" t="s">
        <v>17852</v>
      </c>
      <c r="B138" s="867" t="s">
        <v>17893</v>
      </c>
      <c r="C138" s="839" t="s">
        <v>438</v>
      </c>
      <c r="D138" s="835" t="s">
        <v>295</v>
      </c>
    </row>
    <row r="139" spans="1:6">
      <c r="A139" s="833"/>
      <c r="B139" s="856" t="s">
        <v>17894</v>
      </c>
      <c r="C139" s="840" t="s">
        <v>17895</v>
      </c>
      <c r="D139" s="834">
        <v>2</v>
      </c>
    </row>
    <row r="140" spans="1:6">
      <c r="A140" s="835" t="s">
        <v>17859</v>
      </c>
      <c r="B140" s="839" t="s">
        <v>17860</v>
      </c>
      <c r="C140" s="840" t="s">
        <v>17896</v>
      </c>
      <c r="D140" s="855">
        <v>2</v>
      </c>
    </row>
    <row r="141" spans="1:6">
      <c r="A141" s="847" t="s">
        <v>17897</v>
      </c>
      <c r="B141" s="839" t="s">
        <v>17898</v>
      </c>
      <c r="C141" s="839" t="s">
        <v>17899</v>
      </c>
      <c r="D141" s="835">
        <v>2</v>
      </c>
    </row>
    <row r="142" spans="1:6">
      <c r="A142" s="839" t="s">
        <v>17859</v>
      </c>
      <c r="B142" s="868" t="s">
        <v>17862</v>
      </c>
      <c r="C142" s="840" t="s">
        <v>17896</v>
      </c>
      <c r="D142" s="855">
        <v>2</v>
      </c>
    </row>
    <row r="143" spans="1:6">
      <c r="A143" s="835" t="s">
        <v>17859</v>
      </c>
      <c r="B143" s="840" t="s">
        <v>17863</v>
      </c>
      <c r="C143" s="840" t="s">
        <v>17896</v>
      </c>
      <c r="D143" s="855">
        <v>2</v>
      </c>
    </row>
    <row r="144" spans="1:6">
      <c r="A144" s="835" t="s">
        <v>17859</v>
      </c>
      <c r="B144" s="869" t="s">
        <v>17864</v>
      </c>
      <c r="C144" s="840" t="s">
        <v>17896</v>
      </c>
      <c r="D144" s="855">
        <v>2</v>
      </c>
    </row>
    <row r="145" spans="1:4">
      <c r="A145" s="835" t="s">
        <v>17897</v>
      </c>
      <c r="B145" s="869" t="s">
        <v>17900</v>
      </c>
      <c r="C145" s="840" t="s">
        <v>17901</v>
      </c>
      <c r="D145" s="855">
        <v>2</v>
      </c>
    </row>
    <row r="146" spans="1:4">
      <c r="A146" s="835" t="s">
        <v>17859</v>
      </c>
      <c r="B146" s="852" t="s">
        <v>17865</v>
      </c>
      <c r="C146" s="852" t="s">
        <v>17896</v>
      </c>
      <c r="D146" s="855">
        <v>2</v>
      </c>
    </row>
    <row r="147" spans="1:4">
      <c r="A147" s="840" t="s">
        <v>17859</v>
      </c>
      <c r="B147" s="839" t="s">
        <v>17866</v>
      </c>
      <c r="C147" s="839" t="s">
        <v>17896</v>
      </c>
      <c r="D147" s="870">
        <v>2</v>
      </c>
    </row>
    <row r="148" spans="1:4">
      <c r="A148" s="840"/>
      <c r="B148" s="869" t="s">
        <v>17902</v>
      </c>
      <c r="C148" s="840" t="s">
        <v>17903</v>
      </c>
      <c r="D148" s="862">
        <v>2</v>
      </c>
    </row>
    <row r="149" spans="1:4">
      <c r="A149" s="840"/>
      <c r="B149" s="869" t="s">
        <v>17904</v>
      </c>
      <c r="C149" s="840" t="s">
        <v>17903</v>
      </c>
      <c r="D149" s="862">
        <v>2</v>
      </c>
    </row>
    <row r="150" spans="1:4">
      <c r="A150" s="842"/>
      <c r="B150" s="885" t="s">
        <v>17905</v>
      </c>
      <c r="C150" s="840" t="s">
        <v>17903</v>
      </c>
      <c r="D150" s="862">
        <v>2</v>
      </c>
    </row>
    <row r="151" spans="1:4">
      <c r="A151" s="847"/>
      <c r="B151" s="869" t="s">
        <v>17906</v>
      </c>
      <c r="C151" s="839" t="s">
        <v>17903</v>
      </c>
      <c r="D151" s="855">
        <v>2</v>
      </c>
    </row>
    <row r="152" spans="1:4" ht="28.8">
      <c r="A152" s="847"/>
      <c r="B152" s="885" t="s">
        <v>17907</v>
      </c>
      <c r="C152" s="886" t="s">
        <v>17903</v>
      </c>
      <c r="D152" s="887">
        <v>2</v>
      </c>
    </row>
    <row r="153" spans="1:4">
      <c r="A153" s="847"/>
      <c r="B153" s="888" t="s">
        <v>17908</v>
      </c>
      <c r="C153" s="839" t="s">
        <v>17903</v>
      </c>
      <c r="D153" s="855">
        <v>2</v>
      </c>
    </row>
    <row r="154" spans="1:4" ht="15" thickBot="1">
      <c r="A154" s="835" t="s">
        <v>17852</v>
      </c>
      <c r="B154" s="867" t="s">
        <v>123</v>
      </c>
      <c r="C154" s="839" t="s">
        <v>438</v>
      </c>
      <c r="D154" s="835" t="s">
        <v>295</v>
      </c>
    </row>
    <row r="155" spans="1:4">
      <c r="A155" s="835"/>
      <c r="B155" s="839"/>
      <c r="C155" s="840"/>
      <c r="D155" s="855"/>
    </row>
    <row r="156" spans="1:4">
      <c r="A156" s="847"/>
      <c r="B156" s="839"/>
    </row>
    <row r="157" spans="1:4">
      <c r="A157" s="839"/>
      <c r="B157" s="868"/>
      <c r="C157" s="840"/>
      <c r="D157" s="855"/>
    </row>
    <row r="158" spans="1:4">
      <c r="A158" s="835"/>
      <c r="B158" s="840"/>
      <c r="C158" s="840"/>
      <c r="D158" s="855"/>
    </row>
    <row r="159" spans="1:4">
      <c r="A159" s="835"/>
      <c r="B159" s="869"/>
      <c r="C159" s="840"/>
      <c r="D159" s="855"/>
    </row>
    <row r="160" spans="1:4">
      <c r="A160" s="835"/>
      <c r="B160" s="869"/>
      <c r="C160" s="840"/>
      <c r="D160" s="855"/>
    </row>
    <row r="161" spans="1:4">
      <c r="A161" s="835"/>
      <c r="B161" s="852"/>
      <c r="C161" s="852"/>
      <c r="D161" s="855"/>
    </row>
    <row r="162" spans="1:4">
      <c r="A162" s="840"/>
      <c r="B162" s="839"/>
      <c r="D162" s="870"/>
    </row>
    <row r="163" spans="1:4" ht="15" thickBot="1"/>
    <row r="164" spans="1:4" ht="29.4" thickBot="1">
      <c r="A164" s="835" t="s">
        <v>17852</v>
      </c>
      <c r="B164" s="863" t="s">
        <v>17909</v>
      </c>
      <c r="C164" s="839" t="s">
        <v>438</v>
      </c>
      <c r="D164" s="835" t="s">
        <v>295</v>
      </c>
    </row>
    <row r="165" spans="1:4">
      <c r="A165" s="847" t="s">
        <v>17897</v>
      </c>
      <c r="B165" s="839" t="s">
        <v>17898</v>
      </c>
      <c r="C165" s="839" t="s">
        <v>17861</v>
      </c>
      <c r="D165" s="835">
        <v>2</v>
      </c>
    </row>
    <row r="166" spans="1:4">
      <c r="A166" s="835" t="s">
        <v>17897</v>
      </c>
      <c r="B166" s="869" t="s">
        <v>17900</v>
      </c>
      <c r="C166" s="840" t="s">
        <v>17861</v>
      </c>
      <c r="D166" s="855">
        <v>2</v>
      </c>
    </row>
    <row r="167" spans="1:4">
      <c r="A167" s="847"/>
      <c r="B167" s="871" t="s">
        <v>17910</v>
      </c>
      <c r="C167" s="852" t="s">
        <v>17911</v>
      </c>
      <c r="D167" s="841">
        <v>2</v>
      </c>
    </row>
    <row r="168" spans="1:4" ht="28.8">
      <c r="A168" s="847"/>
      <c r="B168" s="839" t="s">
        <v>17912</v>
      </c>
      <c r="C168" s="852" t="s">
        <v>17913</v>
      </c>
      <c r="D168" s="841">
        <v>2</v>
      </c>
    </row>
    <row r="169" spans="1:4">
      <c r="A169" s="853"/>
      <c r="B169" s="843"/>
      <c r="C169" s="854"/>
      <c r="D169" s="841"/>
    </row>
    <row r="170" spans="1:4">
      <c r="A170" s="847"/>
      <c r="B170" s="839"/>
      <c r="C170" s="852"/>
      <c r="D170" s="841"/>
    </row>
    <row r="171" spans="1:4">
      <c r="A171" s="853"/>
      <c r="B171" s="843"/>
      <c r="C171" s="854"/>
      <c r="D171" s="841"/>
    </row>
    <row r="172" spans="1:4">
      <c r="A172" s="847"/>
      <c r="B172" s="839"/>
      <c r="C172" s="852"/>
      <c r="D172" s="841"/>
    </row>
    <row r="173" spans="1:4">
      <c r="A173" s="853"/>
      <c r="B173" s="843"/>
      <c r="C173" s="854"/>
      <c r="D173" s="841"/>
    </row>
    <row r="174" spans="1:4">
      <c r="A174" s="853"/>
      <c r="B174" s="843"/>
      <c r="C174" s="854"/>
      <c r="D174" s="841"/>
    </row>
    <row r="175" spans="1:4">
      <c r="A175" s="853"/>
      <c r="B175" s="843"/>
      <c r="C175" s="854"/>
      <c r="D175" s="841"/>
    </row>
    <row r="176" spans="1:4">
      <c r="A176" s="853"/>
      <c r="B176" s="843"/>
      <c r="C176" s="854"/>
      <c r="D176" s="841"/>
    </row>
    <row r="177" spans="1:7">
      <c r="A177" s="835" t="s">
        <v>440</v>
      </c>
      <c r="B177" s="839" t="s">
        <v>17914</v>
      </c>
      <c r="C177" s="839" t="s">
        <v>438</v>
      </c>
      <c r="D177" s="835" t="s">
        <v>295</v>
      </c>
    </row>
    <row r="178" spans="1:7">
      <c r="A178" s="835"/>
      <c r="B178" s="839"/>
    </row>
    <row r="179" spans="1:7">
      <c r="A179" s="835"/>
      <c r="B179" s="839"/>
    </row>
    <row r="180" spans="1:7">
      <c r="A180" s="835"/>
      <c r="B180" s="839"/>
    </row>
    <row r="181" spans="1:7">
      <c r="A181" s="872"/>
      <c r="B181" s="839"/>
    </row>
    <row r="182" spans="1:7">
      <c r="A182" s="872"/>
      <c r="B182" s="839"/>
    </row>
    <row r="183" spans="1:7">
      <c r="A183" s="872"/>
      <c r="B183" s="839"/>
    </row>
    <row r="184" spans="1:7">
      <c r="A184" s="872"/>
      <c r="B184" s="839"/>
    </row>
    <row r="185" spans="1:7">
      <c r="A185" s="872"/>
      <c r="B185" s="839"/>
    </row>
    <row r="186" spans="1:7">
      <c r="A186" s="872"/>
      <c r="B186" s="839"/>
    </row>
    <row r="187" spans="1:7">
      <c r="A187" s="873"/>
      <c r="B187" s="839"/>
    </row>
    <row r="188" spans="1:7">
      <c r="A188" s="835" t="s">
        <v>17915</v>
      </c>
      <c r="B188" s="839" t="s">
        <v>17914</v>
      </c>
      <c r="C188" s="835" t="s">
        <v>157</v>
      </c>
      <c r="D188" s="835" t="s">
        <v>441</v>
      </c>
      <c r="E188" s="835" t="s">
        <v>442</v>
      </c>
      <c r="F188" s="839" t="s">
        <v>438</v>
      </c>
      <c r="G188" s="835" t="s">
        <v>295</v>
      </c>
    </row>
    <row r="189" spans="1:7" ht="15" customHeight="1">
      <c r="A189" s="839"/>
      <c r="B189" s="839"/>
      <c r="C189" s="874"/>
      <c r="D189" s="839"/>
      <c r="E189" s="839"/>
      <c r="F189" s="839"/>
    </row>
    <row r="190" spans="1:7" ht="15" customHeight="1">
      <c r="A190" s="835"/>
      <c r="C190" s="874"/>
      <c r="E190" s="839"/>
      <c r="F190" s="839"/>
    </row>
    <row r="191" spans="1:7">
      <c r="A191" s="875"/>
      <c r="B191" s="876"/>
      <c r="C191" s="874"/>
      <c r="E191" s="839"/>
      <c r="F191" s="839"/>
    </row>
    <row r="193" spans="1:2">
      <c r="A193" s="902" t="s">
        <v>17916</v>
      </c>
      <c r="B193" s="903"/>
    </row>
    <row r="194" spans="1:2">
      <c r="A194" s="877" t="s">
        <v>17917</v>
      </c>
      <c r="B194" s="877" t="s">
        <v>17918</v>
      </c>
    </row>
    <row r="195" spans="1:2">
      <c r="A195" s="878"/>
      <c r="B195" s="878"/>
    </row>
    <row r="196" spans="1:2">
      <c r="A196" s="879"/>
      <c r="B196" s="879"/>
    </row>
    <row r="197" spans="1:2">
      <c r="A197" s="878"/>
      <c r="B197" s="878"/>
    </row>
    <row r="198" spans="1:2">
      <c r="A198" s="879"/>
      <c r="B198" s="879"/>
    </row>
    <row r="199" spans="1:2">
      <c r="A199" s="878"/>
      <c r="B199" s="878"/>
    </row>
    <row r="200" spans="1:2">
      <c r="A200" s="879"/>
      <c r="B200" s="879"/>
    </row>
    <row r="201" spans="1:2">
      <c r="A201" s="878"/>
      <c r="B201" s="878"/>
    </row>
    <row r="202" spans="1:2">
      <c r="A202" s="879"/>
      <c r="B202" s="879"/>
    </row>
    <row r="203" spans="1:2">
      <c r="A203" s="878"/>
      <c r="B203" s="878"/>
    </row>
    <row r="204" spans="1:2">
      <c r="A204" s="879"/>
      <c r="B204" s="879"/>
    </row>
    <row r="205" spans="1:2">
      <c r="A205" s="878"/>
      <c r="B205" s="878"/>
    </row>
    <row r="206" spans="1:2">
      <c r="A206" s="879"/>
      <c r="B206" s="879"/>
    </row>
    <row r="207" spans="1:2">
      <c r="A207" s="878"/>
      <c r="B207" s="878"/>
    </row>
    <row r="208" spans="1:2">
      <c r="A208" s="879"/>
      <c r="B208" s="879"/>
    </row>
    <row r="209" spans="1:1">
      <c r="A209" s="835"/>
    </row>
    <row r="210" spans="1:1">
      <c r="A210" s="835"/>
    </row>
    <row r="211" spans="1:1">
      <c r="A211" s="835"/>
    </row>
    <row r="212" spans="1:1">
      <c r="A212" s="835"/>
    </row>
    <row r="213" spans="1:1">
      <c r="A213" s="835"/>
    </row>
    <row r="214" spans="1:1">
      <c r="A214" s="835"/>
    </row>
    <row r="215" spans="1:1">
      <c r="A215" s="835"/>
    </row>
    <row r="216" spans="1:1">
      <c r="A216" s="835"/>
    </row>
    <row r="217" spans="1:1">
      <c r="A217" s="835"/>
    </row>
    <row r="218" spans="1:1">
      <c r="A218" s="835"/>
    </row>
    <row r="219" spans="1:1">
      <c r="A219" s="835"/>
    </row>
    <row r="220" spans="1:1">
      <c r="A220" s="835"/>
    </row>
    <row r="221" spans="1:1">
      <c r="A221" s="835"/>
    </row>
    <row r="222" spans="1:1">
      <c r="A222" s="835"/>
    </row>
    <row r="223" spans="1:1">
      <c r="A223" s="835"/>
    </row>
  </sheetData>
  <mergeCells count="2">
    <mergeCell ref="A1:D1"/>
    <mergeCell ref="A193:B193"/>
  </mergeCells>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AC40"/>
  <sheetViews>
    <sheetView workbookViewId="0">
      <selection activeCell="AL9" sqref="AL9"/>
    </sheetView>
  </sheetViews>
  <sheetFormatPr defaultColWidth="8.5546875" defaultRowHeight="14.4"/>
  <cols>
    <col min="1" max="1" width="57" style="245" bestFit="1" customWidth="1"/>
    <col min="2" max="2" width="11.44140625" style="244" hidden="1" customWidth="1"/>
    <col min="3" max="3" width="11.44140625" style="245" hidden="1" customWidth="1"/>
    <col min="4" max="6" width="11.44140625" style="244" hidden="1" customWidth="1"/>
    <col min="7" max="7" width="11.44140625" style="245" hidden="1" customWidth="1"/>
    <col min="8" max="8" width="11.44140625" style="244" hidden="1" customWidth="1"/>
    <col min="9" max="11" width="12.44140625" style="244" hidden="1" customWidth="1"/>
    <col min="12" max="12" width="18.44140625" style="244" hidden="1" customWidth="1"/>
    <col min="13" max="13" width="17.44140625" style="244" hidden="1" customWidth="1"/>
    <col min="14" max="14" width="9.44140625" style="244" hidden="1" customWidth="1"/>
    <col min="15" max="15" width="8.44140625" style="244" hidden="1" customWidth="1"/>
    <col min="16" max="16" width="7.5546875" style="244" hidden="1" customWidth="1"/>
    <col min="17" max="17" width="8" style="244" hidden="1" customWidth="1"/>
    <col min="18" max="18" width="17.5546875" style="244" hidden="1" customWidth="1"/>
    <col min="19" max="19" width="16.44140625" style="244" hidden="1" customWidth="1"/>
    <col min="20" max="22" width="8" style="244" hidden="1" customWidth="1"/>
    <col min="23" max="23" width="8.44140625" style="244" hidden="1" customWidth="1"/>
    <col min="24" max="24" width="18.44140625" style="244" hidden="1" customWidth="1"/>
    <col min="25" max="25" width="17.44140625" style="244" hidden="1" customWidth="1"/>
    <col min="26" max="26" width="9.44140625" style="244" hidden="1" customWidth="1"/>
    <col min="27" max="27" width="9.44140625" style="667" customWidth="1"/>
    <col min="28" max="29" width="9.44140625" style="244" hidden="1" customWidth="1"/>
    <col min="30" max="30" width="19.44140625" style="244" customWidth="1"/>
    <col min="31" max="31" width="18.44140625" style="244" customWidth="1"/>
    <col min="32" max="32" width="8.5546875" style="244" hidden="1" customWidth="1"/>
    <col min="33" max="34" width="59.44140625" style="244" hidden="1" customWidth="1"/>
    <col min="35" max="37" width="8.5546875" style="244"/>
    <col min="38" max="38" width="141.5546875" style="244" customWidth="1"/>
    <col min="39" max="16384" width="8.5546875" style="244"/>
  </cols>
  <sheetData>
    <row r="1" spans="1:38" ht="33.75" customHeight="1">
      <c r="A1" s="896" t="s">
        <v>538</v>
      </c>
      <c r="B1" s="896"/>
      <c r="C1" s="896"/>
      <c r="D1" s="896"/>
      <c r="E1" s="896"/>
      <c r="F1" s="896"/>
      <c r="Z1" s="457"/>
    </row>
    <row r="2" spans="1:38" ht="28.8">
      <c r="A2" s="245" t="s">
        <v>539</v>
      </c>
      <c r="B2" s="118" t="s">
        <v>343</v>
      </c>
      <c r="C2" s="118" t="s">
        <v>344</v>
      </c>
      <c r="D2" s="118" t="s">
        <v>345</v>
      </c>
      <c r="E2" s="118" t="s">
        <v>346</v>
      </c>
      <c r="F2" s="246" t="s">
        <v>6</v>
      </c>
      <c r="G2" s="246" t="s">
        <v>170</v>
      </c>
      <c r="H2" s="118" t="s">
        <v>7</v>
      </c>
      <c r="I2" s="118" t="s">
        <v>8</v>
      </c>
      <c r="J2" s="118" t="s">
        <v>9</v>
      </c>
      <c r="K2" s="118" t="s">
        <v>10</v>
      </c>
      <c r="L2" s="118" t="s">
        <v>11</v>
      </c>
      <c r="M2" s="244" t="s">
        <v>229</v>
      </c>
      <c r="N2" s="118" t="s">
        <v>13</v>
      </c>
      <c r="O2" s="118" t="s">
        <v>14</v>
      </c>
      <c r="P2" s="118" t="s">
        <v>15</v>
      </c>
      <c r="Q2" s="118" t="s">
        <v>16</v>
      </c>
      <c r="R2" s="118" t="s">
        <v>17</v>
      </c>
      <c r="S2" s="52" t="s">
        <v>234</v>
      </c>
      <c r="T2" s="118" t="s">
        <v>19</v>
      </c>
      <c r="U2" s="118" t="s">
        <v>20</v>
      </c>
      <c r="V2" s="118" t="s">
        <v>21</v>
      </c>
      <c r="W2" s="118" t="s">
        <v>22</v>
      </c>
      <c r="X2" s="118" t="s">
        <v>23</v>
      </c>
      <c r="Y2" s="52" t="s">
        <v>235</v>
      </c>
      <c r="Z2" s="458" t="s">
        <v>25</v>
      </c>
      <c r="AA2" s="668" t="s">
        <v>26</v>
      </c>
      <c r="AB2" s="118" t="s">
        <v>27</v>
      </c>
      <c r="AC2" s="118" t="s">
        <v>171</v>
      </c>
      <c r="AD2" s="118" t="s">
        <v>28</v>
      </c>
      <c r="AE2" s="52" t="s">
        <v>236</v>
      </c>
      <c r="AF2" s="244" t="s">
        <v>123</v>
      </c>
      <c r="AG2" s="118" t="s">
        <v>17144</v>
      </c>
      <c r="AH2" s="118" t="s">
        <v>17145</v>
      </c>
      <c r="AI2" s="38"/>
    </row>
    <row r="3" spans="1:38" ht="15" thickBot="1">
      <c r="A3" s="33" t="s">
        <v>540</v>
      </c>
      <c r="B3" s="1">
        <v>0</v>
      </c>
      <c r="C3" s="1">
        <v>0</v>
      </c>
      <c r="D3" s="1">
        <v>2</v>
      </c>
      <c r="E3" s="1">
        <v>2</v>
      </c>
      <c r="F3" s="3"/>
      <c r="G3" s="3">
        <f>SUM(Table176[[#This Row],[Q1 Y6]:[Q4 Y6]])</f>
        <v>4</v>
      </c>
      <c r="H3" s="1">
        <v>30</v>
      </c>
      <c r="I3" s="1">
        <v>0</v>
      </c>
      <c r="J3" s="1">
        <v>0</v>
      </c>
      <c r="K3" s="128">
        <v>0</v>
      </c>
      <c r="L3" s="3">
        <v>4</v>
      </c>
      <c r="M3" s="1" t="e">
        <f>SUM([2]!Table176[[#This Row],[Q1 Y7]:[Q4 Y7]])</f>
        <v>#REF!</v>
      </c>
      <c r="N3" s="1">
        <v>3</v>
      </c>
      <c r="O3" s="1">
        <v>1</v>
      </c>
      <c r="P3" s="234">
        <v>1</v>
      </c>
      <c r="Q3" s="1">
        <v>1</v>
      </c>
      <c r="R3" s="1">
        <v>12</v>
      </c>
      <c r="S3" s="1"/>
      <c r="T3" s="1">
        <v>1</v>
      </c>
      <c r="U3" s="1">
        <v>1</v>
      </c>
      <c r="V3" s="1">
        <v>0</v>
      </c>
      <c r="W3" s="1">
        <v>2</v>
      </c>
      <c r="X3" s="1">
        <v>5</v>
      </c>
      <c r="Y3" s="1"/>
      <c r="Z3" s="459">
        <v>3</v>
      </c>
      <c r="AA3" s="667">
        <v>2</v>
      </c>
      <c r="AB3" s="1"/>
      <c r="AC3" s="1"/>
      <c r="AD3" s="1"/>
      <c r="AE3" s="1">
        <f>SUM(Table176[[#This Row],[Q1 Y10]:[Q4 Y10]])</f>
        <v>5</v>
      </c>
      <c r="AF3" s="1"/>
      <c r="AG3" s="1"/>
      <c r="AH3" s="1"/>
      <c r="AI3" s="38"/>
    </row>
    <row r="4" spans="1:38" ht="15" thickBot="1">
      <c r="A4" s="33" t="s">
        <v>541</v>
      </c>
      <c r="B4" s="1">
        <v>0</v>
      </c>
      <c r="C4" s="1">
        <v>0</v>
      </c>
      <c r="D4" s="1">
        <v>0</v>
      </c>
      <c r="E4" s="1">
        <v>42</v>
      </c>
      <c r="F4" s="3"/>
      <c r="G4" s="3">
        <f>SUM(Table176[[#This Row],[Q1 Y6]:[Q4 Y6]])</f>
        <v>42</v>
      </c>
      <c r="H4" s="1">
        <v>30</v>
      </c>
      <c r="I4" s="1">
        <v>9</v>
      </c>
      <c r="J4" s="1">
        <v>8</v>
      </c>
      <c r="K4" s="129">
        <v>7</v>
      </c>
      <c r="L4" s="3">
        <v>36</v>
      </c>
      <c r="M4" s="1" t="e">
        <f>SUM([2]!Table176[[#This Row],[Q1 Y7]:[Q4 Y7]])</f>
        <v>#REF!</v>
      </c>
      <c r="N4" s="1">
        <v>8</v>
      </c>
      <c r="O4" s="1">
        <v>0</v>
      </c>
      <c r="P4" s="234">
        <v>4</v>
      </c>
      <c r="Q4" s="1">
        <v>0</v>
      </c>
      <c r="R4" s="1">
        <v>36</v>
      </c>
      <c r="S4" s="1"/>
      <c r="T4" s="1">
        <v>5</v>
      </c>
      <c r="U4" s="1">
        <v>5</v>
      </c>
      <c r="V4" s="1">
        <v>4</v>
      </c>
      <c r="W4" s="1">
        <v>0</v>
      </c>
      <c r="X4" s="1">
        <v>30</v>
      </c>
      <c r="Y4" s="1"/>
      <c r="Z4" s="459">
        <v>0</v>
      </c>
      <c r="AA4" s="667">
        <v>0</v>
      </c>
      <c r="AB4" s="1"/>
      <c r="AC4" s="1"/>
      <c r="AD4" s="1"/>
      <c r="AE4" s="1">
        <f>SUM(Table176[[#This Row],[Q1 Y10]:[Q4 Y10]])</f>
        <v>0</v>
      </c>
      <c r="AF4" s="1"/>
      <c r="AG4" s="1"/>
      <c r="AH4" s="1"/>
      <c r="AI4" s="38"/>
    </row>
    <row r="5" spans="1:38" ht="15" thickBot="1">
      <c r="A5" s="33" t="s">
        <v>542</v>
      </c>
      <c r="B5" s="1"/>
      <c r="C5" s="1"/>
      <c r="D5" s="1"/>
      <c r="E5" s="1"/>
      <c r="F5" s="3"/>
      <c r="G5" s="130">
        <f>SUM(Table176[[#This Row],[Q1 Y6]:[Q4 Y6]])</f>
        <v>0</v>
      </c>
      <c r="H5" s="1"/>
      <c r="I5" s="1">
        <v>40</v>
      </c>
      <c r="J5" s="1">
        <v>29</v>
      </c>
      <c r="K5" s="131">
        <v>52</v>
      </c>
      <c r="L5" s="3"/>
      <c r="M5" s="1" t="e">
        <f>SUM([2]!Table176[[#This Row],[Q1 Y7]:[Q4 Y7]])</f>
        <v>#REF!</v>
      </c>
      <c r="N5" s="1">
        <v>62</v>
      </c>
      <c r="O5" s="1">
        <v>1</v>
      </c>
      <c r="P5" s="234">
        <v>71</v>
      </c>
      <c r="Q5" s="1">
        <v>1</v>
      </c>
      <c r="R5" s="1">
        <v>250</v>
      </c>
      <c r="S5" s="1"/>
      <c r="T5" s="1">
        <v>80</v>
      </c>
      <c r="U5" s="1">
        <v>82</v>
      </c>
      <c r="V5" s="1">
        <v>94</v>
      </c>
      <c r="W5" s="1">
        <v>2</v>
      </c>
      <c r="X5" s="1">
        <v>100</v>
      </c>
      <c r="Y5" s="1"/>
      <c r="Z5" s="459">
        <v>2</v>
      </c>
      <c r="AA5" s="667">
        <v>2</v>
      </c>
      <c r="AB5" s="1"/>
      <c r="AC5" s="1"/>
      <c r="AD5" s="1"/>
      <c r="AE5" s="1">
        <f>SUM(Table176[[#This Row],[Q1 Y10]:[Q4 Y10]])</f>
        <v>4</v>
      </c>
      <c r="AF5" s="1"/>
      <c r="AG5" s="1"/>
      <c r="AH5" s="1"/>
      <c r="AI5" s="38"/>
    </row>
    <row r="6" spans="1:38" ht="15" thickBot="1">
      <c r="A6" s="33" t="s">
        <v>543</v>
      </c>
      <c r="B6" s="1">
        <v>0</v>
      </c>
      <c r="C6" s="1">
        <v>0</v>
      </c>
      <c r="D6" s="1">
        <v>0</v>
      </c>
      <c r="E6" s="1">
        <v>297</v>
      </c>
      <c r="F6" s="3"/>
      <c r="G6" s="3">
        <f>SUM(Table176[[#This Row],[Q1 Y6]:[Q4 Y6]])</f>
        <v>297</v>
      </c>
      <c r="H6" s="1">
        <v>0</v>
      </c>
      <c r="I6" s="1">
        <v>128</v>
      </c>
      <c r="J6" s="1">
        <v>269</v>
      </c>
      <c r="K6" s="132">
        <v>235</v>
      </c>
      <c r="L6" s="3">
        <v>512</v>
      </c>
      <c r="M6" s="1" t="e">
        <f>SUM([2]!Table176[[#This Row],[Q1 Y7]:[Q4 Y7]])</f>
        <v>#REF!</v>
      </c>
      <c r="N6" s="1">
        <v>201</v>
      </c>
      <c r="O6" s="1">
        <v>545</v>
      </c>
      <c r="P6" s="234">
        <v>180</v>
      </c>
      <c r="Q6" s="1">
        <v>72</v>
      </c>
      <c r="R6" s="1">
        <v>800</v>
      </c>
      <c r="S6" s="1"/>
      <c r="T6" s="1">
        <v>120</v>
      </c>
      <c r="U6" s="1">
        <v>125</v>
      </c>
      <c r="V6" s="1">
        <v>43</v>
      </c>
      <c r="W6" s="1">
        <v>0</v>
      </c>
      <c r="X6" s="1">
        <v>500</v>
      </c>
      <c r="Y6" s="1"/>
      <c r="Z6" s="459">
        <v>0</v>
      </c>
      <c r="AA6" s="667">
        <v>0</v>
      </c>
      <c r="AB6" s="1"/>
      <c r="AC6" s="1"/>
      <c r="AD6" s="1"/>
      <c r="AE6" s="1">
        <f>SUM(Table176[[#This Row],[Q1 Y10]:[Q4 Y10]])</f>
        <v>0</v>
      </c>
      <c r="AF6" s="1"/>
      <c r="AG6" s="1"/>
      <c r="AH6" s="1"/>
      <c r="AI6" s="38"/>
    </row>
    <row r="7" spans="1:38" ht="15" thickBot="1">
      <c r="A7" s="33" t="s">
        <v>544</v>
      </c>
      <c r="B7" s="1">
        <v>0</v>
      </c>
      <c r="C7" s="1">
        <v>0</v>
      </c>
      <c r="D7" s="1">
        <v>0</v>
      </c>
      <c r="E7" s="1">
        <v>314</v>
      </c>
      <c r="F7" s="3"/>
      <c r="G7" s="3">
        <f>SUM(Table176[[#This Row],[Q1 Y6]:[Q4 Y6]])</f>
        <v>314</v>
      </c>
      <c r="H7" s="1">
        <v>212</v>
      </c>
      <c r="I7" s="1">
        <v>169</v>
      </c>
      <c r="J7" s="1">
        <v>299</v>
      </c>
      <c r="K7" s="131">
        <v>235</v>
      </c>
      <c r="L7" s="3">
        <v>676</v>
      </c>
      <c r="M7" s="1" t="e">
        <f>SUM([2]!Table176[[#This Row],[Q1 Y7]:[Q4 Y7]])</f>
        <v>#REF!</v>
      </c>
      <c r="N7" s="1">
        <v>201</v>
      </c>
      <c r="O7" s="1">
        <v>545</v>
      </c>
      <c r="P7" s="234">
        <v>180</v>
      </c>
      <c r="Q7" s="1">
        <v>72</v>
      </c>
      <c r="R7" s="1">
        <v>800</v>
      </c>
      <c r="S7" s="1"/>
      <c r="T7" s="1">
        <v>120</v>
      </c>
      <c r="U7" s="1">
        <v>125</v>
      </c>
      <c r="V7" s="1">
        <v>43</v>
      </c>
      <c r="W7" s="1">
        <v>0</v>
      </c>
      <c r="X7" s="1">
        <v>500</v>
      </c>
      <c r="Y7" s="1"/>
      <c r="Z7" s="459">
        <v>9</v>
      </c>
      <c r="AA7" s="667">
        <v>0</v>
      </c>
      <c r="AB7" s="1"/>
      <c r="AC7" s="1"/>
      <c r="AD7" s="1"/>
      <c r="AE7" s="1">
        <f>SUM(Table176[[#This Row],[Q1 Y10]:[Q4 Y10]])</f>
        <v>9</v>
      </c>
      <c r="AF7" s="1"/>
      <c r="AG7" s="1"/>
      <c r="AH7" s="1"/>
      <c r="AI7" s="38"/>
    </row>
    <row r="8" spans="1:38">
      <c r="A8" s="33" t="s">
        <v>545</v>
      </c>
      <c r="B8" s="1">
        <v>0</v>
      </c>
      <c r="C8" s="1">
        <v>0</v>
      </c>
      <c r="D8" s="1">
        <v>0</v>
      </c>
      <c r="E8" s="1">
        <v>0</v>
      </c>
      <c r="F8" s="3"/>
      <c r="G8" s="3">
        <f>SUM(Table176[[#This Row],[Q1 Y6]:[Q4 Y6]])</f>
        <v>0</v>
      </c>
      <c r="H8" s="1">
        <v>92</v>
      </c>
      <c r="I8" s="1">
        <v>2</v>
      </c>
      <c r="J8" s="1">
        <v>8</v>
      </c>
      <c r="K8" s="1">
        <v>31</v>
      </c>
      <c r="L8" s="3">
        <v>150</v>
      </c>
      <c r="M8" s="1" t="e">
        <f>SUM([2]!Table176[[#This Row],[Q1 Y7]:[Q4 Y7]])</f>
        <v>#REF!</v>
      </c>
      <c r="N8" s="133">
        <v>145</v>
      </c>
      <c r="O8" s="133">
        <v>6</v>
      </c>
      <c r="P8" s="134" t="s">
        <v>546</v>
      </c>
      <c r="Q8" s="1">
        <v>2</v>
      </c>
      <c r="R8" s="1">
        <v>150</v>
      </c>
      <c r="S8" s="1"/>
      <c r="T8" s="1">
        <v>9</v>
      </c>
      <c r="U8" s="1">
        <v>14</v>
      </c>
      <c r="V8" s="1">
        <v>54</v>
      </c>
      <c r="W8" s="1">
        <v>15</v>
      </c>
      <c r="X8" s="1">
        <v>100</v>
      </c>
      <c r="Y8" s="1"/>
      <c r="Z8" s="459">
        <v>19</v>
      </c>
      <c r="AA8" s="667">
        <v>3</v>
      </c>
      <c r="AB8" s="1"/>
      <c r="AC8" s="1"/>
      <c r="AD8" s="1"/>
      <c r="AE8" s="1">
        <f>SUM(Table176[[#This Row],[Q1 Y10]:[Q4 Y10]])</f>
        <v>22</v>
      </c>
      <c r="AF8" s="1"/>
      <c r="AG8" s="3" t="s">
        <v>17146</v>
      </c>
      <c r="AH8" s="3"/>
      <c r="AI8" s="1"/>
    </row>
    <row r="9" spans="1:38" ht="28.8">
      <c r="A9" s="33" t="s">
        <v>547</v>
      </c>
      <c r="B9" s="1">
        <v>0</v>
      </c>
      <c r="C9" s="1">
        <v>0</v>
      </c>
      <c r="D9" s="1">
        <v>0</v>
      </c>
      <c r="E9" s="1">
        <v>0</v>
      </c>
      <c r="F9" s="3"/>
      <c r="G9" s="3">
        <f>SUM(Table176[[#This Row],[Q1 Y6]:[Q4 Y6]])</f>
        <v>0</v>
      </c>
      <c r="H9" s="1">
        <v>138</v>
      </c>
      <c r="I9" s="1">
        <v>33</v>
      </c>
      <c r="J9" s="1">
        <v>67</v>
      </c>
      <c r="K9" s="1">
        <v>100</v>
      </c>
      <c r="L9" s="3">
        <v>300</v>
      </c>
      <c r="M9" s="1" t="e">
        <f>SUM([2]!Table176[[#This Row],[Q1 Y7]:[Q4 Y7]])</f>
        <v>#REF!</v>
      </c>
      <c r="N9" s="133">
        <v>124</v>
      </c>
      <c r="O9" s="133">
        <v>172</v>
      </c>
      <c r="P9" s="134" t="s">
        <v>546</v>
      </c>
      <c r="Q9" s="1">
        <v>181</v>
      </c>
      <c r="R9" s="1">
        <v>300</v>
      </c>
      <c r="S9" s="1"/>
      <c r="T9" s="1">
        <v>139</v>
      </c>
      <c r="U9" s="1">
        <v>200</v>
      </c>
      <c r="V9" s="1">
        <v>335</v>
      </c>
      <c r="W9" s="1">
        <v>263</v>
      </c>
      <c r="X9" s="1">
        <v>800</v>
      </c>
      <c r="Y9" s="1"/>
      <c r="Z9" s="459">
        <v>246</v>
      </c>
      <c r="AA9" s="667">
        <v>133</v>
      </c>
      <c r="AB9" s="1"/>
      <c r="AC9" s="1"/>
      <c r="AD9" s="1"/>
      <c r="AE9" s="1">
        <f>SUM(Table176[[#This Row],[Q1 Y10]:[Q4 Y10]])</f>
        <v>379</v>
      </c>
      <c r="AF9" s="1"/>
      <c r="AG9" s="3" t="s">
        <v>17147</v>
      </c>
      <c r="AH9" s="3"/>
      <c r="AI9" s="1"/>
    </row>
    <row r="10" spans="1:38">
      <c r="A10" s="33" t="s">
        <v>548</v>
      </c>
      <c r="B10" s="1">
        <v>0</v>
      </c>
      <c r="C10" s="1">
        <v>0</v>
      </c>
      <c r="D10" s="1">
        <v>0</v>
      </c>
      <c r="E10" s="1">
        <v>0</v>
      </c>
      <c r="F10" s="3"/>
      <c r="G10" s="3">
        <f>SUM(Table176[[#This Row],[Q1 Y6]:[Q4 Y6]])</f>
        <v>0</v>
      </c>
      <c r="H10" s="1">
        <v>0</v>
      </c>
      <c r="I10" s="1">
        <v>0</v>
      </c>
      <c r="J10" s="1">
        <v>0</v>
      </c>
      <c r="K10" s="1">
        <v>0</v>
      </c>
      <c r="L10" s="3">
        <v>100</v>
      </c>
      <c r="M10" s="1" t="e">
        <f>SUM([2]!Table176[[#This Row],[Q1 Y7]:[Q4 Y7]])</f>
        <v>#REF!</v>
      </c>
      <c r="N10" s="1">
        <v>354</v>
      </c>
      <c r="O10" s="1">
        <v>867</v>
      </c>
      <c r="P10" s="234">
        <v>867</v>
      </c>
      <c r="Q10" s="1">
        <v>911</v>
      </c>
      <c r="R10" s="240">
        <v>100</v>
      </c>
      <c r="S10" s="1"/>
      <c r="T10" s="1">
        <v>0</v>
      </c>
      <c r="U10" s="156">
        <v>0</v>
      </c>
      <c r="V10" s="1">
        <v>216</v>
      </c>
      <c r="W10" s="1">
        <v>105</v>
      </c>
      <c r="X10" s="1">
        <v>100</v>
      </c>
      <c r="Y10" s="1"/>
      <c r="Z10" s="459">
        <v>339</v>
      </c>
      <c r="AA10" s="667">
        <v>20</v>
      </c>
      <c r="AB10" s="1"/>
      <c r="AC10" s="1"/>
      <c r="AD10" s="1"/>
      <c r="AE10" s="1">
        <f>SUM(Table176[[#This Row],[Q1 Y10]:[Q4 Y10]])</f>
        <v>359</v>
      </c>
      <c r="AF10" s="1"/>
      <c r="AG10" s="1"/>
      <c r="AH10" s="1"/>
      <c r="AI10" s="1"/>
    </row>
    <row r="11" spans="1:38">
      <c r="A11" s="33" t="s">
        <v>549</v>
      </c>
      <c r="B11" s="1">
        <v>0</v>
      </c>
      <c r="C11" s="1">
        <v>0</v>
      </c>
      <c r="D11" s="1">
        <v>0</v>
      </c>
      <c r="E11" s="1">
        <v>0</v>
      </c>
      <c r="F11" s="3"/>
      <c r="G11" s="3">
        <f>SUM(Table176[[#This Row],[Q1 Y6]:[Q4 Y6]])</f>
        <v>0</v>
      </c>
      <c r="H11" s="1">
        <v>0</v>
      </c>
      <c r="I11" s="1">
        <v>0</v>
      </c>
      <c r="J11" s="1">
        <v>0</v>
      </c>
      <c r="K11" s="1">
        <v>0</v>
      </c>
      <c r="L11" s="3">
        <v>100</v>
      </c>
      <c r="M11" s="1" t="e">
        <f>SUM([2]!Table176[[#This Row],[Q1 Y7]:[Q4 Y7]])</f>
        <v>#REF!</v>
      </c>
      <c r="N11" s="1">
        <v>354</v>
      </c>
      <c r="O11" s="1">
        <v>867</v>
      </c>
      <c r="P11" s="234">
        <v>867</v>
      </c>
      <c r="Q11" s="1">
        <v>911</v>
      </c>
      <c r="R11" s="240">
        <v>100</v>
      </c>
      <c r="S11" s="1"/>
      <c r="T11" s="1">
        <v>0</v>
      </c>
      <c r="U11" s="156">
        <v>0</v>
      </c>
      <c r="V11" s="1">
        <v>216</v>
      </c>
      <c r="W11" s="1">
        <v>105</v>
      </c>
      <c r="X11" s="1">
        <v>100</v>
      </c>
      <c r="Y11" s="1"/>
      <c r="Z11" s="459">
        <v>339</v>
      </c>
      <c r="AA11" s="667">
        <v>20</v>
      </c>
      <c r="AB11" s="1"/>
      <c r="AC11" s="1"/>
      <c r="AD11" s="1"/>
      <c r="AE11" s="1">
        <f>SUM(Table176[[#This Row],[Q1 Y10]:[Q4 Y10]])</f>
        <v>359</v>
      </c>
      <c r="AF11" s="1"/>
      <c r="AG11" s="1"/>
      <c r="AH11" s="1"/>
      <c r="AI11" s="1"/>
    </row>
    <row r="12" spans="1:38" ht="15" thickBot="1">
      <c r="A12" s="33"/>
      <c r="B12" s="1"/>
      <c r="C12" s="3"/>
      <c r="D12" s="1"/>
      <c r="E12" s="1"/>
      <c r="F12" s="1"/>
      <c r="G12" s="130">
        <f>SUM(Table176[[#This Row],[Q1 Y6]:[Q4 Y6]])</f>
        <v>0</v>
      </c>
      <c r="H12" s="1"/>
      <c r="I12" s="1"/>
      <c r="J12" s="1"/>
      <c r="K12" s="1"/>
      <c r="L12" s="1"/>
      <c r="M12" s="1" t="e">
        <f>SUM([2]!Table176[[#This Row],[Q1 Y7]:[Q4 Y7]])</f>
        <v>#REF!</v>
      </c>
      <c r="N12" s="1"/>
      <c r="O12" s="1"/>
      <c r="P12" s="1"/>
      <c r="Q12" s="1"/>
      <c r="R12" s="1"/>
      <c r="S12" s="1"/>
      <c r="T12" s="1"/>
      <c r="U12" s="1"/>
      <c r="V12" s="1"/>
      <c r="W12" s="1"/>
      <c r="X12" s="1"/>
      <c r="Y12" s="1"/>
      <c r="Z12" s="459"/>
      <c r="AB12" s="1"/>
      <c r="AC12" s="1"/>
      <c r="AD12" s="1"/>
      <c r="AE12" s="1">
        <f>SUM(Table176[[#This Row],[Q1 Y10]:[Q4 Y10]])</f>
        <v>0</v>
      </c>
      <c r="AF12" s="1"/>
      <c r="AG12" s="1"/>
      <c r="AH12" s="1"/>
      <c r="AI12" s="1"/>
    </row>
    <row r="13" spans="1:38" ht="28.8">
      <c r="A13" s="245" t="s">
        <v>550</v>
      </c>
      <c r="B13" s="118" t="s">
        <v>343</v>
      </c>
      <c r="C13" s="118" t="s">
        <v>344</v>
      </c>
      <c r="D13" s="118" t="s">
        <v>345</v>
      </c>
      <c r="E13" s="118" t="s">
        <v>346</v>
      </c>
      <c r="F13" s="246" t="s">
        <v>6</v>
      </c>
      <c r="G13" s="246" t="s">
        <v>170</v>
      </c>
      <c r="H13" s="118" t="s">
        <v>7</v>
      </c>
      <c r="I13" s="118" t="s">
        <v>8</v>
      </c>
      <c r="J13" s="118" t="s">
        <v>9</v>
      </c>
      <c r="K13" s="118" t="s">
        <v>10</v>
      </c>
      <c r="L13" s="118" t="s">
        <v>11</v>
      </c>
      <c r="M13" s="244" t="s">
        <v>229</v>
      </c>
      <c r="N13" s="118" t="s">
        <v>13</v>
      </c>
      <c r="O13" s="118" t="s">
        <v>14</v>
      </c>
      <c r="P13" s="118" t="s">
        <v>15</v>
      </c>
      <c r="Q13" s="135" t="s">
        <v>16</v>
      </c>
      <c r="R13" s="135" t="s">
        <v>17</v>
      </c>
      <c r="S13" s="53" t="s">
        <v>234</v>
      </c>
      <c r="T13" s="135" t="s">
        <v>19</v>
      </c>
      <c r="U13" s="135" t="s">
        <v>20</v>
      </c>
      <c r="V13" s="135" t="s">
        <v>21</v>
      </c>
      <c r="W13" s="135" t="s">
        <v>22</v>
      </c>
      <c r="X13" s="135" t="s">
        <v>23</v>
      </c>
      <c r="Y13" s="53" t="s">
        <v>235</v>
      </c>
      <c r="Z13" s="460" t="s">
        <v>25</v>
      </c>
      <c r="AA13" s="668" t="s">
        <v>26</v>
      </c>
      <c r="AB13" s="135" t="s">
        <v>27</v>
      </c>
      <c r="AC13" s="135" t="s">
        <v>171</v>
      </c>
      <c r="AD13" s="135" t="s">
        <v>28</v>
      </c>
      <c r="AE13" s="53" t="s">
        <v>236</v>
      </c>
      <c r="AF13" s="1" t="s">
        <v>123</v>
      </c>
      <c r="AG13" s="118" t="s">
        <v>17085</v>
      </c>
      <c r="AH13" s="290" t="s">
        <v>17145</v>
      </c>
      <c r="AI13" s="1"/>
      <c r="AL13" s="234"/>
    </row>
    <row r="14" spans="1:38">
      <c r="A14" s="33" t="s">
        <v>551</v>
      </c>
      <c r="B14" s="1">
        <v>0</v>
      </c>
      <c r="C14" s="1">
        <v>0</v>
      </c>
      <c r="D14" s="1">
        <v>0</v>
      </c>
      <c r="E14" s="1">
        <v>0</v>
      </c>
      <c r="F14" s="3"/>
      <c r="G14" s="3">
        <f>SUM(Table1777[[#This Row],[Q1 Y6]:[Q4 Y6]])</f>
        <v>0</v>
      </c>
      <c r="H14" s="1">
        <v>7</v>
      </c>
      <c r="I14" s="1">
        <v>9</v>
      </c>
      <c r="J14" s="1">
        <v>0</v>
      </c>
      <c r="K14" s="1">
        <v>0</v>
      </c>
      <c r="L14" s="3">
        <v>15</v>
      </c>
      <c r="M14" s="1" t="e">
        <f>SUM([2]!Table1777[[#This Row],[Q1 Y7]:[Q4 Y7]])</f>
        <v>#REF!</v>
      </c>
      <c r="N14" s="1">
        <v>2</v>
      </c>
      <c r="O14" s="1">
        <v>1</v>
      </c>
      <c r="P14" s="1">
        <v>0</v>
      </c>
      <c r="Q14" s="1">
        <v>0</v>
      </c>
      <c r="R14" s="1">
        <v>10</v>
      </c>
      <c r="S14" s="1"/>
      <c r="T14" s="1">
        <v>0</v>
      </c>
      <c r="U14" s="1">
        <v>1</v>
      </c>
      <c r="V14" s="1">
        <v>1</v>
      </c>
      <c r="W14" s="1">
        <v>0</v>
      </c>
      <c r="X14" s="1">
        <v>5</v>
      </c>
      <c r="Y14" s="1"/>
      <c r="Z14" s="459">
        <v>4</v>
      </c>
      <c r="AA14" s="667">
        <v>0</v>
      </c>
      <c r="AB14" s="1"/>
      <c r="AC14" s="1"/>
      <c r="AD14" s="1"/>
      <c r="AE14" s="1">
        <f>SUM(Table1777[[#This Row],[Q1 Y10]:[Q4 Y10]])</f>
        <v>4</v>
      </c>
      <c r="AF14" s="1"/>
      <c r="AG14" s="1"/>
      <c r="AH14" s="1"/>
      <c r="AI14" s="1"/>
      <c r="AL14" s="291"/>
    </row>
    <row r="15" spans="1:38" ht="28.8">
      <c r="A15" s="33" t="s">
        <v>552</v>
      </c>
      <c r="B15" s="1">
        <v>0</v>
      </c>
      <c r="C15" s="1">
        <v>0</v>
      </c>
      <c r="D15" s="1">
        <v>0</v>
      </c>
      <c r="E15" s="1">
        <v>1</v>
      </c>
      <c r="F15" s="3"/>
      <c r="G15" s="3">
        <f>SUM(Table1777[[#This Row],[Q1 Y6]:[Q4 Y6]])</f>
        <v>1</v>
      </c>
      <c r="H15" s="1">
        <v>1</v>
      </c>
      <c r="I15" s="1">
        <v>2</v>
      </c>
      <c r="J15" s="1">
        <v>0</v>
      </c>
      <c r="K15" s="1">
        <v>2</v>
      </c>
      <c r="L15" s="3">
        <v>4</v>
      </c>
      <c r="M15" s="1" t="e">
        <f>SUM([2]!Table1777[[#This Row],[Q1 Y7]:[Q4 Y7]])</f>
        <v>#REF!</v>
      </c>
      <c r="N15" s="1">
        <v>0</v>
      </c>
      <c r="O15" s="1">
        <v>2</v>
      </c>
      <c r="P15" s="1">
        <v>0</v>
      </c>
      <c r="Q15" s="1">
        <v>0</v>
      </c>
      <c r="R15" s="1">
        <v>4</v>
      </c>
      <c r="S15" s="1"/>
      <c r="T15" s="1">
        <v>0</v>
      </c>
      <c r="U15" s="1">
        <v>0</v>
      </c>
      <c r="V15" s="1">
        <v>1</v>
      </c>
      <c r="W15" s="1">
        <v>1</v>
      </c>
      <c r="X15" s="1">
        <v>5</v>
      </c>
      <c r="Y15" s="1"/>
      <c r="Z15" s="459">
        <v>1</v>
      </c>
      <c r="AA15" s="667">
        <v>0</v>
      </c>
      <c r="AB15" s="1"/>
      <c r="AC15" s="1"/>
      <c r="AD15" s="1"/>
      <c r="AE15" s="1">
        <f>SUM(Table1777[[#This Row],[Q1 Y10]:[Q4 Y10]])</f>
        <v>1</v>
      </c>
      <c r="AF15" s="1"/>
      <c r="AG15" s="3" t="s">
        <v>17148</v>
      </c>
      <c r="AH15" s="3" t="s">
        <v>17149</v>
      </c>
      <c r="AI15" s="1"/>
      <c r="AL15" s="1"/>
    </row>
    <row r="16" spans="1:38">
      <c r="A16" s="33" t="s">
        <v>553</v>
      </c>
      <c r="B16" s="1">
        <v>0</v>
      </c>
      <c r="C16" s="1">
        <v>6</v>
      </c>
      <c r="D16" s="1">
        <v>4</v>
      </c>
      <c r="E16" s="1">
        <v>1</v>
      </c>
      <c r="F16" s="3"/>
      <c r="G16" s="3">
        <f>SUM(Table1777[[#This Row],[Q1 Y6]:[Q4 Y6]])</f>
        <v>11</v>
      </c>
      <c r="H16" s="1">
        <v>3</v>
      </c>
      <c r="I16" s="1">
        <v>10</v>
      </c>
      <c r="J16" s="1">
        <v>5</v>
      </c>
      <c r="K16" s="1">
        <v>11</v>
      </c>
      <c r="L16" s="3">
        <v>40</v>
      </c>
      <c r="M16" s="1" t="e">
        <f>SUM([2]!Table1777[[#This Row],[Q1 Y7]:[Q4 Y7]])</f>
        <v>#REF!</v>
      </c>
      <c r="N16" s="1">
        <v>8</v>
      </c>
      <c r="O16" s="1">
        <v>0</v>
      </c>
      <c r="P16" s="1">
        <v>8</v>
      </c>
      <c r="Q16" s="1">
        <v>2</v>
      </c>
      <c r="R16" s="1">
        <v>28</v>
      </c>
      <c r="S16" s="1"/>
      <c r="T16" s="1">
        <v>12</v>
      </c>
      <c r="U16" s="1">
        <v>13</v>
      </c>
      <c r="V16" s="1">
        <v>13</v>
      </c>
      <c r="W16" s="1">
        <v>3</v>
      </c>
      <c r="X16" s="1">
        <v>50</v>
      </c>
      <c r="Y16" s="1"/>
      <c r="Z16" s="459">
        <v>17</v>
      </c>
      <c r="AA16" s="667">
        <v>5</v>
      </c>
      <c r="AB16" s="1"/>
      <c r="AC16" s="1"/>
      <c r="AD16" s="1"/>
      <c r="AE16" s="1">
        <f>SUM(Table1777[[#This Row],[Q1 Y10]:[Q4 Y10]])</f>
        <v>22</v>
      </c>
      <c r="AF16" s="1"/>
      <c r="AG16" s="1"/>
      <c r="AH16" s="1"/>
      <c r="AI16" s="37"/>
      <c r="AL16" s="292"/>
    </row>
    <row r="17" spans="1:8817">
      <c r="A17" s="33" t="s">
        <v>554</v>
      </c>
      <c r="B17" s="1">
        <v>6</v>
      </c>
      <c r="C17" s="1">
        <v>8</v>
      </c>
      <c r="D17" s="1">
        <v>8</v>
      </c>
      <c r="E17" s="1">
        <v>6</v>
      </c>
      <c r="F17" s="3"/>
      <c r="G17" s="3">
        <f>SUM(Table1777[[#This Row],[Q1 Y6]:[Q4 Y6]])</f>
        <v>28</v>
      </c>
      <c r="H17" s="1">
        <v>4</v>
      </c>
      <c r="I17" s="1">
        <v>8</v>
      </c>
      <c r="J17" s="1">
        <v>7</v>
      </c>
      <c r="K17" s="1">
        <v>9</v>
      </c>
      <c r="L17" s="3">
        <v>22</v>
      </c>
      <c r="M17" s="1" t="e">
        <f>SUM([2]!Table1777[[#This Row],[Q1 Y7]:[Q4 Y7]])</f>
        <v>#REF!</v>
      </c>
      <c r="N17" s="1">
        <v>9</v>
      </c>
      <c r="O17" s="1">
        <v>7</v>
      </c>
      <c r="P17" s="1">
        <v>4</v>
      </c>
      <c r="Q17" s="1">
        <v>4</v>
      </c>
      <c r="R17" s="1">
        <v>4</v>
      </c>
      <c r="S17" s="1"/>
      <c r="T17" s="1">
        <v>7</v>
      </c>
      <c r="U17" s="1">
        <v>12</v>
      </c>
      <c r="V17" s="1">
        <v>14</v>
      </c>
      <c r="W17" s="1">
        <v>13</v>
      </c>
      <c r="X17" s="1">
        <v>50</v>
      </c>
      <c r="Y17" s="1"/>
      <c r="Z17" s="459">
        <v>18</v>
      </c>
      <c r="AA17" s="667">
        <v>16</v>
      </c>
      <c r="AB17" s="1"/>
      <c r="AC17" s="1"/>
      <c r="AD17" s="1"/>
      <c r="AE17" s="1">
        <f>SUM(Table1777[[#This Row],[Q1 Y10]:[Q4 Y10]])</f>
        <v>34</v>
      </c>
      <c r="AF17" s="1"/>
      <c r="AG17" s="3" t="s">
        <v>17150</v>
      </c>
      <c r="AH17" s="3" t="s">
        <v>17151</v>
      </c>
      <c r="AI17" s="1"/>
      <c r="AL17" s="292"/>
    </row>
    <row r="18" spans="1:8817">
      <c r="A18" s="33" t="s">
        <v>555</v>
      </c>
      <c r="B18" s="1">
        <v>0</v>
      </c>
      <c r="C18" s="1">
        <v>12</v>
      </c>
      <c r="D18" s="1">
        <v>10</v>
      </c>
      <c r="E18" s="1">
        <v>1</v>
      </c>
      <c r="F18" s="3"/>
      <c r="G18" s="3">
        <f>SUM(Table1777[[#This Row],[Q1 Y6]:[Q4 Y6]])</f>
        <v>23</v>
      </c>
      <c r="H18" s="1">
        <v>4</v>
      </c>
      <c r="I18" s="1">
        <v>7</v>
      </c>
      <c r="J18" s="1">
        <v>5</v>
      </c>
      <c r="K18" s="1">
        <v>4</v>
      </c>
      <c r="L18" s="3">
        <v>30</v>
      </c>
      <c r="M18" s="1" t="e">
        <f>SUM([2]!Table1777[[#This Row],[Q1 Y7]:[Q4 Y7]])</f>
        <v>#REF!</v>
      </c>
      <c r="N18" s="1">
        <v>7</v>
      </c>
      <c r="O18" s="1">
        <v>0</v>
      </c>
      <c r="P18" s="1">
        <v>4</v>
      </c>
      <c r="Q18" s="1">
        <v>1</v>
      </c>
      <c r="R18" s="1">
        <v>24</v>
      </c>
      <c r="S18" s="1"/>
      <c r="T18" s="1">
        <v>9</v>
      </c>
      <c r="U18" s="1">
        <v>8</v>
      </c>
      <c r="V18" s="1">
        <v>18</v>
      </c>
      <c r="W18" s="1">
        <v>3</v>
      </c>
      <c r="X18" s="1">
        <v>40</v>
      </c>
      <c r="Y18" s="1"/>
      <c r="Z18" s="459">
        <v>2</v>
      </c>
      <c r="AA18" s="667">
        <v>2</v>
      </c>
      <c r="AB18" s="1"/>
      <c r="AC18" s="1"/>
      <c r="AD18" s="1"/>
      <c r="AE18" s="1">
        <f>SUM(Table1777[[#This Row],[Q1 Y10]:[Q4 Y10]])</f>
        <v>4</v>
      </c>
      <c r="AF18" s="1"/>
      <c r="AG18" s="1"/>
      <c r="AH18" s="1"/>
      <c r="AI18" s="1"/>
      <c r="AL18" s="293"/>
    </row>
    <row r="19" spans="1:8817">
      <c r="A19" s="33" t="s">
        <v>556</v>
      </c>
      <c r="B19" s="1">
        <v>14</v>
      </c>
      <c r="C19" s="1">
        <v>18</v>
      </c>
      <c r="D19" s="1">
        <v>16</v>
      </c>
      <c r="E19" s="1">
        <v>10</v>
      </c>
      <c r="F19" s="3"/>
      <c r="G19" s="3">
        <f>SUM(Table1777[[#This Row],[Q1 Y6]:[Q4 Y6]])</f>
        <v>58</v>
      </c>
      <c r="H19" s="1">
        <v>10</v>
      </c>
      <c r="I19" s="1">
        <v>19</v>
      </c>
      <c r="J19" s="1">
        <v>19</v>
      </c>
      <c r="K19" s="1">
        <v>11</v>
      </c>
      <c r="L19" s="3">
        <v>60</v>
      </c>
      <c r="M19" s="1" t="e">
        <f>SUM([2]!Table1777[[#This Row],[Q1 Y7]:[Q4 Y7]])</f>
        <v>#REF!</v>
      </c>
      <c r="N19" s="133">
        <v>16</v>
      </c>
      <c r="O19" s="133">
        <v>14</v>
      </c>
      <c r="P19" s="133">
        <v>24</v>
      </c>
      <c r="Q19" s="1">
        <v>8</v>
      </c>
      <c r="R19" s="1">
        <v>64</v>
      </c>
      <c r="S19" s="1"/>
      <c r="T19" s="22">
        <v>7</v>
      </c>
      <c r="U19" s="1">
        <v>11</v>
      </c>
      <c r="V19" s="1">
        <v>9</v>
      </c>
      <c r="W19" s="1">
        <v>12</v>
      </c>
      <c r="X19" s="1">
        <v>40</v>
      </c>
      <c r="Y19" s="1"/>
      <c r="Z19" s="459">
        <v>40</v>
      </c>
      <c r="AA19" s="667">
        <v>22</v>
      </c>
      <c r="AB19" s="1"/>
      <c r="AC19" s="1"/>
      <c r="AD19" s="1"/>
      <c r="AE19" s="1">
        <f>SUM(Table1777[[#This Row],[Q1 Y10]:[Q4 Y10]])</f>
        <v>62</v>
      </c>
      <c r="AF19" s="1"/>
      <c r="AG19" s="3" t="s">
        <v>17152</v>
      </c>
      <c r="AH19" s="3" t="s">
        <v>17153</v>
      </c>
      <c r="AI19" s="1"/>
      <c r="AL19" s="293"/>
    </row>
    <row r="20" spans="1:8817" ht="43.2">
      <c r="A20" s="33" t="s">
        <v>557</v>
      </c>
      <c r="B20" s="1">
        <v>0</v>
      </c>
      <c r="C20" s="1">
        <v>0</v>
      </c>
      <c r="D20" s="1">
        <v>0</v>
      </c>
      <c r="E20" s="1">
        <v>7</v>
      </c>
      <c r="F20" s="3"/>
      <c r="G20" s="3">
        <f>SUM(Table1777[[#This Row],[Q1 Y6]:[Q4 Y6]])</f>
        <v>7</v>
      </c>
      <c r="H20" s="1">
        <v>4</v>
      </c>
      <c r="I20" s="1">
        <v>2</v>
      </c>
      <c r="J20" s="1">
        <v>2</v>
      </c>
      <c r="K20" s="1">
        <v>6</v>
      </c>
      <c r="L20" s="3">
        <v>8</v>
      </c>
      <c r="M20" s="1" t="e">
        <f>SUM([2]!Table1777[[#This Row],[Q1 Y7]:[Q4 Y7]])</f>
        <v>#REF!</v>
      </c>
      <c r="N20" s="133">
        <v>3</v>
      </c>
      <c r="O20" s="133">
        <v>2</v>
      </c>
      <c r="P20" s="136">
        <v>8</v>
      </c>
      <c r="Q20" s="137">
        <v>1</v>
      </c>
      <c r="R20" s="137">
        <v>4</v>
      </c>
      <c r="S20" s="1"/>
      <c r="T20" s="1">
        <v>1</v>
      </c>
      <c r="U20" s="1">
        <v>2</v>
      </c>
      <c r="V20" s="1">
        <f>6+1</f>
        <v>7</v>
      </c>
      <c r="W20" s="1">
        <v>7</v>
      </c>
      <c r="X20" s="1">
        <v>4</v>
      </c>
      <c r="Y20" s="1"/>
      <c r="Z20" s="459">
        <v>31</v>
      </c>
      <c r="AA20" s="667">
        <f>13+1</f>
        <v>14</v>
      </c>
      <c r="AB20" s="1"/>
      <c r="AC20" s="1"/>
      <c r="AD20" s="1"/>
      <c r="AE20" s="1">
        <f>SUM(Table1777[[#This Row],[Q1 Y10]:[Q4 Y10]])</f>
        <v>45</v>
      </c>
      <c r="AF20" s="1"/>
      <c r="AG20" s="3" t="s">
        <v>17154</v>
      </c>
      <c r="AH20" s="3" t="s">
        <v>17155</v>
      </c>
      <c r="AL20" s="293"/>
    </row>
    <row r="21" spans="1:8817" ht="28.8">
      <c r="A21" s="33" t="s">
        <v>558</v>
      </c>
      <c r="B21" s="1">
        <v>0</v>
      </c>
      <c r="C21" s="1">
        <v>0</v>
      </c>
      <c r="D21" s="1">
        <v>0</v>
      </c>
      <c r="E21" s="1">
        <v>24</v>
      </c>
      <c r="F21" s="3"/>
      <c r="G21" s="3">
        <f>SUM(Table1777[[#This Row],[Q1 Y6]:[Q4 Y6]])</f>
        <v>24</v>
      </c>
      <c r="H21" s="1">
        <v>120</v>
      </c>
      <c r="I21" s="1">
        <v>50</v>
      </c>
      <c r="J21" s="1">
        <v>50</v>
      </c>
      <c r="K21" s="1">
        <v>99</v>
      </c>
      <c r="L21" s="3">
        <v>240</v>
      </c>
      <c r="M21" s="1" t="e">
        <f>SUM([2]!Table1777[[#This Row],[Q1 Y7]:[Q4 Y7]])</f>
        <v>#REF!</v>
      </c>
      <c r="N21" s="133">
        <f>2+2+4</f>
        <v>8</v>
      </c>
      <c r="O21" s="133">
        <v>32</v>
      </c>
      <c r="P21" s="133">
        <v>19</v>
      </c>
      <c r="Q21" s="1">
        <v>23</v>
      </c>
      <c r="R21" s="1">
        <v>32</v>
      </c>
      <c r="S21" s="1"/>
      <c r="T21" s="1">
        <v>3</v>
      </c>
      <c r="U21" s="1">
        <v>72</v>
      </c>
      <c r="V21" s="1">
        <f>10+5</f>
        <v>15</v>
      </c>
      <c r="W21" s="1">
        <v>7</v>
      </c>
      <c r="X21" s="1">
        <v>12</v>
      </c>
      <c r="Y21" s="1"/>
      <c r="Z21" s="459">
        <v>28</v>
      </c>
      <c r="AA21" s="667">
        <f>13+10</f>
        <v>23</v>
      </c>
      <c r="AB21" s="1"/>
      <c r="AC21" s="1"/>
      <c r="AD21" s="1"/>
      <c r="AE21" s="1">
        <f>SUM(Table1777[[#This Row],[Q1 Y10]:[Q4 Y10]])</f>
        <v>51</v>
      </c>
      <c r="AF21" s="1"/>
      <c r="AG21" s="3" t="s">
        <v>17156</v>
      </c>
      <c r="AH21" s="3"/>
      <c r="AL21" s="293"/>
    </row>
    <row r="22" spans="1:8817" ht="15" thickBot="1">
      <c r="A22" s="33"/>
      <c r="D22" s="1"/>
      <c r="E22" s="1"/>
      <c r="F22" s="1"/>
      <c r="Q22" s="1"/>
      <c r="R22" s="1"/>
      <c r="S22" s="1"/>
      <c r="T22" s="1"/>
      <c r="U22" s="1"/>
      <c r="V22" s="1"/>
      <c r="W22" s="1"/>
      <c r="X22" s="1"/>
      <c r="Y22" s="1"/>
      <c r="Z22" s="459"/>
      <c r="AB22" s="1"/>
      <c r="AC22" s="1"/>
      <c r="AD22" s="1"/>
      <c r="AE22" s="1"/>
      <c r="AF22" s="1"/>
      <c r="AH22" s="3"/>
      <c r="AL22" s="293"/>
    </row>
    <row r="23" spans="1:8817" ht="23.25" customHeight="1" thickBot="1">
      <c r="A23" s="33" t="s">
        <v>559</v>
      </c>
      <c r="B23" s="118" t="s">
        <v>343</v>
      </c>
      <c r="C23" s="118" t="s">
        <v>344</v>
      </c>
      <c r="D23" s="118" t="s">
        <v>345</v>
      </c>
      <c r="E23" s="118" t="s">
        <v>346</v>
      </c>
      <c r="F23" s="246" t="s">
        <v>6</v>
      </c>
      <c r="G23" s="246" t="s">
        <v>170</v>
      </c>
      <c r="H23" s="118" t="s">
        <v>7</v>
      </c>
      <c r="I23" s="118" t="s">
        <v>8</v>
      </c>
      <c r="J23" s="118" t="s">
        <v>9</v>
      </c>
      <c r="K23" s="118" t="s">
        <v>10</v>
      </c>
      <c r="L23" s="118" t="s">
        <v>11</v>
      </c>
      <c r="M23" s="244" t="s">
        <v>229</v>
      </c>
      <c r="N23" s="118" t="s">
        <v>13</v>
      </c>
      <c r="O23" s="118" t="s">
        <v>14</v>
      </c>
      <c r="P23" s="118" t="s">
        <v>15</v>
      </c>
      <c r="Q23" s="135" t="s">
        <v>16</v>
      </c>
      <c r="R23" s="135" t="s">
        <v>17</v>
      </c>
      <c r="S23" s="53" t="s">
        <v>234</v>
      </c>
      <c r="T23" s="135" t="s">
        <v>19</v>
      </c>
      <c r="U23" s="135" t="s">
        <v>20</v>
      </c>
      <c r="V23" s="135" t="s">
        <v>21</v>
      </c>
      <c r="W23" s="135" t="s">
        <v>22</v>
      </c>
      <c r="X23" s="135" t="s">
        <v>23</v>
      </c>
      <c r="Y23" s="53" t="s">
        <v>235</v>
      </c>
      <c r="Z23" s="460" t="s">
        <v>25</v>
      </c>
      <c r="AA23" s="668" t="s">
        <v>26</v>
      </c>
      <c r="AB23" s="135" t="s">
        <v>27</v>
      </c>
      <c r="AC23" s="135" t="s">
        <v>171</v>
      </c>
      <c r="AD23" s="135" t="s">
        <v>28</v>
      </c>
      <c r="AE23" s="53" t="s">
        <v>236</v>
      </c>
      <c r="AF23" s="1"/>
      <c r="AG23" s="226" t="s">
        <v>17085</v>
      </c>
      <c r="AH23" s="294" t="s">
        <v>17145</v>
      </c>
      <c r="AL23" s="293"/>
    </row>
    <row r="24" spans="1:8817">
      <c r="A24" s="33" t="s">
        <v>560</v>
      </c>
      <c r="B24" s="1">
        <v>0</v>
      </c>
      <c r="C24" s="1">
        <v>0</v>
      </c>
      <c r="D24" s="1">
        <v>0</v>
      </c>
      <c r="E24" s="1">
        <v>5</v>
      </c>
      <c r="F24" s="3"/>
      <c r="G24" s="3">
        <f>SUM(Table1878[[#This Row],[Q1 Y6]:[Q4 Y6]])</f>
        <v>5</v>
      </c>
      <c r="H24" s="1">
        <v>8</v>
      </c>
      <c r="I24" s="1">
        <v>10</v>
      </c>
      <c r="J24" s="1">
        <v>7</v>
      </c>
      <c r="K24" s="1">
        <v>15</v>
      </c>
      <c r="L24" s="3">
        <v>25</v>
      </c>
      <c r="M24" s="1" t="e">
        <f>SUM([2]!Table1878[[#This Row],[Q1 Y7]:[Q4 Y7]])</f>
        <v>#REF!</v>
      </c>
      <c r="N24" s="1">
        <v>18</v>
      </c>
      <c r="O24" s="1">
        <v>16</v>
      </c>
      <c r="P24" s="1">
        <v>16</v>
      </c>
      <c r="Q24" s="1">
        <v>8</v>
      </c>
      <c r="R24" s="1">
        <v>20</v>
      </c>
      <c r="S24" s="1"/>
      <c r="T24" s="35">
        <v>13</v>
      </c>
      <c r="U24" s="1">
        <v>13</v>
      </c>
      <c r="V24" s="1">
        <f>13+2</f>
        <v>15</v>
      </c>
      <c r="W24" s="1">
        <v>19</v>
      </c>
      <c r="X24" s="35">
        <v>22</v>
      </c>
      <c r="Y24" s="1"/>
      <c r="Z24" s="459">
        <v>20</v>
      </c>
      <c r="AA24" s="667">
        <v>15</v>
      </c>
      <c r="AB24" s="1"/>
      <c r="AC24" s="1"/>
      <c r="AD24" s="1"/>
      <c r="AE24" s="1">
        <f>SUM(Table1878[[#This Row],[Q1 Y10]:[Q4 Y10]])</f>
        <v>35</v>
      </c>
      <c r="AF24" s="1"/>
      <c r="AG24" s="35" t="s">
        <v>561</v>
      </c>
      <c r="AH24" s="35"/>
      <c r="AI24" s="38"/>
      <c r="AJ24" s="38"/>
      <c r="AK24" s="38"/>
      <c r="AL24" s="293"/>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row>
    <row r="25" spans="1:8817">
      <c r="A25" s="33" t="s">
        <v>562</v>
      </c>
      <c r="B25" s="1">
        <v>1</v>
      </c>
      <c r="C25" s="1">
        <v>1</v>
      </c>
      <c r="D25" s="1">
        <v>1</v>
      </c>
      <c r="E25" s="1">
        <v>0</v>
      </c>
      <c r="F25" s="3"/>
      <c r="G25" s="3">
        <f>SUM(Table1878[[#This Row],[Q1 Y6]:[Q4 Y6]])</f>
        <v>3</v>
      </c>
      <c r="H25" s="1">
        <v>0</v>
      </c>
      <c r="I25" s="1">
        <v>1</v>
      </c>
      <c r="J25" s="1">
        <v>2</v>
      </c>
      <c r="K25" s="1">
        <v>1</v>
      </c>
      <c r="L25" s="3">
        <v>5</v>
      </c>
      <c r="M25" s="1" t="e">
        <f>SUM([2]!Table1878[[#This Row],[Q1 Y7]:[Q4 Y7]])</f>
        <v>#REF!</v>
      </c>
      <c r="N25" s="1">
        <v>1</v>
      </c>
      <c r="O25" s="1">
        <v>2</v>
      </c>
      <c r="P25" s="1">
        <v>1</v>
      </c>
      <c r="Q25" s="1">
        <v>0</v>
      </c>
      <c r="R25" s="1">
        <v>2</v>
      </c>
      <c r="S25" s="1"/>
      <c r="T25" s="36">
        <v>0</v>
      </c>
      <c r="U25" s="1">
        <v>0</v>
      </c>
      <c r="V25" s="1">
        <v>0</v>
      </c>
      <c r="W25" s="1">
        <v>0</v>
      </c>
      <c r="X25" s="36">
        <v>2</v>
      </c>
      <c r="Y25" s="1"/>
      <c r="Z25" s="459">
        <v>0</v>
      </c>
      <c r="AA25" s="667">
        <v>0</v>
      </c>
      <c r="AB25" s="1"/>
      <c r="AC25" s="1"/>
      <c r="AD25" s="1"/>
      <c r="AE25" s="1">
        <f>SUM(Table1878[[#This Row],[Q1 Y10]:[Q4 Y10]])</f>
        <v>0</v>
      </c>
      <c r="AF25" s="1"/>
      <c r="AG25" s="236" t="s">
        <v>563</v>
      </c>
      <c r="AH25" s="236"/>
      <c r="AI25" s="38"/>
      <c r="AJ25" s="38"/>
      <c r="AK25" s="38"/>
      <c r="AL25" s="293"/>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row>
    <row r="26" spans="1:8817">
      <c r="A26" s="33" t="s">
        <v>564</v>
      </c>
      <c r="B26" s="1">
        <v>74</v>
      </c>
      <c r="C26" s="1">
        <v>156</v>
      </c>
      <c r="D26" s="1">
        <v>320</v>
      </c>
      <c r="E26" s="1">
        <v>614</v>
      </c>
      <c r="F26" s="3"/>
      <c r="G26" s="3">
        <f>SUM(Table1878[[#This Row],[Q1 Y6]:[Q4 Y6]])</f>
        <v>1164</v>
      </c>
      <c r="H26" s="1">
        <v>312</v>
      </c>
      <c r="I26" s="1">
        <v>0</v>
      </c>
      <c r="J26" s="1">
        <v>314</v>
      </c>
      <c r="K26" s="1">
        <v>187</v>
      </c>
      <c r="L26" s="3">
        <v>200</v>
      </c>
      <c r="M26" s="1" t="e">
        <f>SUM([2]!Table1878[[#This Row],[Q1 Y7]:[Q4 Y7]])</f>
        <v>#REF!</v>
      </c>
      <c r="N26" s="1">
        <v>112</v>
      </c>
      <c r="O26" s="1">
        <v>83</v>
      </c>
      <c r="P26" s="1">
        <v>69</v>
      </c>
      <c r="Q26" s="1">
        <v>67</v>
      </c>
      <c r="R26" s="1">
        <v>400</v>
      </c>
      <c r="S26" s="1"/>
      <c r="T26" s="35">
        <v>234</v>
      </c>
      <c r="U26" s="1">
        <v>207</v>
      </c>
      <c r="V26" s="1">
        <v>82</v>
      </c>
      <c r="W26" s="1">
        <v>208</v>
      </c>
      <c r="X26" s="35">
        <v>440</v>
      </c>
      <c r="Y26" s="1"/>
      <c r="Z26" s="459">
        <v>199</v>
      </c>
      <c r="AA26" s="667">
        <v>46</v>
      </c>
      <c r="AB26" s="1"/>
      <c r="AC26" s="1"/>
      <c r="AD26" s="1"/>
      <c r="AE26" s="1">
        <f>SUM(Table1878[[#This Row],[Q1 Y10]:[Q4 Y10]])</f>
        <v>245</v>
      </c>
      <c r="AF26" s="1"/>
      <c r="AG26" s="35" t="s">
        <v>17157</v>
      </c>
      <c r="AH26" s="35"/>
      <c r="AI26" s="38"/>
      <c r="AJ26" s="38"/>
      <c r="AK26" s="38"/>
      <c r="AL26" s="293"/>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row>
    <row r="27" spans="1:8817">
      <c r="A27" s="33" t="s">
        <v>565</v>
      </c>
      <c r="B27" s="1">
        <v>5</v>
      </c>
      <c r="C27" s="1">
        <v>4</v>
      </c>
      <c r="D27" s="295" t="s">
        <v>17158</v>
      </c>
      <c r="E27" s="1">
        <v>8</v>
      </c>
      <c r="F27" s="3"/>
      <c r="G27" s="3">
        <f>SUM(Table1878[[#This Row],[Q1 Y6]:[Q4 Y6]])</f>
        <v>17</v>
      </c>
      <c r="H27" s="1">
        <v>9</v>
      </c>
      <c r="I27" s="1">
        <v>0</v>
      </c>
      <c r="J27" s="1">
        <v>4</v>
      </c>
      <c r="K27" s="1">
        <v>7</v>
      </c>
      <c r="L27" s="3">
        <v>6</v>
      </c>
      <c r="M27" s="1" t="e">
        <f>SUM([2]!Table1878[[#This Row],[Q1 Y7]:[Q4 Y7]])</f>
        <v>#REF!</v>
      </c>
      <c r="N27" s="1">
        <v>4</v>
      </c>
      <c r="O27" s="1">
        <v>6</v>
      </c>
      <c r="P27" s="1">
        <v>7</v>
      </c>
      <c r="Q27" s="1">
        <v>1</v>
      </c>
      <c r="R27" s="1">
        <v>10</v>
      </c>
      <c r="S27" s="1"/>
      <c r="T27" s="36">
        <v>4</v>
      </c>
      <c r="U27" s="1">
        <v>3</v>
      </c>
      <c r="V27" s="1">
        <v>3</v>
      </c>
      <c r="W27" s="1">
        <v>5</v>
      </c>
      <c r="X27" s="36">
        <v>11</v>
      </c>
      <c r="Y27" s="1"/>
      <c r="Z27" s="459">
        <v>3</v>
      </c>
      <c r="AA27" s="667">
        <v>2</v>
      </c>
      <c r="AB27" s="1"/>
      <c r="AC27" s="1"/>
      <c r="AD27" s="1"/>
      <c r="AE27" s="1">
        <f>SUM(Table1878[[#This Row],[Q1 Y10]:[Q4 Y10]])</f>
        <v>5</v>
      </c>
      <c r="AF27" s="1"/>
      <c r="AG27" s="236"/>
      <c r="AH27" s="236"/>
      <c r="AI27" s="38"/>
      <c r="AJ27" s="38"/>
      <c r="AK27" s="38"/>
      <c r="AL27" s="293"/>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row>
    <row r="28" spans="1:8817">
      <c r="A28" s="33" t="s">
        <v>566</v>
      </c>
      <c r="B28" s="1">
        <v>5</v>
      </c>
      <c r="C28" s="1">
        <v>4</v>
      </c>
      <c r="D28" s="1">
        <v>7</v>
      </c>
      <c r="E28" s="1">
        <v>8</v>
      </c>
      <c r="F28" s="3"/>
      <c r="G28" s="3">
        <f>SUM(Table1878[[#This Row],[Q1 Y6]:[Q4 Y6]])</f>
        <v>24</v>
      </c>
      <c r="H28" s="1">
        <v>9</v>
      </c>
      <c r="I28" s="1">
        <v>0</v>
      </c>
      <c r="J28" s="1">
        <v>4</v>
      </c>
      <c r="K28" s="1">
        <v>7</v>
      </c>
      <c r="L28" s="3">
        <v>6</v>
      </c>
      <c r="M28" s="1" t="e">
        <f>SUM([2]!Table1878[[#This Row],[Q1 Y7]:[Q4 Y7]])</f>
        <v>#REF!</v>
      </c>
      <c r="N28" s="1">
        <v>4</v>
      </c>
      <c r="O28" s="1">
        <v>6</v>
      </c>
      <c r="P28" s="1">
        <v>7</v>
      </c>
      <c r="Q28" s="1">
        <v>1</v>
      </c>
      <c r="R28" s="1">
        <v>10</v>
      </c>
      <c r="S28" s="1"/>
      <c r="T28" s="35">
        <v>4</v>
      </c>
      <c r="U28" s="1">
        <v>3</v>
      </c>
      <c r="V28" s="1">
        <v>3</v>
      </c>
      <c r="W28" s="1">
        <v>5</v>
      </c>
      <c r="X28" s="35">
        <v>11</v>
      </c>
      <c r="Y28" s="1"/>
      <c r="Z28" s="459">
        <v>3</v>
      </c>
      <c r="AA28" s="667">
        <v>2</v>
      </c>
      <c r="AB28" s="1"/>
      <c r="AC28" s="1"/>
      <c r="AD28" s="1"/>
      <c r="AE28" s="1">
        <f>SUM(Table1878[[#This Row],[Q1 Y10]:[Q4 Y10]])</f>
        <v>5</v>
      </c>
      <c r="AF28" s="1"/>
      <c r="AG28" s="35"/>
      <c r="AH28" s="35"/>
      <c r="AI28" s="38"/>
      <c r="AJ28" s="38"/>
      <c r="AK28" s="38"/>
      <c r="AL28" s="293"/>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row>
    <row r="29" spans="1:8817">
      <c r="A29" s="33" t="s">
        <v>567</v>
      </c>
      <c r="B29" s="1">
        <v>0</v>
      </c>
      <c r="C29" s="1">
        <v>0</v>
      </c>
      <c r="D29" s="1">
        <v>30</v>
      </c>
      <c r="E29" s="1">
        <v>65</v>
      </c>
      <c r="F29" s="3"/>
      <c r="G29" s="3">
        <f>SUM(Table1878[[#This Row],[Q1 Y6]:[Q4 Y6]])</f>
        <v>95</v>
      </c>
      <c r="H29" s="1">
        <v>96</v>
      </c>
      <c r="I29" s="1" t="s">
        <v>568</v>
      </c>
      <c r="J29" s="1">
        <v>30</v>
      </c>
      <c r="K29" s="1">
        <v>18</v>
      </c>
      <c r="L29" s="3">
        <v>250</v>
      </c>
      <c r="M29" s="1" t="e">
        <f>SUM([2]!Table1878[[#This Row],[Q1 Y7]:[Q4 Y7]])</f>
        <v>#REF!</v>
      </c>
      <c r="N29" s="1">
        <v>0</v>
      </c>
      <c r="O29" s="1">
        <v>14</v>
      </c>
      <c r="P29" s="1">
        <v>0</v>
      </c>
      <c r="Q29" s="1">
        <v>0</v>
      </c>
      <c r="R29" s="240">
        <v>250</v>
      </c>
      <c r="S29" s="1"/>
      <c r="T29" s="1">
        <v>12</v>
      </c>
      <c r="U29" s="1">
        <v>12</v>
      </c>
      <c r="V29" s="1">
        <f>8*12</f>
        <v>96</v>
      </c>
      <c r="W29" s="1">
        <v>48</v>
      </c>
      <c r="X29" s="1">
        <v>100</v>
      </c>
      <c r="Y29" s="1"/>
      <c r="Z29" s="459">
        <v>84</v>
      </c>
      <c r="AA29" s="667">
        <v>60</v>
      </c>
      <c r="AB29" s="1"/>
      <c r="AC29" s="1"/>
      <c r="AD29" s="1"/>
      <c r="AE29" s="1">
        <f>SUM(Table1878[[#This Row],[Q1 Y10]:[Q4 Y10]])</f>
        <v>144</v>
      </c>
      <c r="AF29" s="1"/>
      <c r="AG29" s="236" t="s">
        <v>17159</v>
      </c>
      <c r="AH29" s="236"/>
      <c r="AI29" s="38"/>
      <c r="AJ29" s="38"/>
      <c r="AK29" s="38"/>
      <c r="AL29" s="234"/>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row>
    <row r="30" spans="1:8817">
      <c r="A30" s="33" t="s">
        <v>569</v>
      </c>
      <c r="B30" s="1">
        <v>3</v>
      </c>
      <c r="C30" s="1">
        <v>2</v>
      </c>
      <c r="D30" s="295" t="s">
        <v>17160</v>
      </c>
      <c r="E30" s="1">
        <v>4</v>
      </c>
      <c r="F30" s="3"/>
      <c r="G30" s="3">
        <f>SUM(Table1878[[#This Row],[Q1 Y6]:[Q4 Y6]])</f>
        <v>9</v>
      </c>
      <c r="H30" s="1">
        <v>3</v>
      </c>
      <c r="I30" s="1">
        <v>4</v>
      </c>
      <c r="J30" s="1">
        <v>4</v>
      </c>
      <c r="K30" s="1">
        <v>5</v>
      </c>
      <c r="L30" s="3">
        <v>10</v>
      </c>
      <c r="M30" s="1" t="e">
        <f>SUM([2]!Table1878[[#This Row],[Q1 Y7]:[Q4 Y7]])</f>
        <v>#REF!</v>
      </c>
      <c r="N30" s="1">
        <v>0</v>
      </c>
      <c r="O30" s="1">
        <v>1</v>
      </c>
      <c r="P30" s="1">
        <v>0</v>
      </c>
      <c r="Q30" s="1">
        <v>0</v>
      </c>
      <c r="R30" s="240">
        <v>10</v>
      </c>
      <c r="S30" s="1"/>
      <c r="T30" s="1">
        <v>2</v>
      </c>
      <c r="U30" s="1">
        <v>2</v>
      </c>
      <c r="V30" s="1">
        <v>3</v>
      </c>
      <c r="W30" s="1">
        <v>3</v>
      </c>
      <c r="X30" s="1">
        <v>5</v>
      </c>
      <c r="Y30" s="1"/>
      <c r="Z30" s="459">
        <v>3</v>
      </c>
      <c r="AA30" s="667">
        <v>3</v>
      </c>
      <c r="AB30" s="1"/>
      <c r="AC30" s="1"/>
      <c r="AD30" s="1"/>
      <c r="AE30" s="1">
        <f>SUM(Table1878[[#This Row],[Q1 Y10]:[Q4 Y10]])</f>
        <v>6</v>
      </c>
      <c r="AF30" s="1"/>
      <c r="AG30" s="235"/>
      <c r="AH30" s="235"/>
      <c r="AI30" s="38"/>
      <c r="AJ30" s="38"/>
      <c r="AK30" s="38"/>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row>
    <row r="31" spans="1:8817">
      <c r="A31" s="33" t="s">
        <v>570</v>
      </c>
      <c r="B31" s="1">
        <v>0</v>
      </c>
      <c r="C31" s="1">
        <v>0</v>
      </c>
      <c r="D31" s="1">
        <v>0</v>
      </c>
      <c r="E31" s="1">
        <v>0</v>
      </c>
      <c r="F31" s="3"/>
      <c r="G31" s="3">
        <f>SUM(Table1878[[#This Row],[Q1 Y6]:[Q4 Y6]])</f>
        <v>0</v>
      </c>
      <c r="H31" s="1">
        <v>0</v>
      </c>
      <c r="I31" s="1">
        <v>0</v>
      </c>
      <c r="J31" s="1">
        <v>0</v>
      </c>
      <c r="K31" s="1">
        <v>0</v>
      </c>
      <c r="L31" s="3">
        <v>2</v>
      </c>
      <c r="M31" s="1" t="e">
        <f>SUM([2]!Table1878[[#This Row],[Q1 Y7]:[Q4 Y7]])</f>
        <v>#REF!</v>
      </c>
      <c r="N31" s="1">
        <v>0</v>
      </c>
      <c r="O31" s="1">
        <v>0</v>
      </c>
      <c r="P31" s="1">
        <v>0</v>
      </c>
      <c r="Q31" s="1" t="s">
        <v>72</v>
      </c>
      <c r="R31" s="240">
        <v>2</v>
      </c>
      <c r="S31" s="1"/>
      <c r="T31" s="1">
        <v>1</v>
      </c>
      <c r="U31" s="6">
        <v>0</v>
      </c>
      <c r="V31" s="1">
        <v>0</v>
      </c>
      <c r="W31" s="1"/>
      <c r="X31" s="1">
        <v>2</v>
      </c>
      <c r="Y31" s="1"/>
      <c r="Z31" s="459">
        <v>0</v>
      </c>
      <c r="AA31" s="667">
        <v>0</v>
      </c>
      <c r="AB31" s="1"/>
      <c r="AC31" s="1"/>
      <c r="AD31" s="1"/>
      <c r="AE31" s="1">
        <f>SUM(Table1878[[#This Row],[Q1 Y10]:[Q4 Y10]])</f>
        <v>0</v>
      </c>
      <c r="AF31" s="1"/>
      <c r="AG31" s="162"/>
      <c r="AH31" s="162"/>
      <c r="AI31" s="38"/>
      <c r="AJ31" s="38"/>
      <c r="AK31" s="38"/>
      <c r="AL31" s="234"/>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row>
    <row r="32" spans="1:8817">
      <c r="A32" s="33" t="s">
        <v>57</v>
      </c>
      <c r="B32" s="1">
        <v>0</v>
      </c>
      <c r="C32" s="1">
        <v>0</v>
      </c>
      <c r="D32" s="1">
        <v>0</v>
      </c>
      <c r="E32" s="1">
        <v>0</v>
      </c>
      <c r="F32" s="3"/>
      <c r="G32" s="3">
        <f>SUM(Table1878[[#This Row],[Q1 Y6]:[Q4 Y6]])</f>
        <v>0</v>
      </c>
      <c r="H32" s="1">
        <v>0</v>
      </c>
      <c r="I32" s="1">
        <v>0</v>
      </c>
      <c r="J32" s="1">
        <v>0</v>
      </c>
      <c r="K32" s="1">
        <v>0</v>
      </c>
      <c r="L32" s="3">
        <v>8</v>
      </c>
      <c r="M32" s="1" t="e">
        <f>SUM([2]!Table1878[[#This Row],[Q1 Y7]:[Q4 Y7]])</f>
        <v>#REF!</v>
      </c>
      <c r="N32" s="1">
        <v>0</v>
      </c>
      <c r="O32" s="1">
        <v>0</v>
      </c>
      <c r="P32" s="1">
        <v>1</v>
      </c>
      <c r="Q32" s="1" t="s">
        <v>72</v>
      </c>
      <c r="R32" s="240">
        <v>4</v>
      </c>
      <c r="S32" s="1"/>
      <c r="T32" s="1">
        <v>0</v>
      </c>
      <c r="U32" s="6">
        <v>0</v>
      </c>
      <c r="V32" s="1">
        <v>0</v>
      </c>
      <c r="W32" s="1"/>
      <c r="X32" s="1">
        <v>2</v>
      </c>
      <c r="Y32" s="1"/>
      <c r="Z32" s="459">
        <v>0</v>
      </c>
      <c r="AA32" s="667">
        <v>0</v>
      </c>
      <c r="AB32" s="1"/>
      <c r="AC32" s="1"/>
      <c r="AD32" s="1"/>
      <c r="AE32" s="1">
        <f>SUM(Table1878[[#This Row],[Q1 Y10]:[Q4 Y10]])</f>
        <v>0</v>
      </c>
      <c r="AF32" s="1"/>
      <c r="AG32" s="296"/>
      <c r="AH32" s="296"/>
      <c r="AI32" s="38"/>
      <c r="AJ32" s="38"/>
      <c r="AK32" s="38"/>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row>
    <row r="33" spans="1:8817">
      <c r="A33" s="33" t="s">
        <v>571</v>
      </c>
      <c r="B33" s="1">
        <v>1</v>
      </c>
      <c r="C33" s="1">
        <v>1</v>
      </c>
      <c r="D33" s="1">
        <v>1</v>
      </c>
      <c r="E33" s="1">
        <v>11</v>
      </c>
      <c r="F33" s="3"/>
      <c r="G33" s="3">
        <f>SUM(Table1878[[#This Row],[Q1 Y6]:[Q4 Y6]])</f>
        <v>14</v>
      </c>
      <c r="H33" s="1">
        <v>9</v>
      </c>
      <c r="I33" s="1">
        <v>9</v>
      </c>
      <c r="J33" s="1">
        <v>14</v>
      </c>
      <c r="K33" s="1">
        <v>23</v>
      </c>
      <c r="L33" s="3">
        <v>10</v>
      </c>
      <c r="M33" s="1" t="e">
        <f>SUM([2]!Table1878[[#This Row],[Q1 Y7]:[Q4 Y7]])</f>
        <v>#REF!</v>
      </c>
      <c r="N33" s="1">
        <v>17</v>
      </c>
      <c r="O33" s="1">
        <v>16</v>
      </c>
      <c r="P33" s="1">
        <v>16</v>
      </c>
      <c r="Q33" s="1" t="s">
        <v>72</v>
      </c>
      <c r="R33" s="1">
        <v>45</v>
      </c>
      <c r="S33" s="1"/>
      <c r="T33" s="1">
        <v>7</v>
      </c>
      <c r="U33" s="1">
        <v>15</v>
      </c>
      <c r="V33" s="1">
        <v>20</v>
      </c>
      <c r="W33" s="1">
        <v>7</v>
      </c>
      <c r="X33" s="1">
        <v>30</v>
      </c>
      <c r="Y33" s="1"/>
      <c r="Z33" s="459">
        <v>15</v>
      </c>
      <c r="AA33" s="667">
        <v>10</v>
      </c>
      <c r="AB33" s="1"/>
      <c r="AC33" s="1"/>
      <c r="AD33" s="1"/>
      <c r="AE33" s="1">
        <f>SUM(Table1878[[#This Row],[Q1 Y10]:[Q4 Y10]])</f>
        <v>25</v>
      </c>
      <c r="AF33" s="1"/>
      <c r="AG33" s="127" t="s">
        <v>572</v>
      </c>
      <c r="AH33" s="127"/>
      <c r="AI33" s="38"/>
      <c r="AJ33" s="38"/>
      <c r="AK33" s="38"/>
      <c r="AL33" s="234"/>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row>
    <row r="34" spans="1:8817">
      <c r="A34" s="33" t="s">
        <v>573</v>
      </c>
      <c r="B34" s="1">
        <v>20</v>
      </c>
      <c r="C34" s="1">
        <v>20</v>
      </c>
      <c r="D34" s="1">
        <v>18</v>
      </c>
      <c r="E34" s="1">
        <v>9</v>
      </c>
      <c r="F34" s="3"/>
      <c r="G34" s="3">
        <f>SUM(Table1878[[#This Row],[Q1 Y6]:[Q4 Y6]])</f>
        <v>67</v>
      </c>
      <c r="H34" s="1">
        <v>8</v>
      </c>
      <c r="I34" s="1">
        <v>6</v>
      </c>
      <c r="J34" s="1">
        <v>7</v>
      </c>
      <c r="K34" s="1">
        <v>14</v>
      </c>
      <c r="L34" s="3">
        <v>7</v>
      </c>
      <c r="M34" s="1" t="e">
        <f>SUM([2]!Table1878[[#This Row],[Q1 Y7]:[Q4 Y7]])</f>
        <v>#REF!</v>
      </c>
      <c r="N34" s="1">
        <v>11</v>
      </c>
      <c r="O34" s="1">
        <v>11</v>
      </c>
      <c r="P34" s="1">
        <v>10</v>
      </c>
      <c r="Q34" s="1" t="s">
        <v>72</v>
      </c>
      <c r="R34" s="1">
        <v>20</v>
      </c>
      <c r="S34" s="1"/>
      <c r="T34" s="1">
        <v>6</v>
      </c>
      <c r="U34" s="1">
        <v>10</v>
      </c>
      <c r="V34" s="1">
        <v>13</v>
      </c>
      <c r="W34" s="1">
        <v>2</v>
      </c>
      <c r="X34" s="1">
        <v>15</v>
      </c>
      <c r="Y34" s="1"/>
      <c r="Z34" s="459">
        <v>7</v>
      </c>
      <c r="AA34" s="667">
        <v>6</v>
      </c>
      <c r="AB34" s="1"/>
      <c r="AC34" s="1"/>
      <c r="AD34" s="1"/>
      <c r="AE34" s="1">
        <f>SUM(Table1878[[#This Row],[Q1 Y10]:[Q4 Y10]])</f>
        <v>13</v>
      </c>
      <c r="AF34" s="1"/>
      <c r="AG34" s="296" t="s">
        <v>574</v>
      </c>
      <c r="AH34" s="296"/>
      <c r="AI34" s="38"/>
      <c r="AJ34" s="38"/>
      <c r="AK34" s="38"/>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row>
    <row r="35" spans="1:8817" ht="15" thickBot="1">
      <c r="Q35" s="1"/>
      <c r="R35" s="1"/>
      <c r="S35" s="1"/>
      <c r="T35" s="1"/>
      <c r="U35" s="1"/>
      <c r="V35" s="1"/>
      <c r="W35" s="1"/>
      <c r="X35" s="1"/>
      <c r="Y35" s="1"/>
      <c r="Z35" s="459"/>
      <c r="AB35" s="1"/>
      <c r="AC35" s="1"/>
      <c r="AD35" s="1"/>
      <c r="AE35" s="1"/>
      <c r="AF35" s="1"/>
      <c r="AL35" s="234"/>
    </row>
    <row r="36" spans="1:8817" ht="15" thickBot="1">
      <c r="A36" s="120" t="s">
        <v>429</v>
      </c>
      <c r="B36" s="244" t="s">
        <v>122</v>
      </c>
      <c r="C36" s="245" t="s">
        <v>575</v>
      </c>
      <c r="D36" s="244" t="s">
        <v>576</v>
      </c>
      <c r="E36" s="244" t="s">
        <v>577</v>
      </c>
      <c r="F36" s="244" t="s">
        <v>578</v>
      </c>
      <c r="G36" s="244" t="s">
        <v>579</v>
      </c>
      <c r="H36" s="34" t="s">
        <v>580</v>
      </c>
      <c r="I36" s="34" t="s">
        <v>581</v>
      </c>
      <c r="J36" s="34" t="s">
        <v>582</v>
      </c>
      <c r="K36" s="34" t="s">
        <v>583</v>
      </c>
      <c r="L36" s="34" t="s">
        <v>584</v>
      </c>
      <c r="M36" s="34" t="s">
        <v>585</v>
      </c>
      <c r="N36" s="118" t="s">
        <v>13</v>
      </c>
      <c r="O36" s="118" t="s">
        <v>14</v>
      </c>
      <c r="P36" s="118" t="s">
        <v>15</v>
      </c>
      <c r="Q36" s="118" t="s">
        <v>16</v>
      </c>
      <c r="R36" s="118" t="s">
        <v>17</v>
      </c>
      <c r="S36" s="244" t="s">
        <v>234</v>
      </c>
      <c r="T36" s="118" t="s">
        <v>19</v>
      </c>
      <c r="U36" s="118" t="s">
        <v>20</v>
      </c>
      <c r="V36" s="118" t="s">
        <v>21</v>
      </c>
      <c r="W36" s="118" t="s">
        <v>22</v>
      </c>
      <c r="X36" s="118" t="s">
        <v>23</v>
      </c>
      <c r="Y36" s="244" t="s">
        <v>235</v>
      </c>
      <c r="Z36" s="458" t="s">
        <v>25</v>
      </c>
      <c r="AA36" s="668" t="s">
        <v>26</v>
      </c>
      <c r="AB36" s="118" t="s">
        <v>27</v>
      </c>
      <c r="AC36" s="118" t="s">
        <v>171</v>
      </c>
      <c r="AD36" s="118" t="s">
        <v>28</v>
      </c>
      <c r="AE36" s="244" t="s">
        <v>236</v>
      </c>
      <c r="AH36" s="294" t="s">
        <v>17145</v>
      </c>
      <c r="AL36" s="293"/>
    </row>
    <row r="37" spans="1:8817" ht="28.8">
      <c r="A37" s="121" t="s">
        <v>586</v>
      </c>
      <c r="G37" s="244"/>
      <c r="H37" s="35" t="s">
        <v>587</v>
      </c>
      <c r="I37" s="35">
        <v>0</v>
      </c>
      <c r="J37" s="235">
        <v>3</v>
      </c>
      <c r="K37" s="235">
        <v>0</v>
      </c>
      <c r="L37" s="235">
        <v>4</v>
      </c>
      <c r="M37" s="138">
        <v>3</v>
      </c>
      <c r="N37" s="297" t="s">
        <v>588</v>
      </c>
      <c r="O37" s="297">
        <v>0</v>
      </c>
      <c r="P37" s="297">
        <v>1</v>
      </c>
      <c r="Q37" s="297">
        <v>0</v>
      </c>
      <c r="R37" s="297">
        <v>1</v>
      </c>
      <c r="T37" s="244">
        <v>0</v>
      </c>
      <c r="U37" s="244">
        <v>0</v>
      </c>
      <c r="W37" s="297"/>
      <c r="X37" s="244">
        <v>0</v>
      </c>
      <c r="Z37" s="457"/>
      <c r="AE37" s="244">
        <f>SUM(Table383[[#This Row],[Q1 Y10]:[Q4 Y10]])</f>
        <v>0</v>
      </c>
      <c r="AL37" s="234"/>
    </row>
    <row r="38" spans="1:8817" ht="28.8">
      <c r="A38" s="123" t="s">
        <v>589</v>
      </c>
      <c r="G38" s="244"/>
      <c r="H38" s="36" t="s">
        <v>587</v>
      </c>
      <c r="I38" s="36">
        <v>0</v>
      </c>
      <c r="J38" s="36">
        <v>1</v>
      </c>
      <c r="K38" s="36">
        <v>0</v>
      </c>
      <c r="L38" s="236">
        <v>4</v>
      </c>
      <c r="M38" s="139">
        <f>SUM(I38:K38)</f>
        <v>1</v>
      </c>
      <c r="N38" s="297" t="s">
        <v>587</v>
      </c>
      <c r="O38" s="297">
        <v>0</v>
      </c>
      <c r="P38" s="297">
        <v>0</v>
      </c>
      <c r="Q38" s="297">
        <v>0</v>
      </c>
      <c r="R38" s="297">
        <v>1</v>
      </c>
      <c r="T38" s="244">
        <v>0</v>
      </c>
      <c r="U38" s="244">
        <v>1</v>
      </c>
      <c r="W38" s="297"/>
      <c r="X38" s="244">
        <v>0</v>
      </c>
      <c r="Z38" s="457"/>
      <c r="AE38" s="244">
        <f>SUM(Table383[[#This Row],[Q1 Y10]:[Q4 Y10]])</f>
        <v>0</v>
      </c>
      <c r="AL38" s="293"/>
    </row>
    <row r="39" spans="1:8817" ht="28.8">
      <c r="A39" s="121" t="s">
        <v>590</v>
      </c>
      <c r="G39" s="244"/>
      <c r="H39" s="35" t="s">
        <v>587</v>
      </c>
      <c r="I39" s="35">
        <v>0</v>
      </c>
      <c r="J39" s="35">
        <v>0</v>
      </c>
      <c r="K39" s="35">
        <v>0</v>
      </c>
      <c r="L39" s="235">
        <v>0</v>
      </c>
      <c r="M39" s="45">
        <v>0</v>
      </c>
      <c r="N39" s="297" t="s">
        <v>587</v>
      </c>
      <c r="O39" s="297">
        <v>0</v>
      </c>
      <c r="P39" s="297">
        <v>0</v>
      </c>
      <c r="Q39" s="297">
        <v>0</v>
      </c>
      <c r="R39" s="297">
        <v>1</v>
      </c>
      <c r="T39" s="244">
        <v>0</v>
      </c>
      <c r="W39" s="297"/>
      <c r="X39" s="244">
        <v>0</v>
      </c>
      <c r="Z39" s="457"/>
      <c r="AE39" s="244">
        <f>SUM(Table383[[#This Row],[Q1 Y10]:[Q4 Y10]])</f>
        <v>0</v>
      </c>
      <c r="AL39" s="234"/>
    </row>
    <row r="40" spans="1:8817" ht="28.8">
      <c r="A40" s="123" t="s">
        <v>591</v>
      </c>
      <c r="G40" s="244"/>
      <c r="H40" s="36" t="s">
        <v>587</v>
      </c>
      <c r="I40" s="36">
        <v>0</v>
      </c>
      <c r="J40" s="36">
        <v>0</v>
      </c>
      <c r="K40" s="36">
        <v>0</v>
      </c>
      <c r="L40" s="236">
        <v>0</v>
      </c>
      <c r="M40" s="140">
        <f>SUM(I40:K40)</f>
        <v>0</v>
      </c>
      <c r="N40" s="297" t="s">
        <v>587</v>
      </c>
      <c r="O40" s="297">
        <v>0</v>
      </c>
      <c r="P40" s="297">
        <v>0</v>
      </c>
      <c r="Q40" s="297">
        <v>0</v>
      </c>
      <c r="R40" s="297">
        <v>1</v>
      </c>
      <c r="T40" s="244">
        <v>0</v>
      </c>
      <c r="W40" s="297"/>
      <c r="X40" s="244">
        <v>0</v>
      </c>
      <c r="Z40" s="457"/>
      <c r="AE40" s="244">
        <f>SUM(Table383[[#This Row],[Q1 Y10]:[Q4 Y10]])</f>
        <v>0</v>
      </c>
      <c r="AL40" s="234"/>
    </row>
  </sheetData>
  <mergeCells count="1">
    <mergeCell ref="A1:F1"/>
  </mergeCells>
  <pageMargins left="0.7" right="0.7" top="0.75" bottom="0.75" header="0.3" footer="0.3"/>
  <legacyDrawing r:id="rId1"/>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47"/>
  <sheetViews>
    <sheetView workbookViewId="0">
      <selection activeCell="D3" sqref="D3:D24"/>
    </sheetView>
  </sheetViews>
  <sheetFormatPr defaultColWidth="8.5546875" defaultRowHeight="14.4"/>
  <cols>
    <col min="1" max="1" width="31" style="710" bestFit="1" customWidth="1"/>
    <col min="2" max="2" width="54" style="710" bestFit="1" customWidth="1"/>
    <col min="3" max="3" width="3.33203125" style="710" customWidth="1"/>
    <col min="4" max="4" width="97" style="38" bestFit="1" customWidth="1"/>
    <col min="5" max="5" width="3.33203125" style="43" customWidth="1"/>
    <col min="6" max="6" width="59.44140625" style="43" customWidth="1"/>
    <col min="7" max="7" width="3.33203125" style="43" customWidth="1"/>
    <col min="8" max="8" width="24.44140625" style="710" bestFit="1" customWidth="1"/>
    <col min="9" max="9" width="6.77734375" style="710" bestFit="1" customWidth="1"/>
    <col min="10" max="10" width="15.109375" style="710" bestFit="1" customWidth="1"/>
    <col min="11" max="11" width="25.33203125" style="710" bestFit="1" customWidth="1"/>
    <col min="12" max="12" width="18.21875" style="710" bestFit="1" customWidth="1"/>
    <col min="13" max="13" width="17.5546875" style="710" bestFit="1" customWidth="1"/>
    <col min="14" max="14" width="16.5546875" style="710" bestFit="1" customWidth="1"/>
    <col min="15" max="15" width="11.77734375" style="710" bestFit="1" customWidth="1"/>
    <col min="16" max="16" width="14.44140625" style="710" bestFit="1" customWidth="1"/>
    <col min="17" max="17" width="18.44140625" style="710" bestFit="1" customWidth="1"/>
    <col min="18" max="18" width="8.5546875" style="710"/>
    <col min="19" max="20" width="20.77734375" style="710" customWidth="1"/>
    <col min="21" max="21" width="8.5546875" style="710"/>
    <col min="22" max="23" width="20.77734375" style="710" customWidth="1"/>
    <col min="24" max="16384" width="8.5546875" style="710"/>
  </cols>
  <sheetData>
    <row r="1" spans="1:23">
      <c r="D1" s="710"/>
      <c r="E1" s="710"/>
      <c r="F1" s="710"/>
      <c r="G1" s="710"/>
      <c r="H1" s="606"/>
      <c r="I1" s="606"/>
      <c r="J1" s="606"/>
    </row>
    <row r="2" spans="1:23">
      <c r="A2" s="730" t="s">
        <v>17220</v>
      </c>
      <c r="B2" s="731" t="s">
        <v>507</v>
      </c>
      <c r="C2" s="732"/>
      <c r="D2" s="733" t="s">
        <v>440</v>
      </c>
      <c r="E2" s="710"/>
      <c r="F2" s="667" t="s">
        <v>17400</v>
      </c>
      <c r="G2" s="710"/>
      <c r="H2" s="906" t="s">
        <v>17360</v>
      </c>
      <c r="I2" s="906"/>
      <c r="J2" s="906"/>
      <c r="K2" s="906"/>
      <c r="L2" s="906"/>
      <c r="M2" s="906"/>
      <c r="N2" s="906"/>
      <c r="O2" s="906"/>
      <c r="P2" s="906"/>
      <c r="Q2" s="906"/>
      <c r="S2" s="560" t="s">
        <v>17401</v>
      </c>
      <c r="T2" s="667"/>
      <c r="U2" s="667"/>
      <c r="V2" s="560" t="s">
        <v>559</v>
      </c>
      <c r="W2" s="667"/>
    </row>
    <row r="3" spans="1:23" ht="43.2">
      <c r="A3" s="711" t="s">
        <v>164</v>
      </c>
      <c r="B3" s="712">
        <v>4.26</v>
      </c>
      <c r="D3" s="713" t="s">
        <v>17342</v>
      </c>
      <c r="E3" s="710"/>
      <c r="F3" s="469"/>
      <c r="G3" s="710"/>
      <c r="H3" s="606" t="s">
        <v>506</v>
      </c>
      <c r="I3" s="606" t="s">
        <v>17361</v>
      </c>
      <c r="J3" s="714" t="s">
        <v>17362</v>
      </c>
      <c r="K3" s="606" t="s">
        <v>17363</v>
      </c>
      <c r="L3" s="714" t="s">
        <v>17364</v>
      </c>
      <c r="M3" s="714" t="s">
        <v>17365</v>
      </c>
      <c r="N3" s="715" t="s">
        <v>17366</v>
      </c>
      <c r="O3" s="714" t="s">
        <v>17367</v>
      </c>
      <c r="P3" s="714" t="s">
        <v>17368</v>
      </c>
      <c r="Q3" s="714" t="s">
        <v>17369</v>
      </c>
      <c r="S3" s="667" t="s">
        <v>17402</v>
      </c>
      <c r="T3" s="667" t="s">
        <v>17403</v>
      </c>
      <c r="U3" s="667"/>
      <c r="V3" s="468" t="s">
        <v>17220</v>
      </c>
      <c r="W3" s="468" t="s">
        <v>507</v>
      </c>
    </row>
    <row r="4" spans="1:23" ht="43.2">
      <c r="A4" s="711" t="s">
        <v>17221</v>
      </c>
      <c r="B4" s="712">
        <v>30.27</v>
      </c>
      <c r="D4" s="716" t="s">
        <v>17338</v>
      </c>
      <c r="E4" s="710"/>
      <c r="F4" s="469"/>
      <c r="G4" s="710"/>
      <c r="H4" s="717" t="s">
        <v>17370</v>
      </c>
      <c r="I4" s="717"/>
      <c r="J4" s="718" t="s">
        <v>17371</v>
      </c>
      <c r="K4" s="606"/>
      <c r="L4" s="719">
        <v>2</v>
      </c>
      <c r="M4" s="720">
        <v>32</v>
      </c>
      <c r="N4" s="721">
        <v>44470</v>
      </c>
      <c r="O4" s="720">
        <v>100</v>
      </c>
      <c r="P4" s="720" t="s">
        <v>17372</v>
      </c>
      <c r="Q4" s="720" t="s">
        <v>17373</v>
      </c>
      <c r="S4" s="667" t="s">
        <v>164</v>
      </c>
      <c r="T4" s="667" t="s">
        <v>17404</v>
      </c>
      <c r="U4" s="667"/>
      <c r="V4" s="735" t="s">
        <v>164</v>
      </c>
      <c r="W4" s="552">
        <v>16.940000000000001</v>
      </c>
    </row>
    <row r="5" spans="1:23" ht="43.2">
      <c r="A5" s="711" t="s">
        <v>17222</v>
      </c>
      <c r="B5" s="712">
        <v>0.93</v>
      </c>
      <c r="D5" s="722" t="s">
        <v>17343</v>
      </c>
      <c r="E5" s="710"/>
      <c r="F5" s="469"/>
      <c r="G5" s="710"/>
      <c r="H5" s="717" t="s">
        <v>17374</v>
      </c>
      <c r="I5" s="717"/>
      <c r="J5" s="718" t="s">
        <v>17375</v>
      </c>
      <c r="K5" s="606"/>
      <c r="L5" s="719">
        <v>1</v>
      </c>
      <c r="M5" s="720">
        <v>20</v>
      </c>
      <c r="N5" s="721">
        <v>44474</v>
      </c>
      <c r="O5" s="720">
        <v>100</v>
      </c>
      <c r="P5" s="720" t="s">
        <v>17376</v>
      </c>
      <c r="Q5" s="720" t="s">
        <v>17377</v>
      </c>
      <c r="S5" s="667" t="s">
        <v>17405</v>
      </c>
      <c r="T5" s="667"/>
      <c r="U5" s="667"/>
      <c r="V5" s="735" t="s">
        <v>17221</v>
      </c>
      <c r="W5" s="552">
        <v>4.32</v>
      </c>
    </row>
    <row r="6" spans="1:23" ht="43.2">
      <c r="A6" s="711" t="s">
        <v>17223</v>
      </c>
      <c r="B6" s="712">
        <v>22.71</v>
      </c>
      <c r="D6" s="716" t="s">
        <v>17344</v>
      </c>
      <c r="E6" s="710"/>
      <c r="F6" s="469"/>
      <c r="G6" s="710"/>
      <c r="H6" s="717" t="s">
        <v>17378</v>
      </c>
      <c r="I6" s="717"/>
      <c r="J6" s="718" t="s">
        <v>17379</v>
      </c>
      <c r="K6" s="606"/>
      <c r="L6" s="719">
        <v>2</v>
      </c>
      <c r="M6" s="720">
        <v>87</v>
      </c>
      <c r="N6" s="721">
        <v>44475</v>
      </c>
      <c r="O6" s="720">
        <v>200</v>
      </c>
      <c r="P6" s="720" t="s">
        <v>17372</v>
      </c>
      <c r="Q6" s="720" t="s">
        <v>17380</v>
      </c>
      <c r="S6" s="667" t="s">
        <v>17406</v>
      </c>
      <c r="T6" s="667" t="s">
        <v>17404</v>
      </c>
      <c r="U6" s="667"/>
      <c r="V6" s="735" t="s">
        <v>17222</v>
      </c>
      <c r="W6" s="552">
        <v>1.58</v>
      </c>
    </row>
    <row r="7" spans="1:23" ht="43.2">
      <c r="A7" s="711" t="s">
        <v>17224</v>
      </c>
      <c r="B7" s="712">
        <v>1</v>
      </c>
      <c r="D7" s="713" t="s">
        <v>17345</v>
      </c>
      <c r="E7" s="710"/>
      <c r="F7" s="469"/>
      <c r="G7" s="710"/>
      <c r="H7" s="717" t="s">
        <v>17381</v>
      </c>
      <c r="I7" s="717"/>
      <c r="J7" s="718" t="s">
        <v>17382</v>
      </c>
      <c r="K7" s="606"/>
      <c r="L7" s="719">
        <v>1.28</v>
      </c>
      <c r="M7" s="720">
        <v>32</v>
      </c>
      <c r="N7" s="721">
        <v>44483</v>
      </c>
      <c r="O7" s="720">
        <v>100</v>
      </c>
      <c r="P7" s="720" t="s">
        <v>17372</v>
      </c>
      <c r="Q7" s="720" t="s">
        <v>17377</v>
      </c>
      <c r="S7" s="667" t="s">
        <v>17407</v>
      </c>
      <c r="T7" s="667"/>
      <c r="U7" s="667"/>
      <c r="V7" s="735" t="s">
        <v>17223</v>
      </c>
      <c r="W7" s="552">
        <v>42.09</v>
      </c>
    </row>
    <row r="8" spans="1:23" ht="43.2">
      <c r="A8" s="711" t="s">
        <v>17225</v>
      </c>
      <c r="B8" s="712">
        <v>1.25</v>
      </c>
      <c r="D8" s="716" t="s">
        <v>17346</v>
      </c>
      <c r="E8" s="710"/>
      <c r="F8" s="734"/>
      <c r="G8" s="710"/>
      <c r="H8" s="717" t="s">
        <v>17383</v>
      </c>
      <c r="I8" s="717"/>
      <c r="J8" s="718" t="s">
        <v>593</v>
      </c>
      <c r="K8" s="606"/>
      <c r="L8" s="719">
        <v>0.72</v>
      </c>
      <c r="M8" s="720">
        <v>18</v>
      </c>
      <c r="N8" s="721">
        <v>44483</v>
      </c>
      <c r="O8" s="720">
        <v>100</v>
      </c>
      <c r="P8" s="720" t="s">
        <v>17372</v>
      </c>
      <c r="Q8" s="720" t="s">
        <v>17377</v>
      </c>
      <c r="S8" s="667" t="s">
        <v>17408</v>
      </c>
      <c r="T8" s="667" t="s">
        <v>17404</v>
      </c>
      <c r="U8" s="667"/>
      <c r="V8" s="735" t="s">
        <v>17225</v>
      </c>
      <c r="W8" s="552">
        <v>8.76</v>
      </c>
    </row>
    <row r="9" spans="1:23" ht="43.2">
      <c r="A9" s="711" t="s">
        <v>17226</v>
      </c>
      <c r="B9" s="712">
        <v>0.52</v>
      </c>
      <c r="D9" s="713" t="s">
        <v>17347</v>
      </c>
      <c r="E9" s="710"/>
      <c r="F9" s="710"/>
      <c r="G9" s="710"/>
      <c r="H9" s="717" t="s">
        <v>17384</v>
      </c>
      <c r="I9" s="717"/>
      <c r="J9" s="718" t="s">
        <v>17375</v>
      </c>
      <c r="K9" s="606"/>
      <c r="L9" s="719">
        <v>1</v>
      </c>
      <c r="M9" s="720">
        <v>16</v>
      </c>
      <c r="N9" s="721">
        <v>44488</v>
      </c>
      <c r="O9" s="720">
        <v>100</v>
      </c>
      <c r="P9" s="720" t="s">
        <v>17376</v>
      </c>
      <c r="Q9" s="720" t="s">
        <v>17385</v>
      </c>
      <c r="S9" s="667" t="s">
        <v>17229</v>
      </c>
      <c r="T9" s="667" t="s">
        <v>17404</v>
      </c>
      <c r="U9" s="667"/>
      <c r="V9" s="735" t="s">
        <v>17228</v>
      </c>
      <c r="W9" s="552">
        <v>0.77</v>
      </c>
    </row>
    <row r="10" spans="1:23" ht="57.6">
      <c r="A10" s="711" t="s">
        <v>17227</v>
      </c>
      <c r="B10" s="712">
        <v>5.03</v>
      </c>
      <c r="D10" s="723" t="s">
        <v>17348</v>
      </c>
      <c r="E10" s="710"/>
      <c r="F10" s="710"/>
      <c r="G10" s="710"/>
      <c r="H10" s="717" t="s">
        <v>17374</v>
      </c>
      <c r="I10" s="717"/>
      <c r="J10" s="718" t="s">
        <v>17375</v>
      </c>
      <c r="K10" s="606"/>
      <c r="L10" s="719">
        <v>1</v>
      </c>
      <c r="M10" s="720">
        <v>24</v>
      </c>
      <c r="N10" s="721">
        <v>44489</v>
      </c>
      <c r="O10" s="720">
        <v>100</v>
      </c>
      <c r="P10" s="720" t="s">
        <v>17376</v>
      </c>
      <c r="Q10" s="720" t="s">
        <v>17386</v>
      </c>
      <c r="S10" s="667" t="s">
        <v>17230</v>
      </c>
      <c r="T10" s="667" t="s">
        <v>17404</v>
      </c>
      <c r="U10" s="667"/>
      <c r="V10" s="735" t="s">
        <v>17229</v>
      </c>
      <c r="W10" s="552">
        <v>15.92</v>
      </c>
    </row>
    <row r="11" spans="1:23" ht="43.2">
      <c r="A11" s="711" t="s">
        <v>17228</v>
      </c>
      <c r="B11" s="712">
        <v>0.62</v>
      </c>
      <c r="D11" s="713" t="s">
        <v>17339</v>
      </c>
      <c r="E11" s="710"/>
      <c r="F11" s="710"/>
      <c r="G11" s="710"/>
      <c r="H11" s="717" t="s">
        <v>17387</v>
      </c>
      <c r="I11" s="717"/>
      <c r="J11" s="718" t="s">
        <v>593</v>
      </c>
      <c r="K11" s="606"/>
      <c r="L11" s="719">
        <v>1</v>
      </c>
      <c r="M11" s="720">
        <v>30</v>
      </c>
      <c r="N11" s="721">
        <v>44497</v>
      </c>
      <c r="O11" s="720">
        <v>300</v>
      </c>
      <c r="P11" s="720" t="s">
        <v>17376</v>
      </c>
      <c r="Q11" s="720" t="s">
        <v>17388</v>
      </c>
      <c r="S11" s="667" t="s">
        <v>17409</v>
      </c>
      <c r="T11" s="667"/>
      <c r="U11" s="667"/>
      <c r="V11" s="735" t="s">
        <v>17230</v>
      </c>
      <c r="W11" s="552">
        <v>6.5</v>
      </c>
    </row>
    <row r="12" spans="1:23" ht="43.2">
      <c r="A12" s="711" t="s">
        <v>162</v>
      </c>
      <c r="B12" s="712">
        <v>146.80000000000001</v>
      </c>
      <c r="D12" s="716" t="s">
        <v>17349</v>
      </c>
      <c r="E12" s="710"/>
      <c r="F12" s="710"/>
      <c r="G12" s="710"/>
      <c r="H12" s="717" t="s">
        <v>17389</v>
      </c>
      <c r="I12" s="717"/>
      <c r="J12" s="718" t="s">
        <v>17375</v>
      </c>
      <c r="K12" s="606"/>
      <c r="L12" s="719">
        <v>2</v>
      </c>
      <c r="M12" s="720">
        <v>9</v>
      </c>
      <c r="N12" s="721">
        <v>44510</v>
      </c>
      <c r="O12" s="720">
        <v>200</v>
      </c>
      <c r="P12" s="720" t="s">
        <v>17372</v>
      </c>
      <c r="Q12" s="720" t="s">
        <v>17390</v>
      </c>
      <c r="S12" s="667" t="s">
        <v>527</v>
      </c>
      <c r="T12" s="667" t="s">
        <v>17404</v>
      </c>
      <c r="U12" s="667"/>
      <c r="V12" s="735" t="s">
        <v>163</v>
      </c>
      <c r="W12" s="552">
        <v>21.72</v>
      </c>
    </row>
    <row r="13" spans="1:23" ht="28.8">
      <c r="A13" s="711" t="s">
        <v>17229</v>
      </c>
      <c r="B13" s="712">
        <v>1</v>
      </c>
      <c r="D13" s="713" t="s">
        <v>17350</v>
      </c>
      <c r="E13" s="710"/>
      <c r="F13" s="710"/>
      <c r="G13" s="710"/>
      <c r="H13" s="717" t="s">
        <v>17391</v>
      </c>
      <c r="I13" s="717"/>
      <c r="J13" s="718" t="s">
        <v>17375</v>
      </c>
      <c r="K13" s="606"/>
      <c r="L13" s="719">
        <v>1</v>
      </c>
      <c r="M13" s="720">
        <v>25</v>
      </c>
      <c r="N13" s="721">
        <v>44516</v>
      </c>
      <c r="O13" s="720">
        <v>100</v>
      </c>
      <c r="P13" s="720" t="s">
        <v>17376</v>
      </c>
      <c r="Q13" s="720" t="s">
        <v>17377</v>
      </c>
      <c r="S13" s="667" t="s">
        <v>17231</v>
      </c>
      <c r="T13" s="667" t="s">
        <v>17404</v>
      </c>
      <c r="U13" s="667"/>
      <c r="V13" s="735" t="s">
        <v>17093</v>
      </c>
      <c r="W13" s="552">
        <v>7.27</v>
      </c>
    </row>
    <row r="14" spans="1:23" ht="28.8">
      <c r="A14" s="711" t="s">
        <v>17230</v>
      </c>
      <c r="B14" s="712">
        <v>10.33</v>
      </c>
      <c r="D14" s="716" t="s">
        <v>17351</v>
      </c>
      <c r="E14" s="710"/>
      <c r="F14" s="710"/>
      <c r="G14" s="710"/>
      <c r="H14" s="717" t="s">
        <v>17392</v>
      </c>
      <c r="I14" s="717"/>
      <c r="J14" s="718" t="s">
        <v>17375</v>
      </c>
      <c r="K14" s="606"/>
      <c r="L14" s="719">
        <v>1</v>
      </c>
      <c r="M14" s="720">
        <v>16</v>
      </c>
      <c r="N14" s="721">
        <v>44523</v>
      </c>
      <c r="O14" s="720">
        <v>100</v>
      </c>
      <c r="P14" s="720" t="s">
        <v>17376</v>
      </c>
      <c r="Q14" s="720" t="s">
        <v>17385</v>
      </c>
      <c r="S14" s="667" t="s">
        <v>17232</v>
      </c>
      <c r="T14" s="667" t="s">
        <v>17404</v>
      </c>
      <c r="U14" s="667"/>
      <c r="V14" s="735" t="s">
        <v>536</v>
      </c>
      <c r="W14" s="552">
        <v>13.96</v>
      </c>
    </row>
    <row r="15" spans="1:23" ht="43.2">
      <c r="A15" s="711" t="s">
        <v>163</v>
      </c>
      <c r="B15" s="712">
        <v>29.6</v>
      </c>
      <c r="D15" s="713" t="s">
        <v>17352</v>
      </c>
      <c r="E15" s="710"/>
      <c r="F15" s="710"/>
      <c r="G15" s="710"/>
      <c r="H15" s="717" t="s">
        <v>17393</v>
      </c>
      <c r="I15" s="717"/>
      <c r="J15" s="718" t="s">
        <v>17375</v>
      </c>
      <c r="K15" s="606"/>
      <c r="L15" s="719">
        <v>1</v>
      </c>
      <c r="M15" s="720">
        <v>19</v>
      </c>
      <c r="N15" s="721">
        <v>44538</v>
      </c>
      <c r="O15" s="720">
        <v>100</v>
      </c>
      <c r="P15" s="720" t="s">
        <v>17376</v>
      </c>
      <c r="Q15" s="720" t="s">
        <v>17394</v>
      </c>
      <c r="S15" s="667" t="s">
        <v>17233</v>
      </c>
      <c r="T15" s="667" t="s">
        <v>17404</v>
      </c>
      <c r="U15" s="667"/>
      <c r="V15" s="735" t="s">
        <v>17231</v>
      </c>
      <c r="W15" s="552">
        <v>54.12</v>
      </c>
    </row>
    <row r="16" spans="1:23" ht="43.2">
      <c r="A16" s="711" t="s">
        <v>17093</v>
      </c>
      <c r="B16" s="712">
        <v>5.34</v>
      </c>
      <c r="D16" s="716" t="s">
        <v>17353</v>
      </c>
      <c r="E16" s="710"/>
      <c r="F16" s="710"/>
      <c r="G16" s="710"/>
      <c r="H16" s="717" t="s">
        <v>17387</v>
      </c>
      <c r="I16" s="717"/>
      <c r="J16" s="718" t="s">
        <v>593</v>
      </c>
      <c r="K16" s="606"/>
      <c r="L16" s="719">
        <v>1</v>
      </c>
      <c r="M16" s="720">
        <v>192</v>
      </c>
      <c r="N16" s="721">
        <v>44544</v>
      </c>
      <c r="O16" s="720">
        <v>300</v>
      </c>
      <c r="P16" s="720" t="s">
        <v>17376</v>
      </c>
      <c r="Q16" s="720" t="s">
        <v>17388</v>
      </c>
      <c r="S16" s="667" t="s">
        <v>17410</v>
      </c>
      <c r="T16" s="667"/>
      <c r="U16" s="667"/>
      <c r="V16" s="735" t="s">
        <v>17233</v>
      </c>
      <c r="W16" s="552">
        <v>9.75</v>
      </c>
    </row>
    <row r="17" spans="1:23" ht="43.2">
      <c r="A17" s="711" t="s">
        <v>536</v>
      </c>
      <c r="B17" s="712">
        <v>21.6</v>
      </c>
      <c r="D17" s="713" t="s">
        <v>17354</v>
      </c>
      <c r="E17" s="710"/>
      <c r="F17" s="710"/>
      <c r="G17" s="710"/>
      <c r="H17" s="717" t="s">
        <v>17395</v>
      </c>
      <c r="I17" s="717"/>
      <c r="J17" s="718" t="s">
        <v>17375</v>
      </c>
      <c r="K17" s="606"/>
      <c r="L17" s="719">
        <v>2</v>
      </c>
      <c r="M17" s="720">
        <v>32</v>
      </c>
      <c r="N17" s="721">
        <v>44546</v>
      </c>
      <c r="O17" s="720">
        <v>100</v>
      </c>
      <c r="P17" s="720" t="s">
        <v>17372</v>
      </c>
      <c r="Q17" s="720" t="s">
        <v>17386</v>
      </c>
      <c r="S17" s="667" t="s">
        <v>17411</v>
      </c>
      <c r="T17" s="667"/>
      <c r="U17" s="667"/>
      <c r="V17" s="735" t="s">
        <v>17412</v>
      </c>
      <c r="W17" s="552">
        <v>20</v>
      </c>
    </row>
    <row r="18" spans="1:23" ht="43.2">
      <c r="A18" s="711" t="s">
        <v>17231</v>
      </c>
      <c r="B18" s="712">
        <v>83.56</v>
      </c>
      <c r="D18" s="716" t="s">
        <v>17355</v>
      </c>
      <c r="E18" s="710"/>
      <c r="F18" s="710"/>
      <c r="G18" s="710"/>
      <c r="H18" s="724" t="s">
        <v>17396</v>
      </c>
      <c r="I18" s="717"/>
      <c r="J18" s="718" t="s">
        <v>17397</v>
      </c>
      <c r="K18" s="606"/>
      <c r="L18" s="719">
        <v>2</v>
      </c>
      <c r="M18" s="720">
        <v>41</v>
      </c>
      <c r="N18" s="721">
        <v>44547</v>
      </c>
      <c r="O18" s="720">
        <v>300</v>
      </c>
      <c r="P18" s="720" t="s">
        <v>17372</v>
      </c>
      <c r="Q18" s="720" t="s">
        <v>17398</v>
      </c>
      <c r="S18" s="667" t="s">
        <v>17413</v>
      </c>
      <c r="T18" s="667"/>
      <c r="U18" s="667"/>
      <c r="V18" s="735" t="s">
        <v>17414</v>
      </c>
      <c r="W18" s="552">
        <v>20</v>
      </c>
    </row>
    <row r="19" spans="1:23" ht="28.8">
      <c r="A19" s="711" t="s">
        <v>17232</v>
      </c>
      <c r="B19" s="712">
        <v>11.84</v>
      </c>
      <c r="D19" s="713" t="s">
        <v>17356</v>
      </c>
      <c r="E19" s="710"/>
      <c r="F19" s="710"/>
      <c r="G19" s="710"/>
      <c r="H19" s="724" t="s">
        <v>17399</v>
      </c>
      <c r="I19" s="717"/>
      <c r="J19" s="718" t="s">
        <v>17397</v>
      </c>
      <c r="K19" s="606"/>
      <c r="L19" s="719">
        <v>2</v>
      </c>
      <c r="M19" s="720">
        <v>41</v>
      </c>
      <c r="N19" s="721">
        <v>44550</v>
      </c>
      <c r="O19" s="720">
        <v>300</v>
      </c>
      <c r="P19" s="720" t="s">
        <v>17372</v>
      </c>
      <c r="Q19" s="720" t="s">
        <v>17398</v>
      </c>
    </row>
    <row r="20" spans="1:23" ht="43.2">
      <c r="A20" s="711" t="s">
        <v>17233</v>
      </c>
      <c r="B20" s="712">
        <v>48.06</v>
      </c>
      <c r="D20" s="716" t="s">
        <v>17357</v>
      </c>
      <c r="E20" s="710"/>
      <c r="F20" s="710"/>
      <c r="G20" s="710"/>
      <c r="H20" s="459"/>
    </row>
    <row r="21" spans="1:23" ht="28.8">
      <c r="A21" s="711" t="s">
        <v>17203</v>
      </c>
      <c r="B21" s="712">
        <v>1</v>
      </c>
      <c r="D21" s="713" t="s">
        <v>17358</v>
      </c>
      <c r="E21" s="710"/>
      <c r="F21" s="710"/>
      <c r="G21" s="710"/>
      <c r="H21" s="459"/>
    </row>
    <row r="22" spans="1:23" ht="28.8">
      <c r="A22" s="725" t="s">
        <v>17234</v>
      </c>
      <c r="B22" s="726">
        <v>2.59</v>
      </c>
      <c r="D22" s="716" t="s">
        <v>17359</v>
      </c>
      <c r="E22" s="710"/>
      <c r="F22" s="710"/>
      <c r="G22" s="710"/>
      <c r="H22" s="459"/>
    </row>
    <row r="23" spans="1:23" ht="28.8">
      <c r="C23" s="38"/>
      <c r="D23" s="727" t="s">
        <v>17340</v>
      </c>
      <c r="E23" s="710"/>
      <c r="F23" s="710"/>
      <c r="G23" s="710"/>
    </row>
    <row r="24" spans="1:23" ht="43.2">
      <c r="A24" s="904" t="s">
        <v>429</v>
      </c>
      <c r="B24" s="905"/>
      <c r="D24" s="728" t="s">
        <v>17341</v>
      </c>
    </row>
    <row r="25" spans="1:23" ht="15" thickBot="1">
      <c r="A25" s="471" t="s">
        <v>522</v>
      </c>
      <c r="B25" s="470" t="s">
        <v>293</v>
      </c>
    </row>
    <row r="26" spans="1:23">
      <c r="A26" s="729"/>
      <c r="B26" s="606"/>
    </row>
    <row r="27" spans="1:23">
      <c r="A27" s="466"/>
      <c r="B27" s="467"/>
    </row>
    <row r="28" spans="1:23">
      <c r="A28" s="462"/>
      <c r="B28" s="467"/>
    </row>
    <row r="29" spans="1:23">
      <c r="A29" s="462"/>
      <c r="B29" s="463"/>
    </row>
    <row r="30" spans="1:23">
      <c r="A30" s="462"/>
      <c r="B30" s="464"/>
    </row>
    <row r="31" spans="1:23">
      <c r="A31" s="462"/>
      <c r="B31" s="464"/>
    </row>
    <row r="32" spans="1:23">
      <c r="A32" s="462"/>
      <c r="B32" s="467"/>
    </row>
    <row r="33" spans="1:2">
      <c r="A33" s="462"/>
      <c r="B33" s="463"/>
    </row>
    <row r="34" spans="1:2">
      <c r="A34" s="462"/>
      <c r="B34" s="464"/>
    </row>
    <row r="35" spans="1:2">
      <c r="A35" s="462"/>
      <c r="B35" s="464"/>
    </row>
    <row r="36" spans="1:2">
      <c r="A36" s="462"/>
      <c r="B36" s="467"/>
    </row>
    <row r="37" spans="1:2">
      <c r="A37" s="462"/>
      <c r="B37" s="463"/>
    </row>
    <row r="38" spans="1:2">
      <c r="A38" s="462"/>
      <c r="B38" s="464"/>
    </row>
    <row r="39" spans="1:2">
      <c r="A39" s="462"/>
      <c r="B39" s="464"/>
    </row>
    <row r="40" spans="1:2">
      <c r="A40" s="462"/>
      <c r="B40" s="467"/>
    </row>
    <row r="41" spans="1:2">
      <c r="A41" s="462"/>
      <c r="B41" s="463"/>
    </row>
    <row r="42" spans="1:2">
      <c r="A42" s="462"/>
      <c r="B42" s="464"/>
    </row>
    <row r="43" spans="1:2">
      <c r="A43" s="462"/>
      <c r="B43" s="464"/>
    </row>
    <row r="44" spans="1:2">
      <c r="A44" s="462"/>
      <c r="B44" s="467"/>
    </row>
    <row r="45" spans="1:2">
      <c r="A45" s="462"/>
      <c r="B45" s="463"/>
    </row>
    <row r="46" spans="1:2">
      <c r="A46" s="462"/>
      <c r="B46" s="464"/>
    </row>
    <row r="47" spans="1:2">
      <c r="A47" s="38"/>
      <c r="B47" s="43"/>
    </row>
  </sheetData>
  <mergeCells count="2">
    <mergeCell ref="A24:B24"/>
    <mergeCell ref="H2:Q2"/>
  </mergeCells>
  <pageMargins left="0.7" right="0.7" top="0.75" bottom="0.75" header="0.3" footer="0.3"/>
  <tableParts count="5">
    <tablePart r:id="rId1"/>
    <tablePart r:id="rId2"/>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AF14" sqref="AF14"/>
    </sheetView>
  </sheetViews>
  <sheetFormatPr defaultColWidth="11.5546875" defaultRowHeight="14.4"/>
  <cols>
    <col min="1" max="1" width="43.44140625" style="149" bestFit="1" customWidth="1"/>
    <col min="2" max="2" width="14.44140625" style="149" hidden="1" customWidth="1"/>
    <col min="3" max="3" width="6.5546875" style="143" hidden="1" customWidth="1"/>
    <col min="4" max="4" width="7.5546875" style="143" hidden="1" customWidth="1"/>
    <col min="5" max="5" width="1.5546875" style="150" hidden="1" customWidth="1"/>
    <col min="6" max="6" width="9.5546875" style="143" hidden="1" customWidth="1"/>
    <col min="7" max="7" width="10.5546875" style="143" hidden="1" customWidth="1"/>
    <col min="8" max="9" width="11" style="143" hidden="1" customWidth="1"/>
    <col min="10" max="10" width="6.44140625" style="143" hidden="1" customWidth="1"/>
    <col min="11" max="11" width="7.5546875" style="143" hidden="1" customWidth="1"/>
    <col min="12" max="12" width="1.5546875" style="150" hidden="1" customWidth="1"/>
    <col min="13" max="14" width="6.44140625" style="143" hidden="1" customWidth="1"/>
    <col min="15" max="15" width="5.5546875" style="143" hidden="1" customWidth="1"/>
    <col min="16" max="16" width="6.44140625" style="143" hidden="1" customWidth="1"/>
    <col min="17" max="17" width="14.44140625" style="143" hidden="1" customWidth="1"/>
    <col min="18" max="18" width="15.44140625" style="143" hidden="1" customWidth="1"/>
    <col min="19" max="21" width="6.44140625" style="143" hidden="1" customWidth="1"/>
    <col min="22" max="22" width="7.109375" style="143" hidden="1" customWidth="1"/>
    <col min="23" max="23" width="16.5546875" style="143" hidden="1" customWidth="1"/>
    <col min="24" max="24" width="18" style="143" hidden="1" customWidth="1"/>
    <col min="25" max="25" width="7.5546875" style="143" hidden="1" customWidth="1"/>
    <col min="26" max="26" width="7.44140625" style="484" customWidth="1"/>
    <col min="27" max="27" width="7.5546875" style="143" hidden="1" customWidth="1"/>
    <col min="28" max="28" width="8.44140625" style="143" hidden="1" customWidth="1"/>
    <col min="29" max="29" width="16.44140625" style="472" bestFit="1" customWidth="1"/>
    <col min="30" max="30" width="15.109375" style="143" bestFit="1" customWidth="1"/>
    <col min="31" max="16384" width="11.5546875" style="143"/>
  </cols>
  <sheetData>
    <row r="1" spans="1:31" ht="23.4" customHeight="1">
      <c r="A1" s="908" t="s">
        <v>592</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10"/>
      <c r="AD1" s="909"/>
      <c r="AE1" s="142"/>
    </row>
    <row r="2" spans="1:31" ht="30" customHeight="1">
      <c r="A2" s="911" t="s">
        <v>593</v>
      </c>
      <c r="B2" s="912"/>
      <c r="C2" s="912"/>
      <c r="D2" s="912"/>
      <c r="E2" s="912"/>
      <c r="F2" s="912"/>
      <c r="G2" s="912"/>
      <c r="H2" s="912"/>
      <c r="I2" s="912"/>
      <c r="J2" s="912"/>
      <c r="K2" s="912"/>
      <c r="L2" s="912"/>
      <c r="M2" s="912"/>
      <c r="N2" s="912"/>
      <c r="O2" s="912"/>
      <c r="P2" s="912"/>
      <c r="Q2" s="912"/>
      <c r="R2" s="912"/>
      <c r="S2" s="912"/>
      <c r="T2" s="912"/>
      <c r="U2" s="912"/>
      <c r="V2" s="912"/>
      <c r="W2" s="912"/>
      <c r="X2" s="912"/>
      <c r="Y2" s="912"/>
      <c r="Z2" s="912"/>
      <c r="AA2" s="912"/>
      <c r="AB2" s="912"/>
      <c r="AC2" s="913"/>
      <c r="AD2" s="912"/>
    </row>
    <row r="3" spans="1:31" ht="30" hidden="1" customHeight="1">
      <c r="A3" s="167" t="s">
        <v>594</v>
      </c>
      <c r="B3" s="168" t="s">
        <v>595</v>
      </c>
      <c r="C3" s="914" t="s">
        <v>596</v>
      </c>
      <c r="D3" s="915"/>
      <c r="E3" s="144"/>
      <c r="F3" s="193" t="s">
        <v>597</v>
      </c>
      <c r="G3" s="192" t="s">
        <v>598</v>
      </c>
      <c r="H3" s="192" t="s">
        <v>599</v>
      </c>
      <c r="I3" s="916" t="s">
        <v>600</v>
      </c>
      <c r="J3" s="916"/>
      <c r="K3" s="916"/>
      <c r="L3" s="144"/>
      <c r="M3" s="169" t="s">
        <v>601</v>
      </c>
      <c r="N3" s="169" t="s">
        <v>602</v>
      </c>
      <c r="O3" s="169" t="s">
        <v>603</v>
      </c>
      <c r="P3" s="169" t="s">
        <v>604</v>
      </c>
      <c r="Q3" s="169" t="s">
        <v>234</v>
      </c>
      <c r="R3" s="169" t="s">
        <v>17</v>
      </c>
      <c r="S3" s="169" t="s">
        <v>439</v>
      </c>
      <c r="T3" s="169" t="s">
        <v>605</v>
      </c>
      <c r="U3" s="169" t="s">
        <v>606</v>
      </c>
      <c r="V3" s="169" t="s">
        <v>607</v>
      </c>
      <c r="W3" s="169" t="s">
        <v>235</v>
      </c>
      <c r="X3" s="169" t="s">
        <v>23</v>
      </c>
      <c r="Y3" s="169" t="s">
        <v>608</v>
      </c>
      <c r="Z3" s="736" t="s">
        <v>609</v>
      </c>
      <c r="AA3" s="169" t="s">
        <v>610</v>
      </c>
      <c r="AB3" s="169" t="s">
        <v>611</v>
      </c>
      <c r="AC3" s="473"/>
      <c r="AD3" s="169" t="s">
        <v>236</v>
      </c>
    </row>
    <row r="4" spans="1:31" ht="43.5" customHeight="1">
      <c r="A4" s="170" t="s">
        <v>612</v>
      </c>
      <c r="B4" s="171" t="s">
        <v>613</v>
      </c>
      <c r="C4" s="917" t="s">
        <v>614</v>
      </c>
      <c r="D4" s="918"/>
      <c r="E4" s="145"/>
      <c r="F4" s="172" t="s">
        <v>615</v>
      </c>
      <c r="G4" s="171" t="s">
        <v>616</v>
      </c>
      <c r="H4" s="171" t="s">
        <v>617</v>
      </c>
      <c r="I4" s="170" t="s">
        <v>618</v>
      </c>
      <c r="J4" s="917" t="s">
        <v>615</v>
      </c>
      <c r="K4" s="918"/>
      <c r="L4" s="145"/>
      <c r="M4" s="917" t="s">
        <v>619</v>
      </c>
      <c r="N4" s="919"/>
      <c r="O4" s="919"/>
      <c r="P4" s="919"/>
      <c r="Q4" s="919"/>
      <c r="R4" s="919"/>
      <c r="S4" s="917" t="s">
        <v>620</v>
      </c>
      <c r="T4" s="919"/>
      <c r="U4" s="919"/>
      <c r="V4" s="919"/>
      <c r="W4" s="919"/>
      <c r="X4" s="919"/>
      <c r="Y4" s="917" t="s">
        <v>621</v>
      </c>
      <c r="Z4" s="919"/>
      <c r="AA4" s="919"/>
      <c r="AB4" s="919"/>
      <c r="AC4" s="920"/>
      <c r="AD4" s="919"/>
    </row>
    <row r="5" spans="1:31">
      <c r="A5" s="170"/>
      <c r="B5" s="171" t="s">
        <v>622</v>
      </c>
      <c r="C5" s="187" t="s">
        <v>596</v>
      </c>
      <c r="D5" s="171" t="s">
        <v>623</v>
      </c>
      <c r="E5" s="173"/>
      <c r="F5" s="174" t="s">
        <v>624</v>
      </c>
      <c r="G5" s="172" t="s">
        <v>625</v>
      </c>
      <c r="H5" s="172" t="s">
        <v>626</v>
      </c>
      <c r="I5" s="172" t="s">
        <v>627</v>
      </c>
      <c r="J5" s="172" t="s">
        <v>628</v>
      </c>
      <c r="K5" s="172" t="s">
        <v>623</v>
      </c>
      <c r="L5" s="173"/>
      <c r="M5" s="169" t="s">
        <v>601</v>
      </c>
      <c r="N5" s="169" t="s">
        <v>602</v>
      </c>
      <c r="O5" s="169" t="s">
        <v>603</v>
      </c>
      <c r="P5" s="169" t="s">
        <v>604</v>
      </c>
      <c r="Q5" s="169" t="s">
        <v>234</v>
      </c>
      <c r="R5" s="169" t="s">
        <v>17</v>
      </c>
      <c r="S5" s="169" t="s">
        <v>439</v>
      </c>
      <c r="T5" s="169" t="s">
        <v>605</v>
      </c>
      <c r="U5" s="169" t="s">
        <v>606</v>
      </c>
      <c r="V5" s="169" t="s">
        <v>607</v>
      </c>
      <c r="W5" s="169" t="s">
        <v>235</v>
      </c>
      <c r="X5" s="169" t="s">
        <v>23</v>
      </c>
      <c r="Y5" s="169" t="s">
        <v>608</v>
      </c>
      <c r="Z5" s="736" t="s">
        <v>609</v>
      </c>
      <c r="AA5" s="169" t="s">
        <v>610</v>
      </c>
      <c r="AB5" s="169" t="s">
        <v>611</v>
      </c>
      <c r="AC5" s="169" t="s">
        <v>28</v>
      </c>
      <c r="AD5" s="169" t="s">
        <v>236</v>
      </c>
    </row>
    <row r="6" spans="1:31" s="478" customFormat="1">
      <c r="A6" s="312" t="s">
        <v>629</v>
      </c>
      <c r="B6" s="325"/>
      <c r="C6" s="182">
        <v>9</v>
      </c>
      <c r="D6" s="479">
        <v>7</v>
      </c>
      <c r="E6" s="476"/>
      <c r="F6" s="179">
        <v>1</v>
      </c>
      <c r="G6" s="179"/>
      <c r="H6" s="179">
        <v>1</v>
      </c>
      <c r="I6" s="182">
        <v>1</v>
      </c>
      <c r="J6" s="182">
        <f>SUM(F6:I6)</f>
        <v>3</v>
      </c>
      <c r="K6" s="182">
        <v>10</v>
      </c>
      <c r="L6" s="476"/>
      <c r="M6" s="182">
        <v>1</v>
      </c>
      <c r="N6" s="182">
        <v>0</v>
      </c>
      <c r="O6" s="182">
        <v>9</v>
      </c>
      <c r="P6" s="182">
        <v>2</v>
      </c>
      <c r="Q6" s="182">
        <f>SUM(M6:P6)</f>
        <v>12</v>
      </c>
      <c r="R6" s="182">
        <v>12</v>
      </c>
      <c r="S6" s="182">
        <v>2</v>
      </c>
      <c r="T6" s="182">
        <v>1</v>
      </c>
      <c r="U6" s="182">
        <v>3</v>
      </c>
      <c r="V6" s="182">
        <v>1</v>
      </c>
      <c r="W6" s="182"/>
      <c r="X6" s="182">
        <v>5</v>
      </c>
      <c r="Y6" s="475">
        <v>1</v>
      </c>
      <c r="Z6" s="485">
        <v>3</v>
      </c>
      <c r="AA6" s="182"/>
      <c r="AB6" s="182"/>
      <c r="AC6" s="486">
        <v>5</v>
      </c>
      <c r="AD6" s="182">
        <f t="shared" ref="AD6" si="0">SUM(Y6:AB6)</f>
        <v>4</v>
      </c>
    </row>
    <row r="7" spans="1:31" s="478" customFormat="1">
      <c r="A7" s="312" t="s">
        <v>630</v>
      </c>
      <c r="B7" s="325"/>
      <c r="C7" s="182">
        <v>15</v>
      </c>
      <c r="D7" s="479">
        <v>12</v>
      </c>
      <c r="E7" s="476"/>
      <c r="F7" s="179">
        <v>2</v>
      </c>
      <c r="G7" s="179"/>
      <c r="H7" s="179">
        <v>18</v>
      </c>
      <c r="I7" s="182">
        <v>10</v>
      </c>
      <c r="J7" s="182">
        <f t="shared" ref="J7:J24" si="1">SUM(F7:I7)</f>
        <v>30</v>
      </c>
      <c r="K7" s="182">
        <v>20</v>
      </c>
      <c r="L7" s="476"/>
      <c r="M7" s="182">
        <v>10</v>
      </c>
      <c r="N7" s="182">
        <v>28</v>
      </c>
      <c r="O7" s="182">
        <v>27</v>
      </c>
      <c r="P7" s="182">
        <v>23</v>
      </c>
      <c r="Q7" s="182">
        <f t="shared" ref="Q7:Q24" si="2">SUM(M7:P7)</f>
        <v>88</v>
      </c>
      <c r="R7" s="182">
        <v>25</v>
      </c>
      <c r="S7" s="182">
        <v>15</v>
      </c>
      <c r="T7" s="182">
        <v>7</v>
      </c>
      <c r="U7" s="182">
        <v>26</v>
      </c>
      <c r="V7" s="182">
        <v>21</v>
      </c>
      <c r="W7" s="182"/>
      <c r="X7" s="182">
        <v>20</v>
      </c>
      <c r="Y7" s="475">
        <v>7</v>
      </c>
      <c r="Z7" s="485">
        <v>26</v>
      </c>
      <c r="AA7" s="182"/>
      <c r="AB7" s="182"/>
      <c r="AC7" s="486">
        <v>40</v>
      </c>
      <c r="AD7" s="182">
        <f>SUM(Y7:AB7)</f>
        <v>33</v>
      </c>
    </row>
    <row r="8" spans="1:31" s="478" customFormat="1">
      <c r="A8" s="316" t="s">
        <v>631</v>
      </c>
      <c r="B8" s="325"/>
      <c r="C8" s="182">
        <v>8</v>
      </c>
      <c r="D8" s="479">
        <v>3</v>
      </c>
      <c r="E8" s="476"/>
      <c r="F8" s="179">
        <v>0</v>
      </c>
      <c r="G8" s="179"/>
      <c r="H8" s="179">
        <v>3</v>
      </c>
      <c r="I8" s="182">
        <v>0</v>
      </c>
      <c r="J8" s="182">
        <f t="shared" si="1"/>
        <v>3</v>
      </c>
      <c r="K8" s="182">
        <v>10</v>
      </c>
      <c r="L8" s="476"/>
      <c r="M8" s="182">
        <v>1</v>
      </c>
      <c r="N8" s="182">
        <v>1</v>
      </c>
      <c r="O8" s="182">
        <v>12</v>
      </c>
      <c r="P8" s="182">
        <v>4</v>
      </c>
      <c r="Q8" s="182">
        <f t="shared" si="2"/>
        <v>18</v>
      </c>
      <c r="R8" s="182">
        <v>10</v>
      </c>
      <c r="S8" s="182">
        <v>3</v>
      </c>
      <c r="T8" s="182">
        <v>0</v>
      </c>
      <c r="U8" s="182">
        <v>7</v>
      </c>
      <c r="V8" s="182">
        <v>6</v>
      </c>
      <c r="W8" s="182"/>
      <c r="X8" s="182">
        <v>5</v>
      </c>
      <c r="Y8" s="475">
        <v>2</v>
      </c>
      <c r="Z8" s="485">
        <v>4</v>
      </c>
      <c r="AA8" s="182"/>
      <c r="AB8" s="182"/>
      <c r="AC8" s="486">
        <v>10</v>
      </c>
      <c r="AD8" s="182">
        <f t="shared" ref="AD8:AD9" si="3">SUM(Y8:AB8)</f>
        <v>6</v>
      </c>
    </row>
    <row r="9" spans="1:31" s="478" customFormat="1">
      <c r="A9" s="316" t="s">
        <v>632</v>
      </c>
      <c r="B9" s="325"/>
      <c r="C9" s="182">
        <v>3</v>
      </c>
      <c r="D9" s="479">
        <v>3</v>
      </c>
      <c r="E9" s="476"/>
      <c r="F9" s="179">
        <v>0</v>
      </c>
      <c r="G9" s="179"/>
      <c r="H9" s="179">
        <v>0</v>
      </c>
      <c r="I9" s="182">
        <v>0</v>
      </c>
      <c r="J9" s="182">
        <f t="shared" si="1"/>
        <v>0</v>
      </c>
      <c r="K9" s="182">
        <v>5</v>
      </c>
      <c r="L9" s="476"/>
      <c r="M9" s="182">
        <v>1</v>
      </c>
      <c r="N9" s="182">
        <v>1</v>
      </c>
      <c r="O9" s="182">
        <v>1</v>
      </c>
      <c r="P9" s="182">
        <v>3</v>
      </c>
      <c r="Q9" s="182">
        <f t="shared" si="2"/>
        <v>6</v>
      </c>
      <c r="R9" s="182">
        <v>3</v>
      </c>
      <c r="S9" s="182">
        <v>2</v>
      </c>
      <c r="T9" s="182">
        <v>2</v>
      </c>
      <c r="U9" s="182">
        <v>0</v>
      </c>
      <c r="V9" s="182">
        <v>2</v>
      </c>
      <c r="W9" s="182"/>
      <c r="X9" s="182">
        <v>8</v>
      </c>
      <c r="Y9" s="475">
        <v>5</v>
      </c>
      <c r="Z9" s="485">
        <v>2</v>
      </c>
      <c r="AA9" s="182"/>
      <c r="AB9" s="182"/>
      <c r="AC9" s="486">
        <v>16</v>
      </c>
      <c r="AD9" s="182">
        <f t="shared" si="3"/>
        <v>7</v>
      </c>
    </row>
    <row r="10" spans="1:31" s="478" customFormat="1">
      <c r="A10" s="316"/>
      <c r="B10" s="325"/>
      <c r="C10" s="182"/>
      <c r="D10" s="479"/>
      <c r="E10" s="476"/>
      <c r="F10" s="179"/>
      <c r="G10" s="179"/>
      <c r="H10" s="179"/>
      <c r="I10" s="182"/>
      <c r="J10" s="182">
        <f t="shared" si="1"/>
        <v>0</v>
      </c>
      <c r="K10" s="182"/>
      <c r="L10" s="476"/>
      <c r="M10" s="182"/>
      <c r="N10" s="182"/>
      <c r="O10" s="182"/>
      <c r="P10" s="182"/>
      <c r="Q10" s="182"/>
      <c r="R10" s="182"/>
      <c r="S10" s="182"/>
      <c r="T10" s="182"/>
      <c r="U10" s="182"/>
      <c r="V10" s="182"/>
      <c r="W10" s="182"/>
      <c r="X10" s="182"/>
      <c r="Y10" s="475"/>
      <c r="Z10" s="485"/>
      <c r="AA10" s="182"/>
      <c r="AB10" s="182"/>
      <c r="AC10" s="486"/>
      <c r="AD10" s="182"/>
    </row>
    <row r="11" spans="1:31" s="478" customFormat="1">
      <c r="A11" s="312" t="s">
        <v>633</v>
      </c>
      <c r="B11" s="325"/>
      <c r="C11" s="182">
        <v>3</v>
      </c>
      <c r="D11" s="479">
        <v>2</v>
      </c>
      <c r="E11" s="476"/>
      <c r="F11" s="179">
        <v>2</v>
      </c>
      <c r="G11" s="179"/>
      <c r="H11" s="179">
        <v>8</v>
      </c>
      <c r="I11" s="182">
        <v>5</v>
      </c>
      <c r="J11" s="182">
        <f t="shared" si="1"/>
        <v>15</v>
      </c>
      <c r="K11" s="182">
        <v>5</v>
      </c>
      <c r="L11" s="476"/>
      <c r="M11" s="182">
        <v>2</v>
      </c>
      <c r="N11" s="182">
        <v>10</v>
      </c>
      <c r="O11" s="182">
        <v>4</v>
      </c>
      <c r="P11" s="182">
        <v>7</v>
      </c>
      <c r="Q11" s="182">
        <f t="shared" si="2"/>
        <v>23</v>
      </c>
      <c r="R11" s="182">
        <v>7</v>
      </c>
      <c r="S11" s="182">
        <v>6</v>
      </c>
      <c r="T11" s="182">
        <v>0</v>
      </c>
      <c r="U11" s="182">
        <v>6</v>
      </c>
      <c r="V11" s="182">
        <v>5</v>
      </c>
      <c r="W11" s="182"/>
      <c r="X11" s="182">
        <v>6</v>
      </c>
      <c r="Y11" s="475">
        <v>6</v>
      </c>
      <c r="Z11" s="485">
        <v>5</v>
      </c>
      <c r="AA11" s="182"/>
      <c r="AB11" s="182"/>
      <c r="AC11" s="486">
        <v>12</v>
      </c>
      <c r="AD11" s="182">
        <f t="shared" ref="AD11:AD13" si="4">SUM(Y11:AB11)</f>
        <v>11</v>
      </c>
    </row>
    <row r="12" spans="1:31">
      <c r="A12" s="183" t="s">
        <v>631</v>
      </c>
      <c r="B12" s="177"/>
      <c r="C12" s="175">
        <v>1</v>
      </c>
      <c r="D12" s="178">
        <v>1</v>
      </c>
      <c r="E12" s="146"/>
      <c r="F12" s="179">
        <v>0</v>
      </c>
      <c r="G12" s="180"/>
      <c r="H12" s="180">
        <v>2</v>
      </c>
      <c r="I12" s="181">
        <v>0</v>
      </c>
      <c r="J12" s="182">
        <f t="shared" si="1"/>
        <v>2</v>
      </c>
      <c r="K12" s="181">
        <v>3</v>
      </c>
      <c r="L12" s="146"/>
      <c r="M12" s="175">
        <v>1</v>
      </c>
      <c r="N12" s="175">
        <v>0</v>
      </c>
      <c r="O12" s="175">
        <v>2</v>
      </c>
      <c r="P12" s="175">
        <v>3</v>
      </c>
      <c r="Q12" s="175">
        <f t="shared" si="2"/>
        <v>6</v>
      </c>
      <c r="R12" s="175">
        <v>4</v>
      </c>
      <c r="S12" s="175">
        <v>2</v>
      </c>
      <c r="T12" s="175">
        <v>0</v>
      </c>
      <c r="U12" s="175">
        <v>2</v>
      </c>
      <c r="V12" s="175">
        <v>3</v>
      </c>
      <c r="W12" s="175"/>
      <c r="X12" s="175">
        <v>2</v>
      </c>
      <c r="Y12" s="474">
        <v>0</v>
      </c>
      <c r="Z12" s="485">
        <v>0</v>
      </c>
      <c r="AA12" s="175"/>
      <c r="AB12" s="175"/>
      <c r="AC12" s="486">
        <v>2</v>
      </c>
      <c r="AD12" s="175">
        <f t="shared" si="4"/>
        <v>0</v>
      </c>
    </row>
    <row r="13" spans="1:31">
      <c r="A13" s="183" t="s">
        <v>632</v>
      </c>
      <c r="B13" s="177"/>
      <c r="C13" s="175">
        <v>1</v>
      </c>
      <c r="D13" s="178">
        <v>1</v>
      </c>
      <c r="E13" s="146"/>
      <c r="F13" s="179">
        <v>0</v>
      </c>
      <c r="G13" s="180"/>
      <c r="H13" s="180">
        <v>0</v>
      </c>
      <c r="I13" s="181">
        <v>0</v>
      </c>
      <c r="J13" s="182">
        <f t="shared" si="1"/>
        <v>0</v>
      </c>
      <c r="K13" s="181">
        <v>2</v>
      </c>
      <c r="L13" s="146"/>
      <c r="M13" s="175">
        <v>1</v>
      </c>
      <c r="N13" s="175">
        <v>2</v>
      </c>
      <c r="O13" s="175">
        <v>0</v>
      </c>
      <c r="P13" s="175">
        <v>0</v>
      </c>
      <c r="Q13" s="175">
        <f t="shared" si="2"/>
        <v>3</v>
      </c>
      <c r="R13" s="175">
        <v>2</v>
      </c>
      <c r="S13" s="175">
        <v>0</v>
      </c>
      <c r="T13" s="175">
        <v>0</v>
      </c>
      <c r="U13" s="175">
        <v>2</v>
      </c>
      <c r="V13" s="175">
        <v>0</v>
      </c>
      <c r="W13" s="175"/>
      <c r="X13" s="175">
        <v>3</v>
      </c>
      <c r="Y13" s="474">
        <v>1</v>
      </c>
      <c r="Z13" s="485">
        <v>2</v>
      </c>
      <c r="AA13" s="175"/>
      <c r="AB13" s="175"/>
      <c r="AC13" s="486">
        <v>3</v>
      </c>
      <c r="AD13" s="175">
        <f t="shared" si="4"/>
        <v>3</v>
      </c>
    </row>
    <row r="14" spans="1:31">
      <c r="A14" s="184"/>
      <c r="B14" s="177"/>
      <c r="C14" s="175"/>
      <c r="D14" s="178"/>
      <c r="E14" s="146"/>
      <c r="F14" s="179"/>
      <c r="G14" s="180"/>
      <c r="H14" s="180"/>
      <c r="I14" s="181"/>
      <c r="J14" s="182">
        <f t="shared" si="1"/>
        <v>0</v>
      </c>
      <c r="K14" s="181"/>
      <c r="L14" s="146"/>
      <c r="M14" s="175"/>
      <c r="N14" s="175"/>
      <c r="O14" s="175"/>
      <c r="P14" s="175"/>
      <c r="Q14" s="175"/>
      <c r="R14" s="175"/>
      <c r="S14" s="175"/>
      <c r="T14" s="175"/>
      <c r="U14" s="175"/>
      <c r="V14" s="175"/>
      <c r="W14" s="175"/>
      <c r="X14" s="175"/>
      <c r="Y14" s="474"/>
      <c r="Z14" s="485"/>
      <c r="AA14" s="175"/>
      <c r="AB14" s="175"/>
      <c r="AC14" s="486"/>
      <c r="AD14" s="175"/>
    </row>
    <row r="15" spans="1:31" s="483" customFormat="1">
      <c r="A15" s="318" t="s">
        <v>634</v>
      </c>
      <c r="B15" s="480"/>
      <c r="C15" s="320" t="s">
        <v>635</v>
      </c>
      <c r="D15" s="481">
        <v>25</v>
      </c>
      <c r="E15" s="477"/>
      <c r="F15" s="321" t="s">
        <v>636</v>
      </c>
      <c r="G15" s="321">
        <v>31</v>
      </c>
      <c r="H15" s="321" t="s">
        <v>637</v>
      </c>
      <c r="I15" s="320" t="s">
        <v>638</v>
      </c>
      <c r="J15" s="320">
        <v>33</v>
      </c>
      <c r="K15" s="320">
        <v>45</v>
      </c>
      <c r="L15" s="477"/>
      <c r="M15" s="320" t="s">
        <v>639</v>
      </c>
      <c r="N15" s="320" t="s">
        <v>640</v>
      </c>
      <c r="O15" s="320">
        <v>44</v>
      </c>
      <c r="P15" s="320">
        <v>47</v>
      </c>
      <c r="Q15" s="320"/>
      <c r="R15" s="320">
        <v>50</v>
      </c>
      <c r="S15" s="320">
        <v>51</v>
      </c>
      <c r="T15" s="320"/>
      <c r="U15" s="320"/>
      <c r="V15" s="320">
        <v>74</v>
      </c>
      <c r="W15" s="320"/>
      <c r="X15" s="320">
        <v>50</v>
      </c>
      <c r="Y15" s="482">
        <v>78</v>
      </c>
      <c r="Z15" s="531">
        <v>79</v>
      </c>
      <c r="AA15" s="320"/>
      <c r="AB15" s="320"/>
      <c r="AC15" s="482"/>
      <c r="AD15" s="320">
        <v>79</v>
      </c>
    </row>
    <row r="16" spans="1:31">
      <c r="A16" s="176"/>
      <c r="B16" s="177"/>
      <c r="C16" s="175"/>
      <c r="D16" s="178"/>
      <c r="E16" s="146"/>
      <c r="F16" s="179"/>
      <c r="G16" s="180"/>
      <c r="H16" s="180"/>
      <c r="I16" s="181"/>
      <c r="J16" s="182">
        <f t="shared" si="1"/>
        <v>0</v>
      </c>
      <c r="K16" s="181"/>
      <c r="L16" s="146"/>
      <c r="M16" s="175"/>
      <c r="N16" s="175"/>
      <c r="O16" s="175"/>
      <c r="P16" s="175"/>
      <c r="Q16" s="175"/>
      <c r="R16" s="175"/>
      <c r="S16" s="175"/>
      <c r="T16" s="175"/>
      <c r="U16" s="175"/>
      <c r="V16" s="175"/>
      <c r="W16" s="175"/>
      <c r="X16" s="175"/>
      <c r="Y16" s="474"/>
      <c r="Z16" s="485"/>
      <c r="AA16" s="175"/>
      <c r="AB16" s="175"/>
      <c r="AC16" s="486"/>
      <c r="AD16" s="175"/>
    </row>
    <row r="17" spans="1:30">
      <c r="A17" s="176" t="s">
        <v>641</v>
      </c>
      <c r="B17" s="177"/>
      <c r="C17" s="175">
        <v>15</v>
      </c>
      <c r="D17" s="178">
        <v>12</v>
      </c>
      <c r="E17" s="146"/>
      <c r="F17" s="179">
        <v>0</v>
      </c>
      <c r="G17" s="180"/>
      <c r="H17" s="180">
        <v>18</v>
      </c>
      <c r="I17" s="181">
        <v>10</v>
      </c>
      <c r="J17" s="182">
        <f t="shared" si="1"/>
        <v>28</v>
      </c>
      <c r="K17" s="181">
        <v>20</v>
      </c>
      <c r="L17" s="146"/>
      <c r="M17" s="175">
        <v>10</v>
      </c>
      <c r="N17" s="175">
        <v>28</v>
      </c>
      <c r="O17" s="175">
        <v>27</v>
      </c>
      <c r="P17" s="175">
        <v>23</v>
      </c>
      <c r="Q17" s="175">
        <f t="shared" si="2"/>
        <v>88</v>
      </c>
      <c r="R17" s="175">
        <v>25</v>
      </c>
      <c r="S17" s="175">
        <v>15</v>
      </c>
      <c r="T17" s="175">
        <v>7</v>
      </c>
      <c r="U17" s="175">
        <v>26</v>
      </c>
      <c r="V17" s="175">
        <v>21</v>
      </c>
      <c r="W17" s="175"/>
      <c r="X17" s="175">
        <v>35</v>
      </c>
      <c r="Y17" s="474">
        <v>20</v>
      </c>
      <c r="Z17" s="485">
        <v>26</v>
      </c>
      <c r="AA17" s="175"/>
      <c r="AB17" s="175"/>
      <c r="AC17" s="486">
        <v>35</v>
      </c>
      <c r="AD17" s="175">
        <f t="shared" ref="AD17:AD21" si="5">SUM(Y17:AB17)</f>
        <v>46</v>
      </c>
    </row>
    <row r="18" spans="1:30">
      <c r="A18" s="183" t="s">
        <v>642</v>
      </c>
      <c r="B18" s="177"/>
      <c r="C18" s="175">
        <v>9</v>
      </c>
      <c r="D18" s="178">
        <v>5</v>
      </c>
      <c r="E18" s="146"/>
      <c r="F18" s="179">
        <v>0</v>
      </c>
      <c r="G18" s="180"/>
      <c r="H18" s="180">
        <v>10</v>
      </c>
      <c r="I18" s="181">
        <v>3</v>
      </c>
      <c r="J18" s="182">
        <f t="shared" si="1"/>
        <v>13</v>
      </c>
      <c r="K18" s="181">
        <v>10</v>
      </c>
      <c r="L18" s="146"/>
      <c r="M18" s="175">
        <v>5</v>
      </c>
      <c r="N18" s="175">
        <v>20</v>
      </c>
      <c r="O18" s="175">
        <v>17</v>
      </c>
      <c r="P18" s="175">
        <v>17</v>
      </c>
      <c r="Q18" s="175">
        <f t="shared" si="2"/>
        <v>59</v>
      </c>
      <c r="R18" s="175">
        <v>15</v>
      </c>
      <c r="S18" s="175">
        <v>10</v>
      </c>
      <c r="T18" s="175">
        <v>6</v>
      </c>
      <c r="U18" s="175">
        <v>18</v>
      </c>
      <c r="V18" s="175">
        <v>17</v>
      </c>
      <c r="W18" s="175"/>
      <c r="X18" s="175">
        <v>25</v>
      </c>
      <c r="Y18" s="474">
        <v>13</v>
      </c>
      <c r="Z18" s="485">
        <v>16</v>
      </c>
      <c r="AA18" s="175"/>
      <c r="AB18" s="175"/>
      <c r="AC18" s="486">
        <v>25</v>
      </c>
      <c r="AD18" s="175">
        <f t="shared" si="5"/>
        <v>29</v>
      </c>
    </row>
    <row r="19" spans="1:30">
      <c r="A19" s="183" t="s">
        <v>643</v>
      </c>
      <c r="B19" s="177"/>
      <c r="C19" s="175">
        <v>4</v>
      </c>
      <c r="D19" s="178">
        <v>5</v>
      </c>
      <c r="E19" s="146"/>
      <c r="F19" s="179">
        <v>2</v>
      </c>
      <c r="G19" s="180"/>
      <c r="H19" s="180">
        <v>7</v>
      </c>
      <c r="I19" s="181">
        <v>1</v>
      </c>
      <c r="J19" s="182">
        <f t="shared" si="1"/>
        <v>10</v>
      </c>
      <c r="K19" s="181">
        <v>4</v>
      </c>
      <c r="L19" s="146"/>
      <c r="M19" s="175">
        <v>0</v>
      </c>
      <c r="N19" s="175">
        <v>4</v>
      </c>
      <c r="O19" s="175">
        <v>7</v>
      </c>
      <c r="P19" s="175">
        <v>0</v>
      </c>
      <c r="Q19" s="175">
        <f t="shared" si="2"/>
        <v>11</v>
      </c>
      <c r="R19" s="175">
        <v>7</v>
      </c>
      <c r="S19" s="175">
        <v>5</v>
      </c>
      <c r="T19" s="175">
        <v>0</v>
      </c>
      <c r="U19" s="175">
        <v>8</v>
      </c>
      <c r="V19" s="175">
        <v>1</v>
      </c>
      <c r="W19" s="175"/>
      <c r="X19" s="175">
        <v>5</v>
      </c>
      <c r="Y19" s="474">
        <v>2</v>
      </c>
      <c r="Z19" s="485">
        <v>4</v>
      </c>
      <c r="AA19" s="175"/>
      <c r="AB19" s="175"/>
      <c r="AC19" s="486">
        <v>5</v>
      </c>
      <c r="AD19" s="175">
        <f t="shared" si="5"/>
        <v>6</v>
      </c>
    </row>
    <row r="20" spans="1:30">
      <c r="A20" s="183" t="s">
        <v>644</v>
      </c>
      <c r="B20" s="177"/>
      <c r="C20" s="175">
        <v>0</v>
      </c>
      <c r="D20" s="178">
        <v>1</v>
      </c>
      <c r="E20" s="146"/>
      <c r="F20" s="179">
        <v>0</v>
      </c>
      <c r="G20" s="180"/>
      <c r="H20" s="180">
        <v>0</v>
      </c>
      <c r="I20" s="181">
        <v>6</v>
      </c>
      <c r="J20" s="182">
        <f t="shared" si="1"/>
        <v>6</v>
      </c>
      <c r="K20" s="181">
        <v>1</v>
      </c>
      <c r="L20" s="146"/>
      <c r="M20" s="175">
        <v>0</v>
      </c>
      <c r="N20" s="175">
        <v>4</v>
      </c>
      <c r="O20" s="175">
        <v>2</v>
      </c>
      <c r="P20" s="175">
        <v>1</v>
      </c>
      <c r="Q20" s="175">
        <f t="shared" si="2"/>
        <v>7</v>
      </c>
      <c r="R20" s="175">
        <v>3</v>
      </c>
      <c r="S20" s="175">
        <v>0</v>
      </c>
      <c r="T20" s="175">
        <v>1</v>
      </c>
      <c r="U20" s="175">
        <v>0</v>
      </c>
      <c r="V20" s="175">
        <v>0</v>
      </c>
      <c r="W20" s="175"/>
      <c r="X20" s="175">
        <v>3</v>
      </c>
      <c r="Y20" s="474">
        <v>2</v>
      </c>
      <c r="Z20" s="485">
        <v>3</v>
      </c>
      <c r="AA20" s="175"/>
      <c r="AB20" s="175"/>
      <c r="AC20" s="486">
        <v>3</v>
      </c>
      <c r="AD20" s="175">
        <f t="shared" si="5"/>
        <v>5</v>
      </c>
    </row>
    <row r="21" spans="1:30">
      <c r="A21" s="183" t="s">
        <v>645</v>
      </c>
      <c r="B21" s="177"/>
      <c r="C21" s="175">
        <v>2</v>
      </c>
      <c r="D21" s="178">
        <v>1</v>
      </c>
      <c r="E21" s="146"/>
      <c r="F21" s="179">
        <v>0</v>
      </c>
      <c r="G21" s="180"/>
      <c r="H21" s="180">
        <v>1</v>
      </c>
      <c r="I21" s="181">
        <v>0</v>
      </c>
      <c r="J21" s="182">
        <f t="shared" si="1"/>
        <v>1</v>
      </c>
      <c r="K21" s="181">
        <v>5</v>
      </c>
      <c r="L21" s="146"/>
      <c r="M21" s="175">
        <v>5</v>
      </c>
      <c r="N21" s="175">
        <v>0</v>
      </c>
      <c r="O21" s="175">
        <v>1</v>
      </c>
      <c r="P21" s="175">
        <v>5</v>
      </c>
      <c r="Q21" s="175">
        <f t="shared" si="2"/>
        <v>11</v>
      </c>
      <c r="R21" s="175">
        <v>2</v>
      </c>
      <c r="S21" s="175">
        <v>0</v>
      </c>
      <c r="T21" s="175">
        <v>0</v>
      </c>
      <c r="U21" s="175">
        <v>0</v>
      </c>
      <c r="V21" s="175">
        <v>3</v>
      </c>
      <c r="W21" s="175"/>
      <c r="X21" s="175">
        <v>2</v>
      </c>
      <c r="Y21" s="474">
        <v>3</v>
      </c>
      <c r="Z21" s="485">
        <v>3</v>
      </c>
      <c r="AA21" s="175"/>
      <c r="AB21" s="175"/>
      <c r="AC21" s="486">
        <v>2</v>
      </c>
      <c r="AD21" s="175">
        <f t="shared" si="5"/>
        <v>6</v>
      </c>
    </row>
    <row r="22" spans="1:30">
      <c r="A22" s="184"/>
      <c r="B22" s="177"/>
      <c r="C22" s="175"/>
      <c r="D22" s="178"/>
      <c r="E22" s="146"/>
      <c r="F22" s="179"/>
      <c r="G22" s="180"/>
      <c r="H22" s="180"/>
      <c r="I22" s="181"/>
      <c r="J22" s="182">
        <f t="shared" si="1"/>
        <v>0</v>
      </c>
      <c r="K22" s="181"/>
      <c r="L22" s="146"/>
      <c r="M22" s="175"/>
      <c r="N22" s="175"/>
      <c r="O22" s="175"/>
      <c r="P22" s="175"/>
      <c r="Q22" s="175"/>
      <c r="R22" s="175"/>
      <c r="S22" s="175"/>
      <c r="T22" s="175"/>
      <c r="U22" s="175"/>
      <c r="V22" s="175"/>
      <c r="W22" s="175"/>
      <c r="X22" s="175"/>
      <c r="Y22" s="474"/>
      <c r="Z22" s="485"/>
      <c r="AA22" s="175"/>
      <c r="AB22" s="175"/>
      <c r="AC22" s="486"/>
      <c r="AD22" s="175"/>
    </row>
    <row r="23" spans="1:30">
      <c r="A23" s="184" t="s">
        <v>646</v>
      </c>
      <c r="B23" s="177"/>
      <c r="C23" s="175">
        <v>0</v>
      </c>
      <c r="D23" s="178">
        <v>0</v>
      </c>
      <c r="E23" s="146"/>
      <c r="F23" s="179">
        <v>0</v>
      </c>
      <c r="G23" s="180"/>
      <c r="H23" s="180">
        <v>2</v>
      </c>
      <c r="I23" s="181">
        <v>0</v>
      </c>
      <c r="J23" s="182">
        <f t="shared" si="1"/>
        <v>2</v>
      </c>
      <c r="K23" s="181">
        <v>1</v>
      </c>
      <c r="L23" s="146"/>
      <c r="M23" s="175">
        <v>0</v>
      </c>
      <c r="N23" s="175">
        <v>0</v>
      </c>
      <c r="O23" s="175">
        <v>1</v>
      </c>
      <c r="P23" s="175">
        <v>0</v>
      </c>
      <c r="Q23" s="175">
        <f t="shared" si="2"/>
        <v>1</v>
      </c>
      <c r="R23" s="175">
        <v>1</v>
      </c>
      <c r="S23" s="175">
        <v>0</v>
      </c>
      <c r="T23" s="175">
        <v>0</v>
      </c>
      <c r="U23" s="175">
        <v>0</v>
      </c>
      <c r="V23" s="175">
        <v>1</v>
      </c>
      <c r="W23" s="175"/>
      <c r="X23" s="175">
        <v>2</v>
      </c>
      <c r="Y23" s="474">
        <v>0</v>
      </c>
      <c r="Z23" s="485">
        <v>1</v>
      </c>
      <c r="AA23" s="175"/>
      <c r="AB23" s="175"/>
      <c r="AC23" s="486">
        <v>2</v>
      </c>
      <c r="AD23" s="175">
        <f t="shared" ref="AD23:AD24" si="6">SUM(Y23:AB23)</f>
        <v>1</v>
      </c>
    </row>
    <row r="24" spans="1:30">
      <c r="A24" s="185" t="s">
        <v>647</v>
      </c>
      <c r="B24" s="177"/>
      <c r="C24" s="175">
        <v>8</v>
      </c>
      <c r="D24" s="178">
        <v>5</v>
      </c>
      <c r="E24" s="148"/>
      <c r="F24" s="179">
        <v>3</v>
      </c>
      <c r="G24" s="180"/>
      <c r="H24" s="180">
        <v>4</v>
      </c>
      <c r="I24" s="181">
        <v>2</v>
      </c>
      <c r="J24" s="182">
        <f t="shared" si="1"/>
        <v>9</v>
      </c>
      <c r="K24" s="181">
        <v>10</v>
      </c>
      <c r="L24" s="148"/>
      <c r="M24" s="175">
        <v>6</v>
      </c>
      <c r="N24" s="175">
        <v>8</v>
      </c>
      <c r="O24" s="175">
        <v>6</v>
      </c>
      <c r="P24" s="175">
        <v>1</v>
      </c>
      <c r="Q24" s="175">
        <f t="shared" si="2"/>
        <v>21</v>
      </c>
      <c r="R24" s="175">
        <v>10</v>
      </c>
      <c r="S24" s="175">
        <v>2</v>
      </c>
      <c r="T24" s="175">
        <v>2</v>
      </c>
      <c r="U24" s="175">
        <v>3</v>
      </c>
      <c r="V24" s="175">
        <v>4</v>
      </c>
      <c r="W24" s="175"/>
      <c r="X24" s="175">
        <v>10</v>
      </c>
      <c r="Y24" s="474">
        <v>2</v>
      </c>
      <c r="Z24" s="485">
        <v>2</v>
      </c>
      <c r="AA24" s="175"/>
      <c r="AB24" s="175"/>
      <c r="AC24" s="486">
        <v>10</v>
      </c>
      <c r="AD24" s="175">
        <f t="shared" si="6"/>
        <v>4</v>
      </c>
    </row>
    <row r="25" spans="1:30" ht="15.75" customHeight="1">
      <c r="A25" s="907" t="s">
        <v>648</v>
      </c>
      <c r="B25" s="907"/>
      <c r="C25" s="907"/>
      <c r="D25" s="907"/>
      <c r="E25" s="907"/>
      <c r="F25" s="907"/>
      <c r="G25" s="907"/>
      <c r="H25" s="907"/>
      <c r="I25" s="907"/>
      <c r="J25" s="907"/>
      <c r="K25" s="907"/>
      <c r="L25" s="907"/>
      <c r="M25" s="907"/>
      <c r="N25" s="907"/>
      <c r="O25" s="907"/>
      <c r="P25" s="907"/>
    </row>
  </sheetData>
  <mergeCells count="10">
    <mergeCell ref="A25:P25"/>
    <mergeCell ref="A1:AD1"/>
    <mergeCell ref="A2:AD2"/>
    <mergeCell ref="C3:D3"/>
    <mergeCell ref="I3:K3"/>
    <mergeCell ref="C4:D4"/>
    <mergeCell ref="J4:K4"/>
    <mergeCell ref="M4:R4"/>
    <mergeCell ref="S4:X4"/>
    <mergeCell ref="Y4:AD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46"/>
  <sheetViews>
    <sheetView workbookViewId="0">
      <selection activeCell="Z33" sqref="Z33"/>
    </sheetView>
  </sheetViews>
  <sheetFormatPr defaultColWidth="12.44140625" defaultRowHeight="15.75" customHeight="1"/>
  <cols>
    <col min="1" max="1" width="65.44140625" style="299" customWidth="1"/>
    <col min="2" max="2" width="15.44140625" style="299" hidden="1" customWidth="1"/>
    <col min="3" max="7" width="11.44140625" style="186" hidden="1" customWidth="1"/>
    <col min="8" max="8" width="20.44140625" style="186" hidden="1" customWidth="1"/>
    <col min="9" max="12" width="11.44140625" style="186" hidden="1" customWidth="1"/>
    <col min="13" max="13" width="9.5546875" style="186" hidden="1" customWidth="1"/>
    <col min="14" max="14" width="8.5546875" style="186" hidden="1" customWidth="1"/>
    <col min="15" max="15" width="19.44140625" style="186" hidden="1" customWidth="1"/>
    <col min="16" max="16" width="10.5546875" style="186" hidden="1" customWidth="1"/>
    <col min="17" max="17" width="27" style="186" hidden="1" customWidth="1"/>
    <col min="18" max="18" width="22.44140625" style="186" hidden="1" customWidth="1"/>
    <col min="19" max="21" width="8.5546875" style="186" hidden="1" customWidth="1"/>
    <col min="22" max="22" width="9.44140625" style="186" hidden="1" customWidth="1"/>
    <col min="23" max="23" width="15.44140625" style="186" hidden="1" customWidth="1"/>
    <col min="24" max="24" width="22.44140625" style="186" hidden="1" customWidth="1"/>
    <col min="25" max="25" width="10.44140625" style="186" hidden="1" customWidth="1"/>
    <col min="26" max="26" width="10.44140625" style="186" customWidth="1"/>
    <col min="27" max="27" width="10.44140625" style="186" hidden="1" customWidth="1"/>
    <col min="28" max="28" width="11" style="186" hidden="1" customWidth="1"/>
    <col min="29" max="29" width="16.44140625" style="186" bestFit="1" customWidth="1"/>
    <col min="30" max="30" width="9.109375" style="186" bestFit="1" customWidth="1"/>
    <col min="31" max="32" width="12.44140625" style="186" customWidth="1"/>
    <col min="33" max="16384" width="12.44140625" style="186"/>
  </cols>
  <sheetData>
    <row r="1" spans="1:32" ht="57" customHeight="1">
      <c r="A1" s="921" t="s">
        <v>649</v>
      </c>
      <c r="B1" s="921"/>
      <c r="C1" s="921"/>
      <c r="D1" s="921"/>
      <c r="E1" s="921"/>
      <c r="F1" s="921"/>
      <c r="G1" s="921"/>
      <c r="H1" s="921"/>
      <c r="I1" s="921"/>
      <c r="J1" s="921"/>
      <c r="K1" s="921"/>
      <c r="L1" s="921"/>
      <c r="M1" s="921"/>
      <c r="N1" s="921"/>
      <c r="O1" s="921"/>
      <c r="P1" s="921"/>
      <c r="Q1" s="921"/>
      <c r="R1" s="921"/>
      <c r="S1" s="921"/>
      <c r="T1" s="921"/>
      <c r="U1" s="921"/>
      <c r="V1" s="921"/>
      <c r="W1" s="921"/>
      <c r="X1" s="921"/>
      <c r="Y1" s="921"/>
      <c r="Z1" s="921"/>
      <c r="AA1" s="921"/>
      <c r="AB1" s="921"/>
      <c r="AC1" s="921"/>
      <c r="AD1" s="921"/>
    </row>
    <row r="2" spans="1:32" ht="14.4">
      <c r="A2" s="921" t="s">
        <v>165</v>
      </c>
      <c r="B2" s="921"/>
      <c r="C2" s="921"/>
      <c r="D2" s="921"/>
      <c r="E2" s="921"/>
      <c r="F2" s="921"/>
      <c r="G2" s="921"/>
      <c r="H2" s="921"/>
      <c r="I2" s="921"/>
      <c r="J2" s="921"/>
      <c r="K2" s="921"/>
      <c r="L2" s="921"/>
      <c r="M2" s="921"/>
      <c r="N2" s="921"/>
      <c r="O2" s="921"/>
      <c r="P2" s="921"/>
      <c r="Q2" s="921"/>
      <c r="R2" s="921"/>
      <c r="S2" s="921"/>
      <c r="T2" s="921"/>
      <c r="U2" s="921"/>
      <c r="V2" s="921"/>
      <c r="W2" s="921"/>
      <c r="X2" s="921"/>
      <c r="Y2" s="921"/>
      <c r="Z2" s="921"/>
      <c r="AA2" s="921"/>
      <c r="AB2" s="921"/>
      <c r="AC2" s="921"/>
      <c r="AD2" s="921"/>
      <c r="AE2" s="298"/>
      <c r="AF2" s="298"/>
    </row>
    <row r="3" spans="1:32" ht="28.8">
      <c r="A3" s="502" t="s">
        <v>594</v>
      </c>
      <c r="B3" s="503" t="s">
        <v>650</v>
      </c>
      <c r="C3" s="922" t="s">
        <v>596</v>
      </c>
      <c r="D3" s="922"/>
      <c r="E3" s="922" t="s">
        <v>651</v>
      </c>
      <c r="F3" s="922"/>
      <c r="G3" s="922" t="s">
        <v>652</v>
      </c>
      <c r="H3" s="922"/>
      <c r="I3" s="922" t="s">
        <v>599</v>
      </c>
      <c r="J3" s="922"/>
      <c r="K3" s="922" t="s">
        <v>600</v>
      </c>
      <c r="L3" s="922"/>
      <c r="M3" s="492" t="s">
        <v>601</v>
      </c>
      <c r="N3" s="492" t="s">
        <v>602</v>
      </c>
      <c r="O3" s="492" t="s">
        <v>603</v>
      </c>
      <c r="P3" s="495" t="s">
        <v>653</v>
      </c>
      <c r="Q3" s="492" t="s">
        <v>17</v>
      </c>
      <c r="R3" s="492" t="s">
        <v>234</v>
      </c>
      <c r="S3" s="492" t="s">
        <v>439</v>
      </c>
      <c r="T3" s="492" t="s">
        <v>605</v>
      </c>
      <c r="U3" s="492" t="s">
        <v>606</v>
      </c>
      <c r="V3" s="492" t="s">
        <v>607</v>
      </c>
      <c r="W3" s="492" t="s">
        <v>23</v>
      </c>
      <c r="X3" s="492" t="s">
        <v>235</v>
      </c>
      <c r="Y3" s="492" t="s">
        <v>608</v>
      </c>
      <c r="Z3" s="492" t="s">
        <v>609</v>
      </c>
      <c r="AA3" s="492" t="s">
        <v>610</v>
      </c>
      <c r="AB3" s="492" t="s">
        <v>611</v>
      </c>
      <c r="AC3" s="492" t="s">
        <v>28</v>
      </c>
      <c r="AD3" s="492" t="s">
        <v>654</v>
      </c>
    </row>
    <row r="4" spans="1:32" ht="29.1" customHeight="1">
      <c r="A4" s="504" t="s">
        <v>612</v>
      </c>
      <c r="B4" s="505" t="s">
        <v>613</v>
      </c>
      <c r="C4" s="924" t="s">
        <v>614</v>
      </c>
      <c r="D4" s="924"/>
      <c r="E4" s="924" t="s">
        <v>615</v>
      </c>
      <c r="F4" s="924"/>
      <c r="G4" s="924" t="s">
        <v>616</v>
      </c>
      <c r="H4" s="924"/>
      <c r="I4" s="924" t="s">
        <v>617</v>
      </c>
      <c r="J4" s="924"/>
      <c r="K4" s="924" t="s">
        <v>618</v>
      </c>
      <c r="L4" s="924"/>
      <c r="M4" s="923" t="s">
        <v>619</v>
      </c>
      <c r="N4" s="923"/>
      <c r="O4" s="923"/>
      <c r="P4" s="923"/>
      <c r="Q4" s="923"/>
      <c r="R4" s="923"/>
      <c r="S4" s="923" t="s">
        <v>620</v>
      </c>
      <c r="T4" s="923"/>
      <c r="U4" s="923"/>
      <c r="V4" s="923"/>
      <c r="W4" s="923"/>
      <c r="X4" s="923"/>
      <c r="Y4" s="923" t="s">
        <v>621</v>
      </c>
      <c r="Z4" s="923"/>
      <c r="AA4" s="923"/>
      <c r="AB4" s="923"/>
      <c r="AC4" s="923"/>
      <c r="AD4" s="923"/>
    </row>
    <row r="5" spans="1:32" ht="14.4">
      <c r="A5" s="504"/>
      <c r="B5" s="505"/>
      <c r="C5" s="505"/>
      <c r="D5" s="505"/>
      <c r="E5" s="505"/>
      <c r="F5" s="505"/>
      <c r="G5" s="505"/>
      <c r="H5" s="505"/>
      <c r="I5" s="505"/>
      <c r="J5" s="505"/>
      <c r="K5" s="505"/>
      <c r="L5" s="505"/>
      <c r="M5" s="506"/>
      <c r="N5" s="506"/>
      <c r="O5" s="506"/>
      <c r="P5" s="506"/>
      <c r="Q5" s="506"/>
      <c r="R5" s="506"/>
      <c r="S5" s="506"/>
      <c r="T5" s="506"/>
      <c r="U5" s="506"/>
      <c r="V5" s="506"/>
      <c r="W5" s="506"/>
      <c r="X5" s="506"/>
      <c r="Y5" s="493"/>
      <c r="Z5" s="506"/>
      <c r="AA5" s="506"/>
      <c r="AB5" s="506"/>
      <c r="AC5" s="488"/>
      <c r="AD5" s="506"/>
    </row>
    <row r="6" spans="1:32" ht="14.4">
      <c r="A6" s="507" t="s">
        <v>655</v>
      </c>
      <c r="B6" s="508"/>
      <c r="C6" s="509"/>
      <c r="D6" s="509"/>
      <c r="E6" s="509"/>
      <c r="F6" s="509"/>
      <c r="G6" s="509"/>
      <c r="H6" s="509"/>
      <c r="I6" s="509"/>
      <c r="J6" s="509"/>
      <c r="K6" s="509"/>
      <c r="L6" s="509"/>
      <c r="M6" s="510"/>
      <c r="N6" s="510"/>
      <c r="O6" s="510"/>
      <c r="P6" s="506"/>
      <c r="Q6" s="510"/>
      <c r="R6" s="506"/>
      <c r="S6" s="506"/>
      <c r="T6" s="506"/>
      <c r="U6" s="506"/>
      <c r="V6" s="506"/>
      <c r="W6" s="506"/>
      <c r="X6" s="506"/>
      <c r="Y6" s="493"/>
      <c r="Z6" s="737"/>
      <c r="AA6" s="506"/>
      <c r="AB6" s="506"/>
      <c r="AC6" s="488"/>
      <c r="AD6" s="506"/>
    </row>
    <row r="7" spans="1:32" ht="14.4">
      <c r="A7" s="511" t="s">
        <v>629</v>
      </c>
      <c r="B7" s="512"/>
      <c r="C7" s="506">
        <v>2</v>
      </c>
      <c r="D7" s="506"/>
      <c r="E7" s="506">
        <v>0</v>
      </c>
      <c r="F7" s="506"/>
      <c r="G7" s="506"/>
      <c r="H7" s="506"/>
      <c r="I7" s="506">
        <v>0</v>
      </c>
      <c r="J7" s="506"/>
      <c r="K7" s="506">
        <v>0</v>
      </c>
      <c r="L7" s="506"/>
      <c r="M7" s="506">
        <v>1</v>
      </c>
      <c r="N7" s="506">
        <v>1</v>
      </c>
      <c r="O7" s="506">
        <v>1</v>
      </c>
      <c r="P7" s="506">
        <v>2</v>
      </c>
      <c r="Q7" s="506">
        <v>4</v>
      </c>
      <c r="R7" s="506">
        <v>4</v>
      </c>
      <c r="S7" s="506">
        <v>1</v>
      </c>
      <c r="T7" s="506">
        <v>1</v>
      </c>
      <c r="U7" s="506"/>
      <c r="V7" s="506">
        <v>2</v>
      </c>
      <c r="W7" s="506">
        <v>3</v>
      </c>
      <c r="X7" s="506"/>
      <c r="Y7" s="493">
        <v>1</v>
      </c>
      <c r="Z7" s="737">
        <v>2</v>
      </c>
      <c r="AA7" s="506"/>
      <c r="AB7" s="506"/>
      <c r="AC7" s="488">
        <v>3</v>
      </c>
      <c r="AD7" s="506">
        <f>SUM(Y7:AB7)</f>
        <v>3</v>
      </c>
    </row>
    <row r="8" spans="1:32" ht="14.4">
      <c r="A8" s="511" t="s">
        <v>630</v>
      </c>
      <c r="B8" s="512"/>
      <c r="C8" s="506">
        <v>2</v>
      </c>
      <c r="D8" s="506"/>
      <c r="E8" s="506"/>
      <c r="F8" s="506"/>
      <c r="G8" s="506"/>
      <c r="H8" s="506"/>
      <c r="I8" s="506">
        <v>9</v>
      </c>
      <c r="J8" s="506"/>
      <c r="K8" s="506">
        <v>11</v>
      </c>
      <c r="L8" s="506"/>
      <c r="M8" s="506">
        <v>0</v>
      </c>
      <c r="N8" s="506">
        <v>1</v>
      </c>
      <c r="O8" s="506">
        <v>6</v>
      </c>
      <c r="P8" s="506">
        <v>1</v>
      </c>
      <c r="Q8" s="506">
        <v>8</v>
      </c>
      <c r="R8" s="506">
        <v>7</v>
      </c>
      <c r="S8" s="506">
        <v>4</v>
      </c>
      <c r="T8" s="506"/>
      <c r="U8" s="506"/>
      <c r="V8" s="506">
        <v>2</v>
      </c>
      <c r="W8" s="506"/>
      <c r="X8" s="506"/>
      <c r="Y8" s="493">
        <v>7</v>
      </c>
      <c r="Z8" s="737"/>
      <c r="AA8" s="506"/>
      <c r="AB8" s="506"/>
      <c r="AC8" s="488"/>
      <c r="AD8" s="506">
        <f t="shared" ref="AD8:AD18" si="0">SUM(Y8:AB8)</f>
        <v>7</v>
      </c>
    </row>
    <row r="9" spans="1:32" ht="14.4">
      <c r="A9" s="513" t="s">
        <v>642</v>
      </c>
      <c r="B9" s="512"/>
      <c r="C9" s="506">
        <v>1</v>
      </c>
      <c r="D9" s="506"/>
      <c r="E9" s="506"/>
      <c r="F9" s="506"/>
      <c r="G9" s="506"/>
      <c r="H9" s="506"/>
      <c r="I9" s="506">
        <v>1</v>
      </c>
      <c r="J9" s="506"/>
      <c r="K9" s="506">
        <v>3</v>
      </c>
      <c r="L9" s="506"/>
      <c r="M9" s="506">
        <v>0</v>
      </c>
      <c r="N9" s="506">
        <v>0</v>
      </c>
      <c r="O9" s="506">
        <v>2</v>
      </c>
      <c r="P9" s="506"/>
      <c r="Q9" s="506">
        <v>3</v>
      </c>
      <c r="R9" s="506">
        <v>2</v>
      </c>
      <c r="S9" s="506">
        <v>3</v>
      </c>
      <c r="T9" s="506">
        <v>2</v>
      </c>
      <c r="U9" s="506">
        <v>1</v>
      </c>
      <c r="V9" s="506">
        <v>1</v>
      </c>
      <c r="W9" s="506">
        <v>4</v>
      </c>
      <c r="X9" s="506"/>
      <c r="Y9" s="493">
        <v>1</v>
      </c>
      <c r="Z9" s="737"/>
      <c r="AA9" s="506"/>
      <c r="AB9" s="506"/>
      <c r="AC9" s="488">
        <v>3</v>
      </c>
      <c r="AD9" s="506">
        <f t="shared" si="0"/>
        <v>1</v>
      </c>
    </row>
    <row r="10" spans="1:32" ht="14.4">
      <c r="A10" s="513" t="s">
        <v>643</v>
      </c>
      <c r="B10" s="512"/>
      <c r="C10" s="506"/>
      <c r="D10" s="506"/>
      <c r="E10" s="506"/>
      <c r="F10" s="506"/>
      <c r="G10" s="506"/>
      <c r="H10" s="506"/>
      <c r="I10" s="506">
        <v>1</v>
      </c>
      <c r="J10" s="506"/>
      <c r="K10" s="506">
        <v>1</v>
      </c>
      <c r="L10" s="506"/>
      <c r="M10" s="506">
        <v>0</v>
      </c>
      <c r="N10" s="506">
        <v>2</v>
      </c>
      <c r="O10" s="506">
        <v>1</v>
      </c>
      <c r="P10" s="506">
        <v>1</v>
      </c>
      <c r="Q10" s="506">
        <v>3</v>
      </c>
      <c r="R10" s="506">
        <v>3</v>
      </c>
      <c r="S10" s="506">
        <v>1</v>
      </c>
      <c r="T10" s="506">
        <v>1</v>
      </c>
      <c r="U10" s="506">
        <v>1</v>
      </c>
      <c r="V10" s="506"/>
      <c r="W10" s="506">
        <v>3</v>
      </c>
      <c r="X10" s="506"/>
      <c r="Y10" s="493">
        <v>1</v>
      </c>
      <c r="Z10" s="737"/>
      <c r="AA10" s="506"/>
      <c r="AB10" s="506"/>
      <c r="AC10" s="488">
        <v>3</v>
      </c>
      <c r="AD10" s="506">
        <f t="shared" si="0"/>
        <v>1</v>
      </c>
    </row>
    <row r="11" spans="1:32" ht="14.4">
      <c r="A11" s="513" t="s">
        <v>644</v>
      </c>
      <c r="B11" s="512"/>
      <c r="C11" s="506"/>
      <c r="D11" s="506"/>
      <c r="E11" s="506"/>
      <c r="F11" s="506"/>
      <c r="G11" s="506"/>
      <c r="H11" s="506"/>
      <c r="I11" s="506">
        <v>0</v>
      </c>
      <c r="J11" s="506"/>
      <c r="K11" s="506">
        <v>0</v>
      </c>
      <c r="L11" s="506"/>
      <c r="M11" s="506">
        <v>0</v>
      </c>
      <c r="N11" s="506">
        <v>0</v>
      </c>
      <c r="O11" s="506">
        <v>1</v>
      </c>
      <c r="P11" s="506"/>
      <c r="Q11" s="506">
        <v>2</v>
      </c>
      <c r="R11" s="506">
        <v>1</v>
      </c>
      <c r="S11" s="506"/>
      <c r="T11" s="506"/>
      <c r="U11" s="506"/>
      <c r="V11" s="506"/>
      <c r="W11" s="506"/>
      <c r="X11" s="506"/>
      <c r="Y11" s="493"/>
      <c r="Z11" s="737"/>
      <c r="AA11" s="506"/>
      <c r="AB11" s="506"/>
      <c r="AC11" s="488"/>
      <c r="AD11" s="506">
        <f t="shared" si="0"/>
        <v>0</v>
      </c>
    </row>
    <row r="12" spans="1:32" ht="14.4">
      <c r="A12" s="513" t="s">
        <v>645</v>
      </c>
      <c r="B12" s="512"/>
      <c r="C12" s="506">
        <v>1</v>
      </c>
      <c r="D12" s="506"/>
      <c r="E12" s="506"/>
      <c r="F12" s="506"/>
      <c r="G12" s="506"/>
      <c r="H12" s="506"/>
      <c r="I12" s="506">
        <v>3</v>
      </c>
      <c r="J12" s="506"/>
      <c r="K12" s="506">
        <v>4</v>
      </c>
      <c r="L12" s="506"/>
      <c r="M12" s="506">
        <v>0</v>
      </c>
      <c r="N12" s="506">
        <v>0</v>
      </c>
      <c r="O12" s="506">
        <v>1</v>
      </c>
      <c r="P12" s="506"/>
      <c r="Q12" s="506">
        <v>2</v>
      </c>
      <c r="R12" s="506">
        <v>1</v>
      </c>
      <c r="S12" s="506"/>
      <c r="T12" s="506">
        <v>1</v>
      </c>
      <c r="U12" s="506"/>
      <c r="V12" s="506">
        <v>1</v>
      </c>
      <c r="W12" s="506">
        <v>3</v>
      </c>
      <c r="X12" s="506"/>
      <c r="Y12" s="499">
        <v>5</v>
      </c>
      <c r="Z12" s="737"/>
      <c r="AA12" s="506"/>
      <c r="AB12" s="506"/>
      <c r="AC12" s="488">
        <v>7</v>
      </c>
      <c r="AD12" s="506">
        <f t="shared" si="0"/>
        <v>5</v>
      </c>
    </row>
    <row r="13" spans="1:32" ht="14.4">
      <c r="A13" s="511" t="s">
        <v>633</v>
      </c>
      <c r="B13" s="512"/>
      <c r="C13" s="506">
        <v>2</v>
      </c>
      <c r="D13" s="506"/>
      <c r="E13" s="506"/>
      <c r="F13" s="506"/>
      <c r="G13" s="506"/>
      <c r="H13" s="506"/>
      <c r="I13" s="506">
        <v>2</v>
      </c>
      <c r="J13" s="506"/>
      <c r="K13" s="506">
        <v>6</v>
      </c>
      <c r="L13" s="506"/>
      <c r="M13" s="506">
        <v>0</v>
      </c>
      <c r="N13" s="506">
        <v>3</v>
      </c>
      <c r="O13" s="506">
        <v>2</v>
      </c>
      <c r="P13" s="506">
        <v>5</v>
      </c>
      <c r="Q13" s="506">
        <v>6</v>
      </c>
      <c r="R13" s="506">
        <v>5</v>
      </c>
      <c r="S13" s="506">
        <v>1</v>
      </c>
      <c r="T13" s="506">
        <v>1</v>
      </c>
      <c r="U13" s="506"/>
      <c r="V13" s="506"/>
      <c r="W13" s="506">
        <v>3</v>
      </c>
      <c r="X13" s="506"/>
      <c r="Y13" s="499">
        <v>2</v>
      </c>
      <c r="Z13" s="737">
        <v>3</v>
      </c>
      <c r="AA13" s="506"/>
      <c r="AB13" s="506"/>
      <c r="AC13" s="488">
        <v>4</v>
      </c>
      <c r="AD13" s="506">
        <f t="shared" si="0"/>
        <v>5</v>
      </c>
    </row>
    <row r="14" spans="1:32" ht="14.4">
      <c r="A14" s="396" t="s">
        <v>656</v>
      </c>
      <c r="B14" s="512"/>
      <c r="C14" s="506"/>
      <c r="D14" s="506"/>
      <c r="E14" s="506"/>
      <c r="F14" s="506"/>
      <c r="G14" s="506"/>
      <c r="H14" s="506"/>
      <c r="I14" s="506">
        <v>1</v>
      </c>
      <c r="J14" s="506"/>
      <c r="K14" s="506">
        <v>0</v>
      </c>
      <c r="L14" s="506"/>
      <c r="M14" s="506">
        <v>2</v>
      </c>
      <c r="N14" s="506">
        <v>0</v>
      </c>
      <c r="O14" s="506">
        <v>0</v>
      </c>
      <c r="P14" s="506"/>
      <c r="Q14" s="506">
        <v>3</v>
      </c>
      <c r="R14" s="506">
        <v>2</v>
      </c>
      <c r="S14" s="506"/>
      <c r="T14" s="506"/>
      <c r="U14" s="506"/>
      <c r="V14" s="506">
        <v>1</v>
      </c>
      <c r="W14" s="506"/>
      <c r="X14" s="506"/>
      <c r="Y14" s="493"/>
      <c r="Z14" s="737"/>
      <c r="AA14" s="506"/>
      <c r="AB14" s="506"/>
      <c r="AC14" s="488"/>
      <c r="AD14" s="506">
        <f t="shared" si="0"/>
        <v>0</v>
      </c>
    </row>
    <row r="15" spans="1:32" s="188" customFormat="1" ht="14.4">
      <c r="A15" s="514" t="s">
        <v>657</v>
      </c>
      <c r="B15" s="515"/>
      <c r="C15" s="516">
        <v>65</v>
      </c>
      <c r="D15" s="516"/>
      <c r="E15" s="516">
        <v>65</v>
      </c>
      <c r="F15" s="516"/>
      <c r="G15" s="516"/>
      <c r="H15" s="516"/>
      <c r="I15" s="516">
        <v>65</v>
      </c>
      <c r="J15" s="516"/>
      <c r="K15" s="516">
        <v>4</v>
      </c>
      <c r="L15" s="516"/>
      <c r="M15" s="516">
        <v>0</v>
      </c>
      <c r="N15" s="516">
        <v>0</v>
      </c>
      <c r="O15" s="516">
        <v>65</v>
      </c>
      <c r="P15" s="516"/>
      <c r="Q15" s="516">
        <v>70</v>
      </c>
      <c r="R15" s="516">
        <v>65</v>
      </c>
      <c r="S15" s="516">
        <v>85</v>
      </c>
      <c r="T15" s="517">
        <v>103</v>
      </c>
      <c r="U15" s="516"/>
      <c r="V15" s="516">
        <v>103</v>
      </c>
      <c r="W15" s="516"/>
      <c r="X15" s="516"/>
      <c r="Y15" s="497">
        <v>106</v>
      </c>
      <c r="Z15" s="739">
        <v>106</v>
      </c>
      <c r="AA15" s="516"/>
      <c r="AB15" s="516"/>
      <c r="AC15" s="490"/>
      <c r="AD15" s="516">
        <v>106</v>
      </c>
      <c r="AF15" s="188" t="s">
        <v>17094</v>
      </c>
    </row>
    <row r="16" spans="1:32" ht="14.4">
      <c r="A16" s="396" t="s">
        <v>646</v>
      </c>
      <c r="B16" s="512"/>
      <c r="C16" s="506"/>
      <c r="D16" s="506"/>
      <c r="E16" s="506"/>
      <c r="F16" s="506"/>
      <c r="G16" s="506"/>
      <c r="H16" s="506"/>
      <c r="I16" s="506">
        <v>0</v>
      </c>
      <c r="J16" s="506"/>
      <c r="K16" s="506">
        <v>0</v>
      </c>
      <c r="L16" s="506"/>
      <c r="M16" s="506">
        <v>0</v>
      </c>
      <c r="N16" s="506">
        <v>0</v>
      </c>
      <c r="O16" s="506">
        <v>0</v>
      </c>
      <c r="P16" s="506"/>
      <c r="Q16" s="506">
        <v>0</v>
      </c>
      <c r="R16" s="506">
        <v>0</v>
      </c>
      <c r="S16" s="506"/>
      <c r="T16" s="506"/>
      <c r="U16" s="506"/>
      <c r="V16" s="506">
        <v>1</v>
      </c>
      <c r="W16" s="506"/>
      <c r="X16" s="506"/>
      <c r="Y16" s="493"/>
      <c r="Z16" s="737"/>
      <c r="AA16" s="506"/>
      <c r="AB16" s="506"/>
      <c r="AC16" s="488"/>
      <c r="AD16" s="506">
        <f t="shared" si="0"/>
        <v>0</v>
      </c>
    </row>
    <row r="17" spans="1:32" ht="14.4">
      <c r="A17" s="396" t="s">
        <v>647</v>
      </c>
      <c r="B17" s="512"/>
      <c r="C17" s="506"/>
      <c r="D17" s="506"/>
      <c r="E17" s="506"/>
      <c r="F17" s="506"/>
      <c r="G17" s="506"/>
      <c r="H17" s="506"/>
      <c r="I17" s="506">
        <v>1</v>
      </c>
      <c r="J17" s="506"/>
      <c r="K17" s="506">
        <v>2</v>
      </c>
      <c r="L17" s="506"/>
      <c r="M17" s="506">
        <v>0</v>
      </c>
      <c r="N17" s="506">
        <v>0</v>
      </c>
      <c r="O17" s="506">
        <v>0</v>
      </c>
      <c r="P17" s="506"/>
      <c r="Q17" s="506">
        <v>0</v>
      </c>
      <c r="R17" s="506">
        <v>0</v>
      </c>
      <c r="S17" s="506">
        <v>1</v>
      </c>
      <c r="T17" s="506">
        <v>1</v>
      </c>
      <c r="U17" s="506"/>
      <c r="V17" s="506"/>
      <c r="W17" s="506">
        <v>3</v>
      </c>
      <c r="X17" s="506"/>
      <c r="Y17" s="493"/>
      <c r="Z17" s="737"/>
      <c r="AA17" s="506"/>
      <c r="AB17" s="506"/>
      <c r="AC17" s="488"/>
      <c r="AD17" s="506">
        <f t="shared" si="0"/>
        <v>0</v>
      </c>
    </row>
    <row r="18" spans="1:32" ht="14.4">
      <c r="A18" s="511" t="s">
        <v>658</v>
      </c>
      <c r="B18" s="512"/>
      <c r="C18" s="506">
        <v>2</v>
      </c>
      <c r="D18" s="506"/>
      <c r="E18" s="506"/>
      <c r="F18" s="506"/>
      <c r="G18" s="506"/>
      <c r="H18" s="506"/>
      <c r="I18" s="506">
        <v>1</v>
      </c>
      <c r="J18" s="506"/>
      <c r="K18" s="506">
        <v>1</v>
      </c>
      <c r="L18" s="506"/>
      <c r="M18" s="506">
        <v>2</v>
      </c>
      <c r="N18" s="506">
        <v>0</v>
      </c>
      <c r="O18" s="506">
        <v>0</v>
      </c>
      <c r="P18" s="506">
        <v>1</v>
      </c>
      <c r="Q18" s="506">
        <v>3</v>
      </c>
      <c r="R18" s="506">
        <v>2</v>
      </c>
      <c r="S18" s="506"/>
      <c r="T18" s="506"/>
      <c r="U18" s="506"/>
      <c r="V18" s="506"/>
      <c r="W18" s="506"/>
      <c r="X18" s="506"/>
      <c r="Y18" s="493"/>
      <c r="Z18" s="737"/>
      <c r="AA18" s="506"/>
      <c r="AB18" s="506"/>
      <c r="AC18" s="488"/>
      <c r="AD18" s="506">
        <f t="shared" si="0"/>
        <v>0</v>
      </c>
    </row>
    <row r="19" spans="1:32" ht="14.4">
      <c r="A19" s="512"/>
      <c r="B19" s="512"/>
      <c r="C19" s="512"/>
      <c r="D19" s="512"/>
      <c r="E19" s="512"/>
      <c r="F19" s="512"/>
      <c r="G19" s="512"/>
      <c r="H19" s="512"/>
      <c r="I19" s="512"/>
      <c r="J19" s="512"/>
      <c r="K19" s="512"/>
      <c r="L19" s="512"/>
      <c r="M19" s="506"/>
      <c r="N19" s="506"/>
      <c r="O19" s="506"/>
      <c r="P19" s="506"/>
      <c r="Q19" s="506"/>
      <c r="R19" s="506"/>
      <c r="S19" s="506"/>
      <c r="T19" s="506"/>
      <c r="U19" s="506"/>
      <c r="V19" s="506"/>
      <c r="W19" s="506"/>
      <c r="X19" s="506"/>
      <c r="Y19" s="493"/>
      <c r="Z19" s="737"/>
      <c r="AA19" s="506"/>
      <c r="AB19" s="506"/>
      <c r="AC19" s="488"/>
      <c r="AD19" s="506"/>
    </row>
    <row r="20" spans="1:32" ht="14.4">
      <c r="A20" s="507" t="s">
        <v>659</v>
      </c>
      <c r="B20" s="518"/>
      <c r="C20" s="510"/>
      <c r="D20" s="510" t="s">
        <v>414</v>
      </c>
      <c r="E20" s="510"/>
      <c r="F20" s="510"/>
      <c r="G20" s="510"/>
      <c r="H20" s="510"/>
      <c r="I20" s="510"/>
      <c r="J20" s="510"/>
      <c r="K20" s="510"/>
      <c r="L20" s="510"/>
      <c r="M20" s="510"/>
      <c r="N20" s="510"/>
      <c r="O20" s="510"/>
      <c r="P20" s="506"/>
      <c r="Q20" s="510"/>
      <c r="R20" s="506"/>
      <c r="S20" s="506"/>
      <c r="T20" s="506"/>
      <c r="U20" s="506"/>
      <c r="V20" s="506"/>
      <c r="W20" s="506"/>
      <c r="X20" s="506"/>
      <c r="Y20" s="493"/>
      <c r="Z20" s="737"/>
      <c r="AA20" s="506"/>
      <c r="AB20" s="506"/>
      <c r="AC20" s="488"/>
      <c r="AD20" s="506"/>
    </row>
    <row r="21" spans="1:32" ht="14.4">
      <c r="A21" s="469" t="s">
        <v>660</v>
      </c>
      <c r="B21" s="512"/>
      <c r="C21" s="506"/>
      <c r="D21" s="506"/>
      <c r="E21" s="506"/>
      <c r="F21" s="506"/>
      <c r="G21" s="506"/>
      <c r="H21" s="506"/>
      <c r="I21" s="506">
        <v>1</v>
      </c>
      <c r="J21" s="506"/>
      <c r="K21" s="506">
        <v>0</v>
      </c>
      <c r="L21" s="506"/>
      <c r="M21" s="506">
        <v>1</v>
      </c>
      <c r="N21" s="506">
        <v>0</v>
      </c>
      <c r="O21" s="506">
        <v>1</v>
      </c>
      <c r="P21" s="506"/>
      <c r="Q21" s="506">
        <v>2</v>
      </c>
      <c r="R21" s="506">
        <v>2</v>
      </c>
      <c r="S21" s="519" t="s">
        <v>661</v>
      </c>
      <c r="T21" s="506"/>
      <c r="U21" s="506">
        <v>2</v>
      </c>
      <c r="V21" s="506"/>
      <c r="W21" s="506"/>
      <c r="X21" s="506"/>
      <c r="Y21" s="496">
        <v>1</v>
      </c>
      <c r="Z21" s="737"/>
      <c r="AA21" s="506"/>
      <c r="AB21" s="506"/>
      <c r="AC21" s="488">
        <v>3</v>
      </c>
      <c r="AD21" s="506">
        <f t="shared" ref="AD21:AD25" si="1">SUM(Y21:AB21)</f>
        <v>1</v>
      </c>
      <c r="AE21" s="189"/>
      <c r="AF21" s="189"/>
    </row>
    <row r="22" spans="1:32" ht="14.4">
      <c r="A22" s="469" t="s">
        <v>662</v>
      </c>
      <c r="B22" s="512"/>
      <c r="C22" s="506" t="s">
        <v>329</v>
      </c>
      <c r="D22" s="506"/>
      <c r="E22" s="506" t="s">
        <v>329</v>
      </c>
      <c r="F22" s="506"/>
      <c r="G22" s="506"/>
      <c r="H22" s="506"/>
      <c r="I22" s="506">
        <v>0</v>
      </c>
      <c r="J22" s="506"/>
      <c r="K22" s="506">
        <v>0</v>
      </c>
      <c r="L22" s="506"/>
      <c r="M22" s="506">
        <v>0</v>
      </c>
      <c r="N22" s="506">
        <v>0</v>
      </c>
      <c r="O22" s="506">
        <v>0</v>
      </c>
      <c r="P22" s="506"/>
      <c r="Q22" s="506">
        <v>0</v>
      </c>
      <c r="R22" s="506">
        <v>0</v>
      </c>
      <c r="S22" s="506"/>
      <c r="T22" s="506"/>
      <c r="U22" s="506"/>
      <c r="V22" s="506"/>
      <c r="W22" s="506"/>
      <c r="X22" s="506"/>
      <c r="Y22" s="493"/>
      <c r="Z22" s="737"/>
      <c r="AA22" s="506"/>
      <c r="AB22" s="506"/>
      <c r="AC22" s="488"/>
      <c r="AD22" s="506">
        <f t="shared" si="1"/>
        <v>0</v>
      </c>
    </row>
    <row r="23" spans="1:32" ht="14.4">
      <c r="A23" s="469" t="s">
        <v>663</v>
      </c>
      <c r="B23" s="512"/>
      <c r="C23" s="506" t="s">
        <v>329</v>
      </c>
      <c r="D23" s="506"/>
      <c r="E23" s="506" t="s">
        <v>329</v>
      </c>
      <c r="F23" s="506"/>
      <c r="G23" s="506"/>
      <c r="H23" s="506"/>
      <c r="I23" s="506">
        <v>0</v>
      </c>
      <c r="J23" s="506"/>
      <c r="K23" s="506">
        <v>0</v>
      </c>
      <c r="L23" s="506"/>
      <c r="M23" s="506">
        <v>0</v>
      </c>
      <c r="N23" s="506">
        <v>0</v>
      </c>
      <c r="O23" s="506">
        <v>0</v>
      </c>
      <c r="P23" s="506"/>
      <c r="Q23" s="506">
        <v>0</v>
      </c>
      <c r="R23" s="506">
        <v>0</v>
      </c>
      <c r="S23" s="519"/>
      <c r="T23" s="506"/>
      <c r="U23" s="506"/>
      <c r="V23" s="506"/>
      <c r="W23" s="506"/>
      <c r="X23" s="506"/>
      <c r="Y23" s="493"/>
      <c r="Z23" s="737"/>
      <c r="AA23" s="506"/>
      <c r="AB23" s="506"/>
      <c r="AC23" s="488"/>
      <c r="AD23" s="506">
        <f t="shared" si="1"/>
        <v>0</v>
      </c>
    </row>
    <row r="24" spans="1:32" ht="14.4">
      <c r="A24" s="396" t="s">
        <v>664</v>
      </c>
      <c r="B24" s="512"/>
      <c r="C24" s="506"/>
      <c r="D24" s="506"/>
      <c r="E24" s="506"/>
      <c r="F24" s="506"/>
      <c r="G24" s="506"/>
      <c r="H24" s="506"/>
      <c r="I24" s="506">
        <v>0</v>
      </c>
      <c r="J24" s="506"/>
      <c r="K24" s="506">
        <v>2</v>
      </c>
      <c r="L24" s="506"/>
      <c r="M24" s="506">
        <v>2</v>
      </c>
      <c r="N24" s="506">
        <v>1</v>
      </c>
      <c r="O24" s="506">
        <v>0</v>
      </c>
      <c r="P24" s="506">
        <v>1</v>
      </c>
      <c r="Q24" s="506">
        <v>4</v>
      </c>
      <c r="R24" s="506">
        <v>3</v>
      </c>
      <c r="S24" s="506">
        <v>1</v>
      </c>
      <c r="T24" s="506"/>
      <c r="U24" s="506"/>
      <c r="V24" s="506"/>
      <c r="W24" s="506"/>
      <c r="X24" s="506"/>
      <c r="Y24" s="493"/>
      <c r="Z24" s="737"/>
      <c r="AA24" s="506"/>
      <c r="AB24" s="506"/>
      <c r="AC24" s="488"/>
      <c r="AD24" s="506">
        <f t="shared" si="1"/>
        <v>0</v>
      </c>
    </row>
    <row r="25" spans="1:32" ht="14.4">
      <c r="A25" s="511" t="s">
        <v>665</v>
      </c>
      <c r="B25" s="512"/>
      <c r="C25" s="506"/>
      <c r="D25" s="506"/>
      <c r="E25" s="506"/>
      <c r="F25" s="506"/>
      <c r="G25" s="506"/>
      <c r="H25" s="506"/>
      <c r="I25" s="506">
        <v>0</v>
      </c>
      <c r="J25" s="506"/>
      <c r="K25" s="506">
        <v>1</v>
      </c>
      <c r="L25" s="506"/>
      <c r="M25" s="506">
        <v>1</v>
      </c>
      <c r="N25" s="506">
        <v>0</v>
      </c>
      <c r="O25" s="506">
        <v>0</v>
      </c>
      <c r="P25" s="506"/>
      <c r="Q25" s="506">
        <v>1</v>
      </c>
      <c r="R25" s="506">
        <v>1</v>
      </c>
      <c r="S25" s="506"/>
      <c r="T25" s="506"/>
      <c r="U25" s="506"/>
      <c r="V25" s="506"/>
      <c r="W25" s="506"/>
      <c r="X25" s="506"/>
      <c r="Y25" s="493"/>
      <c r="Z25" s="737"/>
      <c r="AA25" s="506"/>
      <c r="AB25" s="506"/>
      <c r="AC25" s="488"/>
      <c r="AD25" s="506">
        <f t="shared" si="1"/>
        <v>0</v>
      </c>
    </row>
    <row r="26" spans="1:32" ht="14.4">
      <c r="A26" s="511" t="s">
        <v>666</v>
      </c>
      <c r="B26" s="512"/>
      <c r="C26" s="506"/>
      <c r="D26" s="506"/>
      <c r="E26" s="506"/>
      <c r="F26" s="506"/>
      <c r="G26" s="506"/>
      <c r="H26" s="506"/>
      <c r="I26" s="506">
        <v>0</v>
      </c>
      <c r="J26" s="506"/>
      <c r="K26" s="506">
        <v>0</v>
      </c>
      <c r="L26" s="506"/>
      <c r="M26" s="506">
        <v>1</v>
      </c>
      <c r="N26" s="506">
        <v>1</v>
      </c>
      <c r="O26" s="506">
        <v>8</v>
      </c>
      <c r="P26" s="506"/>
      <c r="Q26" s="506">
        <v>11</v>
      </c>
      <c r="R26" s="506">
        <v>10</v>
      </c>
      <c r="S26" s="506"/>
      <c r="T26" s="506"/>
      <c r="U26" s="506"/>
      <c r="V26" s="506"/>
      <c r="W26" s="506"/>
      <c r="X26" s="506"/>
      <c r="Y26" s="493"/>
      <c r="Z26" s="737"/>
      <c r="AA26" s="506"/>
      <c r="AB26" s="506"/>
      <c r="AC26" s="488"/>
      <c r="AD26" s="506"/>
    </row>
    <row r="27" spans="1:32" ht="14.4">
      <c r="A27" s="512"/>
      <c r="B27" s="512"/>
      <c r="C27" s="512"/>
      <c r="D27" s="512"/>
      <c r="E27" s="512"/>
      <c r="F27" s="512"/>
      <c r="G27" s="512"/>
      <c r="H27" s="512"/>
      <c r="I27" s="512"/>
      <c r="J27" s="512"/>
      <c r="K27" s="512"/>
      <c r="L27" s="512"/>
      <c r="M27" s="506"/>
      <c r="N27" s="506"/>
      <c r="O27" s="506"/>
      <c r="P27" s="506"/>
      <c r="Q27" s="506"/>
      <c r="R27" s="506"/>
      <c r="S27" s="506"/>
      <c r="T27" s="506"/>
      <c r="U27" s="506"/>
      <c r="V27" s="506"/>
      <c r="W27" s="506"/>
      <c r="X27" s="506"/>
      <c r="Y27" s="493"/>
      <c r="Z27" s="737"/>
      <c r="AA27" s="506"/>
      <c r="AB27" s="506"/>
      <c r="AC27" s="488"/>
      <c r="AD27" s="506"/>
    </row>
    <row r="28" spans="1:32" ht="14.4">
      <c r="A28" s="520" t="s">
        <v>667</v>
      </c>
      <c r="B28" s="518"/>
      <c r="C28" s="510"/>
      <c r="D28" s="510"/>
      <c r="E28" s="510"/>
      <c r="F28" s="510"/>
      <c r="G28" s="510"/>
      <c r="H28" s="510"/>
      <c r="I28" s="510">
        <v>0</v>
      </c>
      <c r="J28" s="510"/>
      <c r="K28" s="510"/>
      <c r="L28" s="510"/>
      <c r="M28" s="510"/>
      <c r="N28" s="510"/>
      <c r="O28" s="510"/>
      <c r="P28" s="506"/>
      <c r="Q28" s="510"/>
      <c r="R28" s="506"/>
      <c r="S28" s="506"/>
      <c r="T28" s="506"/>
      <c r="U28" s="506"/>
      <c r="V28" s="506"/>
      <c r="W28" s="506"/>
      <c r="X28" s="506"/>
      <c r="Y28" s="493"/>
      <c r="Z28" s="737"/>
      <c r="AA28" s="506"/>
      <c r="AB28" s="506"/>
      <c r="AC28" s="488"/>
      <c r="AD28" s="506"/>
    </row>
    <row r="29" spans="1:32" ht="14.4">
      <c r="A29" s="511" t="s">
        <v>668</v>
      </c>
      <c r="B29" s="512"/>
      <c r="C29" s="506"/>
      <c r="D29" s="506"/>
      <c r="E29" s="506"/>
      <c r="F29" s="506"/>
      <c r="G29" s="506"/>
      <c r="H29" s="506"/>
      <c r="I29" s="506">
        <v>0</v>
      </c>
      <c r="J29" s="506"/>
      <c r="K29" s="506">
        <v>0</v>
      </c>
      <c r="L29" s="506"/>
      <c r="M29" s="506">
        <v>0</v>
      </c>
      <c r="N29" s="506">
        <v>0</v>
      </c>
      <c r="O29" s="506">
        <v>0</v>
      </c>
      <c r="P29" s="506"/>
      <c r="Q29" s="506">
        <v>0</v>
      </c>
      <c r="R29" s="506">
        <v>0</v>
      </c>
      <c r="S29" s="506"/>
      <c r="T29" s="506"/>
      <c r="U29" s="506"/>
      <c r="V29" s="506"/>
      <c r="W29" s="506"/>
      <c r="X29" s="506"/>
      <c r="Y29" s="493"/>
      <c r="Z29" s="737"/>
      <c r="AA29" s="506"/>
      <c r="AB29" s="506"/>
      <c r="AC29" s="488"/>
      <c r="AD29" s="506">
        <f t="shared" ref="AD29:AD34" si="2">SUM(Y29:AB29)</f>
        <v>0</v>
      </c>
    </row>
    <row r="30" spans="1:32" ht="14.4">
      <c r="A30" s="511" t="s">
        <v>669</v>
      </c>
      <c r="B30" s="512"/>
      <c r="C30" s="506">
        <v>12</v>
      </c>
      <c r="D30" s="506"/>
      <c r="E30" s="506">
        <v>2</v>
      </c>
      <c r="F30" s="506"/>
      <c r="G30" s="506"/>
      <c r="H30" s="506"/>
      <c r="I30" s="506">
        <v>2</v>
      </c>
      <c r="J30" s="506"/>
      <c r="K30" s="506">
        <v>3</v>
      </c>
      <c r="L30" s="506"/>
      <c r="M30" s="506">
        <v>6</v>
      </c>
      <c r="N30" s="506">
        <v>3</v>
      </c>
      <c r="O30" s="506">
        <v>5</v>
      </c>
      <c r="P30" s="506"/>
      <c r="Q30" s="506">
        <v>15</v>
      </c>
      <c r="R30" s="506">
        <v>14</v>
      </c>
      <c r="S30" s="519" t="s">
        <v>670</v>
      </c>
      <c r="T30" s="506">
        <v>11</v>
      </c>
      <c r="U30" s="506">
        <v>5</v>
      </c>
      <c r="V30" s="506">
        <v>4</v>
      </c>
      <c r="W30" s="506">
        <v>16</v>
      </c>
      <c r="X30" s="506"/>
      <c r="Y30" s="496">
        <v>4</v>
      </c>
      <c r="Z30" s="737">
        <v>4</v>
      </c>
      <c r="AA30" s="506"/>
      <c r="AB30" s="506"/>
      <c r="AC30" s="488">
        <v>6</v>
      </c>
      <c r="AD30" s="506">
        <f t="shared" si="2"/>
        <v>8</v>
      </c>
      <c r="AE30" s="189"/>
      <c r="AF30" s="189"/>
    </row>
    <row r="31" spans="1:32" ht="14.4">
      <c r="A31" s="514" t="s">
        <v>671</v>
      </c>
      <c r="B31" s="512"/>
      <c r="C31" s="506">
        <v>21</v>
      </c>
      <c r="D31" s="506"/>
      <c r="E31" s="506"/>
      <c r="F31" s="506"/>
      <c r="G31" s="506"/>
      <c r="H31" s="506"/>
      <c r="I31" s="506">
        <v>10</v>
      </c>
      <c r="J31" s="506"/>
      <c r="K31" s="506">
        <v>0</v>
      </c>
      <c r="L31" s="506"/>
      <c r="M31" s="506">
        <v>0</v>
      </c>
      <c r="N31" s="506">
        <v>1</v>
      </c>
      <c r="O31" s="506">
        <v>0</v>
      </c>
      <c r="P31" s="506"/>
      <c r="Q31" s="506">
        <v>1</v>
      </c>
      <c r="R31" s="506">
        <v>1</v>
      </c>
      <c r="S31" s="506"/>
      <c r="T31" s="506"/>
      <c r="U31" s="506"/>
      <c r="V31" s="506"/>
      <c r="W31" s="506"/>
      <c r="X31" s="506"/>
      <c r="Y31" s="497"/>
      <c r="Z31" s="737"/>
      <c r="AA31" s="506"/>
      <c r="AB31" s="506"/>
      <c r="AC31" s="488"/>
      <c r="AD31" s="506">
        <f t="shared" si="2"/>
        <v>0</v>
      </c>
      <c r="AF31" s="188" t="s">
        <v>17095</v>
      </c>
    </row>
    <row r="32" spans="1:32" ht="14.4">
      <c r="A32" s="511" t="s">
        <v>672</v>
      </c>
      <c r="B32" s="512"/>
      <c r="C32" s="506">
        <v>3</v>
      </c>
      <c r="D32" s="506"/>
      <c r="E32" s="506">
        <v>9</v>
      </c>
      <c r="F32" s="506"/>
      <c r="G32" s="506"/>
      <c r="H32" s="506"/>
      <c r="I32" s="506">
        <v>6</v>
      </c>
      <c r="J32" s="506"/>
      <c r="K32" s="506">
        <v>9</v>
      </c>
      <c r="L32" s="506"/>
      <c r="M32" s="506">
        <v>12</v>
      </c>
      <c r="N32" s="506">
        <v>11</v>
      </c>
      <c r="O32" s="506">
        <v>0</v>
      </c>
      <c r="P32" s="506"/>
      <c r="Q32" s="506">
        <v>25</v>
      </c>
      <c r="R32" s="506">
        <v>23</v>
      </c>
      <c r="S32" s="519"/>
      <c r="T32" s="506"/>
      <c r="U32" s="506">
        <v>1</v>
      </c>
      <c r="V32" s="506">
        <v>2</v>
      </c>
      <c r="W32" s="506"/>
      <c r="X32" s="506"/>
      <c r="Y32" s="493"/>
      <c r="Z32" s="737">
        <v>4</v>
      </c>
      <c r="AA32" s="506"/>
      <c r="AB32" s="506"/>
      <c r="AC32" s="488"/>
      <c r="AD32" s="506">
        <f t="shared" si="2"/>
        <v>4</v>
      </c>
    </row>
    <row r="33" spans="1:32" ht="14.4">
      <c r="A33" s="511" t="s">
        <v>673</v>
      </c>
      <c r="B33" s="512"/>
      <c r="C33" s="506">
        <v>8</v>
      </c>
      <c r="D33" s="506"/>
      <c r="E33" s="506"/>
      <c r="F33" s="506"/>
      <c r="G33" s="506"/>
      <c r="H33" s="506"/>
      <c r="I33" s="506">
        <v>7</v>
      </c>
      <c r="J33" s="506"/>
      <c r="K33" s="506">
        <v>8</v>
      </c>
      <c r="L33" s="506"/>
      <c r="M33" s="506">
        <v>8</v>
      </c>
      <c r="N33" s="506">
        <v>6</v>
      </c>
      <c r="O33" s="506">
        <v>0</v>
      </c>
      <c r="P33" s="506">
        <v>1</v>
      </c>
      <c r="Q33" s="506">
        <v>15</v>
      </c>
      <c r="R33" s="506">
        <v>14</v>
      </c>
      <c r="S33" s="506">
        <v>2</v>
      </c>
      <c r="T33" s="506"/>
      <c r="U33" s="506">
        <v>2</v>
      </c>
      <c r="V33" s="506">
        <v>4</v>
      </c>
      <c r="W33" s="506"/>
      <c r="X33" s="506"/>
      <c r="Y33" s="493">
        <v>1</v>
      </c>
      <c r="Z33" s="737">
        <v>1</v>
      </c>
      <c r="AA33" s="506"/>
      <c r="AB33" s="506"/>
      <c r="AC33" s="488">
        <v>5</v>
      </c>
      <c r="AD33" s="506">
        <f t="shared" si="2"/>
        <v>2</v>
      </c>
    </row>
    <row r="34" spans="1:32" ht="14.4">
      <c r="A34" s="511" t="s">
        <v>674</v>
      </c>
      <c r="B34" s="512"/>
      <c r="C34" s="506"/>
      <c r="D34" s="506"/>
      <c r="E34" s="506"/>
      <c r="F34" s="506"/>
      <c r="G34" s="506"/>
      <c r="H34" s="506"/>
      <c r="I34" s="506">
        <v>0</v>
      </c>
      <c r="J34" s="506"/>
      <c r="K34" s="506">
        <v>5</v>
      </c>
      <c r="L34" s="506"/>
      <c r="M34" s="506">
        <v>6</v>
      </c>
      <c r="N34" s="506">
        <v>1</v>
      </c>
      <c r="O34" s="506">
        <v>0</v>
      </c>
      <c r="P34" s="506">
        <v>3</v>
      </c>
      <c r="Q34" s="506">
        <v>8</v>
      </c>
      <c r="R34" s="506">
        <v>7</v>
      </c>
      <c r="S34" s="506">
        <v>5</v>
      </c>
      <c r="T34" s="506"/>
      <c r="U34" s="506"/>
      <c r="V34" s="506">
        <v>9</v>
      </c>
      <c r="W34" s="506"/>
      <c r="X34" s="506"/>
      <c r="Y34" s="493">
        <v>11</v>
      </c>
      <c r="Z34" s="737"/>
      <c r="AA34" s="506"/>
      <c r="AB34" s="506"/>
      <c r="AC34" s="488">
        <v>3</v>
      </c>
      <c r="AD34" s="506">
        <f t="shared" si="2"/>
        <v>11</v>
      </c>
    </row>
    <row r="35" spans="1:32" ht="14.4">
      <c r="A35" s="512"/>
      <c r="B35" s="512"/>
      <c r="C35" s="512"/>
      <c r="D35" s="512"/>
      <c r="E35" s="512"/>
      <c r="F35" s="512"/>
      <c r="G35" s="512"/>
      <c r="H35" s="512"/>
      <c r="I35" s="512"/>
      <c r="J35" s="512"/>
      <c r="K35" s="512"/>
      <c r="L35" s="512"/>
      <c r="M35" s="506"/>
      <c r="N35" s="506"/>
      <c r="O35" s="506"/>
      <c r="P35" s="506"/>
      <c r="Q35" s="506"/>
      <c r="R35" s="506"/>
      <c r="S35" s="506"/>
      <c r="T35" s="506"/>
      <c r="U35" s="506"/>
      <c r="V35" s="506"/>
      <c r="W35" s="506"/>
      <c r="X35" s="506"/>
      <c r="Y35" s="493"/>
      <c r="Z35" s="737"/>
      <c r="AA35" s="506"/>
      <c r="AB35" s="506"/>
      <c r="AC35" s="488"/>
      <c r="AD35" s="506"/>
    </row>
    <row r="36" spans="1:32" s="190" customFormat="1" ht="14.4">
      <c r="A36" s="521" t="s">
        <v>675</v>
      </c>
      <c r="B36" s="510"/>
      <c r="C36" s="522"/>
      <c r="D36" s="522"/>
      <c r="E36" s="522"/>
      <c r="F36" s="522"/>
      <c r="G36" s="522"/>
      <c r="H36" s="522"/>
      <c r="I36" s="522">
        <v>0</v>
      </c>
      <c r="J36" s="522"/>
      <c r="K36" s="522"/>
      <c r="L36" s="522"/>
      <c r="M36" s="522"/>
      <c r="N36" s="522"/>
      <c r="O36" s="522"/>
      <c r="P36" s="523"/>
      <c r="Q36" s="522"/>
      <c r="R36" s="523"/>
      <c r="S36" s="506"/>
      <c r="T36" s="523"/>
      <c r="U36" s="523"/>
      <c r="V36" s="523"/>
      <c r="W36" s="523"/>
      <c r="X36" s="523"/>
      <c r="Y36" s="494"/>
      <c r="Z36" s="737"/>
      <c r="AA36" s="523"/>
      <c r="AB36" s="523"/>
      <c r="AC36" s="489"/>
      <c r="AD36" s="523"/>
    </row>
    <row r="37" spans="1:32" ht="14.4">
      <c r="A37" s="511" t="s">
        <v>676</v>
      </c>
      <c r="B37" s="512"/>
      <c r="C37" s="506">
        <v>7</v>
      </c>
      <c r="D37" s="506"/>
      <c r="E37" s="506"/>
      <c r="F37" s="506"/>
      <c r="G37" s="506"/>
      <c r="H37" s="506"/>
      <c r="I37" s="506">
        <v>0</v>
      </c>
      <c r="J37" s="506"/>
      <c r="K37" s="506">
        <v>0</v>
      </c>
      <c r="L37" s="506"/>
      <c r="M37" s="506">
        <v>1</v>
      </c>
      <c r="N37" s="506">
        <v>0</v>
      </c>
      <c r="O37" s="506">
        <v>0</v>
      </c>
      <c r="P37" s="506">
        <v>8</v>
      </c>
      <c r="Q37" s="506">
        <v>1</v>
      </c>
      <c r="R37" s="506">
        <v>1</v>
      </c>
      <c r="S37" s="519" t="s">
        <v>661</v>
      </c>
      <c r="T37" s="506">
        <v>2</v>
      </c>
      <c r="U37" s="506">
        <v>2</v>
      </c>
      <c r="V37" s="506">
        <v>3</v>
      </c>
      <c r="W37" s="506">
        <v>3</v>
      </c>
      <c r="X37" s="506"/>
      <c r="Y37" s="496"/>
      <c r="Z37" s="737">
        <v>7</v>
      </c>
      <c r="AA37" s="506"/>
      <c r="AB37" s="506"/>
      <c r="AC37" s="488"/>
      <c r="AD37" s="506">
        <f t="shared" ref="AD37:AD40" si="3">SUM(Y37:AB37)</f>
        <v>7</v>
      </c>
      <c r="AE37" s="189"/>
      <c r="AF37" s="189"/>
    </row>
    <row r="38" spans="1:32" ht="32.25" customHeight="1">
      <c r="A38" s="511" t="s">
        <v>677</v>
      </c>
      <c r="B38" s="512"/>
      <c r="C38" s="506"/>
      <c r="D38" s="506"/>
      <c r="E38" s="506"/>
      <c r="F38" s="506"/>
      <c r="G38" s="506"/>
      <c r="H38" s="506"/>
      <c r="I38" s="506">
        <v>12</v>
      </c>
      <c r="J38" s="506"/>
      <c r="K38" s="506">
        <v>11</v>
      </c>
      <c r="L38" s="506"/>
      <c r="M38" s="506">
        <v>10</v>
      </c>
      <c r="N38" s="506">
        <v>14</v>
      </c>
      <c r="O38" s="506">
        <v>12</v>
      </c>
      <c r="P38" s="506">
        <v>14</v>
      </c>
      <c r="Q38" s="506">
        <v>38</v>
      </c>
      <c r="R38" s="506">
        <v>36</v>
      </c>
      <c r="S38" s="523"/>
      <c r="T38" s="506"/>
      <c r="U38" s="506"/>
      <c r="V38" s="506">
        <v>1</v>
      </c>
      <c r="W38" s="506"/>
      <c r="X38" s="506"/>
      <c r="Y38" s="493">
        <v>2</v>
      </c>
      <c r="Z38" s="737">
        <v>1</v>
      </c>
      <c r="AA38" s="506"/>
      <c r="AB38" s="506"/>
      <c r="AC38" s="488">
        <v>4</v>
      </c>
      <c r="AD38" s="506">
        <f t="shared" si="3"/>
        <v>3</v>
      </c>
    </row>
    <row r="39" spans="1:32" ht="16.5" customHeight="1">
      <c r="A39" s="511" t="s">
        <v>678</v>
      </c>
      <c r="B39" s="512"/>
      <c r="C39" s="506"/>
      <c r="D39" s="506"/>
      <c r="E39" s="506"/>
      <c r="F39" s="506"/>
      <c r="G39" s="506"/>
      <c r="H39" s="506"/>
      <c r="I39" s="506">
        <v>3</v>
      </c>
      <c r="J39" s="506"/>
      <c r="K39" s="506">
        <v>4</v>
      </c>
      <c r="L39" s="506"/>
      <c r="M39" s="506">
        <v>6</v>
      </c>
      <c r="N39" s="506">
        <v>4</v>
      </c>
      <c r="O39" s="506">
        <v>3</v>
      </c>
      <c r="P39" s="506">
        <v>3</v>
      </c>
      <c r="Q39" s="506">
        <v>14</v>
      </c>
      <c r="R39" s="506">
        <v>13</v>
      </c>
      <c r="S39" s="519">
        <v>5</v>
      </c>
      <c r="T39" s="506">
        <v>2</v>
      </c>
      <c r="U39" s="506">
        <v>5</v>
      </c>
      <c r="V39" s="506">
        <v>4</v>
      </c>
      <c r="W39" s="506">
        <v>3</v>
      </c>
      <c r="X39" s="506"/>
      <c r="Y39" s="493">
        <v>3</v>
      </c>
      <c r="Z39" s="737">
        <v>8</v>
      </c>
      <c r="AA39" s="506"/>
      <c r="AB39" s="506"/>
      <c r="AC39" s="488">
        <v>5</v>
      </c>
      <c r="AD39" s="506">
        <f t="shared" si="3"/>
        <v>11</v>
      </c>
    </row>
    <row r="40" spans="1:32" ht="14.4">
      <c r="A40" s="511" t="s">
        <v>679</v>
      </c>
      <c r="B40" s="524"/>
      <c r="C40" s="506">
        <v>3</v>
      </c>
      <c r="D40" s="506"/>
      <c r="E40" s="506">
        <v>1</v>
      </c>
      <c r="F40" s="506"/>
      <c r="G40" s="506"/>
      <c r="H40" s="506"/>
      <c r="I40" s="506">
        <v>6</v>
      </c>
      <c r="J40" s="506"/>
      <c r="K40" s="506">
        <v>5</v>
      </c>
      <c r="L40" s="506"/>
      <c r="M40" s="506">
        <v>1</v>
      </c>
      <c r="N40" s="506">
        <v>0</v>
      </c>
      <c r="O40" s="506">
        <v>0</v>
      </c>
      <c r="P40" s="506"/>
      <c r="Q40" s="506">
        <v>1</v>
      </c>
      <c r="R40" s="506">
        <v>1</v>
      </c>
      <c r="S40" s="506"/>
      <c r="T40" s="506"/>
      <c r="U40" s="506">
        <v>1</v>
      </c>
      <c r="V40" s="506">
        <v>1</v>
      </c>
      <c r="W40" s="506"/>
      <c r="X40" s="506"/>
      <c r="Y40" s="493"/>
      <c r="Z40" s="737"/>
      <c r="AA40" s="506"/>
      <c r="AB40" s="506"/>
      <c r="AC40" s="488"/>
      <c r="AD40" s="506">
        <f t="shared" si="3"/>
        <v>0</v>
      </c>
    </row>
    <row r="41" spans="1:32" ht="14.4">
      <c r="A41" s="511"/>
      <c r="B41" s="524"/>
      <c r="C41" s="506"/>
      <c r="D41" s="506"/>
      <c r="E41" s="506"/>
      <c r="F41" s="506"/>
      <c r="G41" s="506"/>
      <c r="H41" s="506"/>
      <c r="I41" s="506"/>
      <c r="J41" s="506"/>
      <c r="K41" s="506">
        <v>0</v>
      </c>
      <c r="L41" s="506"/>
      <c r="M41" s="506"/>
      <c r="N41" s="506"/>
      <c r="O41" s="506"/>
      <c r="P41" s="506"/>
      <c r="Q41" s="506"/>
      <c r="R41" s="506"/>
      <c r="S41" s="506"/>
      <c r="T41" s="506"/>
      <c r="U41" s="506"/>
      <c r="V41" s="506"/>
      <c r="W41" s="506"/>
      <c r="X41" s="506"/>
      <c r="Y41" s="493"/>
      <c r="Z41" s="737"/>
      <c r="AA41" s="506"/>
      <c r="AB41" s="506"/>
      <c r="AC41" s="488"/>
      <c r="AD41" s="506"/>
    </row>
    <row r="42" spans="1:32" ht="14.4">
      <c r="A42" s="520" t="s">
        <v>680</v>
      </c>
      <c r="B42" s="518"/>
      <c r="C42" s="510"/>
      <c r="D42" s="510"/>
      <c r="E42" s="510"/>
      <c r="F42" s="510"/>
      <c r="G42" s="510"/>
      <c r="H42" s="510"/>
      <c r="I42" s="510"/>
      <c r="J42" s="510"/>
      <c r="K42" s="510"/>
      <c r="L42" s="510"/>
      <c r="M42" s="510"/>
      <c r="N42" s="510"/>
      <c r="O42" s="510"/>
      <c r="P42" s="506"/>
      <c r="Q42" s="510"/>
      <c r="R42" s="506"/>
      <c r="S42" s="506"/>
      <c r="T42" s="506"/>
      <c r="U42" s="506"/>
      <c r="V42" s="506"/>
      <c r="W42" s="506"/>
      <c r="X42" s="506"/>
      <c r="Y42" s="493"/>
      <c r="Z42" s="737"/>
      <c r="AA42" s="506"/>
      <c r="AB42" s="506"/>
      <c r="AC42" s="488"/>
      <c r="AD42" s="506"/>
    </row>
    <row r="43" spans="1:32" ht="28.5" customHeight="1">
      <c r="A43" s="511" t="s">
        <v>681</v>
      </c>
      <c r="B43" s="512"/>
      <c r="C43" s="506" t="s">
        <v>329</v>
      </c>
      <c r="D43" s="506"/>
      <c r="E43" s="506" t="s">
        <v>329</v>
      </c>
      <c r="F43" s="506"/>
      <c r="G43" s="506"/>
      <c r="H43" s="506"/>
      <c r="I43" s="506">
        <v>0</v>
      </c>
      <c r="J43" s="506"/>
      <c r="K43" s="506">
        <v>0</v>
      </c>
      <c r="L43" s="506"/>
      <c r="M43" s="506">
        <v>0</v>
      </c>
      <c r="N43" s="506">
        <v>0</v>
      </c>
      <c r="O43" s="506">
        <v>0</v>
      </c>
      <c r="P43" s="506"/>
      <c r="Q43" s="506">
        <v>0</v>
      </c>
      <c r="R43" s="506">
        <v>0</v>
      </c>
      <c r="S43" s="506"/>
      <c r="T43" s="506"/>
      <c r="U43" s="506"/>
      <c r="V43" s="506"/>
      <c r="W43" s="506"/>
      <c r="X43" s="506"/>
      <c r="Y43" s="493"/>
      <c r="Z43" s="737"/>
      <c r="AA43" s="506"/>
      <c r="AB43" s="506"/>
      <c r="AC43" s="488"/>
      <c r="AD43" s="506">
        <f t="shared" ref="AD43:AD45" si="4">SUM(Y43:AB43)</f>
        <v>0</v>
      </c>
    </row>
    <row r="44" spans="1:32" ht="28.5" customHeight="1">
      <c r="A44" s="511" t="s">
        <v>682</v>
      </c>
      <c r="B44" s="512"/>
      <c r="C44" s="506"/>
      <c r="D44" s="506"/>
      <c r="E44" s="506">
        <v>5</v>
      </c>
      <c r="F44" s="506"/>
      <c r="G44" s="506"/>
      <c r="H44" s="506"/>
      <c r="I44" s="506">
        <v>2</v>
      </c>
      <c r="J44" s="506"/>
      <c r="K44" s="506">
        <v>1</v>
      </c>
      <c r="L44" s="506"/>
      <c r="M44" s="506">
        <v>3</v>
      </c>
      <c r="N44" s="506"/>
      <c r="O44" s="506">
        <v>2</v>
      </c>
      <c r="P44" s="506"/>
      <c r="Q44" s="506">
        <v>6</v>
      </c>
      <c r="R44" s="506">
        <v>5</v>
      </c>
      <c r="S44" s="506"/>
      <c r="T44" s="506"/>
      <c r="U44" s="506"/>
      <c r="V44" s="506">
        <v>1</v>
      </c>
      <c r="W44" s="506"/>
      <c r="X44" s="506"/>
      <c r="Y44" s="493"/>
      <c r="Z44" s="737"/>
      <c r="AA44" s="506"/>
      <c r="AB44" s="506"/>
      <c r="AC44" s="488"/>
      <c r="AD44" s="506">
        <f t="shared" si="4"/>
        <v>0</v>
      </c>
    </row>
    <row r="45" spans="1:32" ht="14.4">
      <c r="A45" s="511" t="s">
        <v>683</v>
      </c>
      <c r="B45" s="524"/>
      <c r="C45" s="506" t="s">
        <v>329</v>
      </c>
      <c r="D45" s="506"/>
      <c r="E45" s="506" t="s">
        <v>329</v>
      </c>
      <c r="F45" s="506"/>
      <c r="G45" s="506"/>
      <c r="H45" s="506"/>
      <c r="I45" s="506">
        <v>0</v>
      </c>
      <c r="J45" s="506"/>
      <c r="K45" s="506">
        <v>0</v>
      </c>
      <c r="L45" s="506"/>
      <c r="M45" s="506">
        <v>0</v>
      </c>
      <c r="N45" s="506">
        <v>0</v>
      </c>
      <c r="O45" s="506">
        <v>0</v>
      </c>
      <c r="P45" s="506"/>
      <c r="Q45" s="506">
        <v>0</v>
      </c>
      <c r="R45" s="506">
        <v>0</v>
      </c>
      <c r="S45" s="506"/>
      <c r="T45" s="506"/>
      <c r="U45" s="506"/>
      <c r="V45" s="506"/>
      <c r="W45" s="506"/>
      <c r="X45" s="506"/>
      <c r="Y45" s="493"/>
      <c r="Z45" s="737"/>
      <c r="AA45" s="506"/>
      <c r="AB45" s="506"/>
      <c r="AC45" s="488"/>
      <c r="AD45" s="506">
        <f t="shared" si="4"/>
        <v>0</v>
      </c>
    </row>
    <row r="46" spans="1:32" ht="16.5" customHeight="1">
      <c r="A46" s="500" t="s">
        <v>648</v>
      </c>
      <c r="B46" s="500"/>
      <c r="C46" s="500"/>
      <c r="D46" s="500"/>
      <c r="E46" s="500"/>
      <c r="F46" s="500"/>
      <c r="G46" s="500"/>
      <c r="H46" s="500"/>
      <c r="I46" s="501">
        <v>0</v>
      </c>
      <c r="J46" s="500"/>
      <c r="K46" s="501">
        <v>0</v>
      </c>
      <c r="L46" s="500"/>
      <c r="M46" s="186">
        <v>0</v>
      </c>
      <c r="N46" s="186">
        <v>0</v>
      </c>
      <c r="O46" s="186">
        <v>0</v>
      </c>
      <c r="Q46" s="186">
        <v>0</v>
      </c>
      <c r="R46" s="186">
        <v>0</v>
      </c>
      <c r="Y46" s="498"/>
      <c r="AC46" s="491"/>
    </row>
  </sheetData>
  <mergeCells count="15">
    <mergeCell ref="S4:X4"/>
    <mergeCell ref="Y4:AD4"/>
    <mergeCell ref="C4:D4"/>
    <mergeCell ref="E4:F4"/>
    <mergeCell ref="G4:H4"/>
    <mergeCell ref="I4:J4"/>
    <mergeCell ref="K4:L4"/>
    <mergeCell ref="M4:R4"/>
    <mergeCell ref="A1:AD1"/>
    <mergeCell ref="A2:AD2"/>
    <mergeCell ref="C3:D3"/>
    <mergeCell ref="E3:F3"/>
    <mergeCell ref="G3:H3"/>
    <mergeCell ref="I3:J3"/>
    <mergeCell ref="K3:L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FD98"/>
  <sheetViews>
    <sheetView workbookViewId="0">
      <selection activeCell="A10" sqref="A10:A19"/>
    </sheetView>
  </sheetViews>
  <sheetFormatPr defaultColWidth="9.109375" defaultRowHeight="14.4"/>
  <cols>
    <col min="1" max="2" width="32.44140625" style="742" customWidth="1"/>
    <col min="3" max="3" width="70.5546875" style="742" customWidth="1"/>
    <col min="4" max="4" width="57.109375" style="742" customWidth="1"/>
    <col min="5" max="5" width="35.5546875" style="742" customWidth="1"/>
    <col min="6" max="6" width="40.44140625" style="742" customWidth="1"/>
    <col min="7" max="7" width="57.109375" style="742" customWidth="1"/>
    <col min="8" max="8" width="19.109375" style="742" customWidth="1"/>
    <col min="9" max="9" width="17.5546875" style="742" customWidth="1"/>
    <col min="10" max="10" width="57.44140625" style="742" customWidth="1"/>
    <col min="11" max="11" width="42" style="742" customWidth="1"/>
    <col min="12" max="12" width="13.88671875" style="742" customWidth="1"/>
    <col min="13" max="13" width="40.44140625" style="742" customWidth="1"/>
    <col min="14" max="16384" width="9.109375" style="742"/>
  </cols>
  <sheetData>
    <row r="1" spans="1:10">
      <c r="A1" s="928" t="s">
        <v>154</v>
      </c>
      <c r="B1" s="928"/>
      <c r="C1" s="928"/>
      <c r="D1" s="928"/>
      <c r="E1" s="757"/>
      <c r="F1" s="757"/>
      <c r="G1" s="757"/>
      <c r="H1" s="757"/>
      <c r="I1" s="757"/>
      <c r="J1" s="757"/>
    </row>
    <row r="2" spans="1:10" ht="28.8">
      <c r="A2" s="757" t="s">
        <v>156</v>
      </c>
      <c r="B2" s="757" t="s">
        <v>17096</v>
      </c>
      <c r="C2" s="757" t="s">
        <v>685</v>
      </c>
      <c r="D2" s="758" t="s">
        <v>17097</v>
      </c>
      <c r="E2" s="757" t="s">
        <v>123</v>
      </c>
      <c r="F2" s="757"/>
      <c r="G2" s="757"/>
      <c r="H2" s="757"/>
      <c r="I2" s="757"/>
      <c r="J2" s="757"/>
    </row>
    <row r="3" spans="1:10" ht="132" customHeight="1">
      <c r="A3" s="743" t="s">
        <v>17415</v>
      </c>
      <c r="B3" s="757"/>
      <c r="C3" s="757"/>
      <c r="D3" s="759"/>
      <c r="E3" s="757" t="s">
        <v>17416</v>
      </c>
      <c r="G3" s="757"/>
      <c r="H3" s="757"/>
      <c r="I3" s="757"/>
      <c r="J3" s="757"/>
    </row>
    <row r="4" spans="1:10" ht="109.2">
      <c r="A4" s="743" t="s">
        <v>17417</v>
      </c>
      <c r="B4" s="757" t="s">
        <v>159</v>
      </c>
      <c r="C4" s="757" t="s">
        <v>17418</v>
      </c>
      <c r="D4" s="758" t="s">
        <v>17419</v>
      </c>
      <c r="E4" s="757" t="s">
        <v>17420</v>
      </c>
      <c r="F4" s="757"/>
      <c r="G4" s="757"/>
      <c r="H4" s="757"/>
      <c r="I4" s="757"/>
      <c r="J4" s="757"/>
    </row>
    <row r="5" spans="1:10">
      <c r="A5" s="757"/>
      <c r="B5" s="757"/>
      <c r="C5" s="757"/>
      <c r="D5" s="758"/>
      <c r="E5" s="757"/>
      <c r="F5" s="757"/>
      <c r="G5" s="757"/>
      <c r="H5" s="757"/>
      <c r="I5" s="757"/>
      <c r="J5" s="757"/>
    </row>
    <row r="6" spans="1:10">
      <c r="A6" s="760"/>
      <c r="B6" s="757"/>
      <c r="C6" s="757"/>
      <c r="D6" s="757"/>
      <c r="E6" s="757"/>
      <c r="F6" s="757"/>
      <c r="G6" s="757"/>
      <c r="H6" s="757"/>
      <c r="I6" s="757"/>
      <c r="J6" s="757"/>
    </row>
    <row r="7" spans="1:10">
      <c r="A7" s="760"/>
      <c r="B7" s="757"/>
      <c r="C7" s="757"/>
      <c r="D7" s="757"/>
      <c r="E7" s="757"/>
      <c r="F7" s="757"/>
      <c r="G7" s="757"/>
      <c r="H7" s="757"/>
      <c r="I7" s="757"/>
      <c r="J7" s="757"/>
    </row>
    <row r="8" spans="1:10">
      <c r="A8" s="925" t="s">
        <v>155</v>
      </c>
      <c r="B8" s="925"/>
      <c r="C8" s="925"/>
      <c r="D8" s="925"/>
      <c r="E8" s="925"/>
      <c r="F8" s="925"/>
      <c r="G8" s="925"/>
      <c r="H8" s="925"/>
      <c r="I8" s="925"/>
      <c r="J8" s="925"/>
    </row>
    <row r="9" spans="1:10" s="745" customFormat="1" ht="28.8">
      <c r="A9" s="744" t="s">
        <v>687</v>
      </c>
      <c r="B9" s="744" t="s">
        <v>123</v>
      </c>
      <c r="C9" s="744" t="s">
        <v>442</v>
      </c>
      <c r="D9" s="744" t="s">
        <v>157</v>
      </c>
      <c r="E9" s="744" t="s">
        <v>441</v>
      </c>
      <c r="F9" s="744" t="s">
        <v>167</v>
      </c>
      <c r="G9" s="744" t="s">
        <v>688</v>
      </c>
      <c r="H9" s="744" t="s">
        <v>684</v>
      </c>
      <c r="I9" s="744" t="s">
        <v>685</v>
      </c>
      <c r="J9" s="744" t="s">
        <v>686</v>
      </c>
    </row>
    <row r="10" spans="1:10" ht="57.6">
      <c r="A10" s="757" t="s">
        <v>17421</v>
      </c>
      <c r="B10" s="760"/>
      <c r="C10" s="757" t="s">
        <v>17422</v>
      </c>
      <c r="D10" s="760">
        <v>44511</v>
      </c>
      <c r="E10" s="757" t="s">
        <v>530</v>
      </c>
      <c r="F10" s="757" t="s">
        <v>17423</v>
      </c>
      <c r="G10" s="757" t="s">
        <v>17424</v>
      </c>
      <c r="H10" s="757" t="s">
        <v>17425</v>
      </c>
      <c r="I10" s="757" t="s">
        <v>530</v>
      </c>
      <c r="J10" s="757" t="s">
        <v>17426</v>
      </c>
    </row>
    <row r="11" spans="1:10" ht="66" customHeight="1">
      <c r="A11" s="760" t="s">
        <v>17427</v>
      </c>
      <c r="B11" s="757"/>
      <c r="C11" s="757" t="s">
        <v>17428</v>
      </c>
      <c r="D11" s="760">
        <v>44489</v>
      </c>
      <c r="E11" s="757" t="s">
        <v>530</v>
      </c>
      <c r="F11" s="757" t="s">
        <v>17429</v>
      </c>
      <c r="G11" s="757" t="s">
        <v>17430</v>
      </c>
      <c r="H11" s="757" t="s">
        <v>159</v>
      </c>
      <c r="I11" s="757" t="s">
        <v>17431</v>
      </c>
      <c r="J11" s="757" t="s">
        <v>17432</v>
      </c>
    </row>
    <row r="12" spans="1:10" ht="32.25" customHeight="1">
      <c r="A12" s="742" t="s">
        <v>17433</v>
      </c>
      <c r="B12" s="757"/>
      <c r="C12" s="757" t="s">
        <v>17434</v>
      </c>
      <c r="D12" s="760">
        <v>44491</v>
      </c>
      <c r="E12" s="757" t="s">
        <v>17236</v>
      </c>
      <c r="F12" s="742" t="s">
        <v>17435</v>
      </c>
      <c r="G12" s="757" t="s">
        <v>17430</v>
      </c>
      <c r="H12" s="757" t="s">
        <v>158</v>
      </c>
      <c r="I12" s="757" t="s">
        <v>17431</v>
      </c>
      <c r="J12" s="742" t="s">
        <v>17435</v>
      </c>
    </row>
    <row r="13" spans="1:10" ht="19.5" customHeight="1">
      <c r="A13" s="757" t="s">
        <v>17436</v>
      </c>
      <c r="B13" s="757"/>
      <c r="C13" s="757" t="s">
        <v>17437</v>
      </c>
      <c r="D13" s="760">
        <v>44532</v>
      </c>
      <c r="E13" s="757" t="s">
        <v>17236</v>
      </c>
      <c r="F13" s="757" t="s">
        <v>17438</v>
      </c>
      <c r="G13" s="757" t="s">
        <v>17424</v>
      </c>
      <c r="H13" s="757" t="s">
        <v>159</v>
      </c>
      <c r="I13" s="757" t="s">
        <v>17431</v>
      </c>
      <c r="J13" s="757" t="s">
        <v>17439</v>
      </c>
    </row>
    <row r="14" spans="1:10">
      <c r="A14" s="757" t="s">
        <v>17436</v>
      </c>
      <c r="B14" s="757"/>
      <c r="C14" s="757" t="s">
        <v>17440</v>
      </c>
      <c r="D14" s="760">
        <v>44516</v>
      </c>
      <c r="E14" s="757" t="s">
        <v>17236</v>
      </c>
      <c r="F14" s="757" t="s">
        <v>17441</v>
      </c>
      <c r="G14" s="757" t="s">
        <v>17424</v>
      </c>
      <c r="H14" s="757" t="s">
        <v>159</v>
      </c>
      <c r="I14" s="757" t="s">
        <v>17431</v>
      </c>
      <c r="J14" s="757" t="s">
        <v>17442</v>
      </c>
    </row>
    <row r="15" spans="1:10" ht="14.25" customHeight="1">
      <c r="A15" s="757" t="s">
        <v>17436</v>
      </c>
      <c r="B15" s="757"/>
      <c r="C15" s="757" t="s">
        <v>17443</v>
      </c>
      <c r="D15" s="760">
        <v>44494</v>
      </c>
      <c r="E15" s="757" t="s">
        <v>17236</v>
      </c>
      <c r="F15" s="757" t="s">
        <v>17444</v>
      </c>
      <c r="G15" s="757" t="s">
        <v>17430</v>
      </c>
      <c r="H15" s="757" t="s">
        <v>159</v>
      </c>
      <c r="I15" s="757" t="s">
        <v>17431</v>
      </c>
      <c r="J15" s="757" t="s">
        <v>17445</v>
      </c>
    </row>
    <row r="16" spans="1:10" ht="21" customHeight="1">
      <c r="A16" s="757" t="s">
        <v>17446</v>
      </c>
      <c r="B16" s="757"/>
      <c r="C16" s="757" t="s">
        <v>17428</v>
      </c>
      <c r="D16" s="760">
        <v>44489</v>
      </c>
      <c r="E16" s="757" t="s">
        <v>17447</v>
      </c>
      <c r="F16" s="757" t="s">
        <v>17448</v>
      </c>
      <c r="G16" s="757" t="s">
        <v>17430</v>
      </c>
      <c r="H16" s="757" t="s">
        <v>159</v>
      </c>
      <c r="I16" s="757" t="s">
        <v>17431</v>
      </c>
      <c r="J16" s="757" t="s">
        <v>17449</v>
      </c>
    </row>
    <row r="17" spans="1:16384" s="757" customFormat="1" ht="14.25" customHeight="1">
      <c r="A17" s="757" t="s">
        <v>17450</v>
      </c>
      <c r="C17" s="757" t="s">
        <v>17428</v>
      </c>
      <c r="D17" s="760">
        <v>44489</v>
      </c>
      <c r="E17" s="757" t="s">
        <v>17447</v>
      </c>
      <c r="F17" s="757" t="s">
        <v>17451</v>
      </c>
      <c r="G17" s="757" t="s">
        <v>17430</v>
      </c>
      <c r="H17" s="757" t="s">
        <v>159</v>
      </c>
      <c r="I17" s="757" t="s">
        <v>17431</v>
      </c>
      <c r="J17" s="757" t="s">
        <v>17452</v>
      </c>
    </row>
    <row r="18" spans="1:16384" s="757" customFormat="1" ht="18.75" customHeight="1">
      <c r="A18" s="757" t="s">
        <v>17450</v>
      </c>
      <c r="C18" s="757" t="s">
        <v>17453</v>
      </c>
      <c r="D18" s="760">
        <v>44506</v>
      </c>
      <c r="E18" s="757" t="s">
        <v>17454</v>
      </c>
      <c r="F18" s="757" t="s">
        <v>17451</v>
      </c>
      <c r="G18" s="757" t="s">
        <v>17430</v>
      </c>
      <c r="H18" s="757" t="s">
        <v>159</v>
      </c>
      <c r="I18" s="757" t="s">
        <v>17431</v>
      </c>
      <c r="J18" s="742" t="s">
        <v>17455</v>
      </c>
    </row>
    <row r="19" spans="1:16384" s="757" customFormat="1" ht="15.75" customHeight="1">
      <c r="A19" s="757" t="s">
        <v>17450</v>
      </c>
      <c r="C19" s="757" t="s">
        <v>17456</v>
      </c>
      <c r="D19" s="760">
        <v>44490</v>
      </c>
      <c r="E19" s="757" t="s">
        <v>17454</v>
      </c>
      <c r="F19" s="757" t="s">
        <v>17451</v>
      </c>
      <c r="G19" s="757" t="s">
        <v>17430</v>
      </c>
      <c r="H19" s="757" t="s">
        <v>159</v>
      </c>
      <c r="I19" s="757" t="s">
        <v>17431</v>
      </c>
      <c r="J19" s="742" t="s">
        <v>17455</v>
      </c>
    </row>
    <row r="20" spans="1:16384" s="757" customFormat="1">
      <c r="D20" s="760"/>
      <c r="J20" s="742"/>
    </row>
    <row r="21" spans="1:16384" s="746" customFormat="1">
      <c r="A21" s="925" t="s">
        <v>689</v>
      </c>
      <c r="B21" s="925"/>
      <c r="C21" s="925"/>
      <c r="D21" s="925"/>
      <c r="E21" s="925"/>
      <c r="F21" s="925"/>
      <c r="G21" s="925"/>
      <c r="H21" s="925"/>
      <c r="I21" s="925"/>
      <c r="J21" s="925"/>
      <c r="K21" s="925"/>
      <c r="L21" s="925"/>
      <c r="M21" s="925"/>
    </row>
    <row r="22" spans="1:16384" s="742" customFormat="1">
      <c r="A22" s="747" t="s">
        <v>690</v>
      </c>
      <c r="B22" s="747" t="s">
        <v>691</v>
      </c>
      <c r="C22" s="747" t="s">
        <v>692</v>
      </c>
      <c r="D22" s="747" t="s">
        <v>693</v>
      </c>
      <c r="E22" s="747" t="s">
        <v>694</v>
      </c>
      <c r="F22" s="747" t="s">
        <v>515</v>
      </c>
      <c r="G22" s="747" t="s">
        <v>695</v>
      </c>
      <c r="H22" s="747" t="s">
        <v>696</v>
      </c>
      <c r="I22" s="747" t="s">
        <v>697</v>
      </c>
      <c r="J22" s="748" t="s">
        <v>698</v>
      </c>
      <c r="K22" s="749" t="s">
        <v>438</v>
      </c>
      <c r="L22" s="747" t="s">
        <v>17240</v>
      </c>
      <c r="M22" s="757"/>
      <c r="N22" s="757"/>
      <c r="O22" s="757"/>
      <c r="P22" s="757"/>
      <c r="Q22" s="757"/>
      <c r="R22" s="757"/>
      <c r="S22" s="757"/>
      <c r="T22" s="757"/>
      <c r="U22" s="757"/>
      <c r="V22" s="757"/>
      <c r="W22" s="757"/>
      <c r="X22" s="757"/>
      <c r="Y22" s="757"/>
      <c r="Z22" s="757"/>
      <c r="AA22" s="757"/>
      <c r="AB22" s="757"/>
      <c r="AC22" s="757"/>
      <c r="AD22" s="757"/>
      <c r="AE22" s="757"/>
      <c r="AF22" s="757"/>
      <c r="AG22" s="757"/>
      <c r="AH22" s="757"/>
      <c r="AI22" s="757"/>
      <c r="AJ22" s="757"/>
      <c r="AK22" s="757"/>
      <c r="AL22" s="757"/>
      <c r="AM22" s="757"/>
      <c r="AN22" s="757"/>
      <c r="AO22" s="757"/>
      <c r="AP22" s="757"/>
      <c r="AQ22" s="757"/>
      <c r="AR22" s="757"/>
      <c r="AS22" s="757"/>
      <c r="AT22" s="757"/>
      <c r="AU22" s="757"/>
      <c r="AV22" s="757"/>
      <c r="AW22" s="757"/>
      <c r="AX22" s="757"/>
      <c r="AY22" s="757"/>
      <c r="AZ22" s="757"/>
      <c r="BA22" s="757"/>
      <c r="BB22" s="757"/>
      <c r="BC22" s="757"/>
      <c r="BD22" s="757"/>
      <c r="BE22" s="757"/>
      <c r="BF22" s="757"/>
      <c r="BG22" s="757"/>
      <c r="BH22" s="757"/>
      <c r="BI22" s="757"/>
      <c r="BJ22" s="757"/>
      <c r="BK22" s="757"/>
      <c r="BL22" s="757"/>
      <c r="BM22" s="757"/>
      <c r="BN22" s="757"/>
      <c r="BO22" s="757"/>
      <c r="BP22" s="757"/>
      <c r="BQ22" s="757"/>
      <c r="BR22" s="757"/>
      <c r="BS22" s="757"/>
      <c r="BT22" s="757"/>
      <c r="BU22" s="757"/>
      <c r="BV22" s="757"/>
      <c r="BW22" s="757"/>
      <c r="BX22" s="757"/>
      <c r="BY22" s="757"/>
      <c r="BZ22" s="757"/>
      <c r="CA22" s="757"/>
      <c r="CB22" s="757"/>
      <c r="CC22" s="757"/>
      <c r="CD22" s="757"/>
      <c r="CE22" s="757"/>
      <c r="CF22" s="757"/>
      <c r="CG22" s="757"/>
      <c r="CH22" s="757"/>
      <c r="CI22" s="757"/>
      <c r="CJ22" s="757"/>
      <c r="CK22" s="757"/>
      <c r="CL22" s="757"/>
      <c r="CM22" s="757"/>
      <c r="CN22" s="757"/>
      <c r="CO22" s="757"/>
      <c r="CP22" s="757"/>
      <c r="CQ22" s="757"/>
      <c r="CR22" s="757"/>
      <c r="CS22" s="757"/>
      <c r="CT22" s="757"/>
      <c r="CU22" s="757"/>
      <c r="CV22" s="757"/>
      <c r="CW22" s="757"/>
      <c r="CX22" s="757"/>
      <c r="CY22" s="757"/>
      <c r="CZ22" s="757"/>
      <c r="DA22" s="757"/>
      <c r="DB22" s="757"/>
      <c r="DC22" s="757"/>
      <c r="DD22" s="757"/>
      <c r="DE22" s="757"/>
      <c r="DF22" s="757"/>
      <c r="DG22" s="757"/>
      <c r="DH22" s="757"/>
      <c r="DI22" s="757"/>
      <c r="DJ22" s="757"/>
      <c r="DK22" s="757"/>
      <c r="DL22" s="757"/>
      <c r="DM22" s="757"/>
      <c r="DN22" s="757"/>
      <c r="DO22" s="757"/>
      <c r="DP22" s="757"/>
      <c r="DQ22" s="757"/>
      <c r="DR22" s="757"/>
      <c r="DS22" s="757"/>
      <c r="DT22" s="757"/>
      <c r="DU22" s="757"/>
      <c r="DV22" s="757"/>
      <c r="DW22" s="757"/>
      <c r="DX22" s="757"/>
      <c r="DY22" s="757"/>
      <c r="DZ22" s="757"/>
      <c r="EA22" s="757"/>
      <c r="EB22" s="757"/>
      <c r="EC22" s="757"/>
      <c r="ED22" s="757"/>
      <c r="EE22" s="757"/>
      <c r="EF22" s="757"/>
      <c r="EG22" s="757"/>
      <c r="EH22" s="757"/>
      <c r="EI22" s="757"/>
      <c r="EJ22" s="757"/>
      <c r="EK22" s="757"/>
      <c r="EL22" s="757"/>
      <c r="EM22" s="757"/>
      <c r="EN22" s="757"/>
      <c r="EO22" s="757"/>
      <c r="EP22" s="757"/>
      <c r="EQ22" s="757"/>
      <c r="ER22" s="757"/>
      <c r="ES22" s="757"/>
      <c r="ET22" s="757"/>
      <c r="EU22" s="757"/>
      <c r="EV22" s="757"/>
      <c r="EW22" s="757"/>
      <c r="EX22" s="757"/>
      <c r="EY22" s="757"/>
      <c r="EZ22" s="757"/>
      <c r="FA22" s="757"/>
      <c r="FB22" s="757"/>
      <c r="FC22" s="757"/>
      <c r="FD22" s="757"/>
      <c r="FE22" s="757"/>
      <c r="FF22" s="757"/>
      <c r="FG22" s="757"/>
      <c r="FH22" s="757"/>
      <c r="FI22" s="757"/>
      <c r="FJ22" s="757"/>
      <c r="FK22" s="757"/>
      <c r="FL22" s="757"/>
      <c r="FM22" s="757"/>
      <c r="FN22" s="757"/>
      <c r="FO22" s="757"/>
      <c r="FP22" s="757"/>
      <c r="FQ22" s="757"/>
      <c r="FR22" s="757"/>
      <c r="FS22" s="757"/>
      <c r="FT22" s="757"/>
      <c r="FU22" s="757"/>
      <c r="FV22" s="757"/>
      <c r="FW22" s="757"/>
      <c r="FX22" s="757"/>
      <c r="FY22" s="757"/>
      <c r="FZ22" s="757"/>
      <c r="GA22" s="757"/>
      <c r="GB22" s="757"/>
      <c r="GC22" s="757"/>
      <c r="GD22" s="757"/>
      <c r="GE22" s="757"/>
      <c r="GF22" s="757"/>
      <c r="GG22" s="757"/>
      <c r="GH22" s="757"/>
      <c r="GI22" s="757"/>
      <c r="GJ22" s="757"/>
      <c r="GK22" s="757"/>
      <c r="GL22" s="757"/>
      <c r="GM22" s="757"/>
      <c r="GN22" s="757"/>
      <c r="GO22" s="757"/>
      <c r="GP22" s="757"/>
      <c r="GQ22" s="757"/>
      <c r="GR22" s="757"/>
      <c r="GS22" s="757"/>
      <c r="GT22" s="757"/>
      <c r="GU22" s="757"/>
      <c r="GV22" s="757"/>
      <c r="GW22" s="757"/>
      <c r="GX22" s="757"/>
      <c r="GY22" s="757"/>
      <c r="GZ22" s="757"/>
      <c r="HA22" s="757"/>
      <c r="HB22" s="757"/>
      <c r="HC22" s="757"/>
      <c r="HD22" s="757"/>
      <c r="HE22" s="757"/>
      <c r="HF22" s="757"/>
      <c r="HG22" s="757"/>
      <c r="HH22" s="757"/>
      <c r="HI22" s="757"/>
      <c r="HJ22" s="757"/>
      <c r="HK22" s="757"/>
      <c r="HL22" s="757"/>
      <c r="HM22" s="757"/>
      <c r="HN22" s="757"/>
      <c r="HO22" s="757"/>
      <c r="HP22" s="757"/>
      <c r="HQ22" s="757"/>
      <c r="HR22" s="757"/>
      <c r="HS22" s="757"/>
      <c r="HT22" s="757"/>
      <c r="HU22" s="757"/>
      <c r="HV22" s="757"/>
      <c r="HW22" s="757"/>
      <c r="HX22" s="757"/>
      <c r="HY22" s="757"/>
      <c r="HZ22" s="757"/>
      <c r="IA22" s="757"/>
      <c r="IB22" s="757"/>
      <c r="IC22" s="757"/>
      <c r="ID22" s="757"/>
      <c r="IE22" s="757"/>
      <c r="IF22" s="757"/>
      <c r="IG22" s="757"/>
      <c r="IH22" s="757"/>
      <c r="II22" s="757"/>
      <c r="IJ22" s="757"/>
      <c r="IK22" s="757"/>
      <c r="IL22" s="757"/>
      <c r="IM22" s="757"/>
      <c r="IN22" s="757"/>
      <c r="IO22" s="757"/>
      <c r="IP22" s="757"/>
      <c r="IQ22" s="757"/>
      <c r="IR22" s="757"/>
      <c r="IS22" s="757"/>
      <c r="IT22" s="757"/>
      <c r="IU22" s="757"/>
      <c r="IV22" s="757"/>
      <c r="IW22" s="757"/>
      <c r="IX22" s="757"/>
      <c r="IY22" s="757"/>
      <c r="IZ22" s="757"/>
      <c r="JA22" s="757"/>
      <c r="JB22" s="757"/>
      <c r="JC22" s="757"/>
      <c r="JD22" s="757"/>
      <c r="JE22" s="757"/>
      <c r="JF22" s="757"/>
      <c r="JG22" s="757"/>
      <c r="JH22" s="757"/>
      <c r="JI22" s="757"/>
      <c r="JJ22" s="757"/>
      <c r="JK22" s="757"/>
      <c r="JL22" s="757"/>
      <c r="JM22" s="757"/>
      <c r="JN22" s="757"/>
      <c r="JO22" s="757"/>
      <c r="JP22" s="757"/>
      <c r="JQ22" s="757"/>
      <c r="JR22" s="757"/>
      <c r="JS22" s="757"/>
      <c r="JT22" s="757"/>
      <c r="JU22" s="757"/>
      <c r="JV22" s="757"/>
      <c r="JW22" s="757"/>
      <c r="JX22" s="757"/>
      <c r="JY22" s="757"/>
      <c r="JZ22" s="757"/>
      <c r="KA22" s="757"/>
      <c r="KB22" s="757"/>
      <c r="KC22" s="757"/>
      <c r="KD22" s="757"/>
      <c r="KE22" s="757"/>
      <c r="KF22" s="757"/>
      <c r="KG22" s="757"/>
      <c r="KH22" s="757"/>
      <c r="KI22" s="757"/>
      <c r="KJ22" s="757"/>
      <c r="KK22" s="757"/>
      <c r="KL22" s="757"/>
      <c r="KM22" s="757"/>
      <c r="KN22" s="757"/>
      <c r="KO22" s="757"/>
      <c r="KP22" s="757"/>
      <c r="KQ22" s="757"/>
      <c r="KR22" s="757"/>
      <c r="KS22" s="757"/>
      <c r="KT22" s="757"/>
      <c r="KU22" s="757"/>
      <c r="KV22" s="757"/>
      <c r="KW22" s="757"/>
      <c r="KX22" s="757"/>
      <c r="KY22" s="757"/>
      <c r="KZ22" s="757"/>
      <c r="LA22" s="757"/>
      <c r="LB22" s="757"/>
      <c r="LC22" s="757"/>
      <c r="LD22" s="757"/>
      <c r="LE22" s="757"/>
      <c r="LF22" s="757"/>
      <c r="LG22" s="757"/>
      <c r="LH22" s="757"/>
      <c r="LI22" s="757"/>
      <c r="LJ22" s="757"/>
      <c r="LK22" s="757"/>
      <c r="LL22" s="757"/>
      <c r="LM22" s="757"/>
      <c r="LN22" s="757"/>
      <c r="LO22" s="757"/>
      <c r="LP22" s="757"/>
      <c r="LQ22" s="757"/>
      <c r="LR22" s="757"/>
      <c r="LS22" s="757"/>
      <c r="LT22" s="757"/>
      <c r="LU22" s="757"/>
      <c r="LV22" s="757"/>
      <c r="LW22" s="757"/>
      <c r="LX22" s="757"/>
      <c r="LY22" s="757"/>
      <c r="LZ22" s="757"/>
      <c r="MA22" s="757"/>
      <c r="MB22" s="757"/>
      <c r="MC22" s="757"/>
      <c r="MD22" s="757"/>
      <c r="ME22" s="757"/>
      <c r="MF22" s="757"/>
      <c r="MG22" s="757"/>
      <c r="MH22" s="757"/>
      <c r="MI22" s="757"/>
      <c r="MJ22" s="757"/>
      <c r="MK22" s="757"/>
      <c r="ML22" s="757"/>
      <c r="MM22" s="757"/>
      <c r="MN22" s="757"/>
      <c r="MO22" s="757"/>
      <c r="MP22" s="757"/>
      <c r="MQ22" s="757"/>
      <c r="MR22" s="757"/>
      <c r="MS22" s="757"/>
      <c r="MT22" s="757"/>
      <c r="MU22" s="757"/>
      <c r="MV22" s="757"/>
      <c r="MW22" s="757"/>
      <c r="MX22" s="757"/>
      <c r="MY22" s="757"/>
      <c r="MZ22" s="757"/>
      <c r="NA22" s="757"/>
      <c r="NB22" s="757"/>
      <c r="NC22" s="757"/>
      <c r="ND22" s="757"/>
      <c r="NE22" s="757"/>
      <c r="NF22" s="757"/>
      <c r="NG22" s="757"/>
      <c r="NH22" s="757"/>
      <c r="NI22" s="757"/>
      <c r="NJ22" s="757"/>
      <c r="NK22" s="757"/>
      <c r="NL22" s="757"/>
      <c r="NM22" s="757"/>
      <c r="NN22" s="757"/>
      <c r="NO22" s="757"/>
      <c r="NP22" s="757"/>
      <c r="NQ22" s="757"/>
      <c r="NR22" s="757"/>
      <c r="NS22" s="757"/>
      <c r="NT22" s="757"/>
      <c r="NU22" s="757"/>
      <c r="NV22" s="757"/>
      <c r="NW22" s="757"/>
      <c r="NX22" s="757"/>
      <c r="NY22" s="757"/>
      <c r="NZ22" s="757"/>
      <c r="OA22" s="757"/>
      <c r="OB22" s="757"/>
      <c r="OC22" s="757"/>
      <c r="OD22" s="757"/>
      <c r="OE22" s="757"/>
      <c r="OF22" s="757"/>
      <c r="OG22" s="757"/>
      <c r="OH22" s="757"/>
      <c r="OI22" s="757"/>
      <c r="OJ22" s="757"/>
      <c r="OK22" s="757"/>
      <c r="OL22" s="757"/>
      <c r="OM22" s="757"/>
      <c r="ON22" s="757"/>
      <c r="OO22" s="757"/>
      <c r="OP22" s="757"/>
      <c r="OQ22" s="757"/>
      <c r="OR22" s="757"/>
      <c r="OS22" s="757"/>
      <c r="OT22" s="757"/>
      <c r="OU22" s="757"/>
      <c r="OV22" s="757"/>
      <c r="OW22" s="757"/>
      <c r="OX22" s="757"/>
      <c r="OY22" s="757"/>
      <c r="OZ22" s="757"/>
      <c r="PA22" s="757"/>
      <c r="PB22" s="757"/>
      <c r="PC22" s="757"/>
      <c r="PD22" s="757"/>
      <c r="PE22" s="757"/>
      <c r="PF22" s="757"/>
      <c r="PG22" s="757"/>
      <c r="PH22" s="757"/>
      <c r="PI22" s="757"/>
      <c r="PJ22" s="757"/>
      <c r="PK22" s="757"/>
      <c r="PL22" s="757"/>
      <c r="PM22" s="757"/>
      <c r="PN22" s="757"/>
      <c r="PO22" s="757"/>
      <c r="PP22" s="757"/>
      <c r="PQ22" s="757"/>
      <c r="PR22" s="757"/>
      <c r="PS22" s="757"/>
      <c r="PT22" s="757"/>
      <c r="PU22" s="757"/>
      <c r="PV22" s="757"/>
      <c r="PW22" s="757"/>
      <c r="PX22" s="757"/>
      <c r="PY22" s="757"/>
      <c r="PZ22" s="757"/>
      <c r="QA22" s="757"/>
      <c r="QB22" s="757"/>
      <c r="QC22" s="757"/>
      <c r="QD22" s="757"/>
      <c r="QE22" s="757"/>
      <c r="QF22" s="757"/>
      <c r="QG22" s="757"/>
      <c r="QH22" s="757"/>
      <c r="QI22" s="757"/>
      <c r="QJ22" s="757"/>
      <c r="QK22" s="757"/>
      <c r="QL22" s="757"/>
      <c r="QM22" s="757"/>
      <c r="QN22" s="757"/>
      <c r="QO22" s="757"/>
      <c r="QP22" s="757"/>
      <c r="QQ22" s="757"/>
      <c r="QR22" s="757"/>
      <c r="QS22" s="757"/>
      <c r="QT22" s="757"/>
      <c r="QU22" s="757"/>
      <c r="QV22" s="757"/>
      <c r="QW22" s="757"/>
      <c r="QX22" s="757"/>
      <c r="QY22" s="757"/>
      <c r="QZ22" s="757"/>
      <c r="RA22" s="757"/>
      <c r="RB22" s="757"/>
      <c r="RC22" s="757"/>
      <c r="RD22" s="757"/>
      <c r="RE22" s="757"/>
      <c r="RF22" s="757"/>
      <c r="RG22" s="757"/>
      <c r="RH22" s="757"/>
      <c r="RI22" s="757"/>
      <c r="RJ22" s="757"/>
      <c r="RK22" s="757"/>
      <c r="RL22" s="757"/>
      <c r="RM22" s="757"/>
      <c r="RN22" s="757"/>
      <c r="RO22" s="757"/>
      <c r="RP22" s="757"/>
      <c r="RQ22" s="757"/>
      <c r="RR22" s="757"/>
      <c r="RS22" s="757"/>
      <c r="RT22" s="757"/>
      <c r="RU22" s="757"/>
      <c r="RV22" s="757"/>
      <c r="RW22" s="757"/>
      <c r="RX22" s="757"/>
      <c r="RY22" s="757"/>
      <c r="RZ22" s="757"/>
      <c r="SA22" s="757"/>
      <c r="SB22" s="757"/>
      <c r="SC22" s="757"/>
      <c r="SD22" s="757"/>
      <c r="SE22" s="757"/>
      <c r="SF22" s="757"/>
      <c r="SG22" s="757"/>
      <c r="SH22" s="757"/>
      <c r="SI22" s="757"/>
      <c r="SJ22" s="757"/>
      <c r="SK22" s="757"/>
      <c r="SL22" s="757"/>
      <c r="SM22" s="757"/>
      <c r="SN22" s="757"/>
      <c r="SO22" s="757"/>
      <c r="SP22" s="757"/>
      <c r="SQ22" s="757"/>
      <c r="SR22" s="757"/>
      <c r="SS22" s="757"/>
      <c r="ST22" s="757"/>
      <c r="SU22" s="757"/>
      <c r="SV22" s="757"/>
      <c r="SW22" s="757"/>
      <c r="SX22" s="757"/>
      <c r="SY22" s="757"/>
      <c r="SZ22" s="757"/>
      <c r="TA22" s="757"/>
      <c r="TB22" s="757"/>
      <c r="TC22" s="757"/>
      <c r="TD22" s="757"/>
      <c r="TE22" s="757"/>
      <c r="TF22" s="757"/>
      <c r="TG22" s="757"/>
      <c r="TH22" s="757"/>
      <c r="TI22" s="757"/>
      <c r="TJ22" s="757"/>
      <c r="TK22" s="757"/>
      <c r="TL22" s="757"/>
      <c r="TM22" s="757"/>
      <c r="TN22" s="757"/>
      <c r="TO22" s="757"/>
      <c r="TP22" s="757"/>
      <c r="TQ22" s="757"/>
      <c r="TR22" s="757"/>
      <c r="TS22" s="757"/>
      <c r="TT22" s="757"/>
      <c r="TU22" s="757"/>
      <c r="TV22" s="757"/>
      <c r="TW22" s="757"/>
      <c r="TX22" s="757"/>
      <c r="TY22" s="757"/>
      <c r="TZ22" s="757"/>
      <c r="UA22" s="757"/>
      <c r="UB22" s="757"/>
      <c r="UC22" s="757"/>
      <c r="UD22" s="757"/>
      <c r="UE22" s="757"/>
      <c r="UF22" s="757"/>
      <c r="UG22" s="757"/>
      <c r="UH22" s="757"/>
      <c r="UI22" s="757"/>
      <c r="UJ22" s="757"/>
      <c r="UK22" s="757"/>
      <c r="UL22" s="757"/>
      <c r="UM22" s="757"/>
      <c r="UN22" s="757"/>
      <c r="UO22" s="757"/>
      <c r="UP22" s="757"/>
      <c r="UQ22" s="757"/>
      <c r="UR22" s="757"/>
      <c r="US22" s="757"/>
      <c r="UT22" s="757"/>
      <c r="UU22" s="757"/>
      <c r="UV22" s="757"/>
      <c r="UW22" s="757"/>
      <c r="UX22" s="757"/>
      <c r="UY22" s="757"/>
      <c r="UZ22" s="757"/>
      <c r="VA22" s="757"/>
      <c r="VB22" s="757"/>
      <c r="VC22" s="757"/>
      <c r="VD22" s="757"/>
      <c r="VE22" s="757"/>
      <c r="VF22" s="757"/>
      <c r="VG22" s="757"/>
      <c r="VH22" s="757"/>
      <c r="VI22" s="757"/>
      <c r="VJ22" s="757"/>
      <c r="VK22" s="757"/>
      <c r="VL22" s="757"/>
      <c r="VM22" s="757"/>
      <c r="VN22" s="757"/>
      <c r="VO22" s="757"/>
      <c r="VP22" s="757"/>
      <c r="VQ22" s="757"/>
      <c r="VR22" s="757"/>
      <c r="VS22" s="757"/>
      <c r="VT22" s="757"/>
      <c r="VU22" s="757"/>
      <c r="VV22" s="757"/>
      <c r="VW22" s="757"/>
      <c r="VX22" s="757"/>
      <c r="VY22" s="757"/>
      <c r="VZ22" s="757"/>
      <c r="WA22" s="757"/>
      <c r="WB22" s="757"/>
      <c r="WC22" s="757"/>
      <c r="WD22" s="757"/>
      <c r="WE22" s="757"/>
      <c r="WF22" s="757"/>
      <c r="WG22" s="757"/>
      <c r="WH22" s="757"/>
      <c r="WI22" s="757"/>
      <c r="WJ22" s="757"/>
      <c r="WK22" s="757"/>
      <c r="WL22" s="757"/>
      <c r="WM22" s="757"/>
      <c r="WN22" s="757"/>
      <c r="WO22" s="757"/>
      <c r="WP22" s="757"/>
      <c r="WQ22" s="757"/>
      <c r="WR22" s="757"/>
      <c r="WS22" s="757"/>
      <c r="WT22" s="757"/>
      <c r="WU22" s="757"/>
      <c r="WV22" s="757"/>
      <c r="WW22" s="757"/>
      <c r="WX22" s="757"/>
      <c r="WY22" s="757"/>
      <c r="WZ22" s="757"/>
      <c r="XA22" s="757"/>
      <c r="XB22" s="757"/>
      <c r="XC22" s="757"/>
      <c r="XD22" s="757"/>
      <c r="XE22" s="757"/>
      <c r="XF22" s="757"/>
      <c r="XG22" s="757"/>
      <c r="XH22" s="757"/>
      <c r="XI22" s="757"/>
      <c r="XJ22" s="757"/>
      <c r="XK22" s="757"/>
      <c r="XL22" s="757"/>
      <c r="XM22" s="757"/>
      <c r="XN22" s="757"/>
      <c r="XO22" s="757"/>
      <c r="XP22" s="757"/>
      <c r="XQ22" s="757"/>
      <c r="XR22" s="757"/>
      <c r="XS22" s="757"/>
      <c r="XT22" s="757"/>
      <c r="XU22" s="757"/>
      <c r="XV22" s="757"/>
      <c r="XW22" s="757"/>
      <c r="XX22" s="757"/>
      <c r="XY22" s="757"/>
      <c r="XZ22" s="757"/>
      <c r="YA22" s="757"/>
      <c r="YB22" s="757"/>
      <c r="YC22" s="757"/>
      <c r="YD22" s="757"/>
      <c r="YE22" s="757"/>
      <c r="YF22" s="757"/>
      <c r="YG22" s="757"/>
      <c r="YH22" s="757"/>
      <c r="YI22" s="757"/>
      <c r="YJ22" s="757"/>
      <c r="YK22" s="757"/>
      <c r="YL22" s="757"/>
      <c r="YM22" s="757"/>
      <c r="YN22" s="757"/>
      <c r="YO22" s="757"/>
      <c r="YP22" s="757"/>
      <c r="YQ22" s="757"/>
      <c r="YR22" s="757"/>
      <c r="YS22" s="757"/>
      <c r="YT22" s="757"/>
      <c r="YU22" s="757"/>
      <c r="YV22" s="757"/>
      <c r="YW22" s="757"/>
      <c r="YX22" s="757"/>
      <c r="YY22" s="757"/>
      <c r="YZ22" s="757"/>
      <c r="ZA22" s="757"/>
      <c r="ZB22" s="757"/>
      <c r="ZC22" s="757"/>
      <c r="ZD22" s="757"/>
      <c r="ZE22" s="757"/>
      <c r="ZF22" s="757"/>
      <c r="ZG22" s="757"/>
      <c r="ZH22" s="757"/>
      <c r="ZI22" s="757"/>
      <c r="ZJ22" s="757"/>
      <c r="ZK22" s="757"/>
      <c r="ZL22" s="757"/>
      <c r="ZM22" s="757"/>
      <c r="ZN22" s="757"/>
      <c r="ZO22" s="757"/>
      <c r="ZP22" s="757"/>
      <c r="ZQ22" s="757"/>
      <c r="ZR22" s="757"/>
      <c r="ZS22" s="757"/>
      <c r="ZT22" s="757"/>
      <c r="ZU22" s="757"/>
      <c r="ZV22" s="757"/>
      <c r="ZW22" s="757"/>
      <c r="ZX22" s="757"/>
      <c r="ZY22" s="757"/>
      <c r="ZZ22" s="757"/>
      <c r="AAA22" s="757"/>
      <c r="AAB22" s="757"/>
      <c r="AAC22" s="757"/>
      <c r="AAD22" s="757"/>
      <c r="AAE22" s="757"/>
      <c r="AAF22" s="757"/>
      <c r="AAG22" s="757"/>
      <c r="AAH22" s="757"/>
      <c r="AAI22" s="757"/>
      <c r="AAJ22" s="757"/>
      <c r="AAK22" s="757"/>
      <c r="AAL22" s="757"/>
      <c r="AAM22" s="757"/>
      <c r="AAN22" s="757"/>
      <c r="AAO22" s="757"/>
      <c r="AAP22" s="757"/>
      <c r="AAQ22" s="757"/>
      <c r="AAR22" s="757"/>
      <c r="AAS22" s="757"/>
      <c r="AAT22" s="757"/>
      <c r="AAU22" s="757"/>
      <c r="AAV22" s="757"/>
      <c r="AAW22" s="757"/>
      <c r="AAX22" s="757"/>
      <c r="AAY22" s="757"/>
      <c r="AAZ22" s="757"/>
      <c r="ABA22" s="757"/>
      <c r="ABB22" s="757"/>
      <c r="ABC22" s="757"/>
      <c r="ABD22" s="757"/>
      <c r="ABE22" s="757"/>
      <c r="ABF22" s="757"/>
      <c r="ABG22" s="757"/>
      <c r="ABH22" s="757"/>
      <c r="ABI22" s="757"/>
      <c r="ABJ22" s="757"/>
      <c r="ABK22" s="757"/>
      <c r="ABL22" s="757"/>
      <c r="ABM22" s="757"/>
      <c r="ABN22" s="757"/>
      <c r="ABO22" s="757"/>
      <c r="ABP22" s="757"/>
      <c r="ABQ22" s="757"/>
      <c r="ABR22" s="757"/>
      <c r="ABS22" s="757"/>
      <c r="ABT22" s="757"/>
      <c r="ABU22" s="757"/>
      <c r="ABV22" s="757"/>
      <c r="ABW22" s="757"/>
      <c r="ABX22" s="757"/>
      <c r="ABY22" s="757"/>
      <c r="ABZ22" s="757"/>
      <c r="ACA22" s="757"/>
      <c r="ACB22" s="757"/>
      <c r="ACC22" s="757"/>
      <c r="ACD22" s="757"/>
      <c r="ACE22" s="757"/>
      <c r="ACF22" s="757"/>
      <c r="ACG22" s="757"/>
      <c r="ACH22" s="757"/>
      <c r="ACI22" s="757"/>
      <c r="ACJ22" s="757"/>
      <c r="ACK22" s="757"/>
      <c r="ACL22" s="757"/>
      <c r="ACM22" s="757"/>
      <c r="ACN22" s="757"/>
      <c r="ACO22" s="757"/>
      <c r="ACP22" s="757"/>
      <c r="ACQ22" s="757"/>
      <c r="ACR22" s="757"/>
      <c r="ACS22" s="757"/>
      <c r="ACT22" s="757"/>
      <c r="ACU22" s="757"/>
      <c r="ACV22" s="757"/>
      <c r="ACW22" s="757"/>
      <c r="ACX22" s="757"/>
      <c r="ACY22" s="757"/>
      <c r="ACZ22" s="757"/>
      <c r="ADA22" s="757"/>
      <c r="ADB22" s="757"/>
      <c r="ADC22" s="757"/>
      <c r="ADD22" s="757"/>
      <c r="ADE22" s="757"/>
      <c r="ADF22" s="757"/>
      <c r="ADG22" s="757"/>
      <c r="ADH22" s="757"/>
      <c r="ADI22" s="757"/>
      <c r="ADJ22" s="757"/>
      <c r="ADK22" s="757"/>
      <c r="ADL22" s="757"/>
      <c r="ADM22" s="757"/>
      <c r="ADN22" s="757"/>
      <c r="ADO22" s="757"/>
      <c r="ADP22" s="757"/>
      <c r="ADQ22" s="757"/>
      <c r="ADR22" s="757"/>
      <c r="ADS22" s="757"/>
      <c r="ADT22" s="757"/>
      <c r="ADU22" s="757"/>
      <c r="ADV22" s="757"/>
      <c r="ADW22" s="757"/>
      <c r="ADX22" s="757"/>
      <c r="ADY22" s="757"/>
      <c r="ADZ22" s="757"/>
      <c r="AEA22" s="757"/>
      <c r="AEB22" s="757"/>
      <c r="AEC22" s="757"/>
      <c r="AED22" s="757"/>
      <c r="AEE22" s="757"/>
      <c r="AEF22" s="757"/>
      <c r="AEG22" s="757"/>
      <c r="AEH22" s="757"/>
      <c r="AEI22" s="757"/>
      <c r="AEJ22" s="757"/>
      <c r="AEK22" s="757"/>
      <c r="AEL22" s="757"/>
      <c r="AEM22" s="757"/>
      <c r="AEN22" s="757"/>
      <c r="AEO22" s="757"/>
      <c r="AEP22" s="757"/>
      <c r="AEQ22" s="757"/>
      <c r="AER22" s="757"/>
      <c r="AES22" s="757"/>
      <c r="AET22" s="757"/>
      <c r="AEU22" s="757"/>
      <c r="AEV22" s="757"/>
      <c r="AEW22" s="757"/>
      <c r="AEX22" s="757"/>
      <c r="AEY22" s="757"/>
      <c r="AEZ22" s="757"/>
      <c r="AFA22" s="757"/>
      <c r="AFB22" s="757"/>
      <c r="AFC22" s="757"/>
      <c r="AFD22" s="757"/>
      <c r="AFE22" s="757"/>
      <c r="AFF22" s="757"/>
      <c r="AFG22" s="757"/>
      <c r="AFH22" s="757"/>
      <c r="AFI22" s="757"/>
      <c r="AFJ22" s="757"/>
      <c r="AFK22" s="757"/>
      <c r="AFL22" s="757"/>
      <c r="AFM22" s="757"/>
      <c r="AFN22" s="757"/>
      <c r="AFO22" s="757"/>
      <c r="AFP22" s="757"/>
      <c r="AFQ22" s="757"/>
      <c r="AFR22" s="757"/>
      <c r="AFS22" s="757"/>
      <c r="AFT22" s="757"/>
      <c r="AFU22" s="757"/>
      <c r="AFV22" s="757"/>
      <c r="AFW22" s="757"/>
      <c r="AFX22" s="757"/>
      <c r="AFY22" s="757"/>
      <c r="AFZ22" s="757"/>
      <c r="AGA22" s="757"/>
      <c r="AGB22" s="757"/>
      <c r="AGC22" s="757"/>
      <c r="AGD22" s="757"/>
      <c r="AGE22" s="757"/>
      <c r="AGF22" s="757"/>
      <c r="AGG22" s="757"/>
      <c r="AGH22" s="757"/>
      <c r="AGI22" s="757"/>
      <c r="AGJ22" s="757"/>
      <c r="AGK22" s="757"/>
      <c r="AGL22" s="757"/>
      <c r="AGM22" s="757"/>
      <c r="AGN22" s="757"/>
      <c r="AGO22" s="757"/>
      <c r="AGP22" s="757"/>
      <c r="AGQ22" s="757"/>
      <c r="AGR22" s="757"/>
      <c r="AGS22" s="757"/>
      <c r="AGT22" s="757"/>
      <c r="AGU22" s="757"/>
      <c r="AGV22" s="757"/>
      <c r="AGW22" s="757"/>
      <c r="AGX22" s="757"/>
      <c r="AGY22" s="757"/>
      <c r="AGZ22" s="757"/>
      <c r="AHA22" s="757"/>
      <c r="AHB22" s="757"/>
      <c r="AHC22" s="757"/>
      <c r="AHD22" s="757"/>
      <c r="AHE22" s="757"/>
      <c r="AHF22" s="757"/>
      <c r="AHG22" s="757"/>
      <c r="AHH22" s="757"/>
      <c r="AHI22" s="757"/>
      <c r="AHJ22" s="757"/>
      <c r="AHK22" s="757"/>
      <c r="AHL22" s="757"/>
      <c r="AHM22" s="757"/>
      <c r="AHN22" s="757"/>
      <c r="AHO22" s="757"/>
      <c r="AHP22" s="757"/>
      <c r="AHQ22" s="757"/>
      <c r="AHR22" s="757"/>
      <c r="AHS22" s="757"/>
      <c r="AHT22" s="757"/>
      <c r="AHU22" s="757"/>
      <c r="AHV22" s="757"/>
      <c r="AHW22" s="757"/>
      <c r="AHX22" s="757"/>
      <c r="AHY22" s="757"/>
      <c r="AHZ22" s="757"/>
      <c r="AIA22" s="757"/>
      <c r="AIB22" s="757"/>
      <c r="AIC22" s="757"/>
      <c r="AID22" s="757"/>
      <c r="AIE22" s="757"/>
      <c r="AIF22" s="757"/>
      <c r="AIG22" s="757"/>
      <c r="AIH22" s="757"/>
      <c r="AII22" s="757"/>
      <c r="AIJ22" s="757"/>
      <c r="AIK22" s="757"/>
      <c r="AIL22" s="757"/>
      <c r="AIM22" s="757"/>
      <c r="AIN22" s="757"/>
      <c r="AIO22" s="757"/>
      <c r="AIP22" s="757"/>
      <c r="AIQ22" s="757"/>
      <c r="AIR22" s="757"/>
      <c r="AIS22" s="757"/>
      <c r="AIT22" s="757"/>
      <c r="AIU22" s="757"/>
      <c r="AIV22" s="757"/>
      <c r="AIW22" s="757"/>
      <c r="AIX22" s="757"/>
      <c r="AIY22" s="757"/>
      <c r="AIZ22" s="757"/>
      <c r="AJA22" s="757"/>
      <c r="AJB22" s="757"/>
      <c r="AJC22" s="757"/>
      <c r="AJD22" s="757"/>
      <c r="AJE22" s="757"/>
      <c r="AJF22" s="757"/>
      <c r="AJG22" s="757"/>
      <c r="AJH22" s="757"/>
      <c r="AJI22" s="757"/>
      <c r="AJJ22" s="757"/>
      <c r="AJK22" s="757"/>
      <c r="AJL22" s="757"/>
      <c r="AJM22" s="757"/>
      <c r="AJN22" s="757"/>
      <c r="AJO22" s="757"/>
      <c r="AJP22" s="757"/>
      <c r="AJQ22" s="757"/>
      <c r="AJR22" s="757"/>
      <c r="AJS22" s="757"/>
      <c r="AJT22" s="757"/>
      <c r="AJU22" s="757"/>
      <c r="AJV22" s="757"/>
      <c r="AJW22" s="757"/>
      <c r="AJX22" s="757"/>
      <c r="AJY22" s="757"/>
      <c r="AJZ22" s="757"/>
      <c r="AKA22" s="757"/>
      <c r="AKB22" s="757"/>
      <c r="AKC22" s="757"/>
      <c r="AKD22" s="757"/>
      <c r="AKE22" s="757"/>
      <c r="AKF22" s="757"/>
      <c r="AKG22" s="757"/>
      <c r="AKH22" s="757"/>
      <c r="AKI22" s="757"/>
      <c r="AKJ22" s="757"/>
      <c r="AKK22" s="757"/>
      <c r="AKL22" s="757"/>
      <c r="AKM22" s="757"/>
      <c r="AKN22" s="757"/>
      <c r="AKO22" s="757"/>
      <c r="AKP22" s="757"/>
      <c r="AKQ22" s="757"/>
      <c r="AKR22" s="757"/>
      <c r="AKS22" s="757"/>
      <c r="AKT22" s="757"/>
      <c r="AKU22" s="757"/>
      <c r="AKV22" s="757"/>
      <c r="AKW22" s="757"/>
      <c r="AKX22" s="757"/>
      <c r="AKY22" s="757"/>
      <c r="AKZ22" s="757"/>
      <c r="ALA22" s="757"/>
      <c r="ALB22" s="757"/>
      <c r="ALC22" s="757"/>
      <c r="ALD22" s="757"/>
      <c r="ALE22" s="757"/>
      <c r="ALF22" s="757"/>
      <c r="ALG22" s="757"/>
      <c r="ALH22" s="757"/>
      <c r="ALI22" s="757"/>
      <c r="ALJ22" s="757"/>
      <c r="ALK22" s="757"/>
      <c r="ALL22" s="757"/>
      <c r="ALM22" s="757"/>
      <c r="ALN22" s="757"/>
      <c r="ALO22" s="757"/>
      <c r="ALP22" s="757"/>
      <c r="ALQ22" s="757"/>
      <c r="ALR22" s="757"/>
      <c r="ALS22" s="757"/>
      <c r="ALT22" s="757"/>
      <c r="ALU22" s="757"/>
      <c r="ALV22" s="757"/>
      <c r="ALW22" s="757"/>
      <c r="ALX22" s="757"/>
      <c r="ALY22" s="757"/>
      <c r="ALZ22" s="757"/>
      <c r="AMA22" s="757"/>
      <c r="AMB22" s="757"/>
      <c r="AMC22" s="757"/>
      <c r="AMD22" s="757"/>
      <c r="AME22" s="757"/>
      <c r="AMF22" s="757"/>
      <c r="AMG22" s="757"/>
      <c r="AMH22" s="757"/>
      <c r="AMI22" s="757"/>
      <c r="AMJ22" s="757"/>
      <c r="AMK22" s="757"/>
      <c r="AML22" s="757"/>
      <c r="AMM22" s="757"/>
      <c r="AMN22" s="757"/>
      <c r="AMO22" s="757"/>
      <c r="AMP22" s="757"/>
      <c r="AMQ22" s="757"/>
      <c r="AMR22" s="757"/>
      <c r="AMS22" s="757"/>
      <c r="AMT22" s="757"/>
      <c r="AMU22" s="757"/>
      <c r="AMV22" s="757"/>
      <c r="AMW22" s="757"/>
      <c r="AMX22" s="757"/>
      <c r="AMY22" s="757"/>
      <c r="AMZ22" s="757"/>
      <c r="ANA22" s="757"/>
      <c r="ANB22" s="757"/>
      <c r="ANC22" s="757"/>
      <c r="AND22" s="757"/>
      <c r="ANE22" s="757"/>
      <c r="ANF22" s="757"/>
      <c r="ANG22" s="757"/>
      <c r="ANH22" s="757"/>
      <c r="ANI22" s="757"/>
      <c r="ANJ22" s="757"/>
      <c r="ANK22" s="757"/>
      <c r="ANL22" s="757"/>
      <c r="ANM22" s="757"/>
      <c r="ANN22" s="757"/>
      <c r="ANO22" s="757"/>
      <c r="ANP22" s="757"/>
      <c r="ANQ22" s="757"/>
      <c r="ANR22" s="757"/>
      <c r="ANS22" s="757"/>
      <c r="ANT22" s="757"/>
      <c r="ANU22" s="757"/>
      <c r="ANV22" s="757"/>
      <c r="ANW22" s="757"/>
      <c r="ANX22" s="757"/>
      <c r="ANY22" s="757"/>
      <c r="ANZ22" s="757"/>
      <c r="AOA22" s="757"/>
      <c r="AOB22" s="757"/>
      <c r="AOC22" s="757"/>
      <c r="AOD22" s="757"/>
      <c r="AOE22" s="757"/>
      <c r="AOF22" s="757"/>
      <c r="AOG22" s="757"/>
      <c r="AOH22" s="757"/>
      <c r="AOI22" s="757"/>
      <c r="AOJ22" s="757"/>
      <c r="AOK22" s="757"/>
      <c r="AOL22" s="757"/>
      <c r="AOM22" s="757"/>
      <c r="AON22" s="757"/>
      <c r="AOO22" s="757"/>
      <c r="AOP22" s="757"/>
      <c r="AOQ22" s="757"/>
      <c r="AOR22" s="757"/>
      <c r="AOS22" s="757"/>
      <c r="AOT22" s="757"/>
      <c r="AOU22" s="757"/>
      <c r="AOV22" s="757"/>
      <c r="AOW22" s="757"/>
      <c r="AOX22" s="757"/>
      <c r="AOY22" s="757"/>
      <c r="AOZ22" s="757"/>
      <c r="APA22" s="757"/>
      <c r="APB22" s="757"/>
      <c r="APC22" s="757"/>
      <c r="APD22" s="757"/>
      <c r="APE22" s="757"/>
      <c r="APF22" s="757"/>
      <c r="APG22" s="757"/>
      <c r="APH22" s="757"/>
      <c r="API22" s="757"/>
      <c r="APJ22" s="757"/>
      <c r="APK22" s="757"/>
      <c r="APL22" s="757"/>
      <c r="APM22" s="757"/>
      <c r="APN22" s="757"/>
      <c r="APO22" s="757"/>
      <c r="APP22" s="757"/>
      <c r="APQ22" s="757"/>
      <c r="APR22" s="757"/>
      <c r="APS22" s="757"/>
      <c r="APT22" s="757"/>
      <c r="APU22" s="757"/>
      <c r="APV22" s="757"/>
      <c r="APW22" s="757"/>
      <c r="APX22" s="757"/>
      <c r="APY22" s="757"/>
      <c r="APZ22" s="757"/>
      <c r="AQA22" s="757"/>
      <c r="AQB22" s="757"/>
      <c r="AQC22" s="757"/>
      <c r="AQD22" s="757"/>
      <c r="AQE22" s="757"/>
      <c r="AQF22" s="757"/>
      <c r="AQG22" s="757"/>
      <c r="AQH22" s="757"/>
      <c r="AQI22" s="757"/>
      <c r="AQJ22" s="757"/>
      <c r="AQK22" s="757"/>
      <c r="AQL22" s="757"/>
      <c r="AQM22" s="757"/>
      <c r="AQN22" s="757"/>
      <c r="AQO22" s="757"/>
      <c r="AQP22" s="757"/>
      <c r="AQQ22" s="757"/>
      <c r="AQR22" s="757"/>
      <c r="AQS22" s="757"/>
      <c r="AQT22" s="757"/>
      <c r="AQU22" s="757"/>
      <c r="AQV22" s="757"/>
      <c r="AQW22" s="757"/>
      <c r="AQX22" s="757"/>
      <c r="AQY22" s="757"/>
      <c r="AQZ22" s="757"/>
      <c r="ARA22" s="757"/>
      <c r="ARB22" s="757"/>
      <c r="ARC22" s="757"/>
      <c r="ARD22" s="757"/>
      <c r="ARE22" s="757"/>
      <c r="ARF22" s="757"/>
      <c r="ARG22" s="757"/>
      <c r="ARH22" s="757"/>
      <c r="ARI22" s="757"/>
      <c r="ARJ22" s="757"/>
      <c r="ARK22" s="757"/>
      <c r="ARL22" s="757"/>
      <c r="ARM22" s="757"/>
      <c r="ARN22" s="757"/>
      <c r="ARO22" s="757"/>
      <c r="ARP22" s="757"/>
      <c r="ARQ22" s="757"/>
      <c r="ARR22" s="757"/>
      <c r="ARS22" s="757"/>
      <c r="ART22" s="757"/>
      <c r="ARU22" s="757"/>
      <c r="ARV22" s="757"/>
      <c r="ARW22" s="757"/>
      <c r="ARX22" s="757"/>
      <c r="ARY22" s="757"/>
      <c r="ARZ22" s="757"/>
      <c r="ASA22" s="757"/>
      <c r="ASB22" s="757"/>
      <c r="ASC22" s="757"/>
      <c r="ASD22" s="757"/>
      <c r="ASE22" s="757"/>
      <c r="ASF22" s="757"/>
      <c r="ASG22" s="757"/>
      <c r="ASH22" s="757"/>
      <c r="ASI22" s="757"/>
      <c r="ASJ22" s="757"/>
      <c r="ASK22" s="757"/>
      <c r="ASL22" s="757"/>
      <c r="ASM22" s="757"/>
      <c r="ASN22" s="757"/>
      <c r="ASO22" s="757"/>
      <c r="ASP22" s="757"/>
      <c r="ASQ22" s="757"/>
      <c r="ASR22" s="757"/>
      <c r="ASS22" s="757"/>
      <c r="AST22" s="757"/>
      <c r="ASU22" s="757"/>
      <c r="ASV22" s="757"/>
      <c r="ASW22" s="757"/>
      <c r="ASX22" s="757"/>
      <c r="ASY22" s="757"/>
      <c r="ASZ22" s="757"/>
      <c r="ATA22" s="757"/>
      <c r="ATB22" s="757"/>
      <c r="ATC22" s="757"/>
      <c r="ATD22" s="757"/>
      <c r="ATE22" s="757"/>
      <c r="ATF22" s="757"/>
      <c r="ATG22" s="757"/>
      <c r="ATH22" s="757"/>
      <c r="ATI22" s="757"/>
      <c r="ATJ22" s="757"/>
      <c r="ATK22" s="757"/>
      <c r="ATL22" s="757"/>
      <c r="ATM22" s="757"/>
      <c r="ATN22" s="757"/>
      <c r="ATO22" s="757"/>
      <c r="ATP22" s="757"/>
      <c r="ATQ22" s="757"/>
      <c r="ATR22" s="757"/>
      <c r="ATS22" s="757"/>
      <c r="ATT22" s="757"/>
      <c r="ATU22" s="757"/>
      <c r="ATV22" s="757"/>
      <c r="ATW22" s="757"/>
      <c r="ATX22" s="757"/>
      <c r="ATY22" s="757"/>
      <c r="ATZ22" s="757"/>
      <c r="AUA22" s="757"/>
      <c r="AUB22" s="757"/>
      <c r="AUC22" s="757"/>
      <c r="AUD22" s="757"/>
      <c r="AUE22" s="757"/>
      <c r="AUF22" s="757"/>
      <c r="AUG22" s="757"/>
      <c r="AUH22" s="757"/>
      <c r="AUI22" s="757"/>
      <c r="AUJ22" s="757"/>
      <c r="AUK22" s="757"/>
      <c r="AUL22" s="757"/>
      <c r="AUM22" s="757"/>
      <c r="AUN22" s="757"/>
      <c r="AUO22" s="757"/>
      <c r="AUP22" s="757"/>
      <c r="AUQ22" s="757"/>
      <c r="AUR22" s="757"/>
      <c r="AUS22" s="757"/>
      <c r="AUT22" s="757"/>
      <c r="AUU22" s="757"/>
      <c r="AUV22" s="757"/>
      <c r="AUW22" s="757"/>
      <c r="AUX22" s="757"/>
      <c r="AUY22" s="757"/>
      <c r="AUZ22" s="757"/>
      <c r="AVA22" s="757"/>
      <c r="AVB22" s="757"/>
      <c r="AVC22" s="757"/>
      <c r="AVD22" s="757"/>
      <c r="AVE22" s="757"/>
      <c r="AVF22" s="757"/>
      <c r="AVG22" s="757"/>
      <c r="AVH22" s="757"/>
      <c r="AVI22" s="757"/>
      <c r="AVJ22" s="757"/>
      <c r="AVK22" s="757"/>
      <c r="AVL22" s="757"/>
      <c r="AVM22" s="757"/>
      <c r="AVN22" s="757"/>
      <c r="AVO22" s="757"/>
      <c r="AVP22" s="757"/>
      <c r="AVQ22" s="757"/>
      <c r="AVR22" s="757"/>
      <c r="AVS22" s="757"/>
      <c r="AVT22" s="757"/>
      <c r="AVU22" s="757"/>
      <c r="AVV22" s="757"/>
      <c r="AVW22" s="757"/>
      <c r="AVX22" s="757"/>
      <c r="AVY22" s="757"/>
      <c r="AVZ22" s="757"/>
      <c r="AWA22" s="757"/>
      <c r="AWB22" s="757"/>
      <c r="AWC22" s="757"/>
      <c r="AWD22" s="757"/>
      <c r="AWE22" s="757"/>
      <c r="AWF22" s="757"/>
      <c r="AWG22" s="757"/>
      <c r="AWH22" s="757"/>
      <c r="AWI22" s="757"/>
      <c r="AWJ22" s="757"/>
      <c r="AWK22" s="757"/>
      <c r="AWL22" s="757"/>
      <c r="AWM22" s="757"/>
      <c r="AWN22" s="757"/>
      <c r="AWO22" s="757"/>
      <c r="AWP22" s="757"/>
      <c r="AWQ22" s="757"/>
      <c r="AWR22" s="757"/>
      <c r="AWS22" s="757"/>
      <c r="AWT22" s="757"/>
      <c r="AWU22" s="757"/>
      <c r="AWV22" s="757"/>
      <c r="AWW22" s="757"/>
      <c r="AWX22" s="757"/>
      <c r="AWY22" s="757"/>
      <c r="AWZ22" s="757"/>
      <c r="AXA22" s="757"/>
      <c r="AXB22" s="757"/>
      <c r="AXC22" s="757"/>
      <c r="AXD22" s="757"/>
      <c r="AXE22" s="757"/>
      <c r="AXF22" s="757"/>
      <c r="AXG22" s="757"/>
      <c r="AXH22" s="757"/>
      <c r="AXI22" s="757"/>
      <c r="AXJ22" s="757"/>
      <c r="AXK22" s="757"/>
      <c r="AXL22" s="757"/>
      <c r="AXM22" s="757"/>
      <c r="AXN22" s="757"/>
      <c r="AXO22" s="757"/>
      <c r="AXP22" s="757"/>
      <c r="AXQ22" s="757"/>
      <c r="AXR22" s="757"/>
      <c r="AXS22" s="757"/>
      <c r="AXT22" s="757"/>
      <c r="AXU22" s="757"/>
      <c r="AXV22" s="757"/>
      <c r="AXW22" s="757"/>
      <c r="AXX22" s="757"/>
      <c r="AXY22" s="757"/>
      <c r="AXZ22" s="757"/>
      <c r="AYA22" s="757"/>
      <c r="AYB22" s="757"/>
      <c r="AYC22" s="757"/>
      <c r="AYD22" s="757"/>
      <c r="AYE22" s="757"/>
      <c r="AYF22" s="757"/>
      <c r="AYG22" s="757"/>
      <c r="AYH22" s="757"/>
      <c r="AYI22" s="757"/>
      <c r="AYJ22" s="757"/>
      <c r="AYK22" s="757"/>
      <c r="AYL22" s="757"/>
      <c r="AYM22" s="757"/>
      <c r="AYN22" s="757"/>
      <c r="AYO22" s="757"/>
      <c r="AYP22" s="757"/>
      <c r="AYQ22" s="757"/>
      <c r="AYR22" s="757"/>
      <c r="AYS22" s="757"/>
      <c r="AYT22" s="757"/>
      <c r="AYU22" s="757"/>
      <c r="AYV22" s="757"/>
      <c r="AYW22" s="757"/>
      <c r="AYX22" s="757"/>
      <c r="AYY22" s="757"/>
      <c r="AYZ22" s="757"/>
      <c r="AZA22" s="757"/>
      <c r="AZB22" s="757"/>
      <c r="AZC22" s="757"/>
      <c r="AZD22" s="757"/>
      <c r="AZE22" s="757"/>
      <c r="AZF22" s="757"/>
      <c r="AZG22" s="757"/>
      <c r="AZH22" s="757"/>
      <c r="AZI22" s="757"/>
      <c r="AZJ22" s="757"/>
      <c r="AZK22" s="757"/>
      <c r="AZL22" s="757"/>
      <c r="AZM22" s="757"/>
      <c r="AZN22" s="757"/>
      <c r="AZO22" s="757"/>
      <c r="AZP22" s="757"/>
      <c r="AZQ22" s="757"/>
      <c r="AZR22" s="757"/>
      <c r="AZS22" s="757"/>
      <c r="AZT22" s="757"/>
      <c r="AZU22" s="757"/>
      <c r="AZV22" s="757"/>
      <c r="AZW22" s="757"/>
      <c r="AZX22" s="757"/>
      <c r="AZY22" s="757"/>
      <c r="AZZ22" s="757"/>
      <c r="BAA22" s="757"/>
      <c r="BAB22" s="757"/>
      <c r="BAC22" s="757"/>
      <c r="BAD22" s="757"/>
      <c r="BAE22" s="757"/>
      <c r="BAF22" s="757"/>
      <c r="BAG22" s="757"/>
      <c r="BAH22" s="757"/>
      <c r="BAI22" s="757"/>
      <c r="BAJ22" s="757"/>
      <c r="BAK22" s="757"/>
      <c r="BAL22" s="757"/>
      <c r="BAM22" s="757"/>
      <c r="BAN22" s="757"/>
      <c r="BAO22" s="757"/>
      <c r="BAP22" s="757"/>
      <c r="BAQ22" s="757"/>
      <c r="BAR22" s="757"/>
      <c r="BAS22" s="757"/>
      <c r="BAT22" s="757"/>
      <c r="BAU22" s="757"/>
      <c r="BAV22" s="757"/>
      <c r="BAW22" s="757"/>
      <c r="BAX22" s="757"/>
      <c r="BAY22" s="757"/>
      <c r="BAZ22" s="757"/>
      <c r="BBA22" s="757"/>
      <c r="BBB22" s="757"/>
      <c r="BBC22" s="757"/>
      <c r="BBD22" s="757"/>
      <c r="BBE22" s="757"/>
      <c r="BBF22" s="757"/>
      <c r="BBG22" s="757"/>
      <c r="BBH22" s="757"/>
      <c r="BBI22" s="757"/>
      <c r="BBJ22" s="757"/>
      <c r="BBK22" s="757"/>
      <c r="BBL22" s="757"/>
      <c r="BBM22" s="757"/>
      <c r="BBN22" s="757"/>
      <c r="BBO22" s="757"/>
      <c r="BBP22" s="757"/>
      <c r="BBQ22" s="757"/>
      <c r="BBR22" s="757"/>
      <c r="BBS22" s="757"/>
      <c r="BBT22" s="757"/>
      <c r="BBU22" s="757"/>
      <c r="BBV22" s="757"/>
      <c r="BBW22" s="757"/>
      <c r="BBX22" s="757"/>
      <c r="BBY22" s="757"/>
      <c r="BBZ22" s="757"/>
      <c r="BCA22" s="757"/>
      <c r="BCB22" s="757"/>
      <c r="BCC22" s="757"/>
      <c r="BCD22" s="757"/>
      <c r="BCE22" s="757"/>
      <c r="BCF22" s="757"/>
      <c r="BCG22" s="757"/>
      <c r="BCH22" s="757"/>
      <c r="BCI22" s="757"/>
      <c r="BCJ22" s="757"/>
      <c r="BCK22" s="757"/>
      <c r="BCL22" s="757"/>
      <c r="BCM22" s="757"/>
      <c r="BCN22" s="757"/>
      <c r="BCO22" s="757"/>
      <c r="BCP22" s="757"/>
      <c r="BCQ22" s="757"/>
      <c r="BCR22" s="757"/>
      <c r="BCS22" s="757"/>
      <c r="BCT22" s="757"/>
      <c r="BCU22" s="757"/>
      <c r="BCV22" s="757"/>
      <c r="BCW22" s="757"/>
      <c r="BCX22" s="757"/>
      <c r="BCY22" s="757"/>
      <c r="BCZ22" s="757"/>
      <c r="BDA22" s="757"/>
      <c r="BDB22" s="757"/>
      <c r="BDC22" s="757"/>
      <c r="BDD22" s="757"/>
      <c r="BDE22" s="757"/>
      <c r="BDF22" s="757"/>
      <c r="BDG22" s="757"/>
      <c r="BDH22" s="757"/>
      <c r="BDI22" s="757"/>
      <c r="BDJ22" s="757"/>
      <c r="BDK22" s="757"/>
      <c r="BDL22" s="757"/>
      <c r="BDM22" s="757"/>
      <c r="BDN22" s="757"/>
      <c r="BDO22" s="757"/>
      <c r="BDP22" s="757"/>
      <c r="BDQ22" s="757"/>
      <c r="BDR22" s="757"/>
      <c r="BDS22" s="757"/>
      <c r="BDT22" s="757"/>
      <c r="BDU22" s="757"/>
      <c r="BDV22" s="757"/>
      <c r="BDW22" s="757"/>
      <c r="BDX22" s="757"/>
      <c r="BDY22" s="757"/>
      <c r="BDZ22" s="757"/>
      <c r="BEA22" s="757"/>
      <c r="BEB22" s="757"/>
      <c r="BEC22" s="757"/>
      <c r="BED22" s="757"/>
      <c r="BEE22" s="757"/>
      <c r="BEF22" s="757"/>
      <c r="BEG22" s="757"/>
      <c r="BEH22" s="757"/>
      <c r="BEI22" s="757"/>
      <c r="BEJ22" s="757"/>
      <c r="BEK22" s="757"/>
      <c r="BEL22" s="757"/>
      <c r="BEM22" s="757"/>
      <c r="BEN22" s="757"/>
      <c r="BEO22" s="757"/>
      <c r="BEP22" s="757"/>
      <c r="BEQ22" s="757"/>
      <c r="BER22" s="757"/>
      <c r="BES22" s="757"/>
      <c r="BET22" s="757"/>
      <c r="BEU22" s="757"/>
      <c r="BEV22" s="757"/>
      <c r="BEW22" s="757"/>
      <c r="BEX22" s="757"/>
      <c r="BEY22" s="757"/>
      <c r="BEZ22" s="757"/>
      <c r="BFA22" s="757"/>
      <c r="BFB22" s="757"/>
      <c r="BFC22" s="757"/>
      <c r="BFD22" s="757"/>
      <c r="BFE22" s="757"/>
      <c r="BFF22" s="757"/>
      <c r="BFG22" s="757"/>
      <c r="BFH22" s="757"/>
      <c r="BFI22" s="757"/>
      <c r="BFJ22" s="757"/>
      <c r="BFK22" s="757"/>
      <c r="BFL22" s="757"/>
      <c r="BFM22" s="757"/>
      <c r="BFN22" s="757"/>
      <c r="BFO22" s="757"/>
      <c r="BFP22" s="757"/>
      <c r="BFQ22" s="757"/>
      <c r="BFR22" s="757"/>
      <c r="BFS22" s="757"/>
      <c r="BFT22" s="757"/>
      <c r="BFU22" s="757"/>
      <c r="BFV22" s="757"/>
      <c r="BFW22" s="757"/>
      <c r="BFX22" s="757"/>
      <c r="BFY22" s="757"/>
      <c r="BFZ22" s="757"/>
      <c r="BGA22" s="757"/>
      <c r="BGB22" s="757"/>
      <c r="BGC22" s="757"/>
      <c r="BGD22" s="757"/>
      <c r="BGE22" s="757"/>
      <c r="BGF22" s="757"/>
      <c r="BGG22" s="757"/>
      <c r="BGH22" s="757"/>
      <c r="BGI22" s="757"/>
      <c r="BGJ22" s="757"/>
      <c r="BGK22" s="757"/>
      <c r="BGL22" s="757"/>
      <c r="BGM22" s="757"/>
      <c r="BGN22" s="757"/>
      <c r="BGO22" s="757"/>
      <c r="BGP22" s="757"/>
      <c r="BGQ22" s="757"/>
      <c r="BGR22" s="757"/>
      <c r="BGS22" s="757"/>
      <c r="BGT22" s="757"/>
      <c r="BGU22" s="757"/>
      <c r="BGV22" s="757"/>
      <c r="BGW22" s="757"/>
      <c r="BGX22" s="757"/>
      <c r="BGY22" s="757"/>
      <c r="BGZ22" s="757"/>
      <c r="BHA22" s="757"/>
      <c r="BHB22" s="757"/>
      <c r="BHC22" s="757"/>
      <c r="BHD22" s="757"/>
      <c r="BHE22" s="757"/>
      <c r="BHF22" s="757"/>
      <c r="BHG22" s="757"/>
      <c r="BHH22" s="757"/>
      <c r="BHI22" s="757"/>
      <c r="BHJ22" s="757"/>
      <c r="BHK22" s="757"/>
      <c r="BHL22" s="757"/>
      <c r="BHM22" s="757"/>
      <c r="BHN22" s="757"/>
      <c r="BHO22" s="757"/>
      <c r="BHP22" s="757"/>
      <c r="BHQ22" s="757"/>
      <c r="BHR22" s="757"/>
      <c r="BHS22" s="757"/>
      <c r="BHT22" s="757"/>
      <c r="BHU22" s="757"/>
      <c r="BHV22" s="757"/>
      <c r="BHW22" s="757"/>
      <c r="BHX22" s="757"/>
      <c r="BHY22" s="757"/>
      <c r="BHZ22" s="757"/>
      <c r="BIA22" s="757"/>
      <c r="BIB22" s="757"/>
      <c r="BIC22" s="757"/>
      <c r="BID22" s="757"/>
      <c r="BIE22" s="757"/>
      <c r="BIF22" s="757"/>
      <c r="BIG22" s="757"/>
      <c r="BIH22" s="757"/>
      <c r="BII22" s="757"/>
      <c r="BIJ22" s="757"/>
      <c r="BIK22" s="757"/>
      <c r="BIL22" s="757"/>
      <c r="BIM22" s="757"/>
      <c r="BIN22" s="757"/>
      <c r="BIO22" s="757"/>
      <c r="BIP22" s="757"/>
      <c r="BIQ22" s="757"/>
      <c r="BIR22" s="757"/>
      <c r="BIS22" s="757"/>
      <c r="BIT22" s="757"/>
      <c r="BIU22" s="757"/>
      <c r="BIV22" s="757"/>
      <c r="BIW22" s="757"/>
      <c r="BIX22" s="757"/>
      <c r="BIY22" s="757"/>
      <c r="BIZ22" s="757"/>
      <c r="BJA22" s="757"/>
      <c r="BJB22" s="757"/>
      <c r="BJC22" s="757"/>
      <c r="BJD22" s="757"/>
      <c r="BJE22" s="757"/>
      <c r="BJF22" s="757"/>
      <c r="BJG22" s="757"/>
      <c r="BJH22" s="757"/>
      <c r="BJI22" s="757"/>
      <c r="BJJ22" s="757"/>
      <c r="BJK22" s="757"/>
      <c r="BJL22" s="757"/>
      <c r="BJM22" s="757"/>
      <c r="BJN22" s="757"/>
      <c r="BJO22" s="757"/>
      <c r="BJP22" s="757"/>
      <c r="BJQ22" s="757"/>
      <c r="BJR22" s="757"/>
      <c r="BJS22" s="757"/>
      <c r="BJT22" s="757"/>
      <c r="BJU22" s="757"/>
      <c r="BJV22" s="757"/>
      <c r="BJW22" s="757"/>
      <c r="BJX22" s="757"/>
      <c r="BJY22" s="757"/>
      <c r="BJZ22" s="757"/>
      <c r="BKA22" s="757"/>
      <c r="BKB22" s="757"/>
      <c r="BKC22" s="757"/>
      <c r="BKD22" s="757"/>
      <c r="BKE22" s="757"/>
      <c r="BKF22" s="757"/>
      <c r="BKG22" s="757"/>
      <c r="BKH22" s="757"/>
      <c r="BKI22" s="757"/>
      <c r="BKJ22" s="757"/>
      <c r="BKK22" s="757"/>
      <c r="BKL22" s="757"/>
      <c r="BKM22" s="757"/>
      <c r="BKN22" s="757"/>
      <c r="BKO22" s="757"/>
      <c r="BKP22" s="757"/>
      <c r="BKQ22" s="757"/>
      <c r="BKR22" s="757"/>
      <c r="BKS22" s="757"/>
      <c r="BKT22" s="757"/>
      <c r="BKU22" s="757"/>
      <c r="BKV22" s="757"/>
      <c r="BKW22" s="757"/>
      <c r="BKX22" s="757"/>
      <c r="BKY22" s="757"/>
      <c r="BKZ22" s="757"/>
      <c r="BLA22" s="757"/>
      <c r="BLB22" s="757"/>
      <c r="BLC22" s="757"/>
      <c r="BLD22" s="757"/>
      <c r="BLE22" s="757"/>
      <c r="BLF22" s="757"/>
      <c r="BLG22" s="757"/>
      <c r="BLH22" s="757"/>
      <c r="BLI22" s="757"/>
      <c r="BLJ22" s="757"/>
      <c r="BLK22" s="757"/>
      <c r="BLL22" s="757"/>
      <c r="BLM22" s="757"/>
      <c r="BLN22" s="757"/>
      <c r="BLO22" s="757"/>
      <c r="BLP22" s="757"/>
      <c r="BLQ22" s="757"/>
      <c r="BLR22" s="757"/>
      <c r="BLS22" s="757"/>
      <c r="BLT22" s="757"/>
      <c r="BLU22" s="757"/>
      <c r="BLV22" s="757"/>
      <c r="BLW22" s="757"/>
      <c r="BLX22" s="757"/>
      <c r="BLY22" s="757"/>
      <c r="BLZ22" s="757"/>
      <c r="BMA22" s="757"/>
      <c r="BMB22" s="757"/>
      <c r="BMC22" s="757"/>
      <c r="BMD22" s="757"/>
      <c r="BME22" s="757"/>
      <c r="BMF22" s="757"/>
      <c r="BMG22" s="757"/>
      <c r="BMH22" s="757"/>
      <c r="BMI22" s="757"/>
      <c r="BMJ22" s="757"/>
      <c r="BMK22" s="757"/>
      <c r="BML22" s="757"/>
      <c r="BMM22" s="757"/>
      <c r="BMN22" s="757"/>
      <c r="BMO22" s="757"/>
      <c r="BMP22" s="757"/>
      <c r="BMQ22" s="757"/>
      <c r="BMR22" s="757"/>
      <c r="BMS22" s="757"/>
      <c r="BMT22" s="757"/>
      <c r="BMU22" s="757"/>
      <c r="BMV22" s="757"/>
      <c r="BMW22" s="757"/>
      <c r="BMX22" s="757"/>
      <c r="BMY22" s="757"/>
      <c r="BMZ22" s="757"/>
      <c r="BNA22" s="757"/>
      <c r="BNB22" s="757"/>
      <c r="BNC22" s="757"/>
      <c r="BND22" s="757"/>
      <c r="BNE22" s="757"/>
      <c r="BNF22" s="757"/>
      <c r="BNG22" s="757"/>
      <c r="BNH22" s="757"/>
      <c r="BNI22" s="757"/>
      <c r="BNJ22" s="757"/>
      <c r="BNK22" s="757"/>
      <c r="BNL22" s="757"/>
      <c r="BNM22" s="757"/>
      <c r="BNN22" s="757"/>
      <c r="BNO22" s="757"/>
      <c r="BNP22" s="757"/>
      <c r="BNQ22" s="757"/>
      <c r="BNR22" s="757"/>
      <c r="BNS22" s="757"/>
      <c r="BNT22" s="757"/>
      <c r="BNU22" s="757"/>
      <c r="BNV22" s="757"/>
      <c r="BNW22" s="757"/>
      <c r="BNX22" s="757"/>
      <c r="BNY22" s="757"/>
      <c r="BNZ22" s="757"/>
      <c r="BOA22" s="757"/>
      <c r="BOB22" s="757"/>
      <c r="BOC22" s="757"/>
      <c r="BOD22" s="757"/>
      <c r="BOE22" s="757"/>
      <c r="BOF22" s="757"/>
      <c r="BOG22" s="757"/>
      <c r="BOH22" s="757"/>
      <c r="BOI22" s="757"/>
      <c r="BOJ22" s="757"/>
      <c r="BOK22" s="757"/>
      <c r="BOL22" s="757"/>
      <c r="BOM22" s="757"/>
      <c r="BON22" s="757"/>
      <c r="BOO22" s="757"/>
      <c r="BOP22" s="757"/>
      <c r="BOQ22" s="757"/>
      <c r="BOR22" s="757"/>
      <c r="BOS22" s="757"/>
      <c r="BOT22" s="757"/>
      <c r="BOU22" s="757"/>
      <c r="BOV22" s="757"/>
      <c r="BOW22" s="757"/>
      <c r="BOX22" s="757"/>
      <c r="BOY22" s="757"/>
      <c r="BOZ22" s="757"/>
      <c r="BPA22" s="757"/>
      <c r="BPB22" s="757"/>
      <c r="BPC22" s="757"/>
      <c r="BPD22" s="757"/>
      <c r="BPE22" s="757"/>
      <c r="BPF22" s="757"/>
      <c r="BPG22" s="757"/>
      <c r="BPH22" s="757"/>
      <c r="BPI22" s="757"/>
      <c r="BPJ22" s="757"/>
      <c r="BPK22" s="757"/>
      <c r="BPL22" s="757"/>
      <c r="BPM22" s="757"/>
      <c r="BPN22" s="757"/>
      <c r="BPO22" s="757"/>
      <c r="BPP22" s="757"/>
      <c r="BPQ22" s="757"/>
      <c r="BPR22" s="757"/>
      <c r="BPS22" s="757"/>
      <c r="BPT22" s="757"/>
      <c r="BPU22" s="757"/>
      <c r="BPV22" s="757"/>
      <c r="BPW22" s="757"/>
      <c r="BPX22" s="757"/>
      <c r="BPY22" s="757"/>
      <c r="BPZ22" s="757"/>
      <c r="BQA22" s="757"/>
      <c r="BQB22" s="757"/>
      <c r="BQC22" s="757"/>
      <c r="BQD22" s="757"/>
      <c r="BQE22" s="757"/>
      <c r="BQF22" s="757"/>
      <c r="BQG22" s="757"/>
      <c r="BQH22" s="757"/>
      <c r="BQI22" s="757"/>
      <c r="BQJ22" s="757"/>
      <c r="BQK22" s="757"/>
      <c r="BQL22" s="757"/>
      <c r="BQM22" s="757"/>
      <c r="BQN22" s="757"/>
      <c r="BQO22" s="757"/>
      <c r="BQP22" s="757"/>
      <c r="BQQ22" s="757"/>
      <c r="BQR22" s="757"/>
      <c r="BQS22" s="757"/>
      <c r="BQT22" s="757"/>
      <c r="BQU22" s="757"/>
      <c r="BQV22" s="757"/>
      <c r="BQW22" s="757"/>
      <c r="BQX22" s="757"/>
      <c r="BQY22" s="757"/>
      <c r="BQZ22" s="757"/>
      <c r="BRA22" s="757"/>
      <c r="BRB22" s="757"/>
      <c r="BRC22" s="757"/>
      <c r="BRD22" s="757"/>
      <c r="BRE22" s="757"/>
      <c r="BRF22" s="757"/>
      <c r="BRG22" s="757"/>
      <c r="BRH22" s="757"/>
      <c r="BRI22" s="757"/>
      <c r="BRJ22" s="757"/>
      <c r="BRK22" s="757"/>
      <c r="BRL22" s="757"/>
      <c r="BRM22" s="757"/>
      <c r="BRN22" s="757"/>
      <c r="BRO22" s="757"/>
      <c r="BRP22" s="757"/>
      <c r="BRQ22" s="757"/>
      <c r="BRR22" s="757"/>
      <c r="BRS22" s="757"/>
      <c r="BRT22" s="757"/>
      <c r="BRU22" s="757"/>
      <c r="BRV22" s="757"/>
      <c r="BRW22" s="757"/>
      <c r="BRX22" s="757"/>
      <c r="BRY22" s="757"/>
      <c r="BRZ22" s="757"/>
      <c r="BSA22" s="757"/>
      <c r="BSB22" s="757"/>
      <c r="BSC22" s="757"/>
      <c r="BSD22" s="757"/>
      <c r="BSE22" s="757"/>
      <c r="BSF22" s="757"/>
      <c r="BSG22" s="757"/>
      <c r="BSH22" s="757"/>
      <c r="BSI22" s="757"/>
      <c r="BSJ22" s="757"/>
      <c r="BSK22" s="757"/>
      <c r="BSL22" s="757"/>
      <c r="BSM22" s="757"/>
      <c r="BSN22" s="757"/>
      <c r="BSO22" s="757"/>
      <c r="BSP22" s="757"/>
      <c r="BSQ22" s="757"/>
      <c r="BSR22" s="757"/>
      <c r="BSS22" s="757"/>
      <c r="BST22" s="757"/>
      <c r="BSU22" s="757"/>
      <c r="BSV22" s="757"/>
      <c r="BSW22" s="757"/>
      <c r="BSX22" s="757"/>
      <c r="BSY22" s="757"/>
      <c r="BSZ22" s="757"/>
      <c r="BTA22" s="757"/>
      <c r="BTB22" s="757"/>
      <c r="BTC22" s="757"/>
      <c r="BTD22" s="757"/>
      <c r="BTE22" s="757"/>
      <c r="BTF22" s="757"/>
      <c r="BTG22" s="757"/>
      <c r="BTH22" s="757"/>
      <c r="BTI22" s="757"/>
      <c r="BTJ22" s="757"/>
      <c r="BTK22" s="757"/>
      <c r="BTL22" s="757"/>
      <c r="BTM22" s="757"/>
      <c r="BTN22" s="757"/>
      <c r="BTO22" s="757"/>
      <c r="BTP22" s="757"/>
      <c r="BTQ22" s="757"/>
      <c r="BTR22" s="757"/>
      <c r="BTS22" s="757"/>
      <c r="BTT22" s="757"/>
      <c r="BTU22" s="757"/>
      <c r="BTV22" s="757"/>
      <c r="BTW22" s="757"/>
      <c r="BTX22" s="757"/>
      <c r="BTY22" s="757"/>
      <c r="BTZ22" s="757"/>
      <c r="BUA22" s="757"/>
      <c r="BUB22" s="757"/>
      <c r="BUC22" s="757"/>
      <c r="BUD22" s="757"/>
      <c r="BUE22" s="757"/>
      <c r="BUF22" s="757"/>
      <c r="BUG22" s="757"/>
      <c r="BUH22" s="757"/>
      <c r="BUI22" s="757"/>
      <c r="BUJ22" s="757"/>
      <c r="BUK22" s="757"/>
      <c r="BUL22" s="757"/>
      <c r="BUM22" s="757"/>
      <c r="BUN22" s="757"/>
      <c r="BUO22" s="757"/>
      <c r="BUP22" s="757"/>
      <c r="BUQ22" s="757"/>
      <c r="BUR22" s="757"/>
      <c r="BUS22" s="757"/>
      <c r="BUT22" s="757"/>
      <c r="BUU22" s="757"/>
      <c r="BUV22" s="757"/>
      <c r="BUW22" s="757"/>
      <c r="BUX22" s="757"/>
      <c r="BUY22" s="757"/>
      <c r="BUZ22" s="757"/>
      <c r="BVA22" s="757"/>
      <c r="BVB22" s="757"/>
      <c r="BVC22" s="757"/>
      <c r="BVD22" s="757"/>
      <c r="BVE22" s="757"/>
      <c r="BVF22" s="757"/>
      <c r="BVG22" s="757"/>
      <c r="BVH22" s="757"/>
      <c r="BVI22" s="757"/>
      <c r="BVJ22" s="757"/>
      <c r="BVK22" s="757"/>
      <c r="BVL22" s="757"/>
      <c r="BVM22" s="757"/>
      <c r="BVN22" s="757"/>
      <c r="BVO22" s="757"/>
      <c r="BVP22" s="757"/>
      <c r="BVQ22" s="757"/>
      <c r="BVR22" s="757"/>
      <c r="BVS22" s="757"/>
      <c r="BVT22" s="757"/>
      <c r="BVU22" s="757"/>
      <c r="BVV22" s="757"/>
      <c r="BVW22" s="757"/>
      <c r="BVX22" s="757"/>
      <c r="BVY22" s="757"/>
      <c r="BVZ22" s="757"/>
      <c r="BWA22" s="757"/>
      <c r="BWB22" s="757"/>
      <c r="BWC22" s="757"/>
      <c r="BWD22" s="757"/>
      <c r="BWE22" s="757"/>
      <c r="BWF22" s="757"/>
      <c r="BWG22" s="757"/>
      <c r="BWH22" s="757"/>
      <c r="BWI22" s="757"/>
      <c r="BWJ22" s="757"/>
      <c r="BWK22" s="757"/>
      <c r="BWL22" s="757"/>
      <c r="BWM22" s="757"/>
      <c r="BWN22" s="757"/>
      <c r="BWO22" s="757"/>
      <c r="BWP22" s="757"/>
      <c r="BWQ22" s="757"/>
      <c r="BWR22" s="757"/>
      <c r="BWS22" s="757"/>
      <c r="BWT22" s="757"/>
      <c r="BWU22" s="757"/>
      <c r="BWV22" s="757"/>
      <c r="BWW22" s="757"/>
      <c r="BWX22" s="757"/>
      <c r="BWY22" s="757"/>
      <c r="BWZ22" s="757"/>
      <c r="BXA22" s="757"/>
      <c r="BXB22" s="757"/>
      <c r="BXC22" s="757"/>
      <c r="BXD22" s="757"/>
      <c r="BXE22" s="757"/>
      <c r="BXF22" s="757"/>
      <c r="BXG22" s="757"/>
      <c r="BXH22" s="757"/>
      <c r="BXI22" s="757"/>
      <c r="BXJ22" s="757"/>
      <c r="BXK22" s="757"/>
      <c r="BXL22" s="757"/>
      <c r="BXM22" s="757"/>
      <c r="BXN22" s="757"/>
      <c r="BXO22" s="757"/>
      <c r="BXP22" s="757"/>
      <c r="BXQ22" s="757"/>
      <c r="BXR22" s="757"/>
      <c r="BXS22" s="757"/>
      <c r="BXT22" s="757"/>
      <c r="BXU22" s="757"/>
      <c r="BXV22" s="757"/>
      <c r="BXW22" s="757"/>
      <c r="BXX22" s="757"/>
      <c r="BXY22" s="757"/>
      <c r="BXZ22" s="757"/>
      <c r="BYA22" s="757"/>
      <c r="BYB22" s="757"/>
      <c r="BYC22" s="757"/>
      <c r="BYD22" s="757"/>
      <c r="BYE22" s="757"/>
      <c r="BYF22" s="757"/>
      <c r="BYG22" s="757"/>
      <c r="BYH22" s="757"/>
      <c r="BYI22" s="757"/>
      <c r="BYJ22" s="757"/>
      <c r="BYK22" s="757"/>
      <c r="BYL22" s="757"/>
      <c r="BYM22" s="757"/>
      <c r="BYN22" s="757"/>
      <c r="BYO22" s="757"/>
      <c r="BYP22" s="757"/>
      <c r="BYQ22" s="757"/>
      <c r="BYR22" s="757"/>
      <c r="BYS22" s="757"/>
      <c r="BYT22" s="757"/>
      <c r="BYU22" s="757"/>
      <c r="BYV22" s="757"/>
      <c r="BYW22" s="757"/>
      <c r="BYX22" s="757"/>
      <c r="BYY22" s="757"/>
      <c r="BYZ22" s="757"/>
      <c r="BZA22" s="757"/>
      <c r="BZB22" s="757"/>
      <c r="BZC22" s="757"/>
      <c r="BZD22" s="757"/>
      <c r="BZE22" s="757"/>
      <c r="BZF22" s="757"/>
      <c r="BZG22" s="757"/>
      <c r="BZH22" s="757"/>
      <c r="BZI22" s="757"/>
      <c r="BZJ22" s="757"/>
      <c r="BZK22" s="757"/>
      <c r="BZL22" s="757"/>
      <c r="BZM22" s="757"/>
      <c r="BZN22" s="757"/>
      <c r="BZO22" s="757"/>
      <c r="BZP22" s="757"/>
      <c r="BZQ22" s="757"/>
      <c r="BZR22" s="757"/>
      <c r="BZS22" s="757"/>
      <c r="BZT22" s="757"/>
      <c r="BZU22" s="757"/>
      <c r="BZV22" s="757"/>
      <c r="BZW22" s="757"/>
      <c r="BZX22" s="757"/>
      <c r="BZY22" s="757"/>
      <c r="BZZ22" s="757"/>
      <c r="CAA22" s="757"/>
      <c r="CAB22" s="757"/>
      <c r="CAC22" s="757"/>
      <c r="CAD22" s="757"/>
      <c r="CAE22" s="757"/>
      <c r="CAF22" s="757"/>
      <c r="CAG22" s="757"/>
      <c r="CAH22" s="757"/>
      <c r="CAI22" s="757"/>
      <c r="CAJ22" s="757"/>
      <c r="CAK22" s="757"/>
      <c r="CAL22" s="757"/>
      <c r="CAM22" s="757"/>
      <c r="CAN22" s="757"/>
      <c r="CAO22" s="757"/>
      <c r="CAP22" s="757"/>
      <c r="CAQ22" s="757"/>
      <c r="CAR22" s="757"/>
      <c r="CAS22" s="757"/>
      <c r="CAT22" s="757"/>
      <c r="CAU22" s="757"/>
      <c r="CAV22" s="757"/>
      <c r="CAW22" s="757"/>
      <c r="CAX22" s="757"/>
      <c r="CAY22" s="757"/>
      <c r="CAZ22" s="757"/>
      <c r="CBA22" s="757"/>
      <c r="CBB22" s="757"/>
      <c r="CBC22" s="757"/>
      <c r="CBD22" s="757"/>
      <c r="CBE22" s="757"/>
      <c r="CBF22" s="757"/>
      <c r="CBG22" s="757"/>
      <c r="CBH22" s="757"/>
      <c r="CBI22" s="757"/>
      <c r="CBJ22" s="757"/>
      <c r="CBK22" s="757"/>
      <c r="CBL22" s="757"/>
      <c r="CBM22" s="757"/>
      <c r="CBN22" s="757"/>
      <c r="CBO22" s="757"/>
      <c r="CBP22" s="757"/>
      <c r="CBQ22" s="757"/>
      <c r="CBR22" s="757"/>
      <c r="CBS22" s="757"/>
      <c r="CBT22" s="757"/>
      <c r="CBU22" s="757"/>
      <c r="CBV22" s="757"/>
      <c r="CBW22" s="757"/>
      <c r="CBX22" s="757"/>
      <c r="CBY22" s="757"/>
      <c r="CBZ22" s="757"/>
      <c r="CCA22" s="757"/>
      <c r="CCB22" s="757"/>
      <c r="CCC22" s="757"/>
      <c r="CCD22" s="757"/>
      <c r="CCE22" s="757"/>
      <c r="CCF22" s="757"/>
      <c r="CCG22" s="757"/>
      <c r="CCH22" s="757"/>
      <c r="CCI22" s="757"/>
      <c r="CCJ22" s="757"/>
      <c r="CCK22" s="757"/>
      <c r="CCL22" s="757"/>
      <c r="CCM22" s="757"/>
      <c r="CCN22" s="757"/>
      <c r="CCO22" s="757"/>
      <c r="CCP22" s="757"/>
      <c r="CCQ22" s="757"/>
      <c r="CCR22" s="757"/>
      <c r="CCS22" s="757"/>
      <c r="CCT22" s="757"/>
      <c r="CCU22" s="757"/>
      <c r="CCV22" s="757"/>
      <c r="CCW22" s="757"/>
      <c r="CCX22" s="757"/>
      <c r="CCY22" s="757"/>
      <c r="CCZ22" s="757"/>
      <c r="CDA22" s="757"/>
      <c r="CDB22" s="757"/>
      <c r="CDC22" s="757"/>
      <c r="CDD22" s="757"/>
      <c r="CDE22" s="757"/>
      <c r="CDF22" s="757"/>
      <c r="CDG22" s="757"/>
      <c r="CDH22" s="757"/>
      <c r="CDI22" s="757"/>
      <c r="CDJ22" s="757"/>
      <c r="CDK22" s="757"/>
      <c r="CDL22" s="757"/>
      <c r="CDM22" s="757"/>
      <c r="CDN22" s="757"/>
      <c r="CDO22" s="757"/>
      <c r="CDP22" s="757"/>
      <c r="CDQ22" s="757"/>
      <c r="CDR22" s="757"/>
      <c r="CDS22" s="757"/>
      <c r="CDT22" s="757"/>
      <c r="CDU22" s="757"/>
      <c r="CDV22" s="757"/>
      <c r="CDW22" s="757"/>
      <c r="CDX22" s="757"/>
      <c r="CDY22" s="757"/>
      <c r="CDZ22" s="757"/>
      <c r="CEA22" s="757"/>
      <c r="CEB22" s="757"/>
      <c r="CEC22" s="757"/>
      <c r="CED22" s="757"/>
      <c r="CEE22" s="757"/>
      <c r="CEF22" s="757"/>
      <c r="CEG22" s="757"/>
      <c r="CEH22" s="757"/>
      <c r="CEI22" s="757"/>
      <c r="CEJ22" s="757"/>
      <c r="CEK22" s="757"/>
      <c r="CEL22" s="757"/>
      <c r="CEM22" s="757"/>
      <c r="CEN22" s="757"/>
      <c r="CEO22" s="757"/>
      <c r="CEP22" s="757"/>
      <c r="CEQ22" s="757"/>
      <c r="CER22" s="757"/>
      <c r="CES22" s="757"/>
      <c r="CET22" s="757"/>
      <c r="CEU22" s="757"/>
      <c r="CEV22" s="757"/>
      <c r="CEW22" s="757"/>
      <c r="CEX22" s="757"/>
      <c r="CEY22" s="757"/>
      <c r="CEZ22" s="757"/>
      <c r="CFA22" s="757"/>
      <c r="CFB22" s="757"/>
      <c r="CFC22" s="757"/>
      <c r="CFD22" s="757"/>
      <c r="CFE22" s="757"/>
      <c r="CFF22" s="757"/>
      <c r="CFG22" s="757"/>
      <c r="CFH22" s="757"/>
      <c r="CFI22" s="757"/>
      <c r="CFJ22" s="757"/>
      <c r="CFK22" s="757"/>
      <c r="CFL22" s="757"/>
      <c r="CFM22" s="757"/>
      <c r="CFN22" s="757"/>
      <c r="CFO22" s="757"/>
      <c r="CFP22" s="757"/>
      <c r="CFQ22" s="757"/>
      <c r="CFR22" s="757"/>
      <c r="CFS22" s="757"/>
      <c r="CFT22" s="757"/>
      <c r="CFU22" s="757"/>
      <c r="CFV22" s="757"/>
      <c r="CFW22" s="757"/>
      <c r="CFX22" s="757"/>
      <c r="CFY22" s="757"/>
      <c r="CFZ22" s="757"/>
      <c r="CGA22" s="757"/>
      <c r="CGB22" s="757"/>
      <c r="CGC22" s="757"/>
      <c r="CGD22" s="757"/>
      <c r="CGE22" s="757"/>
      <c r="CGF22" s="757"/>
      <c r="CGG22" s="757"/>
      <c r="CGH22" s="757"/>
      <c r="CGI22" s="757"/>
      <c r="CGJ22" s="757"/>
      <c r="CGK22" s="757"/>
      <c r="CGL22" s="757"/>
      <c r="CGM22" s="757"/>
      <c r="CGN22" s="757"/>
      <c r="CGO22" s="757"/>
      <c r="CGP22" s="757"/>
      <c r="CGQ22" s="757"/>
      <c r="CGR22" s="757"/>
      <c r="CGS22" s="757"/>
      <c r="CGT22" s="757"/>
      <c r="CGU22" s="757"/>
      <c r="CGV22" s="757"/>
      <c r="CGW22" s="757"/>
      <c r="CGX22" s="757"/>
      <c r="CGY22" s="757"/>
      <c r="CGZ22" s="757"/>
      <c r="CHA22" s="757"/>
      <c r="CHB22" s="757"/>
      <c r="CHC22" s="757"/>
      <c r="CHD22" s="757"/>
      <c r="CHE22" s="757"/>
      <c r="CHF22" s="757"/>
      <c r="CHG22" s="757"/>
      <c r="CHH22" s="757"/>
      <c r="CHI22" s="757"/>
      <c r="CHJ22" s="757"/>
      <c r="CHK22" s="757"/>
      <c r="CHL22" s="757"/>
      <c r="CHM22" s="757"/>
      <c r="CHN22" s="757"/>
      <c r="CHO22" s="757"/>
      <c r="CHP22" s="757"/>
      <c r="CHQ22" s="757"/>
      <c r="CHR22" s="757"/>
      <c r="CHS22" s="757"/>
      <c r="CHT22" s="757"/>
      <c r="CHU22" s="757"/>
      <c r="CHV22" s="757"/>
      <c r="CHW22" s="757"/>
      <c r="CHX22" s="757"/>
      <c r="CHY22" s="757"/>
      <c r="CHZ22" s="757"/>
      <c r="CIA22" s="757"/>
      <c r="CIB22" s="757"/>
      <c r="CIC22" s="757"/>
      <c r="CID22" s="757"/>
      <c r="CIE22" s="757"/>
      <c r="CIF22" s="757"/>
      <c r="CIG22" s="757"/>
      <c r="CIH22" s="757"/>
      <c r="CII22" s="757"/>
      <c r="CIJ22" s="757"/>
      <c r="CIK22" s="757"/>
      <c r="CIL22" s="757"/>
      <c r="CIM22" s="757"/>
      <c r="CIN22" s="757"/>
      <c r="CIO22" s="757"/>
      <c r="CIP22" s="757"/>
      <c r="CIQ22" s="757"/>
      <c r="CIR22" s="757"/>
      <c r="CIS22" s="757"/>
      <c r="CIT22" s="757"/>
      <c r="CIU22" s="757"/>
      <c r="CIV22" s="757"/>
      <c r="CIW22" s="757"/>
      <c r="CIX22" s="757"/>
      <c r="CIY22" s="757"/>
      <c r="CIZ22" s="757"/>
      <c r="CJA22" s="757"/>
      <c r="CJB22" s="757"/>
      <c r="CJC22" s="757"/>
      <c r="CJD22" s="757"/>
      <c r="CJE22" s="757"/>
      <c r="CJF22" s="757"/>
      <c r="CJG22" s="757"/>
      <c r="CJH22" s="757"/>
      <c r="CJI22" s="757"/>
      <c r="CJJ22" s="757"/>
      <c r="CJK22" s="757"/>
      <c r="CJL22" s="757"/>
      <c r="CJM22" s="757"/>
      <c r="CJN22" s="757"/>
      <c r="CJO22" s="757"/>
      <c r="CJP22" s="757"/>
      <c r="CJQ22" s="757"/>
      <c r="CJR22" s="757"/>
      <c r="CJS22" s="757"/>
      <c r="CJT22" s="757"/>
      <c r="CJU22" s="757"/>
      <c r="CJV22" s="757"/>
      <c r="CJW22" s="757"/>
      <c r="CJX22" s="757"/>
      <c r="CJY22" s="757"/>
      <c r="CJZ22" s="757"/>
      <c r="CKA22" s="757"/>
      <c r="CKB22" s="757"/>
      <c r="CKC22" s="757"/>
      <c r="CKD22" s="757"/>
      <c r="CKE22" s="757"/>
      <c r="CKF22" s="757"/>
      <c r="CKG22" s="757"/>
      <c r="CKH22" s="757"/>
      <c r="CKI22" s="757"/>
      <c r="CKJ22" s="757"/>
      <c r="CKK22" s="757"/>
      <c r="CKL22" s="757"/>
      <c r="CKM22" s="757"/>
      <c r="CKN22" s="757"/>
      <c r="CKO22" s="757"/>
      <c r="CKP22" s="757"/>
      <c r="CKQ22" s="757"/>
      <c r="CKR22" s="757"/>
      <c r="CKS22" s="757"/>
      <c r="CKT22" s="757"/>
      <c r="CKU22" s="757"/>
      <c r="CKV22" s="757"/>
      <c r="CKW22" s="757"/>
      <c r="CKX22" s="757"/>
      <c r="CKY22" s="757"/>
      <c r="CKZ22" s="757"/>
      <c r="CLA22" s="757"/>
      <c r="CLB22" s="757"/>
      <c r="CLC22" s="757"/>
      <c r="CLD22" s="757"/>
      <c r="CLE22" s="757"/>
      <c r="CLF22" s="757"/>
      <c r="CLG22" s="757"/>
      <c r="CLH22" s="757"/>
      <c r="CLI22" s="757"/>
      <c r="CLJ22" s="757"/>
      <c r="CLK22" s="757"/>
      <c r="CLL22" s="757"/>
      <c r="CLM22" s="757"/>
      <c r="CLN22" s="757"/>
      <c r="CLO22" s="757"/>
      <c r="CLP22" s="757"/>
      <c r="CLQ22" s="757"/>
      <c r="CLR22" s="757"/>
      <c r="CLS22" s="757"/>
      <c r="CLT22" s="757"/>
      <c r="CLU22" s="757"/>
      <c r="CLV22" s="757"/>
      <c r="CLW22" s="757"/>
      <c r="CLX22" s="757"/>
      <c r="CLY22" s="757"/>
      <c r="CLZ22" s="757"/>
      <c r="CMA22" s="757"/>
      <c r="CMB22" s="757"/>
      <c r="CMC22" s="757"/>
      <c r="CMD22" s="757"/>
      <c r="CME22" s="757"/>
      <c r="CMF22" s="757"/>
      <c r="CMG22" s="757"/>
      <c r="CMH22" s="757"/>
      <c r="CMI22" s="757"/>
      <c r="CMJ22" s="757"/>
      <c r="CMK22" s="757"/>
      <c r="CML22" s="757"/>
      <c r="CMM22" s="757"/>
      <c r="CMN22" s="757"/>
      <c r="CMO22" s="757"/>
      <c r="CMP22" s="757"/>
      <c r="CMQ22" s="757"/>
      <c r="CMR22" s="757"/>
      <c r="CMS22" s="757"/>
      <c r="CMT22" s="757"/>
      <c r="CMU22" s="757"/>
      <c r="CMV22" s="757"/>
      <c r="CMW22" s="757"/>
      <c r="CMX22" s="757"/>
      <c r="CMY22" s="757"/>
      <c r="CMZ22" s="757"/>
      <c r="CNA22" s="757"/>
      <c r="CNB22" s="757"/>
      <c r="CNC22" s="757"/>
      <c r="CND22" s="757"/>
      <c r="CNE22" s="757"/>
      <c r="CNF22" s="757"/>
      <c r="CNG22" s="757"/>
      <c r="CNH22" s="757"/>
      <c r="CNI22" s="757"/>
      <c r="CNJ22" s="757"/>
      <c r="CNK22" s="757"/>
      <c r="CNL22" s="757"/>
      <c r="CNM22" s="757"/>
      <c r="CNN22" s="757"/>
      <c r="CNO22" s="757"/>
      <c r="CNP22" s="757"/>
      <c r="CNQ22" s="757"/>
      <c r="CNR22" s="757"/>
      <c r="CNS22" s="757"/>
      <c r="CNT22" s="757"/>
      <c r="CNU22" s="757"/>
      <c r="CNV22" s="757"/>
      <c r="CNW22" s="757"/>
      <c r="CNX22" s="757"/>
      <c r="CNY22" s="757"/>
      <c r="CNZ22" s="757"/>
      <c r="COA22" s="757"/>
      <c r="COB22" s="757"/>
      <c r="COC22" s="757"/>
      <c r="COD22" s="757"/>
      <c r="COE22" s="757"/>
      <c r="COF22" s="757"/>
      <c r="COG22" s="757"/>
      <c r="COH22" s="757"/>
      <c r="COI22" s="757"/>
      <c r="COJ22" s="757"/>
      <c r="COK22" s="757"/>
      <c r="COL22" s="757"/>
      <c r="COM22" s="757"/>
      <c r="CON22" s="757"/>
      <c r="COO22" s="757"/>
      <c r="COP22" s="757"/>
      <c r="COQ22" s="757"/>
      <c r="COR22" s="757"/>
      <c r="COS22" s="757"/>
      <c r="COT22" s="757"/>
      <c r="COU22" s="757"/>
      <c r="COV22" s="757"/>
      <c r="COW22" s="757"/>
      <c r="COX22" s="757"/>
      <c r="COY22" s="757"/>
      <c r="COZ22" s="757"/>
      <c r="CPA22" s="757"/>
      <c r="CPB22" s="757"/>
      <c r="CPC22" s="757"/>
      <c r="CPD22" s="757"/>
      <c r="CPE22" s="757"/>
      <c r="CPF22" s="757"/>
      <c r="CPG22" s="757"/>
      <c r="CPH22" s="757"/>
      <c r="CPI22" s="757"/>
      <c r="CPJ22" s="757"/>
      <c r="CPK22" s="757"/>
      <c r="CPL22" s="757"/>
      <c r="CPM22" s="757"/>
      <c r="CPN22" s="757"/>
      <c r="CPO22" s="757"/>
      <c r="CPP22" s="757"/>
      <c r="CPQ22" s="757"/>
      <c r="CPR22" s="757"/>
      <c r="CPS22" s="757"/>
      <c r="CPT22" s="757"/>
      <c r="CPU22" s="757"/>
      <c r="CPV22" s="757"/>
      <c r="CPW22" s="757"/>
      <c r="CPX22" s="757"/>
      <c r="CPY22" s="757"/>
      <c r="CPZ22" s="757"/>
      <c r="CQA22" s="757"/>
      <c r="CQB22" s="757"/>
      <c r="CQC22" s="757"/>
      <c r="CQD22" s="757"/>
      <c r="CQE22" s="757"/>
      <c r="CQF22" s="757"/>
      <c r="CQG22" s="757"/>
      <c r="CQH22" s="757"/>
      <c r="CQI22" s="757"/>
      <c r="CQJ22" s="757"/>
      <c r="CQK22" s="757"/>
      <c r="CQL22" s="757"/>
      <c r="CQM22" s="757"/>
      <c r="CQN22" s="757"/>
      <c r="CQO22" s="757"/>
      <c r="CQP22" s="757"/>
      <c r="CQQ22" s="757"/>
      <c r="CQR22" s="757"/>
      <c r="CQS22" s="757"/>
      <c r="CQT22" s="757"/>
      <c r="CQU22" s="757"/>
      <c r="CQV22" s="757"/>
      <c r="CQW22" s="757"/>
      <c r="CQX22" s="757"/>
      <c r="CQY22" s="757"/>
      <c r="CQZ22" s="757"/>
      <c r="CRA22" s="757"/>
      <c r="CRB22" s="757"/>
      <c r="CRC22" s="757"/>
      <c r="CRD22" s="757"/>
      <c r="CRE22" s="757"/>
      <c r="CRF22" s="757"/>
      <c r="CRG22" s="757"/>
      <c r="CRH22" s="757"/>
      <c r="CRI22" s="757"/>
      <c r="CRJ22" s="757"/>
      <c r="CRK22" s="757"/>
      <c r="CRL22" s="757"/>
      <c r="CRM22" s="757"/>
      <c r="CRN22" s="757"/>
      <c r="CRO22" s="757"/>
      <c r="CRP22" s="757"/>
      <c r="CRQ22" s="757"/>
      <c r="CRR22" s="757"/>
      <c r="CRS22" s="757"/>
      <c r="CRT22" s="757"/>
      <c r="CRU22" s="757"/>
      <c r="CRV22" s="757"/>
      <c r="CRW22" s="757"/>
      <c r="CRX22" s="757"/>
      <c r="CRY22" s="757"/>
      <c r="CRZ22" s="757"/>
      <c r="CSA22" s="757"/>
      <c r="CSB22" s="757"/>
      <c r="CSC22" s="757"/>
      <c r="CSD22" s="757"/>
      <c r="CSE22" s="757"/>
      <c r="CSF22" s="757"/>
      <c r="CSG22" s="757"/>
      <c r="CSH22" s="757"/>
      <c r="CSI22" s="757"/>
      <c r="CSJ22" s="757"/>
      <c r="CSK22" s="757"/>
      <c r="CSL22" s="757"/>
      <c r="CSM22" s="757"/>
      <c r="CSN22" s="757"/>
      <c r="CSO22" s="757"/>
      <c r="CSP22" s="757"/>
      <c r="CSQ22" s="757"/>
      <c r="CSR22" s="757"/>
      <c r="CSS22" s="757"/>
      <c r="CST22" s="757"/>
      <c r="CSU22" s="757"/>
      <c r="CSV22" s="757"/>
      <c r="CSW22" s="757"/>
      <c r="CSX22" s="757"/>
      <c r="CSY22" s="757"/>
      <c r="CSZ22" s="757"/>
      <c r="CTA22" s="757"/>
      <c r="CTB22" s="757"/>
      <c r="CTC22" s="757"/>
      <c r="CTD22" s="757"/>
      <c r="CTE22" s="757"/>
      <c r="CTF22" s="757"/>
      <c r="CTG22" s="757"/>
      <c r="CTH22" s="757"/>
      <c r="CTI22" s="757"/>
      <c r="CTJ22" s="757"/>
      <c r="CTK22" s="757"/>
      <c r="CTL22" s="757"/>
      <c r="CTM22" s="757"/>
      <c r="CTN22" s="757"/>
      <c r="CTO22" s="757"/>
      <c r="CTP22" s="757"/>
      <c r="CTQ22" s="757"/>
      <c r="CTR22" s="757"/>
      <c r="CTS22" s="757"/>
      <c r="CTT22" s="757"/>
      <c r="CTU22" s="757"/>
      <c r="CTV22" s="757"/>
      <c r="CTW22" s="757"/>
      <c r="CTX22" s="757"/>
      <c r="CTY22" s="757"/>
      <c r="CTZ22" s="757"/>
      <c r="CUA22" s="757"/>
      <c r="CUB22" s="757"/>
      <c r="CUC22" s="757"/>
      <c r="CUD22" s="757"/>
      <c r="CUE22" s="757"/>
      <c r="CUF22" s="757"/>
      <c r="CUG22" s="757"/>
      <c r="CUH22" s="757"/>
      <c r="CUI22" s="757"/>
      <c r="CUJ22" s="757"/>
      <c r="CUK22" s="757"/>
      <c r="CUL22" s="757"/>
      <c r="CUM22" s="757"/>
      <c r="CUN22" s="757"/>
      <c r="CUO22" s="757"/>
      <c r="CUP22" s="757"/>
      <c r="CUQ22" s="757"/>
      <c r="CUR22" s="757"/>
      <c r="CUS22" s="757"/>
      <c r="CUT22" s="757"/>
      <c r="CUU22" s="757"/>
      <c r="CUV22" s="757"/>
      <c r="CUW22" s="757"/>
      <c r="CUX22" s="757"/>
      <c r="CUY22" s="757"/>
      <c r="CUZ22" s="757"/>
      <c r="CVA22" s="757"/>
      <c r="CVB22" s="757"/>
      <c r="CVC22" s="757"/>
      <c r="CVD22" s="757"/>
      <c r="CVE22" s="757"/>
      <c r="CVF22" s="757"/>
      <c r="CVG22" s="757"/>
      <c r="CVH22" s="757"/>
      <c r="CVI22" s="757"/>
      <c r="CVJ22" s="757"/>
      <c r="CVK22" s="757"/>
      <c r="CVL22" s="757"/>
      <c r="CVM22" s="757"/>
      <c r="CVN22" s="757"/>
      <c r="CVO22" s="757"/>
      <c r="CVP22" s="757"/>
      <c r="CVQ22" s="757"/>
      <c r="CVR22" s="757"/>
      <c r="CVS22" s="757"/>
      <c r="CVT22" s="757"/>
      <c r="CVU22" s="757"/>
      <c r="CVV22" s="757"/>
      <c r="CVW22" s="757"/>
      <c r="CVX22" s="757"/>
      <c r="CVY22" s="757"/>
      <c r="CVZ22" s="757"/>
      <c r="CWA22" s="757"/>
      <c r="CWB22" s="757"/>
      <c r="CWC22" s="757"/>
      <c r="CWD22" s="757"/>
      <c r="CWE22" s="757"/>
      <c r="CWF22" s="757"/>
      <c r="CWG22" s="757"/>
      <c r="CWH22" s="757"/>
      <c r="CWI22" s="757"/>
      <c r="CWJ22" s="757"/>
      <c r="CWK22" s="757"/>
      <c r="CWL22" s="757"/>
      <c r="CWM22" s="757"/>
      <c r="CWN22" s="757"/>
      <c r="CWO22" s="757"/>
      <c r="CWP22" s="757"/>
      <c r="CWQ22" s="757"/>
      <c r="CWR22" s="757"/>
      <c r="CWS22" s="757"/>
      <c r="CWT22" s="757"/>
      <c r="CWU22" s="757"/>
      <c r="CWV22" s="757"/>
      <c r="CWW22" s="757"/>
      <c r="CWX22" s="757"/>
      <c r="CWY22" s="757"/>
      <c r="CWZ22" s="757"/>
      <c r="CXA22" s="757"/>
      <c r="CXB22" s="757"/>
      <c r="CXC22" s="757"/>
      <c r="CXD22" s="757"/>
      <c r="CXE22" s="757"/>
      <c r="CXF22" s="757"/>
      <c r="CXG22" s="757"/>
      <c r="CXH22" s="757"/>
      <c r="CXI22" s="757"/>
      <c r="CXJ22" s="757"/>
      <c r="CXK22" s="757"/>
      <c r="CXL22" s="757"/>
      <c r="CXM22" s="757"/>
      <c r="CXN22" s="757"/>
      <c r="CXO22" s="757"/>
      <c r="CXP22" s="757"/>
      <c r="CXQ22" s="757"/>
      <c r="CXR22" s="757"/>
      <c r="CXS22" s="757"/>
      <c r="CXT22" s="757"/>
      <c r="CXU22" s="757"/>
      <c r="CXV22" s="757"/>
      <c r="CXW22" s="757"/>
      <c r="CXX22" s="757"/>
      <c r="CXY22" s="757"/>
      <c r="CXZ22" s="757"/>
      <c r="CYA22" s="757"/>
      <c r="CYB22" s="757"/>
      <c r="CYC22" s="757"/>
      <c r="CYD22" s="757"/>
      <c r="CYE22" s="757"/>
      <c r="CYF22" s="757"/>
      <c r="CYG22" s="757"/>
      <c r="CYH22" s="757"/>
      <c r="CYI22" s="757"/>
      <c r="CYJ22" s="757"/>
      <c r="CYK22" s="757"/>
      <c r="CYL22" s="757"/>
      <c r="CYM22" s="757"/>
      <c r="CYN22" s="757"/>
      <c r="CYO22" s="757"/>
      <c r="CYP22" s="757"/>
      <c r="CYQ22" s="757"/>
      <c r="CYR22" s="757"/>
      <c r="CYS22" s="757"/>
      <c r="CYT22" s="757"/>
      <c r="CYU22" s="757"/>
      <c r="CYV22" s="757"/>
      <c r="CYW22" s="757"/>
      <c r="CYX22" s="757"/>
      <c r="CYY22" s="757"/>
      <c r="CYZ22" s="757"/>
      <c r="CZA22" s="757"/>
      <c r="CZB22" s="757"/>
      <c r="CZC22" s="757"/>
      <c r="CZD22" s="757"/>
      <c r="CZE22" s="757"/>
      <c r="CZF22" s="757"/>
      <c r="CZG22" s="757"/>
      <c r="CZH22" s="757"/>
      <c r="CZI22" s="757"/>
      <c r="CZJ22" s="757"/>
      <c r="CZK22" s="757"/>
      <c r="CZL22" s="757"/>
      <c r="CZM22" s="757"/>
      <c r="CZN22" s="757"/>
      <c r="CZO22" s="757"/>
      <c r="CZP22" s="757"/>
      <c r="CZQ22" s="757"/>
      <c r="CZR22" s="757"/>
      <c r="CZS22" s="757"/>
      <c r="CZT22" s="757"/>
      <c r="CZU22" s="757"/>
      <c r="CZV22" s="757"/>
      <c r="CZW22" s="757"/>
      <c r="CZX22" s="757"/>
      <c r="CZY22" s="757"/>
      <c r="CZZ22" s="757"/>
      <c r="DAA22" s="757"/>
      <c r="DAB22" s="757"/>
      <c r="DAC22" s="757"/>
      <c r="DAD22" s="757"/>
      <c r="DAE22" s="757"/>
      <c r="DAF22" s="757"/>
      <c r="DAG22" s="757"/>
      <c r="DAH22" s="757"/>
      <c r="DAI22" s="757"/>
      <c r="DAJ22" s="757"/>
      <c r="DAK22" s="757"/>
      <c r="DAL22" s="757"/>
      <c r="DAM22" s="757"/>
      <c r="DAN22" s="757"/>
      <c r="DAO22" s="757"/>
      <c r="DAP22" s="757"/>
      <c r="DAQ22" s="757"/>
      <c r="DAR22" s="757"/>
      <c r="DAS22" s="757"/>
      <c r="DAT22" s="757"/>
      <c r="DAU22" s="757"/>
      <c r="DAV22" s="757"/>
      <c r="DAW22" s="757"/>
      <c r="DAX22" s="757"/>
      <c r="DAY22" s="757"/>
      <c r="DAZ22" s="757"/>
      <c r="DBA22" s="757"/>
      <c r="DBB22" s="757"/>
      <c r="DBC22" s="757"/>
      <c r="DBD22" s="757"/>
      <c r="DBE22" s="757"/>
      <c r="DBF22" s="757"/>
      <c r="DBG22" s="757"/>
      <c r="DBH22" s="757"/>
      <c r="DBI22" s="757"/>
      <c r="DBJ22" s="757"/>
      <c r="DBK22" s="757"/>
      <c r="DBL22" s="757"/>
      <c r="DBM22" s="757"/>
      <c r="DBN22" s="757"/>
      <c r="DBO22" s="757"/>
      <c r="DBP22" s="757"/>
      <c r="DBQ22" s="757"/>
      <c r="DBR22" s="757"/>
      <c r="DBS22" s="757"/>
      <c r="DBT22" s="757"/>
      <c r="DBU22" s="757"/>
      <c r="DBV22" s="757"/>
      <c r="DBW22" s="757"/>
      <c r="DBX22" s="757"/>
      <c r="DBY22" s="757"/>
      <c r="DBZ22" s="757"/>
      <c r="DCA22" s="757"/>
      <c r="DCB22" s="757"/>
      <c r="DCC22" s="757"/>
      <c r="DCD22" s="757"/>
      <c r="DCE22" s="757"/>
      <c r="DCF22" s="757"/>
      <c r="DCG22" s="757"/>
      <c r="DCH22" s="757"/>
      <c r="DCI22" s="757"/>
      <c r="DCJ22" s="757"/>
      <c r="DCK22" s="757"/>
      <c r="DCL22" s="757"/>
      <c r="DCM22" s="757"/>
      <c r="DCN22" s="757"/>
      <c r="DCO22" s="757"/>
      <c r="DCP22" s="757"/>
      <c r="DCQ22" s="757"/>
      <c r="DCR22" s="757"/>
      <c r="DCS22" s="757"/>
      <c r="DCT22" s="757"/>
      <c r="DCU22" s="757"/>
      <c r="DCV22" s="757"/>
      <c r="DCW22" s="757"/>
      <c r="DCX22" s="757"/>
      <c r="DCY22" s="757"/>
      <c r="DCZ22" s="757"/>
      <c r="DDA22" s="757"/>
      <c r="DDB22" s="757"/>
      <c r="DDC22" s="757"/>
      <c r="DDD22" s="757"/>
      <c r="DDE22" s="757"/>
      <c r="DDF22" s="757"/>
      <c r="DDG22" s="757"/>
      <c r="DDH22" s="757"/>
      <c r="DDI22" s="757"/>
      <c r="DDJ22" s="757"/>
      <c r="DDK22" s="757"/>
      <c r="DDL22" s="757"/>
      <c r="DDM22" s="757"/>
      <c r="DDN22" s="757"/>
      <c r="DDO22" s="757"/>
      <c r="DDP22" s="757"/>
      <c r="DDQ22" s="757"/>
      <c r="DDR22" s="757"/>
      <c r="DDS22" s="757"/>
      <c r="DDT22" s="757"/>
      <c r="DDU22" s="757"/>
      <c r="DDV22" s="757"/>
      <c r="DDW22" s="757"/>
      <c r="DDX22" s="757"/>
      <c r="DDY22" s="757"/>
      <c r="DDZ22" s="757"/>
      <c r="DEA22" s="757"/>
      <c r="DEB22" s="757"/>
      <c r="DEC22" s="757"/>
      <c r="DED22" s="757"/>
      <c r="DEE22" s="757"/>
      <c r="DEF22" s="757"/>
      <c r="DEG22" s="757"/>
      <c r="DEH22" s="757"/>
      <c r="DEI22" s="757"/>
      <c r="DEJ22" s="757"/>
      <c r="DEK22" s="757"/>
      <c r="DEL22" s="757"/>
      <c r="DEM22" s="757"/>
      <c r="DEN22" s="757"/>
      <c r="DEO22" s="757"/>
      <c r="DEP22" s="757"/>
      <c r="DEQ22" s="757"/>
      <c r="DER22" s="757"/>
      <c r="DES22" s="757"/>
      <c r="DET22" s="757"/>
      <c r="DEU22" s="757"/>
      <c r="DEV22" s="757"/>
      <c r="DEW22" s="757"/>
      <c r="DEX22" s="757"/>
      <c r="DEY22" s="757"/>
      <c r="DEZ22" s="757"/>
      <c r="DFA22" s="757"/>
      <c r="DFB22" s="757"/>
      <c r="DFC22" s="757"/>
      <c r="DFD22" s="757"/>
      <c r="DFE22" s="757"/>
      <c r="DFF22" s="757"/>
      <c r="DFG22" s="757"/>
      <c r="DFH22" s="757"/>
      <c r="DFI22" s="757"/>
      <c r="DFJ22" s="757"/>
      <c r="DFK22" s="757"/>
      <c r="DFL22" s="757"/>
      <c r="DFM22" s="757"/>
      <c r="DFN22" s="757"/>
      <c r="DFO22" s="757"/>
      <c r="DFP22" s="757"/>
      <c r="DFQ22" s="757"/>
      <c r="DFR22" s="757"/>
      <c r="DFS22" s="757"/>
      <c r="DFT22" s="757"/>
      <c r="DFU22" s="757"/>
      <c r="DFV22" s="757"/>
      <c r="DFW22" s="757"/>
      <c r="DFX22" s="757"/>
      <c r="DFY22" s="757"/>
      <c r="DFZ22" s="757"/>
      <c r="DGA22" s="757"/>
      <c r="DGB22" s="757"/>
      <c r="DGC22" s="757"/>
      <c r="DGD22" s="757"/>
      <c r="DGE22" s="757"/>
      <c r="DGF22" s="757"/>
      <c r="DGG22" s="757"/>
      <c r="DGH22" s="757"/>
      <c r="DGI22" s="757"/>
      <c r="DGJ22" s="757"/>
      <c r="DGK22" s="757"/>
      <c r="DGL22" s="757"/>
      <c r="DGM22" s="757"/>
      <c r="DGN22" s="757"/>
      <c r="DGO22" s="757"/>
      <c r="DGP22" s="757"/>
      <c r="DGQ22" s="757"/>
      <c r="DGR22" s="757"/>
      <c r="DGS22" s="757"/>
      <c r="DGT22" s="757"/>
      <c r="DGU22" s="757"/>
      <c r="DGV22" s="757"/>
      <c r="DGW22" s="757"/>
      <c r="DGX22" s="757"/>
      <c r="DGY22" s="757"/>
      <c r="DGZ22" s="757"/>
      <c r="DHA22" s="757"/>
      <c r="DHB22" s="757"/>
      <c r="DHC22" s="757"/>
      <c r="DHD22" s="757"/>
      <c r="DHE22" s="757"/>
      <c r="DHF22" s="757"/>
      <c r="DHG22" s="757"/>
      <c r="DHH22" s="757"/>
      <c r="DHI22" s="757"/>
      <c r="DHJ22" s="757"/>
      <c r="DHK22" s="757"/>
      <c r="DHL22" s="757"/>
      <c r="DHM22" s="757"/>
      <c r="DHN22" s="757"/>
      <c r="DHO22" s="757"/>
      <c r="DHP22" s="757"/>
      <c r="DHQ22" s="757"/>
      <c r="DHR22" s="757"/>
      <c r="DHS22" s="757"/>
      <c r="DHT22" s="757"/>
      <c r="DHU22" s="757"/>
      <c r="DHV22" s="757"/>
      <c r="DHW22" s="757"/>
      <c r="DHX22" s="757"/>
      <c r="DHY22" s="757"/>
      <c r="DHZ22" s="757"/>
      <c r="DIA22" s="757"/>
      <c r="DIB22" s="757"/>
      <c r="DIC22" s="757"/>
      <c r="DID22" s="757"/>
      <c r="DIE22" s="757"/>
      <c r="DIF22" s="757"/>
      <c r="DIG22" s="757"/>
      <c r="DIH22" s="757"/>
      <c r="DII22" s="757"/>
      <c r="DIJ22" s="757"/>
      <c r="DIK22" s="757"/>
      <c r="DIL22" s="757"/>
      <c r="DIM22" s="757"/>
      <c r="DIN22" s="757"/>
      <c r="DIO22" s="757"/>
      <c r="DIP22" s="757"/>
      <c r="DIQ22" s="757"/>
      <c r="DIR22" s="757"/>
      <c r="DIS22" s="757"/>
      <c r="DIT22" s="757"/>
      <c r="DIU22" s="757"/>
      <c r="DIV22" s="757"/>
      <c r="DIW22" s="757"/>
      <c r="DIX22" s="757"/>
      <c r="DIY22" s="757"/>
      <c r="DIZ22" s="757"/>
      <c r="DJA22" s="757"/>
      <c r="DJB22" s="757"/>
      <c r="DJC22" s="757"/>
      <c r="DJD22" s="757"/>
      <c r="DJE22" s="757"/>
      <c r="DJF22" s="757"/>
      <c r="DJG22" s="757"/>
      <c r="DJH22" s="757"/>
      <c r="DJI22" s="757"/>
      <c r="DJJ22" s="757"/>
      <c r="DJK22" s="757"/>
      <c r="DJL22" s="757"/>
      <c r="DJM22" s="757"/>
      <c r="DJN22" s="757"/>
      <c r="DJO22" s="757"/>
      <c r="DJP22" s="757"/>
      <c r="DJQ22" s="757"/>
      <c r="DJR22" s="757"/>
      <c r="DJS22" s="757"/>
      <c r="DJT22" s="757"/>
      <c r="DJU22" s="757"/>
      <c r="DJV22" s="757"/>
      <c r="DJW22" s="757"/>
      <c r="DJX22" s="757"/>
      <c r="DJY22" s="757"/>
      <c r="DJZ22" s="757"/>
      <c r="DKA22" s="757"/>
      <c r="DKB22" s="757"/>
      <c r="DKC22" s="757"/>
      <c r="DKD22" s="757"/>
      <c r="DKE22" s="757"/>
      <c r="DKF22" s="757"/>
      <c r="DKG22" s="757"/>
      <c r="DKH22" s="757"/>
      <c r="DKI22" s="757"/>
      <c r="DKJ22" s="757"/>
      <c r="DKK22" s="757"/>
      <c r="DKL22" s="757"/>
      <c r="DKM22" s="757"/>
      <c r="DKN22" s="757"/>
      <c r="DKO22" s="757"/>
      <c r="DKP22" s="757"/>
      <c r="DKQ22" s="757"/>
      <c r="DKR22" s="757"/>
      <c r="DKS22" s="757"/>
      <c r="DKT22" s="757"/>
      <c r="DKU22" s="757"/>
      <c r="DKV22" s="757"/>
      <c r="DKW22" s="757"/>
      <c r="DKX22" s="757"/>
      <c r="DKY22" s="757"/>
      <c r="DKZ22" s="757"/>
      <c r="DLA22" s="757"/>
      <c r="DLB22" s="757"/>
      <c r="DLC22" s="757"/>
      <c r="DLD22" s="757"/>
      <c r="DLE22" s="757"/>
      <c r="DLF22" s="757"/>
      <c r="DLG22" s="757"/>
      <c r="DLH22" s="757"/>
      <c r="DLI22" s="757"/>
      <c r="DLJ22" s="757"/>
      <c r="DLK22" s="757"/>
      <c r="DLL22" s="757"/>
      <c r="DLM22" s="757"/>
      <c r="DLN22" s="757"/>
      <c r="DLO22" s="757"/>
      <c r="DLP22" s="757"/>
      <c r="DLQ22" s="757"/>
      <c r="DLR22" s="757"/>
      <c r="DLS22" s="757"/>
      <c r="DLT22" s="757"/>
      <c r="DLU22" s="757"/>
      <c r="DLV22" s="757"/>
      <c r="DLW22" s="757"/>
      <c r="DLX22" s="757"/>
      <c r="DLY22" s="757"/>
      <c r="DLZ22" s="757"/>
      <c r="DMA22" s="757"/>
      <c r="DMB22" s="757"/>
      <c r="DMC22" s="757"/>
      <c r="DMD22" s="757"/>
      <c r="DME22" s="757"/>
      <c r="DMF22" s="757"/>
      <c r="DMG22" s="757"/>
      <c r="DMH22" s="757"/>
      <c r="DMI22" s="757"/>
      <c r="DMJ22" s="757"/>
      <c r="DMK22" s="757"/>
      <c r="DML22" s="757"/>
      <c r="DMM22" s="757"/>
      <c r="DMN22" s="757"/>
      <c r="DMO22" s="757"/>
      <c r="DMP22" s="757"/>
      <c r="DMQ22" s="757"/>
      <c r="DMR22" s="757"/>
      <c r="DMS22" s="757"/>
      <c r="DMT22" s="757"/>
      <c r="DMU22" s="757"/>
      <c r="DMV22" s="757"/>
      <c r="DMW22" s="757"/>
      <c r="DMX22" s="757"/>
      <c r="DMY22" s="757"/>
      <c r="DMZ22" s="757"/>
      <c r="DNA22" s="757"/>
      <c r="DNB22" s="757"/>
      <c r="DNC22" s="757"/>
      <c r="DND22" s="757"/>
      <c r="DNE22" s="757"/>
      <c r="DNF22" s="757"/>
      <c r="DNG22" s="757"/>
      <c r="DNH22" s="757"/>
      <c r="DNI22" s="757"/>
      <c r="DNJ22" s="757"/>
      <c r="DNK22" s="757"/>
      <c r="DNL22" s="757"/>
      <c r="DNM22" s="757"/>
      <c r="DNN22" s="757"/>
      <c r="DNO22" s="757"/>
      <c r="DNP22" s="757"/>
      <c r="DNQ22" s="757"/>
      <c r="DNR22" s="757"/>
      <c r="DNS22" s="757"/>
      <c r="DNT22" s="757"/>
      <c r="DNU22" s="757"/>
      <c r="DNV22" s="757"/>
      <c r="DNW22" s="757"/>
      <c r="DNX22" s="757"/>
      <c r="DNY22" s="757"/>
      <c r="DNZ22" s="757"/>
      <c r="DOA22" s="757"/>
      <c r="DOB22" s="757"/>
      <c r="DOC22" s="757"/>
      <c r="DOD22" s="757"/>
      <c r="DOE22" s="757"/>
      <c r="DOF22" s="757"/>
      <c r="DOG22" s="757"/>
      <c r="DOH22" s="757"/>
      <c r="DOI22" s="757"/>
      <c r="DOJ22" s="757"/>
      <c r="DOK22" s="757"/>
      <c r="DOL22" s="757"/>
      <c r="DOM22" s="757"/>
      <c r="DON22" s="757"/>
      <c r="DOO22" s="757"/>
      <c r="DOP22" s="757"/>
      <c r="DOQ22" s="757"/>
      <c r="DOR22" s="757"/>
      <c r="DOS22" s="757"/>
      <c r="DOT22" s="757"/>
      <c r="DOU22" s="757"/>
      <c r="DOV22" s="757"/>
      <c r="DOW22" s="757"/>
      <c r="DOX22" s="757"/>
      <c r="DOY22" s="757"/>
      <c r="DOZ22" s="757"/>
      <c r="DPA22" s="757"/>
      <c r="DPB22" s="757"/>
      <c r="DPC22" s="757"/>
      <c r="DPD22" s="757"/>
      <c r="DPE22" s="757"/>
      <c r="DPF22" s="757"/>
      <c r="DPG22" s="757"/>
      <c r="DPH22" s="757"/>
      <c r="DPI22" s="757"/>
      <c r="DPJ22" s="757"/>
      <c r="DPK22" s="757"/>
      <c r="DPL22" s="757"/>
      <c r="DPM22" s="757"/>
      <c r="DPN22" s="757"/>
      <c r="DPO22" s="757"/>
      <c r="DPP22" s="757"/>
      <c r="DPQ22" s="757"/>
      <c r="DPR22" s="757"/>
      <c r="DPS22" s="757"/>
      <c r="DPT22" s="757"/>
      <c r="DPU22" s="757"/>
      <c r="DPV22" s="757"/>
      <c r="DPW22" s="757"/>
      <c r="DPX22" s="757"/>
      <c r="DPY22" s="757"/>
      <c r="DPZ22" s="757"/>
      <c r="DQA22" s="757"/>
      <c r="DQB22" s="757"/>
      <c r="DQC22" s="757"/>
      <c r="DQD22" s="757"/>
      <c r="DQE22" s="757"/>
      <c r="DQF22" s="757"/>
      <c r="DQG22" s="757"/>
      <c r="DQH22" s="757"/>
      <c r="DQI22" s="757"/>
      <c r="DQJ22" s="757"/>
      <c r="DQK22" s="757"/>
      <c r="DQL22" s="757"/>
      <c r="DQM22" s="757"/>
      <c r="DQN22" s="757"/>
      <c r="DQO22" s="757"/>
      <c r="DQP22" s="757"/>
      <c r="DQQ22" s="757"/>
      <c r="DQR22" s="757"/>
      <c r="DQS22" s="757"/>
      <c r="DQT22" s="757"/>
      <c r="DQU22" s="757"/>
      <c r="DQV22" s="757"/>
      <c r="DQW22" s="757"/>
      <c r="DQX22" s="757"/>
      <c r="DQY22" s="757"/>
      <c r="DQZ22" s="757"/>
      <c r="DRA22" s="757"/>
      <c r="DRB22" s="757"/>
      <c r="DRC22" s="757"/>
      <c r="DRD22" s="757"/>
      <c r="DRE22" s="757"/>
      <c r="DRF22" s="757"/>
      <c r="DRG22" s="757"/>
      <c r="DRH22" s="757"/>
      <c r="DRI22" s="757"/>
      <c r="DRJ22" s="757"/>
      <c r="DRK22" s="757"/>
      <c r="DRL22" s="757"/>
      <c r="DRM22" s="757"/>
      <c r="DRN22" s="757"/>
      <c r="DRO22" s="757"/>
      <c r="DRP22" s="757"/>
      <c r="DRQ22" s="757"/>
      <c r="DRR22" s="757"/>
      <c r="DRS22" s="757"/>
      <c r="DRT22" s="757"/>
      <c r="DRU22" s="757"/>
      <c r="DRV22" s="757"/>
      <c r="DRW22" s="757"/>
      <c r="DRX22" s="757"/>
      <c r="DRY22" s="757"/>
      <c r="DRZ22" s="757"/>
      <c r="DSA22" s="757"/>
      <c r="DSB22" s="757"/>
      <c r="DSC22" s="757"/>
      <c r="DSD22" s="757"/>
      <c r="DSE22" s="757"/>
      <c r="DSF22" s="757"/>
      <c r="DSG22" s="757"/>
      <c r="DSH22" s="757"/>
      <c r="DSI22" s="757"/>
      <c r="DSJ22" s="757"/>
      <c r="DSK22" s="757"/>
      <c r="DSL22" s="757"/>
      <c r="DSM22" s="757"/>
      <c r="DSN22" s="757"/>
      <c r="DSO22" s="757"/>
      <c r="DSP22" s="757"/>
      <c r="DSQ22" s="757"/>
      <c r="DSR22" s="757"/>
      <c r="DSS22" s="757"/>
      <c r="DST22" s="757"/>
      <c r="DSU22" s="757"/>
      <c r="DSV22" s="757"/>
      <c r="DSW22" s="757"/>
      <c r="DSX22" s="757"/>
      <c r="DSY22" s="757"/>
      <c r="DSZ22" s="757"/>
      <c r="DTA22" s="757"/>
      <c r="DTB22" s="757"/>
      <c r="DTC22" s="757"/>
      <c r="DTD22" s="757"/>
      <c r="DTE22" s="757"/>
      <c r="DTF22" s="757"/>
      <c r="DTG22" s="757"/>
      <c r="DTH22" s="757"/>
      <c r="DTI22" s="757"/>
      <c r="DTJ22" s="757"/>
      <c r="DTK22" s="757"/>
      <c r="DTL22" s="757"/>
      <c r="DTM22" s="757"/>
      <c r="DTN22" s="757"/>
      <c r="DTO22" s="757"/>
      <c r="DTP22" s="757"/>
      <c r="DTQ22" s="757"/>
      <c r="DTR22" s="757"/>
      <c r="DTS22" s="757"/>
      <c r="DTT22" s="757"/>
      <c r="DTU22" s="757"/>
      <c r="DTV22" s="757"/>
      <c r="DTW22" s="757"/>
      <c r="DTX22" s="757"/>
      <c r="DTY22" s="757"/>
      <c r="DTZ22" s="757"/>
      <c r="DUA22" s="757"/>
      <c r="DUB22" s="757"/>
      <c r="DUC22" s="757"/>
      <c r="DUD22" s="757"/>
      <c r="DUE22" s="757"/>
      <c r="DUF22" s="757"/>
      <c r="DUG22" s="757"/>
      <c r="DUH22" s="757"/>
      <c r="DUI22" s="757"/>
      <c r="DUJ22" s="757"/>
      <c r="DUK22" s="757"/>
      <c r="DUL22" s="757"/>
      <c r="DUM22" s="757"/>
      <c r="DUN22" s="757"/>
      <c r="DUO22" s="757"/>
      <c r="DUP22" s="757"/>
      <c r="DUQ22" s="757"/>
      <c r="DUR22" s="757"/>
      <c r="DUS22" s="757"/>
      <c r="DUT22" s="757"/>
      <c r="DUU22" s="757"/>
      <c r="DUV22" s="757"/>
      <c r="DUW22" s="757"/>
      <c r="DUX22" s="757"/>
      <c r="DUY22" s="757"/>
      <c r="DUZ22" s="757"/>
      <c r="DVA22" s="757"/>
      <c r="DVB22" s="757"/>
      <c r="DVC22" s="757"/>
      <c r="DVD22" s="757"/>
      <c r="DVE22" s="757"/>
      <c r="DVF22" s="757"/>
      <c r="DVG22" s="757"/>
      <c r="DVH22" s="757"/>
      <c r="DVI22" s="757"/>
      <c r="DVJ22" s="757"/>
      <c r="DVK22" s="757"/>
      <c r="DVL22" s="757"/>
      <c r="DVM22" s="757"/>
      <c r="DVN22" s="757"/>
      <c r="DVO22" s="757"/>
      <c r="DVP22" s="757"/>
      <c r="DVQ22" s="757"/>
      <c r="DVR22" s="757"/>
      <c r="DVS22" s="757"/>
      <c r="DVT22" s="757"/>
      <c r="DVU22" s="757"/>
      <c r="DVV22" s="757"/>
      <c r="DVW22" s="757"/>
      <c r="DVX22" s="757"/>
      <c r="DVY22" s="757"/>
      <c r="DVZ22" s="757"/>
      <c r="DWA22" s="757"/>
      <c r="DWB22" s="757"/>
      <c r="DWC22" s="757"/>
      <c r="DWD22" s="757"/>
      <c r="DWE22" s="757"/>
      <c r="DWF22" s="757"/>
      <c r="DWG22" s="757"/>
      <c r="DWH22" s="757"/>
      <c r="DWI22" s="757"/>
      <c r="DWJ22" s="757"/>
      <c r="DWK22" s="757"/>
      <c r="DWL22" s="757"/>
      <c r="DWM22" s="757"/>
      <c r="DWN22" s="757"/>
      <c r="DWO22" s="757"/>
      <c r="DWP22" s="757"/>
      <c r="DWQ22" s="757"/>
      <c r="DWR22" s="757"/>
      <c r="DWS22" s="757"/>
      <c r="DWT22" s="757"/>
      <c r="DWU22" s="757"/>
      <c r="DWV22" s="757"/>
      <c r="DWW22" s="757"/>
      <c r="DWX22" s="757"/>
      <c r="DWY22" s="757"/>
      <c r="DWZ22" s="757"/>
      <c r="DXA22" s="757"/>
      <c r="DXB22" s="757"/>
      <c r="DXC22" s="757"/>
      <c r="DXD22" s="757"/>
      <c r="DXE22" s="757"/>
      <c r="DXF22" s="757"/>
      <c r="DXG22" s="757"/>
      <c r="DXH22" s="757"/>
      <c r="DXI22" s="757"/>
      <c r="DXJ22" s="757"/>
      <c r="DXK22" s="757"/>
      <c r="DXL22" s="757"/>
      <c r="DXM22" s="757"/>
      <c r="DXN22" s="757"/>
      <c r="DXO22" s="757"/>
      <c r="DXP22" s="757"/>
      <c r="DXQ22" s="757"/>
      <c r="DXR22" s="757"/>
      <c r="DXS22" s="757"/>
      <c r="DXT22" s="757"/>
      <c r="DXU22" s="757"/>
      <c r="DXV22" s="757"/>
      <c r="DXW22" s="757"/>
      <c r="DXX22" s="757"/>
      <c r="DXY22" s="757"/>
      <c r="DXZ22" s="757"/>
      <c r="DYA22" s="757"/>
      <c r="DYB22" s="757"/>
      <c r="DYC22" s="757"/>
      <c r="DYD22" s="757"/>
      <c r="DYE22" s="757"/>
      <c r="DYF22" s="757"/>
      <c r="DYG22" s="757"/>
      <c r="DYH22" s="757"/>
      <c r="DYI22" s="757"/>
      <c r="DYJ22" s="757"/>
      <c r="DYK22" s="757"/>
      <c r="DYL22" s="757"/>
      <c r="DYM22" s="757"/>
      <c r="DYN22" s="757"/>
      <c r="DYO22" s="757"/>
      <c r="DYP22" s="757"/>
      <c r="DYQ22" s="757"/>
      <c r="DYR22" s="757"/>
      <c r="DYS22" s="757"/>
      <c r="DYT22" s="757"/>
      <c r="DYU22" s="757"/>
      <c r="DYV22" s="757"/>
      <c r="DYW22" s="757"/>
      <c r="DYX22" s="757"/>
      <c r="DYY22" s="757"/>
      <c r="DYZ22" s="757"/>
      <c r="DZA22" s="757"/>
      <c r="DZB22" s="757"/>
      <c r="DZC22" s="757"/>
      <c r="DZD22" s="757"/>
      <c r="DZE22" s="757"/>
      <c r="DZF22" s="757"/>
      <c r="DZG22" s="757"/>
      <c r="DZH22" s="757"/>
      <c r="DZI22" s="757"/>
      <c r="DZJ22" s="757"/>
      <c r="DZK22" s="757"/>
      <c r="DZL22" s="757"/>
      <c r="DZM22" s="757"/>
      <c r="DZN22" s="757"/>
      <c r="DZO22" s="757"/>
      <c r="DZP22" s="757"/>
      <c r="DZQ22" s="757"/>
      <c r="DZR22" s="757"/>
      <c r="DZS22" s="757"/>
      <c r="DZT22" s="757"/>
      <c r="DZU22" s="757"/>
      <c r="DZV22" s="757"/>
      <c r="DZW22" s="757"/>
      <c r="DZX22" s="757"/>
      <c r="DZY22" s="757"/>
      <c r="DZZ22" s="757"/>
      <c r="EAA22" s="757"/>
      <c r="EAB22" s="757"/>
      <c r="EAC22" s="757"/>
      <c r="EAD22" s="757"/>
      <c r="EAE22" s="757"/>
      <c r="EAF22" s="757"/>
      <c r="EAG22" s="757"/>
      <c r="EAH22" s="757"/>
      <c r="EAI22" s="757"/>
      <c r="EAJ22" s="757"/>
      <c r="EAK22" s="757"/>
      <c r="EAL22" s="757"/>
      <c r="EAM22" s="757"/>
      <c r="EAN22" s="757"/>
      <c r="EAO22" s="757"/>
      <c r="EAP22" s="757"/>
      <c r="EAQ22" s="757"/>
      <c r="EAR22" s="757"/>
      <c r="EAS22" s="757"/>
      <c r="EAT22" s="757"/>
      <c r="EAU22" s="757"/>
      <c r="EAV22" s="757"/>
      <c r="EAW22" s="757"/>
      <c r="EAX22" s="757"/>
      <c r="EAY22" s="757"/>
      <c r="EAZ22" s="757"/>
      <c r="EBA22" s="757"/>
      <c r="EBB22" s="757"/>
      <c r="EBC22" s="757"/>
      <c r="EBD22" s="757"/>
      <c r="EBE22" s="757"/>
      <c r="EBF22" s="757"/>
      <c r="EBG22" s="757"/>
      <c r="EBH22" s="757"/>
      <c r="EBI22" s="757"/>
      <c r="EBJ22" s="757"/>
      <c r="EBK22" s="757"/>
      <c r="EBL22" s="757"/>
      <c r="EBM22" s="757"/>
      <c r="EBN22" s="757"/>
      <c r="EBO22" s="757"/>
      <c r="EBP22" s="757"/>
      <c r="EBQ22" s="757"/>
      <c r="EBR22" s="757"/>
      <c r="EBS22" s="757"/>
      <c r="EBT22" s="757"/>
      <c r="EBU22" s="757"/>
      <c r="EBV22" s="757"/>
      <c r="EBW22" s="757"/>
      <c r="EBX22" s="757"/>
      <c r="EBY22" s="757"/>
      <c r="EBZ22" s="757"/>
      <c r="ECA22" s="757"/>
      <c r="ECB22" s="757"/>
      <c r="ECC22" s="757"/>
      <c r="ECD22" s="757"/>
      <c r="ECE22" s="757"/>
      <c r="ECF22" s="757"/>
      <c r="ECG22" s="757"/>
      <c r="ECH22" s="757"/>
      <c r="ECI22" s="757"/>
      <c r="ECJ22" s="757"/>
      <c r="ECK22" s="757"/>
      <c r="ECL22" s="757"/>
      <c r="ECM22" s="757"/>
      <c r="ECN22" s="757"/>
      <c r="ECO22" s="757"/>
      <c r="ECP22" s="757"/>
      <c r="ECQ22" s="757"/>
      <c r="ECR22" s="757"/>
      <c r="ECS22" s="757"/>
      <c r="ECT22" s="757"/>
      <c r="ECU22" s="757"/>
      <c r="ECV22" s="757"/>
      <c r="ECW22" s="757"/>
      <c r="ECX22" s="757"/>
      <c r="ECY22" s="757"/>
      <c r="ECZ22" s="757"/>
      <c r="EDA22" s="757"/>
      <c r="EDB22" s="757"/>
      <c r="EDC22" s="757"/>
      <c r="EDD22" s="757"/>
      <c r="EDE22" s="757"/>
      <c r="EDF22" s="757"/>
      <c r="EDG22" s="757"/>
      <c r="EDH22" s="757"/>
      <c r="EDI22" s="757"/>
      <c r="EDJ22" s="757"/>
      <c r="EDK22" s="757"/>
      <c r="EDL22" s="757"/>
      <c r="EDM22" s="757"/>
      <c r="EDN22" s="757"/>
      <c r="EDO22" s="757"/>
      <c r="EDP22" s="757"/>
      <c r="EDQ22" s="757"/>
      <c r="EDR22" s="757"/>
      <c r="EDS22" s="757"/>
      <c r="EDT22" s="757"/>
      <c r="EDU22" s="757"/>
      <c r="EDV22" s="757"/>
      <c r="EDW22" s="757"/>
      <c r="EDX22" s="757"/>
      <c r="EDY22" s="757"/>
      <c r="EDZ22" s="757"/>
      <c r="EEA22" s="757"/>
      <c r="EEB22" s="757"/>
      <c r="EEC22" s="757"/>
      <c r="EED22" s="757"/>
      <c r="EEE22" s="757"/>
      <c r="EEF22" s="757"/>
      <c r="EEG22" s="757"/>
      <c r="EEH22" s="757"/>
      <c r="EEI22" s="757"/>
      <c r="EEJ22" s="757"/>
      <c r="EEK22" s="757"/>
      <c r="EEL22" s="757"/>
      <c r="EEM22" s="757"/>
      <c r="EEN22" s="757"/>
      <c r="EEO22" s="757"/>
      <c r="EEP22" s="757"/>
      <c r="EEQ22" s="757"/>
      <c r="EER22" s="757"/>
      <c r="EES22" s="757"/>
      <c r="EET22" s="757"/>
      <c r="EEU22" s="757"/>
      <c r="EEV22" s="757"/>
      <c r="EEW22" s="757"/>
      <c r="EEX22" s="757"/>
      <c r="EEY22" s="757"/>
      <c r="EEZ22" s="757"/>
      <c r="EFA22" s="757"/>
      <c r="EFB22" s="757"/>
      <c r="EFC22" s="757"/>
      <c r="EFD22" s="757"/>
      <c r="EFE22" s="757"/>
      <c r="EFF22" s="757"/>
      <c r="EFG22" s="757"/>
      <c r="EFH22" s="757"/>
      <c r="EFI22" s="757"/>
      <c r="EFJ22" s="757"/>
      <c r="EFK22" s="757"/>
      <c r="EFL22" s="757"/>
      <c r="EFM22" s="757"/>
      <c r="EFN22" s="757"/>
      <c r="EFO22" s="757"/>
      <c r="EFP22" s="757"/>
      <c r="EFQ22" s="757"/>
      <c r="EFR22" s="757"/>
      <c r="EFS22" s="757"/>
      <c r="EFT22" s="757"/>
      <c r="EFU22" s="757"/>
      <c r="EFV22" s="757"/>
      <c r="EFW22" s="757"/>
      <c r="EFX22" s="757"/>
      <c r="EFY22" s="757"/>
      <c r="EFZ22" s="757"/>
      <c r="EGA22" s="757"/>
      <c r="EGB22" s="757"/>
      <c r="EGC22" s="757"/>
      <c r="EGD22" s="757"/>
      <c r="EGE22" s="757"/>
      <c r="EGF22" s="757"/>
      <c r="EGG22" s="757"/>
      <c r="EGH22" s="757"/>
      <c r="EGI22" s="757"/>
      <c r="EGJ22" s="757"/>
      <c r="EGK22" s="757"/>
      <c r="EGL22" s="757"/>
      <c r="EGM22" s="757"/>
      <c r="EGN22" s="757"/>
      <c r="EGO22" s="757"/>
      <c r="EGP22" s="757"/>
      <c r="EGQ22" s="757"/>
      <c r="EGR22" s="757"/>
      <c r="EGS22" s="757"/>
      <c r="EGT22" s="757"/>
      <c r="EGU22" s="757"/>
      <c r="EGV22" s="757"/>
      <c r="EGW22" s="757"/>
      <c r="EGX22" s="757"/>
      <c r="EGY22" s="757"/>
      <c r="EGZ22" s="757"/>
      <c r="EHA22" s="757"/>
      <c r="EHB22" s="757"/>
      <c r="EHC22" s="757"/>
      <c r="EHD22" s="757"/>
      <c r="EHE22" s="757"/>
      <c r="EHF22" s="757"/>
      <c r="EHG22" s="757"/>
      <c r="EHH22" s="757"/>
      <c r="EHI22" s="757"/>
      <c r="EHJ22" s="757"/>
      <c r="EHK22" s="757"/>
      <c r="EHL22" s="757"/>
      <c r="EHM22" s="757"/>
      <c r="EHN22" s="757"/>
      <c r="EHO22" s="757"/>
      <c r="EHP22" s="757"/>
      <c r="EHQ22" s="757"/>
      <c r="EHR22" s="757"/>
      <c r="EHS22" s="757"/>
      <c r="EHT22" s="757"/>
      <c r="EHU22" s="757"/>
      <c r="EHV22" s="757"/>
      <c r="EHW22" s="757"/>
      <c r="EHX22" s="757"/>
      <c r="EHY22" s="757"/>
      <c r="EHZ22" s="757"/>
      <c r="EIA22" s="757"/>
      <c r="EIB22" s="757"/>
      <c r="EIC22" s="757"/>
      <c r="EID22" s="757"/>
      <c r="EIE22" s="757"/>
      <c r="EIF22" s="757"/>
      <c r="EIG22" s="757"/>
      <c r="EIH22" s="757"/>
      <c r="EII22" s="757"/>
      <c r="EIJ22" s="757"/>
      <c r="EIK22" s="757"/>
      <c r="EIL22" s="757"/>
      <c r="EIM22" s="757"/>
      <c r="EIN22" s="757"/>
      <c r="EIO22" s="757"/>
      <c r="EIP22" s="757"/>
      <c r="EIQ22" s="757"/>
      <c r="EIR22" s="757"/>
      <c r="EIS22" s="757"/>
      <c r="EIT22" s="757"/>
      <c r="EIU22" s="757"/>
      <c r="EIV22" s="757"/>
      <c r="EIW22" s="757"/>
      <c r="EIX22" s="757"/>
      <c r="EIY22" s="757"/>
      <c r="EIZ22" s="757"/>
      <c r="EJA22" s="757"/>
      <c r="EJB22" s="757"/>
      <c r="EJC22" s="757"/>
      <c r="EJD22" s="757"/>
      <c r="EJE22" s="757"/>
      <c r="EJF22" s="757"/>
      <c r="EJG22" s="757"/>
      <c r="EJH22" s="757"/>
      <c r="EJI22" s="757"/>
      <c r="EJJ22" s="757"/>
      <c r="EJK22" s="757"/>
      <c r="EJL22" s="757"/>
      <c r="EJM22" s="757"/>
      <c r="EJN22" s="757"/>
      <c r="EJO22" s="757"/>
      <c r="EJP22" s="757"/>
      <c r="EJQ22" s="757"/>
      <c r="EJR22" s="757"/>
      <c r="EJS22" s="757"/>
      <c r="EJT22" s="757"/>
      <c r="EJU22" s="757"/>
      <c r="EJV22" s="757"/>
      <c r="EJW22" s="757"/>
      <c r="EJX22" s="757"/>
      <c r="EJY22" s="757"/>
      <c r="EJZ22" s="757"/>
      <c r="EKA22" s="757"/>
      <c r="EKB22" s="757"/>
      <c r="EKC22" s="757"/>
      <c r="EKD22" s="757"/>
      <c r="EKE22" s="757"/>
      <c r="EKF22" s="757"/>
      <c r="EKG22" s="757"/>
      <c r="EKH22" s="757"/>
      <c r="EKI22" s="757"/>
      <c r="EKJ22" s="757"/>
      <c r="EKK22" s="757"/>
      <c r="EKL22" s="757"/>
      <c r="EKM22" s="757"/>
      <c r="EKN22" s="757"/>
      <c r="EKO22" s="757"/>
      <c r="EKP22" s="757"/>
      <c r="EKQ22" s="757"/>
      <c r="EKR22" s="757"/>
      <c r="EKS22" s="757"/>
      <c r="EKT22" s="757"/>
      <c r="EKU22" s="757"/>
      <c r="EKV22" s="757"/>
      <c r="EKW22" s="757"/>
      <c r="EKX22" s="757"/>
      <c r="EKY22" s="757"/>
      <c r="EKZ22" s="757"/>
      <c r="ELA22" s="757"/>
      <c r="ELB22" s="757"/>
      <c r="ELC22" s="757"/>
      <c r="ELD22" s="757"/>
      <c r="ELE22" s="757"/>
      <c r="ELF22" s="757"/>
      <c r="ELG22" s="757"/>
      <c r="ELH22" s="757"/>
      <c r="ELI22" s="757"/>
      <c r="ELJ22" s="757"/>
      <c r="ELK22" s="757"/>
      <c r="ELL22" s="757"/>
      <c r="ELM22" s="757"/>
      <c r="ELN22" s="757"/>
      <c r="ELO22" s="757"/>
      <c r="ELP22" s="757"/>
      <c r="ELQ22" s="757"/>
      <c r="ELR22" s="757"/>
      <c r="ELS22" s="757"/>
      <c r="ELT22" s="757"/>
      <c r="ELU22" s="757"/>
      <c r="ELV22" s="757"/>
      <c r="ELW22" s="757"/>
      <c r="ELX22" s="757"/>
      <c r="ELY22" s="757"/>
      <c r="ELZ22" s="757"/>
      <c r="EMA22" s="757"/>
      <c r="EMB22" s="757"/>
      <c r="EMC22" s="757"/>
      <c r="EMD22" s="757"/>
      <c r="EME22" s="757"/>
      <c r="EMF22" s="757"/>
      <c r="EMG22" s="757"/>
      <c r="EMH22" s="757"/>
      <c r="EMI22" s="757"/>
      <c r="EMJ22" s="757"/>
      <c r="EMK22" s="757"/>
      <c r="EML22" s="757"/>
      <c r="EMM22" s="757"/>
      <c r="EMN22" s="757"/>
      <c r="EMO22" s="757"/>
      <c r="EMP22" s="757"/>
      <c r="EMQ22" s="757"/>
      <c r="EMR22" s="757"/>
      <c r="EMS22" s="757"/>
      <c r="EMT22" s="757"/>
      <c r="EMU22" s="757"/>
      <c r="EMV22" s="757"/>
      <c r="EMW22" s="757"/>
      <c r="EMX22" s="757"/>
      <c r="EMY22" s="757"/>
      <c r="EMZ22" s="757"/>
      <c r="ENA22" s="757"/>
      <c r="ENB22" s="757"/>
      <c r="ENC22" s="757"/>
      <c r="END22" s="757"/>
      <c r="ENE22" s="757"/>
      <c r="ENF22" s="757"/>
      <c r="ENG22" s="757"/>
      <c r="ENH22" s="757"/>
      <c r="ENI22" s="757"/>
      <c r="ENJ22" s="757"/>
      <c r="ENK22" s="757"/>
      <c r="ENL22" s="757"/>
      <c r="ENM22" s="757"/>
      <c r="ENN22" s="757"/>
      <c r="ENO22" s="757"/>
      <c r="ENP22" s="757"/>
      <c r="ENQ22" s="757"/>
      <c r="ENR22" s="757"/>
      <c r="ENS22" s="757"/>
      <c r="ENT22" s="757"/>
      <c r="ENU22" s="757"/>
      <c r="ENV22" s="757"/>
      <c r="ENW22" s="757"/>
      <c r="ENX22" s="757"/>
      <c r="ENY22" s="757"/>
      <c r="ENZ22" s="757"/>
      <c r="EOA22" s="757"/>
      <c r="EOB22" s="757"/>
      <c r="EOC22" s="757"/>
      <c r="EOD22" s="757"/>
      <c r="EOE22" s="757"/>
      <c r="EOF22" s="757"/>
      <c r="EOG22" s="757"/>
      <c r="EOH22" s="757"/>
      <c r="EOI22" s="757"/>
      <c r="EOJ22" s="757"/>
      <c r="EOK22" s="757"/>
      <c r="EOL22" s="757"/>
      <c r="EOM22" s="757"/>
      <c r="EON22" s="757"/>
      <c r="EOO22" s="757"/>
      <c r="EOP22" s="757"/>
      <c r="EOQ22" s="757"/>
      <c r="EOR22" s="757"/>
      <c r="EOS22" s="757"/>
      <c r="EOT22" s="757"/>
      <c r="EOU22" s="757"/>
      <c r="EOV22" s="757"/>
      <c r="EOW22" s="757"/>
      <c r="EOX22" s="757"/>
      <c r="EOY22" s="757"/>
      <c r="EOZ22" s="757"/>
      <c r="EPA22" s="757"/>
      <c r="EPB22" s="757"/>
      <c r="EPC22" s="757"/>
      <c r="EPD22" s="757"/>
      <c r="EPE22" s="757"/>
      <c r="EPF22" s="757"/>
      <c r="EPG22" s="757"/>
      <c r="EPH22" s="757"/>
      <c r="EPI22" s="757"/>
      <c r="EPJ22" s="757"/>
      <c r="EPK22" s="757"/>
      <c r="EPL22" s="757"/>
      <c r="EPM22" s="757"/>
      <c r="EPN22" s="757"/>
      <c r="EPO22" s="757"/>
      <c r="EPP22" s="757"/>
      <c r="EPQ22" s="757"/>
      <c r="EPR22" s="757"/>
      <c r="EPS22" s="757"/>
      <c r="EPT22" s="757"/>
      <c r="EPU22" s="757"/>
      <c r="EPV22" s="757"/>
      <c r="EPW22" s="757"/>
      <c r="EPX22" s="757"/>
      <c r="EPY22" s="757"/>
      <c r="EPZ22" s="757"/>
      <c r="EQA22" s="757"/>
      <c r="EQB22" s="757"/>
      <c r="EQC22" s="757"/>
      <c r="EQD22" s="757"/>
      <c r="EQE22" s="757"/>
      <c r="EQF22" s="757"/>
      <c r="EQG22" s="757"/>
      <c r="EQH22" s="757"/>
      <c r="EQI22" s="757"/>
      <c r="EQJ22" s="757"/>
      <c r="EQK22" s="757"/>
      <c r="EQL22" s="757"/>
      <c r="EQM22" s="757"/>
      <c r="EQN22" s="757"/>
      <c r="EQO22" s="757"/>
      <c r="EQP22" s="757"/>
      <c r="EQQ22" s="757"/>
      <c r="EQR22" s="757"/>
      <c r="EQS22" s="757"/>
      <c r="EQT22" s="757"/>
      <c r="EQU22" s="757"/>
      <c r="EQV22" s="757"/>
      <c r="EQW22" s="757"/>
      <c r="EQX22" s="757"/>
      <c r="EQY22" s="757"/>
      <c r="EQZ22" s="757"/>
      <c r="ERA22" s="757"/>
      <c r="ERB22" s="757"/>
      <c r="ERC22" s="757"/>
      <c r="ERD22" s="757"/>
      <c r="ERE22" s="757"/>
      <c r="ERF22" s="757"/>
      <c r="ERG22" s="757"/>
      <c r="ERH22" s="757"/>
      <c r="ERI22" s="757"/>
      <c r="ERJ22" s="757"/>
      <c r="ERK22" s="757"/>
      <c r="ERL22" s="757"/>
      <c r="ERM22" s="757"/>
      <c r="ERN22" s="757"/>
      <c r="ERO22" s="757"/>
      <c r="ERP22" s="757"/>
      <c r="ERQ22" s="757"/>
      <c r="ERR22" s="757"/>
      <c r="ERS22" s="757"/>
      <c r="ERT22" s="757"/>
      <c r="ERU22" s="757"/>
      <c r="ERV22" s="757"/>
      <c r="ERW22" s="757"/>
      <c r="ERX22" s="757"/>
      <c r="ERY22" s="757"/>
      <c r="ERZ22" s="757"/>
      <c r="ESA22" s="757"/>
      <c r="ESB22" s="757"/>
      <c r="ESC22" s="757"/>
      <c r="ESD22" s="757"/>
      <c r="ESE22" s="757"/>
      <c r="ESF22" s="757"/>
      <c r="ESG22" s="757"/>
      <c r="ESH22" s="757"/>
      <c r="ESI22" s="757"/>
      <c r="ESJ22" s="757"/>
      <c r="ESK22" s="757"/>
      <c r="ESL22" s="757"/>
      <c r="ESM22" s="757"/>
      <c r="ESN22" s="757"/>
      <c r="ESO22" s="757"/>
      <c r="ESP22" s="757"/>
      <c r="ESQ22" s="757"/>
      <c r="ESR22" s="757"/>
      <c r="ESS22" s="757"/>
      <c r="EST22" s="757"/>
      <c r="ESU22" s="757"/>
      <c r="ESV22" s="757"/>
      <c r="ESW22" s="757"/>
      <c r="ESX22" s="757"/>
      <c r="ESY22" s="757"/>
      <c r="ESZ22" s="757"/>
      <c r="ETA22" s="757"/>
      <c r="ETB22" s="757"/>
      <c r="ETC22" s="757"/>
      <c r="ETD22" s="757"/>
      <c r="ETE22" s="757"/>
      <c r="ETF22" s="757"/>
      <c r="ETG22" s="757"/>
      <c r="ETH22" s="757"/>
      <c r="ETI22" s="757"/>
      <c r="ETJ22" s="757"/>
      <c r="ETK22" s="757"/>
      <c r="ETL22" s="757"/>
      <c r="ETM22" s="757"/>
      <c r="ETN22" s="757"/>
      <c r="ETO22" s="757"/>
      <c r="ETP22" s="757"/>
      <c r="ETQ22" s="757"/>
      <c r="ETR22" s="757"/>
      <c r="ETS22" s="757"/>
      <c r="ETT22" s="757"/>
      <c r="ETU22" s="757"/>
      <c r="ETV22" s="757"/>
      <c r="ETW22" s="757"/>
      <c r="ETX22" s="757"/>
      <c r="ETY22" s="757"/>
      <c r="ETZ22" s="757"/>
      <c r="EUA22" s="757"/>
      <c r="EUB22" s="757"/>
      <c r="EUC22" s="757"/>
      <c r="EUD22" s="757"/>
      <c r="EUE22" s="757"/>
      <c r="EUF22" s="757"/>
      <c r="EUG22" s="757"/>
      <c r="EUH22" s="757"/>
      <c r="EUI22" s="757"/>
      <c r="EUJ22" s="757"/>
      <c r="EUK22" s="757"/>
      <c r="EUL22" s="757"/>
      <c r="EUM22" s="757"/>
      <c r="EUN22" s="757"/>
      <c r="EUO22" s="757"/>
      <c r="EUP22" s="757"/>
      <c r="EUQ22" s="757"/>
      <c r="EUR22" s="757"/>
      <c r="EUS22" s="757"/>
      <c r="EUT22" s="757"/>
      <c r="EUU22" s="757"/>
      <c r="EUV22" s="757"/>
      <c r="EUW22" s="757"/>
      <c r="EUX22" s="757"/>
      <c r="EUY22" s="757"/>
      <c r="EUZ22" s="757"/>
      <c r="EVA22" s="757"/>
      <c r="EVB22" s="757"/>
      <c r="EVC22" s="757"/>
      <c r="EVD22" s="757"/>
      <c r="EVE22" s="757"/>
      <c r="EVF22" s="757"/>
      <c r="EVG22" s="757"/>
      <c r="EVH22" s="757"/>
      <c r="EVI22" s="757"/>
      <c r="EVJ22" s="757"/>
      <c r="EVK22" s="757"/>
      <c r="EVL22" s="757"/>
      <c r="EVM22" s="757"/>
      <c r="EVN22" s="757"/>
      <c r="EVO22" s="757"/>
      <c r="EVP22" s="757"/>
      <c r="EVQ22" s="757"/>
      <c r="EVR22" s="757"/>
      <c r="EVS22" s="757"/>
      <c r="EVT22" s="757"/>
      <c r="EVU22" s="757"/>
      <c r="EVV22" s="757"/>
      <c r="EVW22" s="757"/>
      <c r="EVX22" s="757"/>
      <c r="EVY22" s="757"/>
      <c r="EVZ22" s="757"/>
      <c r="EWA22" s="757"/>
      <c r="EWB22" s="757"/>
      <c r="EWC22" s="757"/>
      <c r="EWD22" s="757"/>
      <c r="EWE22" s="757"/>
      <c r="EWF22" s="757"/>
      <c r="EWG22" s="757"/>
      <c r="EWH22" s="757"/>
      <c r="EWI22" s="757"/>
      <c r="EWJ22" s="757"/>
      <c r="EWK22" s="757"/>
      <c r="EWL22" s="757"/>
      <c r="EWM22" s="757"/>
      <c r="EWN22" s="757"/>
      <c r="EWO22" s="757"/>
      <c r="EWP22" s="757"/>
      <c r="EWQ22" s="757"/>
      <c r="EWR22" s="757"/>
      <c r="EWS22" s="757"/>
      <c r="EWT22" s="757"/>
      <c r="EWU22" s="757"/>
      <c r="EWV22" s="757"/>
      <c r="EWW22" s="757"/>
      <c r="EWX22" s="757"/>
      <c r="EWY22" s="757"/>
      <c r="EWZ22" s="757"/>
      <c r="EXA22" s="757"/>
      <c r="EXB22" s="757"/>
      <c r="EXC22" s="757"/>
      <c r="EXD22" s="757"/>
      <c r="EXE22" s="757"/>
      <c r="EXF22" s="757"/>
      <c r="EXG22" s="757"/>
      <c r="EXH22" s="757"/>
      <c r="EXI22" s="757"/>
      <c r="EXJ22" s="757"/>
      <c r="EXK22" s="757"/>
      <c r="EXL22" s="757"/>
      <c r="EXM22" s="757"/>
      <c r="EXN22" s="757"/>
      <c r="EXO22" s="757"/>
      <c r="EXP22" s="757"/>
      <c r="EXQ22" s="757"/>
      <c r="EXR22" s="757"/>
      <c r="EXS22" s="757"/>
      <c r="EXT22" s="757"/>
      <c r="EXU22" s="757"/>
      <c r="EXV22" s="757"/>
      <c r="EXW22" s="757"/>
      <c r="EXX22" s="757"/>
      <c r="EXY22" s="757"/>
      <c r="EXZ22" s="757"/>
      <c r="EYA22" s="757"/>
      <c r="EYB22" s="757"/>
      <c r="EYC22" s="757"/>
      <c r="EYD22" s="757"/>
      <c r="EYE22" s="757"/>
      <c r="EYF22" s="757"/>
      <c r="EYG22" s="757"/>
      <c r="EYH22" s="757"/>
      <c r="EYI22" s="757"/>
      <c r="EYJ22" s="757"/>
      <c r="EYK22" s="757"/>
      <c r="EYL22" s="757"/>
      <c r="EYM22" s="757"/>
      <c r="EYN22" s="757"/>
      <c r="EYO22" s="757"/>
      <c r="EYP22" s="757"/>
      <c r="EYQ22" s="757"/>
      <c r="EYR22" s="757"/>
      <c r="EYS22" s="757"/>
      <c r="EYT22" s="757"/>
      <c r="EYU22" s="757"/>
      <c r="EYV22" s="757"/>
      <c r="EYW22" s="757"/>
      <c r="EYX22" s="757"/>
      <c r="EYY22" s="757"/>
      <c r="EYZ22" s="757"/>
      <c r="EZA22" s="757"/>
      <c r="EZB22" s="757"/>
      <c r="EZC22" s="757"/>
      <c r="EZD22" s="757"/>
      <c r="EZE22" s="757"/>
      <c r="EZF22" s="757"/>
      <c r="EZG22" s="757"/>
      <c r="EZH22" s="757"/>
      <c r="EZI22" s="757"/>
      <c r="EZJ22" s="757"/>
      <c r="EZK22" s="757"/>
      <c r="EZL22" s="757"/>
      <c r="EZM22" s="757"/>
      <c r="EZN22" s="757"/>
      <c r="EZO22" s="757"/>
      <c r="EZP22" s="757"/>
      <c r="EZQ22" s="757"/>
      <c r="EZR22" s="757"/>
      <c r="EZS22" s="757"/>
      <c r="EZT22" s="757"/>
      <c r="EZU22" s="757"/>
      <c r="EZV22" s="757"/>
      <c r="EZW22" s="757"/>
      <c r="EZX22" s="757"/>
      <c r="EZY22" s="757"/>
      <c r="EZZ22" s="757"/>
      <c r="FAA22" s="757"/>
      <c r="FAB22" s="757"/>
      <c r="FAC22" s="757"/>
      <c r="FAD22" s="757"/>
      <c r="FAE22" s="757"/>
      <c r="FAF22" s="757"/>
      <c r="FAG22" s="757"/>
      <c r="FAH22" s="757"/>
      <c r="FAI22" s="757"/>
      <c r="FAJ22" s="757"/>
      <c r="FAK22" s="757"/>
      <c r="FAL22" s="757"/>
      <c r="FAM22" s="757"/>
      <c r="FAN22" s="757"/>
      <c r="FAO22" s="757"/>
      <c r="FAP22" s="757"/>
      <c r="FAQ22" s="757"/>
      <c r="FAR22" s="757"/>
      <c r="FAS22" s="757"/>
      <c r="FAT22" s="757"/>
      <c r="FAU22" s="757"/>
      <c r="FAV22" s="757"/>
      <c r="FAW22" s="757"/>
      <c r="FAX22" s="757"/>
      <c r="FAY22" s="757"/>
      <c r="FAZ22" s="757"/>
      <c r="FBA22" s="757"/>
      <c r="FBB22" s="757"/>
      <c r="FBC22" s="757"/>
      <c r="FBD22" s="757"/>
      <c r="FBE22" s="757"/>
      <c r="FBF22" s="757"/>
      <c r="FBG22" s="757"/>
      <c r="FBH22" s="757"/>
      <c r="FBI22" s="757"/>
      <c r="FBJ22" s="757"/>
      <c r="FBK22" s="757"/>
      <c r="FBL22" s="757"/>
      <c r="FBM22" s="757"/>
      <c r="FBN22" s="757"/>
      <c r="FBO22" s="757"/>
      <c r="FBP22" s="757"/>
      <c r="FBQ22" s="757"/>
      <c r="FBR22" s="757"/>
      <c r="FBS22" s="757"/>
      <c r="FBT22" s="757"/>
      <c r="FBU22" s="757"/>
      <c r="FBV22" s="757"/>
      <c r="FBW22" s="757"/>
      <c r="FBX22" s="757"/>
      <c r="FBY22" s="757"/>
      <c r="FBZ22" s="757"/>
      <c r="FCA22" s="757"/>
      <c r="FCB22" s="757"/>
      <c r="FCC22" s="757"/>
      <c r="FCD22" s="757"/>
      <c r="FCE22" s="757"/>
      <c r="FCF22" s="757"/>
      <c r="FCG22" s="757"/>
      <c r="FCH22" s="757"/>
      <c r="FCI22" s="757"/>
      <c r="FCJ22" s="757"/>
      <c r="FCK22" s="757"/>
      <c r="FCL22" s="757"/>
      <c r="FCM22" s="757"/>
      <c r="FCN22" s="757"/>
      <c r="FCO22" s="757"/>
      <c r="FCP22" s="757"/>
      <c r="FCQ22" s="757"/>
      <c r="FCR22" s="757"/>
      <c r="FCS22" s="757"/>
      <c r="FCT22" s="757"/>
      <c r="FCU22" s="757"/>
      <c r="FCV22" s="757"/>
      <c r="FCW22" s="757"/>
      <c r="FCX22" s="757"/>
      <c r="FCY22" s="757"/>
      <c r="FCZ22" s="757"/>
      <c r="FDA22" s="757"/>
      <c r="FDB22" s="757"/>
      <c r="FDC22" s="757"/>
      <c r="FDD22" s="757"/>
      <c r="FDE22" s="757"/>
      <c r="FDF22" s="757"/>
      <c r="FDG22" s="757"/>
      <c r="FDH22" s="757"/>
      <c r="FDI22" s="757"/>
      <c r="FDJ22" s="757"/>
      <c r="FDK22" s="757"/>
      <c r="FDL22" s="757"/>
      <c r="FDM22" s="757"/>
      <c r="FDN22" s="757"/>
      <c r="FDO22" s="757"/>
      <c r="FDP22" s="757"/>
      <c r="FDQ22" s="757"/>
      <c r="FDR22" s="757"/>
      <c r="FDS22" s="757"/>
      <c r="FDT22" s="757"/>
      <c r="FDU22" s="757"/>
      <c r="FDV22" s="757"/>
      <c r="FDW22" s="757"/>
      <c r="FDX22" s="757"/>
      <c r="FDY22" s="757"/>
      <c r="FDZ22" s="757"/>
      <c r="FEA22" s="757"/>
      <c r="FEB22" s="757"/>
      <c r="FEC22" s="757"/>
      <c r="FED22" s="757"/>
      <c r="FEE22" s="757"/>
      <c r="FEF22" s="757"/>
      <c r="FEG22" s="757"/>
      <c r="FEH22" s="757"/>
      <c r="FEI22" s="757"/>
      <c r="FEJ22" s="757"/>
      <c r="FEK22" s="757"/>
      <c r="FEL22" s="757"/>
      <c r="FEM22" s="757"/>
      <c r="FEN22" s="757"/>
      <c r="FEO22" s="757"/>
      <c r="FEP22" s="757"/>
      <c r="FEQ22" s="757"/>
      <c r="FER22" s="757"/>
      <c r="FES22" s="757"/>
      <c r="FET22" s="757"/>
      <c r="FEU22" s="757"/>
      <c r="FEV22" s="757"/>
      <c r="FEW22" s="757"/>
      <c r="FEX22" s="757"/>
      <c r="FEY22" s="757"/>
      <c r="FEZ22" s="757"/>
      <c r="FFA22" s="757"/>
      <c r="FFB22" s="757"/>
      <c r="FFC22" s="757"/>
      <c r="FFD22" s="757"/>
      <c r="FFE22" s="757"/>
      <c r="FFF22" s="757"/>
      <c r="FFG22" s="757"/>
      <c r="FFH22" s="757"/>
      <c r="FFI22" s="757"/>
      <c r="FFJ22" s="757"/>
      <c r="FFK22" s="757"/>
      <c r="FFL22" s="757"/>
      <c r="FFM22" s="757"/>
      <c r="FFN22" s="757"/>
      <c r="FFO22" s="757"/>
      <c r="FFP22" s="757"/>
      <c r="FFQ22" s="757"/>
      <c r="FFR22" s="757"/>
      <c r="FFS22" s="757"/>
      <c r="FFT22" s="757"/>
      <c r="FFU22" s="757"/>
      <c r="FFV22" s="757"/>
      <c r="FFW22" s="757"/>
      <c r="FFX22" s="757"/>
      <c r="FFY22" s="757"/>
      <c r="FFZ22" s="757"/>
      <c r="FGA22" s="757"/>
      <c r="FGB22" s="757"/>
      <c r="FGC22" s="757"/>
      <c r="FGD22" s="757"/>
      <c r="FGE22" s="757"/>
      <c r="FGF22" s="757"/>
      <c r="FGG22" s="757"/>
      <c r="FGH22" s="757"/>
      <c r="FGI22" s="757"/>
      <c r="FGJ22" s="757"/>
      <c r="FGK22" s="757"/>
      <c r="FGL22" s="757"/>
      <c r="FGM22" s="757"/>
      <c r="FGN22" s="757"/>
      <c r="FGO22" s="757"/>
      <c r="FGP22" s="757"/>
      <c r="FGQ22" s="757"/>
      <c r="FGR22" s="757"/>
      <c r="FGS22" s="757"/>
      <c r="FGT22" s="757"/>
      <c r="FGU22" s="757"/>
      <c r="FGV22" s="757"/>
      <c r="FGW22" s="757"/>
      <c r="FGX22" s="757"/>
      <c r="FGY22" s="757"/>
      <c r="FGZ22" s="757"/>
      <c r="FHA22" s="757"/>
      <c r="FHB22" s="757"/>
      <c r="FHC22" s="757"/>
      <c r="FHD22" s="757"/>
      <c r="FHE22" s="757"/>
      <c r="FHF22" s="757"/>
      <c r="FHG22" s="757"/>
      <c r="FHH22" s="757"/>
      <c r="FHI22" s="757"/>
      <c r="FHJ22" s="757"/>
      <c r="FHK22" s="757"/>
      <c r="FHL22" s="757"/>
      <c r="FHM22" s="757"/>
      <c r="FHN22" s="757"/>
      <c r="FHO22" s="757"/>
      <c r="FHP22" s="757"/>
      <c r="FHQ22" s="757"/>
      <c r="FHR22" s="757"/>
      <c r="FHS22" s="757"/>
      <c r="FHT22" s="757"/>
      <c r="FHU22" s="757"/>
      <c r="FHV22" s="757"/>
      <c r="FHW22" s="757"/>
      <c r="FHX22" s="757"/>
      <c r="FHY22" s="757"/>
      <c r="FHZ22" s="757"/>
      <c r="FIA22" s="757"/>
      <c r="FIB22" s="757"/>
      <c r="FIC22" s="757"/>
      <c r="FID22" s="757"/>
      <c r="FIE22" s="757"/>
      <c r="FIF22" s="757"/>
      <c r="FIG22" s="757"/>
      <c r="FIH22" s="757"/>
      <c r="FII22" s="757"/>
      <c r="FIJ22" s="757"/>
      <c r="FIK22" s="757"/>
      <c r="FIL22" s="757"/>
      <c r="FIM22" s="757"/>
      <c r="FIN22" s="757"/>
      <c r="FIO22" s="757"/>
      <c r="FIP22" s="757"/>
      <c r="FIQ22" s="757"/>
      <c r="FIR22" s="757"/>
      <c r="FIS22" s="757"/>
      <c r="FIT22" s="757"/>
      <c r="FIU22" s="757"/>
      <c r="FIV22" s="757"/>
      <c r="FIW22" s="757"/>
      <c r="FIX22" s="757"/>
      <c r="FIY22" s="757"/>
      <c r="FIZ22" s="757"/>
      <c r="FJA22" s="757"/>
      <c r="FJB22" s="757"/>
      <c r="FJC22" s="757"/>
      <c r="FJD22" s="757"/>
      <c r="FJE22" s="757"/>
      <c r="FJF22" s="757"/>
      <c r="FJG22" s="757"/>
      <c r="FJH22" s="757"/>
      <c r="FJI22" s="757"/>
      <c r="FJJ22" s="757"/>
      <c r="FJK22" s="757"/>
      <c r="FJL22" s="757"/>
      <c r="FJM22" s="757"/>
      <c r="FJN22" s="757"/>
      <c r="FJO22" s="757"/>
      <c r="FJP22" s="757"/>
      <c r="FJQ22" s="757"/>
      <c r="FJR22" s="757"/>
      <c r="FJS22" s="757"/>
      <c r="FJT22" s="757"/>
      <c r="FJU22" s="757"/>
      <c r="FJV22" s="757"/>
      <c r="FJW22" s="757"/>
      <c r="FJX22" s="757"/>
      <c r="FJY22" s="757"/>
      <c r="FJZ22" s="757"/>
      <c r="FKA22" s="757"/>
      <c r="FKB22" s="757"/>
      <c r="FKC22" s="757"/>
      <c r="FKD22" s="757"/>
      <c r="FKE22" s="757"/>
      <c r="FKF22" s="757"/>
      <c r="FKG22" s="757"/>
      <c r="FKH22" s="757"/>
      <c r="FKI22" s="757"/>
      <c r="FKJ22" s="757"/>
      <c r="FKK22" s="757"/>
      <c r="FKL22" s="757"/>
      <c r="FKM22" s="757"/>
      <c r="FKN22" s="757"/>
      <c r="FKO22" s="757"/>
      <c r="FKP22" s="757"/>
      <c r="FKQ22" s="757"/>
      <c r="FKR22" s="757"/>
      <c r="FKS22" s="757"/>
      <c r="FKT22" s="757"/>
      <c r="FKU22" s="757"/>
      <c r="FKV22" s="757"/>
      <c r="FKW22" s="757"/>
      <c r="FKX22" s="757"/>
      <c r="FKY22" s="757"/>
      <c r="FKZ22" s="757"/>
      <c r="FLA22" s="757"/>
      <c r="FLB22" s="757"/>
      <c r="FLC22" s="757"/>
      <c r="FLD22" s="757"/>
      <c r="FLE22" s="757"/>
      <c r="FLF22" s="757"/>
      <c r="FLG22" s="757"/>
      <c r="FLH22" s="757"/>
      <c r="FLI22" s="757"/>
      <c r="FLJ22" s="757"/>
      <c r="FLK22" s="757"/>
      <c r="FLL22" s="757"/>
      <c r="FLM22" s="757"/>
      <c r="FLN22" s="757"/>
      <c r="FLO22" s="757"/>
      <c r="FLP22" s="757"/>
      <c r="FLQ22" s="757"/>
      <c r="FLR22" s="757"/>
      <c r="FLS22" s="757"/>
      <c r="FLT22" s="757"/>
      <c r="FLU22" s="757"/>
      <c r="FLV22" s="757"/>
      <c r="FLW22" s="757"/>
      <c r="FLX22" s="757"/>
      <c r="FLY22" s="757"/>
      <c r="FLZ22" s="757"/>
      <c r="FMA22" s="757"/>
      <c r="FMB22" s="757"/>
      <c r="FMC22" s="757"/>
      <c r="FMD22" s="757"/>
      <c r="FME22" s="757"/>
      <c r="FMF22" s="757"/>
      <c r="FMG22" s="757"/>
      <c r="FMH22" s="757"/>
      <c r="FMI22" s="757"/>
      <c r="FMJ22" s="757"/>
      <c r="FMK22" s="757"/>
      <c r="FML22" s="757"/>
      <c r="FMM22" s="757"/>
      <c r="FMN22" s="757"/>
      <c r="FMO22" s="757"/>
      <c r="FMP22" s="757"/>
      <c r="FMQ22" s="757"/>
      <c r="FMR22" s="757"/>
      <c r="FMS22" s="757"/>
      <c r="FMT22" s="757"/>
      <c r="FMU22" s="757"/>
      <c r="FMV22" s="757"/>
      <c r="FMW22" s="757"/>
      <c r="FMX22" s="757"/>
      <c r="FMY22" s="757"/>
      <c r="FMZ22" s="757"/>
      <c r="FNA22" s="757"/>
      <c r="FNB22" s="757"/>
      <c r="FNC22" s="757"/>
      <c r="FND22" s="757"/>
      <c r="FNE22" s="757"/>
      <c r="FNF22" s="757"/>
      <c r="FNG22" s="757"/>
      <c r="FNH22" s="757"/>
      <c r="FNI22" s="757"/>
      <c r="FNJ22" s="757"/>
      <c r="FNK22" s="757"/>
      <c r="FNL22" s="757"/>
      <c r="FNM22" s="757"/>
      <c r="FNN22" s="757"/>
      <c r="FNO22" s="757"/>
      <c r="FNP22" s="757"/>
      <c r="FNQ22" s="757"/>
      <c r="FNR22" s="757"/>
      <c r="FNS22" s="757"/>
      <c r="FNT22" s="757"/>
      <c r="FNU22" s="757"/>
      <c r="FNV22" s="757"/>
      <c r="FNW22" s="757"/>
      <c r="FNX22" s="757"/>
      <c r="FNY22" s="757"/>
      <c r="FNZ22" s="757"/>
      <c r="FOA22" s="757"/>
      <c r="FOB22" s="757"/>
      <c r="FOC22" s="757"/>
      <c r="FOD22" s="757"/>
      <c r="FOE22" s="757"/>
      <c r="FOF22" s="757"/>
      <c r="FOG22" s="757"/>
      <c r="FOH22" s="757"/>
      <c r="FOI22" s="757"/>
      <c r="FOJ22" s="757"/>
      <c r="FOK22" s="757"/>
      <c r="FOL22" s="757"/>
      <c r="FOM22" s="757"/>
      <c r="FON22" s="757"/>
      <c r="FOO22" s="757"/>
      <c r="FOP22" s="757"/>
      <c r="FOQ22" s="757"/>
      <c r="FOR22" s="757"/>
      <c r="FOS22" s="757"/>
      <c r="FOT22" s="757"/>
      <c r="FOU22" s="757"/>
      <c r="FOV22" s="757"/>
      <c r="FOW22" s="757"/>
      <c r="FOX22" s="757"/>
      <c r="FOY22" s="757"/>
      <c r="FOZ22" s="757"/>
      <c r="FPA22" s="757"/>
      <c r="FPB22" s="757"/>
      <c r="FPC22" s="757"/>
      <c r="FPD22" s="757"/>
      <c r="FPE22" s="757"/>
      <c r="FPF22" s="757"/>
      <c r="FPG22" s="757"/>
      <c r="FPH22" s="757"/>
      <c r="FPI22" s="757"/>
      <c r="FPJ22" s="757"/>
      <c r="FPK22" s="757"/>
      <c r="FPL22" s="757"/>
      <c r="FPM22" s="757"/>
      <c r="FPN22" s="757"/>
      <c r="FPO22" s="757"/>
      <c r="FPP22" s="757"/>
      <c r="FPQ22" s="757"/>
      <c r="FPR22" s="757"/>
      <c r="FPS22" s="757"/>
      <c r="FPT22" s="757"/>
      <c r="FPU22" s="757"/>
      <c r="FPV22" s="757"/>
      <c r="FPW22" s="757"/>
      <c r="FPX22" s="757"/>
      <c r="FPY22" s="757"/>
      <c r="FPZ22" s="757"/>
      <c r="FQA22" s="757"/>
      <c r="FQB22" s="757"/>
      <c r="FQC22" s="757"/>
      <c r="FQD22" s="757"/>
      <c r="FQE22" s="757"/>
      <c r="FQF22" s="757"/>
      <c r="FQG22" s="757"/>
      <c r="FQH22" s="757"/>
      <c r="FQI22" s="757"/>
      <c r="FQJ22" s="757"/>
      <c r="FQK22" s="757"/>
      <c r="FQL22" s="757"/>
      <c r="FQM22" s="757"/>
      <c r="FQN22" s="757"/>
      <c r="FQO22" s="757"/>
      <c r="FQP22" s="757"/>
      <c r="FQQ22" s="757"/>
      <c r="FQR22" s="757"/>
      <c r="FQS22" s="757"/>
      <c r="FQT22" s="757"/>
      <c r="FQU22" s="757"/>
      <c r="FQV22" s="757"/>
      <c r="FQW22" s="757"/>
      <c r="FQX22" s="757"/>
      <c r="FQY22" s="757"/>
      <c r="FQZ22" s="757"/>
      <c r="FRA22" s="757"/>
      <c r="FRB22" s="757"/>
      <c r="FRC22" s="757"/>
      <c r="FRD22" s="757"/>
      <c r="FRE22" s="757"/>
      <c r="FRF22" s="757"/>
      <c r="FRG22" s="757"/>
      <c r="FRH22" s="757"/>
      <c r="FRI22" s="757"/>
      <c r="FRJ22" s="757"/>
      <c r="FRK22" s="757"/>
      <c r="FRL22" s="757"/>
      <c r="FRM22" s="757"/>
      <c r="FRN22" s="757"/>
      <c r="FRO22" s="757"/>
      <c r="FRP22" s="757"/>
      <c r="FRQ22" s="757"/>
      <c r="FRR22" s="757"/>
      <c r="FRS22" s="757"/>
      <c r="FRT22" s="757"/>
      <c r="FRU22" s="757"/>
      <c r="FRV22" s="757"/>
      <c r="FRW22" s="757"/>
      <c r="FRX22" s="757"/>
      <c r="FRY22" s="757"/>
      <c r="FRZ22" s="757"/>
      <c r="FSA22" s="757"/>
      <c r="FSB22" s="757"/>
      <c r="FSC22" s="757"/>
      <c r="FSD22" s="757"/>
      <c r="FSE22" s="757"/>
      <c r="FSF22" s="757"/>
      <c r="FSG22" s="757"/>
      <c r="FSH22" s="757"/>
      <c r="FSI22" s="757"/>
      <c r="FSJ22" s="757"/>
      <c r="FSK22" s="757"/>
      <c r="FSL22" s="757"/>
      <c r="FSM22" s="757"/>
      <c r="FSN22" s="757"/>
      <c r="FSO22" s="757"/>
      <c r="FSP22" s="757"/>
      <c r="FSQ22" s="757"/>
      <c r="FSR22" s="757"/>
      <c r="FSS22" s="757"/>
      <c r="FST22" s="757"/>
      <c r="FSU22" s="757"/>
      <c r="FSV22" s="757"/>
      <c r="FSW22" s="757"/>
      <c r="FSX22" s="757"/>
      <c r="FSY22" s="757"/>
      <c r="FSZ22" s="757"/>
      <c r="FTA22" s="757"/>
      <c r="FTB22" s="757"/>
      <c r="FTC22" s="757"/>
      <c r="FTD22" s="757"/>
      <c r="FTE22" s="757"/>
      <c r="FTF22" s="757"/>
      <c r="FTG22" s="757"/>
      <c r="FTH22" s="757"/>
      <c r="FTI22" s="757"/>
      <c r="FTJ22" s="757"/>
      <c r="FTK22" s="757"/>
      <c r="FTL22" s="757"/>
      <c r="FTM22" s="757"/>
      <c r="FTN22" s="757"/>
      <c r="FTO22" s="757"/>
      <c r="FTP22" s="757"/>
      <c r="FTQ22" s="757"/>
      <c r="FTR22" s="757"/>
      <c r="FTS22" s="757"/>
      <c r="FTT22" s="757"/>
      <c r="FTU22" s="757"/>
      <c r="FTV22" s="757"/>
      <c r="FTW22" s="757"/>
      <c r="FTX22" s="757"/>
      <c r="FTY22" s="757"/>
      <c r="FTZ22" s="757"/>
      <c r="FUA22" s="757"/>
      <c r="FUB22" s="757"/>
      <c r="FUC22" s="757"/>
      <c r="FUD22" s="757"/>
      <c r="FUE22" s="757"/>
      <c r="FUF22" s="757"/>
      <c r="FUG22" s="757"/>
      <c r="FUH22" s="757"/>
      <c r="FUI22" s="757"/>
      <c r="FUJ22" s="757"/>
      <c r="FUK22" s="757"/>
      <c r="FUL22" s="757"/>
      <c r="FUM22" s="757"/>
      <c r="FUN22" s="757"/>
      <c r="FUO22" s="757"/>
      <c r="FUP22" s="757"/>
      <c r="FUQ22" s="757"/>
      <c r="FUR22" s="757"/>
      <c r="FUS22" s="757"/>
      <c r="FUT22" s="757"/>
      <c r="FUU22" s="757"/>
      <c r="FUV22" s="757"/>
      <c r="FUW22" s="757"/>
      <c r="FUX22" s="757"/>
      <c r="FUY22" s="757"/>
      <c r="FUZ22" s="757"/>
      <c r="FVA22" s="757"/>
      <c r="FVB22" s="757"/>
      <c r="FVC22" s="757"/>
      <c r="FVD22" s="757"/>
      <c r="FVE22" s="757"/>
      <c r="FVF22" s="757"/>
      <c r="FVG22" s="757"/>
      <c r="FVH22" s="757"/>
      <c r="FVI22" s="757"/>
      <c r="FVJ22" s="757"/>
      <c r="FVK22" s="757"/>
      <c r="FVL22" s="757"/>
      <c r="FVM22" s="757"/>
      <c r="FVN22" s="757"/>
      <c r="FVO22" s="757"/>
      <c r="FVP22" s="757"/>
      <c r="FVQ22" s="757"/>
      <c r="FVR22" s="757"/>
      <c r="FVS22" s="757"/>
      <c r="FVT22" s="757"/>
      <c r="FVU22" s="757"/>
      <c r="FVV22" s="757"/>
      <c r="FVW22" s="757"/>
      <c r="FVX22" s="757"/>
      <c r="FVY22" s="757"/>
      <c r="FVZ22" s="757"/>
      <c r="FWA22" s="757"/>
      <c r="FWB22" s="757"/>
      <c r="FWC22" s="757"/>
      <c r="FWD22" s="757"/>
      <c r="FWE22" s="757"/>
      <c r="FWF22" s="757"/>
      <c r="FWG22" s="757"/>
      <c r="FWH22" s="757"/>
      <c r="FWI22" s="757"/>
      <c r="FWJ22" s="757"/>
      <c r="FWK22" s="757"/>
      <c r="FWL22" s="757"/>
      <c r="FWM22" s="757"/>
      <c r="FWN22" s="757"/>
      <c r="FWO22" s="757"/>
      <c r="FWP22" s="757"/>
      <c r="FWQ22" s="757"/>
      <c r="FWR22" s="757"/>
      <c r="FWS22" s="757"/>
      <c r="FWT22" s="757"/>
      <c r="FWU22" s="757"/>
      <c r="FWV22" s="757"/>
      <c r="FWW22" s="757"/>
      <c r="FWX22" s="757"/>
      <c r="FWY22" s="757"/>
      <c r="FWZ22" s="757"/>
      <c r="FXA22" s="757"/>
      <c r="FXB22" s="757"/>
      <c r="FXC22" s="757"/>
      <c r="FXD22" s="757"/>
      <c r="FXE22" s="757"/>
      <c r="FXF22" s="757"/>
      <c r="FXG22" s="757"/>
      <c r="FXH22" s="757"/>
      <c r="FXI22" s="757"/>
      <c r="FXJ22" s="757"/>
      <c r="FXK22" s="757"/>
      <c r="FXL22" s="757"/>
      <c r="FXM22" s="757"/>
      <c r="FXN22" s="757"/>
      <c r="FXO22" s="757"/>
      <c r="FXP22" s="757"/>
      <c r="FXQ22" s="757"/>
      <c r="FXR22" s="757"/>
      <c r="FXS22" s="757"/>
      <c r="FXT22" s="757"/>
      <c r="FXU22" s="757"/>
      <c r="FXV22" s="757"/>
      <c r="FXW22" s="757"/>
      <c r="FXX22" s="757"/>
      <c r="FXY22" s="757"/>
      <c r="FXZ22" s="757"/>
      <c r="FYA22" s="757"/>
      <c r="FYB22" s="757"/>
      <c r="FYC22" s="757"/>
      <c r="FYD22" s="757"/>
      <c r="FYE22" s="757"/>
      <c r="FYF22" s="757"/>
      <c r="FYG22" s="757"/>
      <c r="FYH22" s="757"/>
      <c r="FYI22" s="757"/>
      <c r="FYJ22" s="757"/>
      <c r="FYK22" s="757"/>
      <c r="FYL22" s="757"/>
      <c r="FYM22" s="757"/>
      <c r="FYN22" s="757"/>
      <c r="FYO22" s="757"/>
      <c r="FYP22" s="757"/>
      <c r="FYQ22" s="757"/>
      <c r="FYR22" s="757"/>
      <c r="FYS22" s="757"/>
      <c r="FYT22" s="757"/>
      <c r="FYU22" s="757"/>
      <c r="FYV22" s="757"/>
      <c r="FYW22" s="757"/>
      <c r="FYX22" s="757"/>
      <c r="FYY22" s="757"/>
      <c r="FYZ22" s="757"/>
      <c r="FZA22" s="757"/>
      <c r="FZB22" s="757"/>
      <c r="FZC22" s="757"/>
      <c r="FZD22" s="757"/>
      <c r="FZE22" s="757"/>
      <c r="FZF22" s="757"/>
      <c r="FZG22" s="757"/>
      <c r="FZH22" s="757"/>
      <c r="FZI22" s="757"/>
      <c r="FZJ22" s="757"/>
      <c r="FZK22" s="757"/>
      <c r="FZL22" s="757"/>
      <c r="FZM22" s="757"/>
      <c r="FZN22" s="757"/>
      <c r="FZO22" s="757"/>
      <c r="FZP22" s="757"/>
      <c r="FZQ22" s="757"/>
      <c r="FZR22" s="757"/>
      <c r="FZS22" s="757"/>
      <c r="FZT22" s="757"/>
      <c r="FZU22" s="757"/>
      <c r="FZV22" s="757"/>
      <c r="FZW22" s="757"/>
      <c r="FZX22" s="757"/>
      <c r="FZY22" s="757"/>
      <c r="FZZ22" s="757"/>
      <c r="GAA22" s="757"/>
      <c r="GAB22" s="757"/>
      <c r="GAC22" s="757"/>
      <c r="GAD22" s="757"/>
      <c r="GAE22" s="757"/>
      <c r="GAF22" s="757"/>
      <c r="GAG22" s="757"/>
      <c r="GAH22" s="757"/>
      <c r="GAI22" s="757"/>
      <c r="GAJ22" s="757"/>
      <c r="GAK22" s="757"/>
      <c r="GAL22" s="757"/>
      <c r="GAM22" s="757"/>
      <c r="GAN22" s="757"/>
      <c r="GAO22" s="757"/>
      <c r="GAP22" s="757"/>
      <c r="GAQ22" s="757"/>
      <c r="GAR22" s="757"/>
      <c r="GAS22" s="757"/>
      <c r="GAT22" s="757"/>
      <c r="GAU22" s="757"/>
      <c r="GAV22" s="757"/>
      <c r="GAW22" s="757"/>
      <c r="GAX22" s="757"/>
      <c r="GAY22" s="757"/>
      <c r="GAZ22" s="757"/>
      <c r="GBA22" s="757"/>
      <c r="GBB22" s="757"/>
      <c r="GBC22" s="757"/>
      <c r="GBD22" s="757"/>
      <c r="GBE22" s="757"/>
      <c r="GBF22" s="757"/>
      <c r="GBG22" s="757"/>
      <c r="GBH22" s="757"/>
      <c r="GBI22" s="757"/>
      <c r="GBJ22" s="757"/>
      <c r="GBK22" s="757"/>
      <c r="GBL22" s="757"/>
      <c r="GBM22" s="757"/>
      <c r="GBN22" s="757"/>
      <c r="GBO22" s="757"/>
      <c r="GBP22" s="757"/>
      <c r="GBQ22" s="757"/>
      <c r="GBR22" s="757"/>
      <c r="GBS22" s="757"/>
      <c r="GBT22" s="757"/>
      <c r="GBU22" s="757"/>
      <c r="GBV22" s="757"/>
      <c r="GBW22" s="757"/>
      <c r="GBX22" s="757"/>
      <c r="GBY22" s="757"/>
      <c r="GBZ22" s="757"/>
      <c r="GCA22" s="757"/>
      <c r="GCB22" s="757"/>
      <c r="GCC22" s="757"/>
      <c r="GCD22" s="757"/>
      <c r="GCE22" s="757"/>
      <c r="GCF22" s="757"/>
      <c r="GCG22" s="757"/>
      <c r="GCH22" s="757"/>
      <c r="GCI22" s="757"/>
      <c r="GCJ22" s="757"/>
      <c r="GCK22" s="757"/>
      <c r="GCL22" s="757"/>
      <c r="GCM22" s="757"/>
      <c r="GCN22" s="757"/>
      <c r="GCO22" s="757"/>
      <c r="GCP22" s="757"/>
      <c r="GCQ22" s="757"/>
      <c r="GCR22" s="757"/>
      <c r="GCS22" s="757"/>
      <c r="GCT22" s="757"/>
      <c r="GCU22" s="757"/>
      <c r="GCV22" s="757"/>
      <c r="GCW22" s="757"/>
      <c r="GCX22" s="757"/>
      <c r="GCY22" s="757"/>
      <c r="GCZ22" s="757"/>
      <c r="GDA22" s="757"/>
      <c r="GDB22" s="757"/>
      <c r="GDC22" s="757"/>
      <c r="GDD22" s="757"/>
      <c r="GDE22" s="757"/>
      <c r="GDF22" s="757"/>
      <c r="GDG22" s="757"/>
      <c r="GDH22" s="757"/>
      <c r="GDI22" s="757"/>
      <c r="GDJ22" s="757"/>
      <c r="GDK22" s="757"/>
      <c r="GDL22" s="757"/>
      <c r="GDM22" s="757"/>
      <c r="GDN22" s="757"/>
      <c r="GDO22" s="757"/>
      <c r="GDP22" s="757"/>
      <c r="GDQ22" s="757"/>
      <c r="GDR22" s="757"/>
      <c r="GDS22" s="757"/>
      <c r="GDT22" s="757"/>
      <c r="GDU22" s="757"/>
      <c r="GDV22" s="757"/>
      <c r="GDW22" s="757"/>
      <c r="GDX22" s="757"/>
      <c r="GDY22" s="757"/>
      <c r="GDZ22" s="757"/>
      <c r="GEA22" s="757"/>
      <c r="GEB22" s="757"/>
      <c r="GEC22" s="757"/>
      <c r="GED22" s="757"/>
      <c r="GEE22" s="757"/>
      <c r="GEF22" s="757"/>
      <c r="GEG22" s="757"/>
      <c r="GEH22" s="757"/>
      <c r="GEI22" s="757"/>
      <c r="GEJ22" s="757"/>
      <c r="GEK22" s="757"/>
      <c r="GEL22" s="757"/>
      <c r="GEM22" s="757"/>
      <c r="GEN22" s="757"/>
      <c r="GEO22" s="757"/>
      <c r="GEP22" s="757"/>
      <c r="GEQ22" s="757"/>
      <c r="GER22" s="757"/>
      <c r="GES22" s="757"/>
      <c r="GET22" s="757"/>
      <c r="GEU22" s="757"/>
      <c r="GEV22" s="757"/>
      <c r="GEW22" s="757"/>
      <c r="GEX22" s="757"/>
      <c r="GEY22" s="757"/>
      <c r="GEZ22" s="757"/>
      <c r="GFA22" s="757"/>
      <c r="GFB22" s="757"/>
      <c r="GFC22" s="757"/>
      <c r="GFD22" s="757"/>
      <c r="GFE22" s="757"/>
      <c r="GFF22" s="757"/>
      <c r="GFG22" s="757"/>
      <c r="GFH22" s="757"/>
      <c r="GFI22" s="757"/>
      <c r="GFJ22" s="757"/>
      <c r="GFK22" s="757"/>
      <c r="GFL22" s="757"/>
      <c r="GFM22" s="757"/>
      <c r="GFN22" s="757"/>
      <c r="GFO22" s="757"/>
      <c r="GFP22" s="757"/>
      <c r="GFQ22" s="757"/>
      <c r="GFR22" s="757"/>
      <c r="GFS22" s="757"/>
      <c r="GFT22" s="757"/>
      <c r="GFU22" s="757"/>
      <c r="GFV22" s="757"/>
      <c r="GFW22" s="757"/>
      <c r="GFX22" s="757"/>
      <c r="GFY22" s="757"/>
      <c r="GFZ22" s="757"/>
      <c r="GGA22" s="757"/>
      <c r="GGB22" s="757"/>
      <c r="GGC22" s="757"/>
      <c r="GGD22" s="757"/>
      <c r="GGE22" s="757"/>
      <c r="GGF22" s="757"/>
      <c r="GGG22" s="757"/>
      <c r="GGH22" s="757"/>
      <c r="GGI22" s="757"/>
      <c r="GGJ22" s="757"/>
      <c r="GGK22" s="757"/>
      <c r="GGL22" s="757"/>
      <c r="GGM22" s="757"/>
      <c r="GGN22" s="757"/>
      <c r="GGO22" s="757"/>
      <c r="GGP22" s="757"/>
      <c r="GGQ22" s="757"/>
      <c r="GGR22" s="757"/>
      <c r="GGS22" s="757"/>
      <c r="GGT22" s="757"/>
      <c r="GGU22" s="757"/>
      <c r="GGV22" s="757"/>
      <c r="GGW22" s="757"/>
      <c r="GGX22" s="757"/>
      <c r="GGY22" s="757"/>
      <c r="GGZ22" s="757"/>
      <c r="GHA22" s="757"/>
      <c r="GHB22" s="757"/>
      <c r="GHC22" s="757"/>
      <c r="GHD22" s="757"/>
      <c r="GHE22" s="757"/>
      <c r="GHF22" s="757"/>
      <c r="GHG22" s="757"/>
      <c r="GHH22" s="757"/>
      <c r="GHI22" s="757"/>
      <c r="GHJ22" s="757"/>
      <c r="GHK22" s="757"/>
      <c r="GHL22" s="757"/>
      <c r="GHM22" s="757"/>
      <c r="GHN22" s="757"/>
      <c r="GHO22" s="757"/>
      <c r="GHP22" s="757"/>
      <c r="GHQ22" s="757"/>
      <c r="GHR22" s="757"/>
      <c r="GHS22" s="757"/>
      <c r="GHT22" s="757"/>
      <c r="GHU22" s="757"/>
      <c r="GHV22" s="757"/>
      <c r="GHW22" s="757"/>
      <c r="GHX22" s="757"/>
      <c r="GHY22" s="757"/>
      <c r="GHZ22" s="757"/>
      <c r="GIA22" s="757"/>
      <c r="GIB22" s="757"/>
      <c r="GIC22" s="757"/>
      <c r="GID22" s="757"/>
      <c r="GIE22" s="757"/>
      <c r="GIF22" s="757"/>
      <c r="GIG22" s="757"/>
      <c r="GIH22" s="757"/>
      <c r="GII22" s="757"/>
      <c r="GIJ22" s="757"/>
      <c r="GIK22" s="757"/>
      <c r="GIL22" s="757"/>
      <c r="GIM22" s="757"/>
      <c r="GIN22" s="757"/>
      <c r="GIO22" s="757"/>
      <c r="GIP22" s="757"/>
      <c r="GIQ22" s="757"/>
      <c r="GIR22" s="757"/>
      <c r="GIS22" s="757"/>
      <c r="GIT22" s="757"/>
      <c r="GIU22" s="757"/>
      <c r="GIV22" s="757"/>
      <c r="GIW22" s="757"/>
      <c r="GIX22" s="757"/>
      <c r="GIY22" s="757"/>
      <c r="GIZ22" s="757"/>
      <c r="GJA22" s="757"/>
      <c r="GJB22" s="757"/>
      <c r="GJC22" s="757"/>
      <c r="GJD22" s="757"/>
      <c r="GJE22" s="757"/>
      <c r="GJF22" s="757"/>
      <c r="GJG22" s="757"/>
      <c r="GJH22" s="757"/>
      <c r="GJI22" s="757"/>
      <c r="GJJ22" s="757"/>
      <c r="GJK22" s="757"/>
      <c r="GJL22" s="757"/>
      <c r="GJM22" s="757"/>
      <c r="GJN22" s="757"/>
      <c r="GJO22" s="757"/>
      <c r="GJP22" s="757"/>
      <c r="GJQ22" s="757"/>
      <c r="GJR22" s="757"/>
      <c r="GJS22" s="757"/>
      <c r="GJT22" s="757"/>
      <c r="GJU22" s="757"/>
      <c r="GJV22" s="757"/>
      <c r="GJW22" s="757"/>
      <c r="GJX22" s="757"/>
      <c r="GJY22" s="757"/>
      <c r="GJZ22" s="757"/>
      <c r="GKA22" s="757"/>
      <c r="GKB22" s="757"/>
      <c r="GKC22" s="757"/>
      <c r="GKD22" s="757"/>
      <c r="GKE22" s="757"/>
      <c r="GKF22" s="757"/>
      <c r="GKG22" s="757"/>
      <c r="GKH22" s="757"/>
      <c r="GKI22" s="757"/>
      <c r="GKJ22" s="757"/>
      <c r="GKK22" s="757"/>
      <c r="GKL22" s="757"/>
      <c r="GKM22" s="757"/>
      <c r="GKN22" s="757"/>
      <c r="GKO22" s="757"/>
      <c r="GKP22" s="757"/>
      <c r="GKQ22" s="757"/>
      <c r="GKR22" s="757"/>
      <c r="GKS22" s="757"/>
      <c r="GKT22" s="757"/>
      <c r="GKU22" s="757"/>
      <c r="GKV22" s="757"/>
      <c r="GKW22" s="757"/>
      <c r="GKX22" s="757"/>
      <c r="GKY22" s="757"/>
      <c r="GKZ22" s="757"/>
      <c r="GLA22" s="757"/>
      <c r="GLB22" s="757"/>
      <c r="GLC22" s="757"/>
      <c r="GLD22" s="757"/>
      <c r="GLE22" s="757"/>
      <c r="GLF22" s="757"/>
      <c r="GLG22" s="757"/>
      <c r="GLH22" s="757"/>
      <c r="GLI22" s="757"/>
      <c r="GLJ22" s="757"/>
      <c r="GLK22" s="757"/>
      <c r="GLL22" s="757"/>
      <c r="GLM22" s="757"/>
      <c r="GLN22" s="757"/>
      <c r="GLO22" s="757"/>
      <c r="GLP22" s="757"/>
      <c r="GLQ22" s="757"/>
      <c r="GLR22" s="757"/>
      <c r="GLS22" s="757"/>
      <c r="GLT22" s="757"/>
      <c r="GLU22" s="757"/>
      <c r="GLV22" s="757"/>
      <c r="GLW22" s="757"/>
      <c r="GLX22" s="757"/>
      <c r="GLY22" s="757"/>
      <c r="GLZ22" s="757"/>
      <c r="GMA22" s="757"/>
      <c r="GMB22" s="757"/>
      <c r="GMC22" s="757"/>
      <c r="GMD22" s="757"/>
      <c r="GME22" s="757"/>
      <c r="GMF22" s="757"/>
      <c r="GMG22" s="757"/>
      <c r="GMH22" s="757"/>
      <c r="GMI22" s="757"/>
      <c r="GMJ22" s="757"/>
      <c r="GMK22" s="757"/>
      <c r="GML22" s="757"/>
      <c r="GMM22" s="757"/>
      <c r="GMN22" s="757"/>
      <c r="GMO22" s="757"/>
      <c r="GMP22" s="757"/>
      <c r="GMQ22" s="757"/>
      <c r="GMR22" s="757"/>
      <c r="GMS22" s="757"/>
      <c r="GMT22" s="757"/>
      <c r="GMU22" s="757"/>
      <c r="GMV22" s="757"/>
      <c r="GMW22" s="757"/>
      <c r="GMX22" s="757"/>
      <c r="GMY22" s="757"/>
      <c r="GMZ22" s="757"/>
      <c r="GNA22" s="757"/>
      <c r="GNB22" s="757"/>
      <c r="GNC22" s="757"/>
      <c r="GND22" s="757"/>
      <c r="GNE22" s="757"/>
      <c r="GNF22" s="757"/>
      <c r="GNG22" s="757"/>
      <c r="GNH22" s="757"/>
      <c r="GNI22" s="757"/>
      <c r="GNJ22" s="757"/>
      <c r="GNK22" s="757"/>
      <c r="GNL22" s="757"/>
      <c r="GNM22" s="757"/>
      <c r="GNN22" s="757"/>
      <c r="GNO22" s="757"/>
      <c r="GNP22" s="757"/>
      <c r="GNQ22" s="757"/>
      <c r="GNR22" s="757"/>
      <c r="GNS22" s="757"/>
      <c r="GNT22" s="757"/>
      <c r="GNU22" s="757"/>
      <c r="GNV22" s="757"/>
      <c r="GNW22" s="757"/>
      <c r="GNX22" s="757"/>
      <c r="GNY22" s="757"/>
      <c r="GNZ22" s="757"/>
      <c r="GOA22" s="757"/>
      <c r="GOB22" s="757"/>
      <c r="GOC22" s="757"/>
      <c r="GOD22" s="757"/>
      <c r="GOE22" s="757"/>
      <c r="GOF22" s="757"/>
      <c r="GOG22" s="757"/>
      <c r="GOH22" s="757"/>
      <c r="GOI22" s="757"/>
      <c r="GOJ22" s="757"/>
      <c r="GOK22" s="757"/>
      <c r="GOL22" s="757"/>
      <c r="GOM22" s="757"/>
      <c r="GON22" s="757"/>
      <c r="GOO22" s="757"/>
      <c r="GOP22" s="757"/>
      <c r="GOQ22" s="757"/>
      <c r="GOR22" s="757"/>
      <c r="GOS22" s="757"/>
      <c r="GOT22" s="757"/>
      <c r="GOU22" s="757"/>
      <c r="GOV22" s="757"/>
      <c r="GOW22" s="757"/>
      <c r="GOX22" s="757"/>
      <c r="GOY22" s="757"/>
      <c r="GOZ22" s="757"/>
      <c r="GPA22" s="757"/>
      <c r="GPB22" s="757"/>
      <c r="GPC22" s="757"/>
      <c r="GPD22" s="757"/>
      <c r="GPE22" s="757"/>
      <c r="GPF22" s="757"/>
      <c r="GPG22" s="757"/>
      <c r="GPH22" s="757"/>
      <c r="GPI22" s="757"/>
      <c r="GPJ22" s="757"/>
      <c r="GPK22" s="757"/>
      <c r="GPL22" s="757"/>
      <c r="GPM22" s="757"/>
      <c r="GPN22" s="757"/>
      <c r="GPO22" s="757"/>
      <c r="GPP22" s="757"/>
      <c r="GPQ22" s="757"/>
      <c r="GPR22" s="757"/>
      <c r="GPS22" s="757"/>
      <c r="GPT22" s="757"/>
      <c r="GPU22" s="757"/>
      <c r="GPV22" s="757"/>
      <c r="GPW22" s="757"/>
      <c r="GPX22" s="757"/>
      <c r="GPY22" s="757"/>
      <c r="GPZ22" s="757"/>
      <c r="GQA22" s="757"/>
      <c r="GQB22" s="757"/>
      <c r="GQC22" s="757"/>
      <c r="GQD22" s="757"/>
      <c r="GQE22" s="757"/>
      <c r="GQF22" s="757"/>
      <c r="GQG22" s="757"/>
      <c r="GQH22" s="757"/>
      <c r="GQI22" s="757"/>
      <c r="GQJ22" s="757"/>
      <c r="GQK22" s="757"/>
      <c r="GQL22" s="757"/>
      <c r="GQM22" s="757"/>
      <c r="GQN22" s="757"/>
      <c r="GQO22" s="757"/>
      <c r="GQP22" s="757"/>
      <c r="GQQ22" s="757"/>
      <c r="GQR22" s="757"/>
      <c r="GQS22" s="757"/>
      <c r="GQT22" s="757"/>
      <c r="GQU22" s="757"/>
      <c r="GQV22" s="757"/>
      <c r="GQW22" s="757"/>
      <c r="GQX22" s="757"/>
      <c r="GQY22" s="757"/>
      <c r="GQZ22" s="757"/>
      <c r="GRA22" s="757"/>
      <c r="GRB22" s="757"/>
      <c r="GRC22" s="757"/>
      <c r="GRD22" s="757"/>
      <c r="GRE22" s="757"/>
      <c r="GRF22" s="757"/>
      <c r="GRG22" s="757"/>
      <c r="GRH22" s="757"/>
      <c r="GRI22" s="757"/>
      <c r="GRJ22" s="757"/>
      <c r="GRK22" s="757"/>
      <c r="GRL22" s="757"/>
      <c r="GRM22" s="757"/>
      <c r="GRN22" s="757"/>
      <c r="GRO22" s="757"/>
      <c r="GRP22" s="757"/>
      <c r="GRQ22" s="757"/>
      <c r="GRR22" s="757"/>
      <c r="GRS22" s="757"/>
      <c r="GRT22" s="757"/>
      <c r="GRU22" s="757"/>
      <c r="GRV22" s="757"/>
      <c r="GRW22" s="757"/>
      <c r="GRX22" s="757"/>
      <c r="GRY22" s="757"/>
      <c r="GRZ22" s="757"/>
      <c r="GSA22" s="757"/>
      <c r="GSB22" s="757"/>
      <c r="GSC22" s="757"/>
      <c r="GSD22" s="757"/>
      <c r="GSE22" s="757"/>
      <c r="GSF22" s="757"/>
      <c r="GSG22" s="757"/>
      <c r="GSH22" s="757"/>
      <c r="GSI22" s="757"/>
      <c r="GSJ22" s="757"/>
      <c r="GSK22" s="757"/>
      <c r="GSL22" s="757"/>
      <c r="GSM22" s="757"/>
      <c r="GSN22" s="757"/>
      <c r="GSO22" s="757"/>
      <c r="GSP22" s="757"/>
      <c r="GSQ22" s="757"/>
      <c r="GSR22" s="757"/>
      <c r="GSS22" s="757"/>
      <c r="GST22" s="757"/>
      <c r="GSU22" s="757"/>
      <c r="GSV22" s="757"/>
      <c r="GSW22" s="757"/>
      <c r="GSX22" s="757"/>
      <c r="GSY22" s="757"/>
      <c r="GSZ22" s="757"/>
      <c r="GTA22" s="757"/>
      <c r="GTB22" s="757"/>
      <c r="GTC22" s="757"/>
      <c r="GTD22" s="757"/>
      <c r="GTE22" s="757"/>
      <c r="GTF22" s="757"/>
      <c r="GTG22" s="757"/>
      <c r="GTH22" s="757"/>
      <c r="GTI22" s="757"/>
      <c r="GTJ22" s="757"/>
      <c r="GTK22" s="757"/>
      <c r="GTL22" s="757"/>
      <c r="GTM22" s="757"/>
      <c r="GTN22" s="757"/>
      <c r="GTO22" s="757"/>
      <c r="GTP22" s="757"/>
      <c r="GTQ22" s="757"/>
      <c r="GTR22" s="757"/>
      <c r="GTS22" s="757"/>
      <c r="GTT22" s="757"/>
      <c r="GTU22" s="757"/>
      <c r="GTV22" s="757"/>
      <c r="GTW22" s="757"/>
      <c r="GTX22" s="757"/>
      <c r="GTY22" s="757"/>
      <c r="GTZ22" s="757"/>
      <c r="GUA22" s="757"/>
      <c r="GUB22" s="757"/>
      <c r="GUC22" s="757"/>
      <c r="GUD22" s="757"/>
      <c r="GUE22" s="757"/>
      <c r="GUF22" s="757"/>
      <c r="GUG22" s="757"/>
      <c r="GUH22" s="757"/>
      <c r="GUI22" s="757"/>
      <c r="GUJ22" s="757"/>
      <c r="GUK22" s="757"/>
      <c r="GUL22" s="757"/>
      <c r="GUM22" s="757"/>
      <c r="GUN22" s="757"/>
      <c r="GUO22" s="757"/>
      <c r="GUP22" s="757"/>
      <c r="GUQ22" s="757"/>
      <c r="GUR22" s="757"/>
      <c r="GUS22" s="757"/>
      <c r="GUT22" s="757"/>
      <c r="GUU22" s="757"/>
      <c r="GUV22" s="757"/>
      <c r="GUW22" s="757"/>
      <c r="GUX22" s="757"/>
      <c r="GUY22" s="757"/>
      <c r="GUZ22" s="757"/>
      <c r="GVA22" s="757"/>
      <c r="GVB22" s="757"/>
      <c r="GVC22" s="757"/>
      <c r="GVD22" s="757"/>
      <c r="GVE22" s="757"/>
      <c r="GVF22" s="757"/>
      <c r="GVG22" s="757"/>
      <c r="GVH22" s="757"/>
      <c r="GVI22" s="757"/>
      <c r="GVJ22" s="757"/>
      <c r="GVK22" s="757"/>
      <c r="GVL22" s="757"/>
      <c r="GVM22" s="757"/>
      <c r="GVN22" s="757"/>
      <c r="GVO22" s="757"/>
      <c r="GVP22" s="757"/>
      <c r="GVQ22" s="757"/>
      <c r="GVR22" s="757"/>
      <c r="GVS22" s="757"/>
      <c r="GVT22" s="757"/>
      <c r="GVU22" s="757"/>
      <c r="GVV22" s="757"/>
      <c r="GVW22" s="757"/>
      <c r="GVX22" s="757"/>
      <c r="GVY22" s="757"/>
      <c r="GVZ22" s="757"/>
      <c r="GWA22" s="757"/>
      <c r="GWB22" s="757"/>
      <c r="GWC22" s="757"/>
      <c r="GWD22" s="757"/>
      <c r="GWE22" s="757"/>
      <c r="GWF22" s="757"/>
      <c r="GWG22" s="757"/>
      <c r="GWH22" s="757"/>
      <c r="GWI22" s="757"/>
      <c r="GWJ22" s="757"/>
      <c r="GWK22" s="757"/>
      <c r="GWL22" s="757"/>
      <c r="GWM22" s="757"/>
      <c r="GWN22" s="757"/>
      <c r="GWO22" s="757"/>
      <c r="GWP22" s="757"/>
      <c r="GWQ22" s="757"/>
      <c r="GWR22" s="757"/>
      <c r="GWS22" s="757"/>
      <c r="GWT22" s="757"/>
      <c r="GWU22" s="757"/>
      <c r="GWV22" s="757"/>
      <c r="GWW22" s="757"/>
      <c r="GWX22" s="757"/>
      <c r="GWY22" s="757"/>
      <c r="GWZ22" s="757"/>
      <c r="GXA22" s="757"/>
      <c r="GXB22" s="757"/>
      <c r="GXC22" s="757"/>
      <c r="GXD22" s="757"/>
      <c r="GXE22" s="757"/>
      <c r="GXF22" s="757"/>
      <c r="GXG22" s="757"/>
      <c r="GXH22" s="757"/>
      <c r="GXI22" s="757"/>
      <c r="GXJ22" s="757"/>
      <c r="GXK22" s="757"/>
      <c r="GXL22" s="757"/>
      <c r="GXM22" s="757"/>
      <c r="GXN22" s="757"/>
      <c r="GXO22" s="757"/>
      <c r="GXP22" s="757"/>
      <c r="GXQ22" s="757"/>
      <c r="GXR22" s="757"/>
      <c r="GXS22" s="757"/>
      <c r="GXT22" s="757"/>
      <c r="GXU22" s="757"/>
      <c r="GXV22" s="757"/>
      <c r="GXW22" s="757"/>
      <c r="GXX22" s="757"/>
      <c r="GXY22" s="757"/>
      <c r="GXZ22" s="757"/>
      <c r="GYA22" s="757"/>
      <c r="GYB22" s="757"/>
      <c r="GYC22" s="757"/>
      <c r="GYD22" s="757"/>
      <c r="GYE22" s="757"/>
      <c r="GYF22" s="757"/>
      <c r="GYG22" s="757"/>
      <c r="GYH22" s="757"/>
      <c r="GYI22" s="757"/>
      <c r="GYJ22" s="757"/>
      <c r="GYK22" s="757"/>
      <c r="GYL22" s="757"/>
      <c r="GYM22" s="757"/>
      <c r="GYN22" s="757"/>
      <c r="GYO22" s="757"/>
      <c r="GYP22" s="757"/>
      <c r="GYQ22" s="757"/>
      <c r="GYR22" s="757"/>
      <c r="GYS22" s="757"/>
      <c r="GYT22" s="757"/>
      <c r="GYU22" s="757"/>
      <c r="GYV22" s="757"/>
      <c r="GYW22" s="757"/>
      <c r="GYX22" s="757"/>
      <c r="GYY22" s="757"/>
      <c r="GYZ22" s="757"/>
      <c r="GZA22" s="757"/>
      <c r="GZB22" s="757"/>
      <c r="GZC22" s="757"/>
      <c r="GZD22" s="757"/>
      <c r="GZE22" s="757"/>
      <c r="GZF22" s="757"/>
      <c r="GZG22" s="757"/>
      <c r="GZH22" s="757"/>
      <c r="GZI22" s="757"/>
      <c r="GZJ22" s="757"/>
      <c r="GZK22" s="757"/>
      <c r="GZL22" s="757"/>
      <c r="GZM22" s="757"/>
      <c r="GZN22" s="757"/>
      <c r="GZO22" s="757"/>
      <c r="GZP22" s="757"/>
      <c r="GZQ22" s="757"/>
      <c r="GZR22" s="757"/>
      <c r="GZS22" s="757"/>
      <c r="GZT22" s="757"/>
      <c r="GZU22" s="757"/>
      <c r="GZV22" s="757"/>
      <c r="GZW22" s="757"/>
      <c r="GZX22" s="757"/>
      <c r="GZY22" s="757"/>
      <c r="GZZ22" s="757"/>
      <c r="HAA22" s="757"/>
      <c r="HAB22" s="757"/>
      <c r="HAC22" s="757"/>
      <c r="HAD22" s="757"/>
      <c r="HAE22" s="757"/>
      <c r="HAF22" s="757"/>
      <c r="HAG22" s="757"/>
      <c r="HAH22" s="757"/>
      <c r="HAI22" s="757"/>
      <c r="HAJ22" s="757"/>
      <c r="HAK22" s="757"/>
      <c r="HAL22" s="757"/>
      <c r="HAM22" s="757"/>
      <c r="HAN22" s="757"/>
      <c r="HAO22" s="757"/>
      <c r="HAP22" s="757"/>
      <c r="HAQ22" s="757"/>
      <c r="HAR22" s="757"/>
      <c r="HAS22" s="757"/>
      <c r="HAT22" s="757"/>
      <c r="HAU22" s="757"/>
      <c r="HAV22" s="757"/>
      <c r="HAW22" s="757"/>
      <c r="HAX22" s="757"/>
      <c r="HAY22" s="757"/>
      <c r="HAZ22" s="757"/>
      <c r="HBA22" s="757"/>
      <c r="HBB22" s="757"/>
      <c r="HBC22" s="757"/>
      <c r="HBD22" s="757"/>
      <c r="HBE22" s="757"/>
      <c r="HBF22" s="757"/>
      <c r="HBG22" s="757"/>
      <c r="HBH22" s="757"/>
      <c r="HBI22" s="757"/>
      <c r="HBJ22" s="757"/>
      <c r="HBK22" s="757"/>
      <c r="HBL22" s="757"/>
      <c r="HBM22" s="757"/>
      <c r="HBN22" s="757"/>
      <c r="HBO22" s="757"/>
      <c r="HBP22" s="757"/>
      <c r="HBQ22" s="757"/>
      <c r="HBR22" s="757"/>
      <c r="HBS22" s="757"/>
      <c r="HBT22" s="757"/>
      <c r="HBU22" s="757"/>
      <c r="HBV22" s="757"/>
      <c r="HBW22" s="757"/>
      <c r="HBX22" s="757"/>
      <c r="HBY22" s="757"/>
      <c r="HBZ22" s="757"/>
      <c r="HCA22" s="757"/>
      <c r="HCB22" s="757"/>
      <c r="HCC22" s="757"/>
      <c r="HCD22" s="757"/>
      <c r="HCE22" s="757"/>
      <c r="HCF22" s="757"/>
      <c r="HCG22" s="757"/>
      <c r="HCH22" s="757"/>
      <c r="HCI22" s="757"/>
      <c r="HCJ22" s="757"/>
      <c r="HCK22" s="757"/>
      <c r="HCL22" s="757"/>
      <c r="HCM22" s="757"/>
      <c r="HCN22" s="757"/>
      <c r="HCO22" s="757"/>
      <c r="HCP22" s="757"/>
      <c r="HCQ22" s="757"/>
      <c r="HCR22" s="757"/>
      <c r="HCS22" s="757"/>
      <c r="HCT22" s="757"/>
      <c r="HCU22" s="757"/>
      <c r="HCV22" s="757"/>
      <c r="HCW22" s="757"/>
      <c r="HCX22" s="757"/>
      <c r="HCY22" s="757"/>
      <c r="HCZ22" s="757"/>
      <c r="HDA22" s="757"/>
      <c r="HDB22" s="757"/>
      <c r="HDC22" s="757"/>
      <c r="HDD22" s="757"/>
      <c r="HDE22" s="757"/>
      <c r="HDF22" s="757"/>
      <c r="HDG22" s="757"/>
      <c r="HDH22" s="757"/>
      <c r="HDI22" s="757"/>
      <c r="HDJ22" s="757"/>
      <c r="HDK22" s="757"/>
      <c r="HDL22" s="757"/>
      <c r="HDM22" s="757"/>
      <c r="HDN22" s="757"/>
      <c r="HDO22" s="757"/>
      <c r="HDP22" s="757"/>
      <c r="HDQ22" s="757"/>
      <c r="HDR22" s="757"/>
      <c r="HDS22" s="757"/>
      <c r="HDT22" s="757"/>
      <c r="HDU22" s="757"/>
      <c r="HDV22" s="757"/>
      <c r="HDW22" s="757"/>
      <c r="HDX22" s="757"/>
      <c r="HDY22" s="757"/>
      <c r="HDZ22" s="757"/>
      <c r="HEA22" s="757"/>
      <c r="HEB22" s="757"/>
      <c r="HEC22" s="757"/>
      <c r="HED22" s="757"/>
      <c r="HEE22" s="757"/>
      <c r="HEF22" s="757"/>
      <c r="HEG22" s="757"/>
      <c r="HEH22" s="757"/>
      <c r="HEI22" s="757"/>
      <c r="HEJ22" s="757"/>
      <c r="HEK22" s="757"/>
      <c r="HEL22" s="757"/>
      <c r="HEM22" s="757"/>
      <c r="HEN22" s="757"/>
      <c r="HEO22" s="757"/>
      <c r="HEP22" s="757"/>
      <c r="HEQ22" s="757"/>
      <c r="HER22" s="757"/>
      <c r="HES22" s="757"/>
      <c r="HET22" s="757"/>
      <c r="HEU22" s="757"/>
      <c r="HEV22" s="757"/>
      <c r="HEW22" s="757"/>
      <c r="HEX22" s="757"/>
      <c r="HEY22" s="757"/>
      <c r="HEZ22" s="757"/>
      <c r="HFA22" s="757"/>
      <c r="HFB22" s="757"/>
      <c r="HFC22" s="757"/>
      <c r="HFD22" s="757"/>
      <c r="HFE22" s="757"/>
      <c r="HFF22" s="757"/>
      <c r="HFG22" s="757"/>
      <c r="HFH22" s="757"/>
      <c r="HFI22" s="757"/>
      <c r="HFJ22" s="757"/>
      <c r="HFK22" s="757"/>
      <c r="HFL22" s="757"/>
      <c r="HFM22" s="757"/>
      <c r="HFN22" s="757"/>
      <c r="HFO22" s="757"/>
      <c r="HFP22" s="757"/>
      <c r="HFQ22" s="757"/>
      <c r="HFR22" s="757"/>
      <c r="HFS22" s="757"/>
      <c r="HFT22" s="757"/>
      <c r="HFU22" s="757"/>
      <c r="HFV22" s="757"/>
      <c r="HFW22" s="757"/>
      <c r="HFX22" s="757"/>
      <c r="HFY22" s="757"/>
      <c r="HFZ22" s="757"/>
      <c r="HGA22" s="757"/>
      <c r="HGB22" s="757"/>
      <c r="HGC22" s="757"/>
      <c r="HGD22" s="757"/>
      <c r="HGE22" s="757"/>
      <c r="HGF22" s="757"/>
      <c r="HGG22" s="757"/>
      <c r="HGH22" s="757"/>
      <c r="HGI22" s="757"/>
      <c r="HGJ22" s="757"/>
      <c r="HGK22" s="757"/>
      <c r="HGL22" s="757"/>
      <c r="HGM22" s="757"/>
      <c r="HGN22" s="757"/>
      <c r="HGO22" s="757"/>
      <c r="HGP22" s="757"/>
      <c r="HGQ22" s="757"/>
      <c r="HGR22" s="757"/>
      <c r="HGS22" s="757"/>
      <c r="HGT22" s="757"/>
      <c r="HGU22" s="757"/>
      <c r="HGV22" s="757"/>
      <c r="HGW22" s="757"/>
      <c r="HGX22" s="757"/>
      <c r="HGY22" s="757"/>
      <c r="HGZ22" s="757"/>
      <c r="HHA22" s="757"/>
      <c r="HHB22" s="757"/>
      <c r="HHC22" s="757"/>
      <c r="HHD22" s="757"/>
      <c r="HHE22" s="757"/>
      <c r="HHF22" s="757"/>
      <c r="HHG22" s="757"/>
      <c r="HHH22" s="757"/>
      <c r="HHI22" s="757"/>
      <c r="HHJ22" s="757"/>
      <c r="HHK22" s="757"/>
      <c r="HHL22" s="757"/>
      <c r="HHM22" s="757"/>
      <c r="HHN22" s="757"/>
      <c r="HHO22" s="757"/>
      <c r="HHP22" s="757"/>
      <c r="HHQ22" s="757"/>
      <c r="HHR22" s="757"/>
      <c r="HHS22" s="757"/>
      <c r="HHT22" s="757"/>
      <c r="HHU22" s="757"/>
      <c r="HHV22" s="757"/>
      <c r="HHW22" s="757"/>
      <c r="HHX22" s="757"/>
      <c r="HHY22" s="757"/>
      <c r="HHZ22" s="757"/>
      <c r="HIA22" s="757"/>
      <c r="HIB22" s="757"/>
      <c r="HIC22" s="757"/>
      <c r="HID22" s="757"/>
      <c r="HIE22" s="757"/>
      <c r="HIF22" s="757"/>
      <c r="HIG22" s="757"/>
      <c r="HIH22" s="757"/>
      <c r="HII22" s="757"/>
      <c r="HIJ22" s="757"/>
      <c r="HIK22" s="757"/>
      <c r="HIL22" s="757"/>
      <c r="HIM22" s="757"/>
      <c r="HIN22" s="757"/>
      <c r="HIO22" s="757"/>
      <c r="HIP22" s="757"/>
      <c r="HIQ22" s="757"/>
      <c r="HIR22" s="757"/>
      <c r="HIS22" s="757"/>
      <c r="HIT22" s="757"/>
      <c r="HIU22" s="757"/>
      <c r="HIV22" s="757"/>
      <c r="HIW22" s="757"/>
      <c r="HIX22" s="757"/>
      <c r="HIY22" s="757"/>
      <c r="HIZ22" s="757"/>
      <c r="HJA22" s="757"/>
      <c r="HJB22" s="757"/>
      <c r="HJC22" s="757"/>
      <c r="HJD22" s="757"/>
      <c r="HJE22" s="757"/>
      <c r="HJF22" s="757"/>
      <c r="HJG22" s="757"/>
      <c r="HJH22" s="757"/>
      <c r="HJI22" s="757"/>
      <c r="HJJ22" s="757"/>
      <c r="HJK22" s="757"/>
      <c r="HJL22" s="757"/>
      <c r="HJM22" s="757"/>
      <c r="HJN22" s="757"/>
      <c r="HJO22" s="757"/>
      <c r="HJP22" s="757"/>
      <c r="HJQ22" s="757"/>
      <c r="HJR22" s="757"/>
      <c r="HJS22" s="757"/>
      <c r="HJT22" s="757"/>
      <c r="HJU22" s="757"/>
      <c r="HJV22" s="757"/>
      <c r="HJW22" s="757"/>
      <c r="HJX22" s="757"/>
      <c r="HJY22" s="757"/>
      <c r="HJZ22" s="757"/>
      <c r="HKA22" s="757"/>
      <c r="HKB22" s="757"/>
      <c r="HKC22" s="757"/>
      <c r="HKD22" s="757"/>
      <c r="HKE22" s="757"/>
      <c r="HKF22" s="757"/>
      <c r="HKG22" s="757"/>
      <c r="HKH22" s="757"/>
      <c r="HKI22" s="757"/>
      <c r="HKJ22" s="757"/>
      <c r="HKK22" s="757"/>
      <c r="HKL22" s="757"/>
      <c r="HKM22" s="757"/>
      <c r="HKN22" s="757"/>
      <c r="HKO22" s="757"/>
      <c r="HKP22" s="757"/>
      <c r="HKQ22" s="757"/>
      <c r="HKR22" s="757"/>
      <c r="HKS22" s="757"/>
      <c r="HKT22" s="757"/>
      <c r="HKU22" s="757"/>
      <c r="HKV22" s="757"/>
      <c r="HKW22" s="757"/>
      <c r="HKX22" s="757"/>
      <c r="HKY22" s="757"/>
      <c r="HKZ22" s="757"/>
      <c r="HLA22" s="757"/>
      <c r="HLB22" s="757"/>
      <c r="HLC22" s="757"/>
      <c r="HLD22" s="757"/>
      <c r="HLE22" s="757"/>
      <c r="HLF22" s="757"/>
      <c r="HLG22" s="757"/>
      <c r="HLH22" s="757"/>
      <c r="HLI22" s="757"/>
      <c r="HLJ22" s="757"/>
      <c r="HLK22" s="757"/>
      <c r="HLL22" s="757"/>
      <c r="HLM22" s="757"/>
      <c r="HLN22" s="757"/>
      <c r="HLO22" s="757"/>
      <c r="HLP22" s="757"/>
      <c r="HLQ22" s="757"/>
      <c r="HLR22" s="757"/>
      <c r="HLS22" s="757"/>
      <c r="HLT22" s="757"/>
      <c r="HLU22" s="757"/>
      <c r="HLV22" s="757"/>
      <c r="HLW22" s="757"/>
      <c r="HLX22" s="757"/>
      <c r="HLY22" s="757"/>
      <c r="HLZ22" s="757"/>
      <c r="HMA22" s="757"/>
      <c r="HMB22" s="757"/>
      <c r="HMC22" s="757"/>
      <c r="HMD22" s="757"/>
      <c r="HME22" s="757"/>
      <c r="HMF22" s="757"/>
      <c r="HMG22" s="757"/>
      <c r="HMH22" s="757"/>
      <c r="HMI22" s="757"/>
      <c r="HMJ22" s="757"/>
      <c r="HMK22" s="757"/>
      <c r="HML22" s="757"/>
      <c r="HMM22" s="757"/>
      <c r="HMN22" s="757"/>
      <c r="HMO22" s="757"/>
      <c r="HMP22" s="757"/>
      <c r="HMQ22" s="757"/>
      <c r="HMR22" s="757"/>
      <c r="HMS22" s="757"/>
      <c r="HMT22" s="757"/>
      <c r="HMU22" s="757"/>
      <c r="HMV22" s="757"/>
      <c r="HMW22" s="757"/>
      <c r="HMX22" s="757"/>
      <c r="HMY22" s="757"/>
      <c r="HMZ22" s="757"/>
      <c r="HNA22" s="757"/>
      <c r="HNB22" s="757"/>
      <c r="HNC22" s="757"/>
      <c r="HND22" s="757"/>
      <c r="HNE22" s="757"/>
      <c r="HNF22" s="757"/>
      <c r="HNG22" s="757"/>
      <c r="HNH22" s="757"/>
      <c r="HNI22" s="757"/>
      <c r="HNJ22" s="757"/>
      <c r="HNK22" s="757"/>
      <c r="HNL22" s="757"/>
      <c r="HNM22" s="757"/>
      <c r="HNN22" s="757"/>
      <c r="HNO22" s="757"/>
      <c r="HNP22" s="757"/>
      <c r="HNQ22" s="757"/>
      <c r="HNR22" s="757"/>
      <c r="HNS22" s="757"/>
      <c r="HNT22" s="757"/>
      <c r="HNU22" s="757"/>
      <c r="HNV22" s="757"/>
      <c r="HNW22" s="757"/>
      <c r="HNX22" s="757"/>
      <c r="HNY22" s="757"/>
      <c r="HNZ22" s="757"/>
      <c r="HOA22" s="757"/>
      <c r="HOB22" s="757"/>
      <c r="HOC22" s="757"/>
      <c r="HOD22" s="757"/>
      <c r="HOE22" s="757"/>
      <c r="HOF22" s="757"/>
      <c r="HOG22" s="757"/>
      <c r="HOH22" s="757"/>
      <c r="HOI22" s="757"/>
      <c r="HOJ22" s="757"/>
      <c r="HOK22" s="757"/>
      <c r="HOL22" s="757"/>
      <c r="HOM22" s="757"/>
      <c r="HON22" s="757"/>
      <c r="HOO22" s="757"/>
      <c r="HOP22" s="757"/>
      <c r="HOQ22" s="757"/>
      <c r="HOR22" s="757"/>
      <c r="HOS22" s="757"/>
      <c r="HOT22" s="757"/>
      <c r="HOU22" s="757"/>
      <c r="HOV22" s="757"/>
      <c r="HOW22" s="757"/>
      <c r="HOX22" s="757"/>
      <c r="HOY22" s="757"/>
      <c r="HOZ22" s="757"/>
      <c r="HPA22" s="757"/>
      <c r="HPB22" s="757"/>
      <c r="HPC22" s="757"/>
      <c r="HPD22" s="757"/>
      <c r="HPE22" s="757"/>
      <c r="HPF22" s="757"/>
      <c r="HPG22" s="757"/>
      <c r="HPH22" s="757"/>
      <c r="HPI22" s="757"/>
      <c r="HPJ22" s="757"/>
      <c r="HPK22" s="757"/>
      <c r="HPL22" s="757"/>
      <c r="HPM22" s="757"/>
      <c r="HPN22" s="757"/>
      <c r="HPO22" s="757"/>
      <c r="HPP22" s="757"/>
      <c r="HPQ22" s="757"/>
      <c r="HPR22" s="757"/>
      <c r="HPS22" s="757"/>
      <c r="HPT22" s="757"/>
      <c r="HPU22" s="757"/>
      <c r="HPV22" s="757"/>
      <c r="HPW22" s="757"/>
      <c r="HPX22" s="757"/>
      <c r="HPY22" s="757"/>
      <c r="HPZ22" s="757"/>
      <c r="HQA22" s="757"/>
      <c r="HQB22" s="757"/>
      <c r="HQC22" s="757"/>
      <c r="HQD22" s="757"/>
      <c r="HQE22" s="757"/>
      <c r="HQF22" s="757"/>
      <c r="HQG22" s="757"/>
      <c r="HQH22" s="757"/>
      <c r="HQI22" s="757"/>
      <c r="HQJ22" s="757"/>
      <c r="HQK22" s="757"/>
      <c r="HQL22" s="757"/>
      <c r="HQM22" s="757"/>
      <c r="HQN22" s="757"/>
      <c r="HQO22" s="757"/>
      <c r="HQP22" s="757"/>
      <c r="HQQ22" s="757"/>
      <c r="HQR22" s="757"/>
      <c r="HQS22" s="757"/>
      <c r="HQT22" s="757"/>
      <c r="HQU22" s="757"/>
      <c r="HQV22" s="757"/>
      <c r="HQW22" s="757"/>
      <c r="HQX22" s="757"/>
      <c r="HQY22" s="757"/>
      <c r="HQZ22" s="757"/>
      <c r="HRA22" s="757"/>
      <c r="HRB22" s="757"/>
      <c r="HRC22" s="757"/>
      <c r="HRD22" s="757"/>
      <c r="HRE22" s="757"/>
      <c r="HRF22" s="757"/>
      <c r="HRG22" s="757"/>
      <c r="HRH22" s="757"/>
      <c r="HRI22" s="757"/>
      <c r="HRJ22" s="757"/>
      <c r="HRK22" s="757"/>
      <c r="HRL22" s="757"/>
      <c r="HRM22" s="757"/>
      <c r="HRN22" s="757"/>
      <c r="HRO22" s="757"/>
      <c r="HRP22" s="757"/>
      <c r="HRQ22" s="757"/>
      <c r="HRR22" s="757"/>
      <c r="HRS22" s="757"/>
      <c r="HRT22" s="757"/>
      <c r="HRU22" s="757"/>
      <c r="HRV22" s="757"/>
      <c r="HRW22" s="757"/>
      <c r="HRX22" s="757"/>
      <c r="HRY22" s="757"/>
      <c r="HRZ22" s="757"/>
      <c r="HSA22" s="757"/>
      <c r="HSB22" s="757"/>
      <c r="HSC22" s="757"/>
      <c r="HSD22" s="757"/>
      <c r="HSE22" s="757"/>
      <c r="HSF22" s="757"/>
      <c r="HSG22" s="757"/>
      <c r="HSH22" s="757"/>
      <c r="HSI22" s="757"/>
      <c r="HSJ22" s="757"/>
      <c r="HSK22" s="757"/>
      <c r="HSL22" s="757"/>
      <c r="HSM22" s="757"/>
      <c r="HSN22" s="757"/>
      <c r="HSO22" s="757"/>
      <c r="HSP22" s="757"/>
      <c r="HSQ22" s="757"/>
      <c r="HSR22" s="757"/>
      <c r="HSS22" s="757"/>
      <c r="HST22" s="757"/>
      <c r="HSU22" s="757"/>
      <c r="HSV22" s="757"/>
      <c r="HSW22" s="757"/>
      <c r="HSX22" s="757"/>
      <c r="HSY22" s="757"/>
      <c r="HSZ22" s="757"/>
      <c r="HTA22" s="757"/>
      <c r="HTB22" s="757"/>
      <c r="HTC22" s="757"/>
      <c r="HTD22" s="757"/>
      <c r="HTE22" s="757"/>
      <c r="HTF22" s="757"/>
      <c r="HTG22" s="757"/>
      <c r="HTH22" s="757"/>
      <c r="HTI22" s="757"/>
      <c r="HTJ22" s="757"/>
      <c r="HTK22" s="757"/>
      <c r="HTL22" s="757"/>
      <c r="HTM22" s="757"/>
      <c r="HTN22" s="757"/>
      <c r="HTO22" s="757"/>
      <c r="HTP22" s="757"/>
      <c r="HTQ22" s="757"/>
      <c r="HTR22" s="757"/>
      <c r="HTS22" s="757"/>
      <c r="HTT22" s="757"/>
      <c r="HTU22" s="757"/>
      <c r="HTV22" s="757"/>
      <c r="HTW22" s="757"/>
      <c r="HTX22" s="757"/>
      <c r="HTY22" s="757"/>
      <c r="HTZ22" s="757"/>
      <c r="HUA22" s="757"/>
      <c r="HUB22" s="757"/>
      <c r="HUC22" s="757"/>
      <c r="HUD22" s="757"/>
      <c r="HUE22" s="757"/>
      <c r="HUF22" s="757"/>
      <c r="HUG22" s="757"/>
      <c r="HUH22" s="757"/>
      <c r="HUI22" s="757"/>
      <c r="HUJ22" s="757"/>
      <c r="HUK22" s="757"/>
      <c r="HUL22" s="757"/>
      <c r="HUM22" s="757"/>
      <c r="HUN22" s="757"/>
      <c r="HUO22" s="757"/>
      <c r="HUP22" s="757"/>
      <c r="HUQ22" s="757"/>
      <c r="HUR22" s="757"/>
      <c r="HUS22" s="757"/>
      <c r="HUT22" s="757"/>
      <c r="HUU22" s="757"/>
      <c r="HUV22" s="757"/>
      <c r="HUW22" s="757"/>
      <c r="HUX22" s="757"/>
      <c r="HUY22" s="757"/>
      <c r="HUZ22" s="757"/>
      <c r="HVA22" s="757"/>
      <c r="HVB22" s="757"/>
      <c r="HVC22" s="757"/>
      <c r="HVD22" s="757"/>
      <c r="HVE22" s="757"/>
      <c r="HVF22" s="757"/>
      <c r="HVG22" s="757"/>
      <c r="HVH22" s="757"/>
      <c r="HVI22" s="757"/>
      <c r="HVJ22" s="757"/>
      <c r="HVK22" s="757"/>
      <c r="HVL22" s="757"/>
      <c r="HVM22" s="757"/>
      <c r="HVN22" s="757"/>
      <c r="HVO22" s="757"/>
      <c r="HVP22" s="757"/>
      <c r="HVQ22" s="757"/>
      <c r="HVR22" s="757"/>
      <c r="HVS22" s="757"/>
      <c r="HVT22" s="757"/>
      <c r="HVU22" s="757"/>
      <c r="HVV22" s="757"/>
      <c r="HVW22" s="757"/>
      <c r="HVX22" s="757"/>
      <c r="HVY22" s="757"/>
      <c r="HVZ22" s="757"/>
      <c r="HWA22" s="757"/>
      <c r="HWB22" s="757"/>
      <c r="HWC22" s="757"/>
      <c r="HWD22" s="757"/>
      <c r="HWE22" s="757"/>
      <c r="HWF22" s="757"/>
      <c r="HWG22" s="757"/>
      <c r="HWH22" s="757"/>
      <c r="HWI22" s="757"/>
      <c r="HWJ22" s="757"/>
      <c r="HWK22" s="757"/>
      <c r="HWL22" s="757"/>
      <c r="HWM22" s="757"/>
      <c r="HWN22" s="757"/>
      <c r="HWO22" s="757"/>
      <c r="HWP22" s="757"/>
      <c r="HWQ22" s="757"/>
      <c r="HWR22" s="757"/>
      <c r="HWS22" s="757"/>
      <c r="HWT22" s="757"/>
      <c r="HWU22" s="757"/>
      <c r="HWV22" s="757"/>
      <c r="HWW22" s="757"/>
      <c r="HWX22" s="757"/>
      <c r="HWY22" s="757"/>
      <c r="HWZ22" s="757"/>
      <c r="HXA22" s="757"/>
      <c r="HXB22" s="757"/>
      <c r="HXC22" s="757"/>
      <c r="HXD22" s="757"/>
      <c r="HXE22" s="757"/>
      <c r="HXF22" s="757"/>
      <c r="HXG22" s="757"/>
      <c r="HXH22" s="757"/>
      <c r="HXI22" s="757"/>
      <c r="HXJ22" s="757"/>
      <c r="HXK22" s="757"/>
      <c r="HXL22" s="757"/>
      <c r="HXM22" s="757"/>
      <c r="HXN22" s="757"/>
      <c r="HXO22" s="757"/>
      <c r="HXP22" s="757"/>
      <c r="HXQ22" s="757"/>
      <c r="HXR22" s="757"/>
      <c r="HXS22" s="757"/>
      <c r="HXT22" s="757"/>
      <c r="HXU22" s="757"/>
      <c r="HXV22" s="757"/>
      <c r="HXW22" s="757"/>
      <c r="HXX22" s="757"/>
      <c r="HXY22" s="757"/>
      <c r="HXZ22" s="757"/>
      <c r="HYA22" s="757"/>
      <c r="HYB22" s="757"/>
      <c r="HYC22" s="757"/>
      <c r="HYD22" s="757"/>
      <c r="HYE22" s="757"/>
      <c r="HYF22" s="757"/>
      <c r="HYG22" s="757"/>
      <c r="HYH22" s="757"/>
      <c r="HYI22" s="757"/>
      <c r="HYJ22" s="757"/>
      <c r="HYK22" s="757"/>
      <c r="HYL22" s="757"/>
      <c r="HYM22" s="757"/>
      <c r="HYN22" s="757"/>
      <c r="HYO22" s="757"/>
      <c r="HYP22" s="757"/>
      <c r="HYQ22" s="757"/>
      <c r="HYR22" s="757"/>
      <c r="HYS22" s="757"/>
      <c r="HYT22" s="757"/>
      <c r="HYU22" s="757"/>
      <c r="HYV22" s="757"/>
      <c r="HYW22" s="757"/>
      <c r="HYX22" s="757"/>
      <c r="HYY22" s="757"/>
      <c r="HYZ22" s="757"/>
      <c r="HZA22" s="757"/>
      <c r="HZB22" s="757"/>
      <c r="HZC22" s="757"/>
      <c r="HZD22" s="757"/>
      <c r="HZE22" s="757"/>
      <c r="HZF22" s="757"/>
      <c r="HZG22" s="757"/>
      <c r="HZH22" s="757"/>
      <c r="HZI22" s="757"/>
      <c r="HZJ22" s="757"/>
      <c r="HZK22" s="757"/>
      <c r="HZL22" s="757"/>
      <c r="HZM22" s="757"/>
      <c r="HZN22" s="757"/>
      <c r="HZO22" s="757"/>
      <c r="HZP22" s="757"/>
      <c r="HZQ22" s="757"/>
      <c r="HZR22" s="757"/>
      <c r="HZS22" s="757"/>
      <c r="HZT22" s="757"/>
      <c r="HZU22" s="757"/>
      <c r="HZV22" s="757"/>
      <c r="HZW22" s="757"/>
      <c r="HZX22" s="757"/>
      <c r="HZY22" s="757"/>
      <c r="HZZ22" s="757"/>
      <c r="IAA22" s="757"/>
      <c r="IAB22" s="757"/>
      <c r="IAC22" s="757"/>
      <c r="IAD22" s="757"/>
      <c r="IAE22" s="757"/>
      <c r="IAF22" s="757"/>
      <c r="IAG22" s="757"/>
      <c r="IAH22" s="757"/>
      <c r="IAI22" s="757"/>
      <c r="IAJ22" s="757"/>
      <c r="IAK22" s="757"/>
      <c r="IAL22" s="757"/>
      <c r="IAM22" s="757"/>
      <c r="IAN22" s="757"/>
      <c r="IAO22" s="757"/>
      <c r="IAP22" s="757"/>
      <c r="IAQ22" s="757"/>
      <c r="IAR22" s="757"/>
      <c r="IAS22" s="757"/>
      <c r="IAT22" s="757"/>
      <c r="IAU22" s="757"/>
      <c r="IAV22" s="757"/>
      <c r="IAW22" s="757"/>
      <c r="IAX22" s="757"/>
      <c r="IAY22" s="757"/>
      <c r="IAZ22" s="757"/>
      <c r="IBA22" s="757"/>
      <c r="IBB22" s="757"/>
      <c r="IBC22" s="757"/>
      <c r="IBD22" s="757"/>
      <c r="IBE22" s="757"/>
      <c r="IBF22" s="757"/>
      <c r="IBG22" s="757"/>
      <c r="IBH22" s="757"/>
      <c r="IBI22" s="757"/>
      <c r="IBJ22" s="757"/>
      <c r="IBK22" s="757"/>
      <c r="IBL22" s="757"/>
      <c r="IBM22" s="757"/>
      <c r="IBN22" s="757"/>
      <c r="IBO22" s="757"/>
      <c r="IBP22" s="757"/>
      <c r="IBQ22" s="757"/>
      <c r="IBR22" s="757"/>
      <c r="IBS22" s="757"/>
      <c r="IBT22" s="757"/>
      <c r="IBU22" s="757"/>
      <c r="IBV22" s="757"/>
      <c r="IBW22" s="757"/>
      <c r="IBX22" s="757"/>
      <c r="IBY22" s="757"/>
      <c r="IBZ22" s="757"/>
      <c r="ICA22" s="757"/>
      <c r="ICB22" s="757"/>
      <c r="ICC22" s="757"/>
      <c r="ICD22" s="757"/>
      <c r="ICE22" s="757"/>
      <c r="ICF22" s="757"/>
      <c r="ICG22" s="757"/>
      <c r="ICH22" s="757"/>
      <c r="ICI22" s="757"/>
      <c r="ICJ22" s="757"/>
      <c r="ICK22" s="757"/>
      <c r="ICL22" s="757"/>
      <c r="ICM22" s="757"/>
      <c r="ICN22" s="757"/>
      <c r="ICO22" s="757"/>
      <c r="ICP22" s="757"/>
      <c r="ICQ22" s="757"/>
      <c r="ICR22" s="757"/>
      <c r="ICS22" s="757"/>
      <c r="ICT22" s="757"/>
      <c r="ICU22" s="757"/>
      <c r="ICV22" s="757"/>
      <c r="ICW22" s="757"/>
      <c r="ICX22" s="757"/>
      <c r="ICY22" s="757"/>
      <c r="ICZ22" s="757"/>
      <c r="IDA22" s="757"/>
      <c r="IDB22" s="757"/>
      <c r="IDC22" s="757"/>
      <c r="IDD22" s="757"/>
      <c r="IDE22" s="757"/>
      <c r="IDF22" s="757"/>
      <c r="IDG22" s="757"/>
      <c r="IDH22" s="757"/>
      <c r="IDI22" s="757"/>
      <c r="IDJ22" s="757"/>
      <c r="IDK22" s="757"/>
      <c r="IDL22" s="757"/>
      <c r="IDM22" s="757"/>
      <c r="IDN22" s="757"/>
      <c r="IDO22" s="757"/>
      <c r="IDP22" s="757"/>
      <c r="IDQ22" s="757"/>
      <c r="IDR22" s="757"/>
      <c r="IDS22" s="757"/>
      <c r="IDT22" s="757"/>
      <c r="IDU22" s="757"/>
      <c r="IDV22" s="757"/>
      <c r="IDW22" s="757"/>
      <c r="IDX22" s="757"/>
      <c r="IDY22" s="757"/>
      <c r="IDZ22" s="757"/>
      <c r="IEA22" s="757"/>
      <c r="IEB22" s="757"/>
      <c r="IEC22" s="757"/>
      <c r="IED22" s="757"/>
      <c r="IEE22" s="757"/>
      <c r="IEF22" s="757"/>
      <c r="IEG22" s="757"/>
      <c r="IEH22" s="757"/>
      <c r="IEI22" s="757"/>
      <c r="IEJ22" s="757"/>
      <c r="IEK22" s="757"/>
      <c r="IEL22" s="757"/>
      <c r="IEM22" s="757"/>
      <c r="IEN22" s="757"/>
      <c r="IEO22" s="757"/>
      <c r="IEP22" s="757"/>
      <c r="IEQ22" s="757"/>
      <c r="IER22" s="757"/>
      <c r="IES22" s="757"/>
      <c r="IET22" s="757"/>
      <c r="IEU22" s="757"/>
      <c r="IEV22" s="757"/>
      <c r="IEW22" s="757"/>
      <c r="IEX22" s="757"/>
      <c r="IEY22" s="757"/>
      <c r="IEZ22" s="757"/>
      <c r="IFA22" s="757"/>
      <c r="IFB22" s="757"/>
      <c r="IFC22" s="757"/>
      <c r="IFD22" s="757"/>
      <c r="IFE22" s="757"/>
      <c r="IFF22" s="757"/>
      <c r="IFG22" s="757"/>
      <c r="IFH22" s="757"/>
      <c r="IFI22" s="757"/>
      <c r="IFJ22" s="757"/>
      <c r="IFK22" s="757"/>
      <c r="IFL22" s="757"/>
      <c r="IFM22" s="757"/>
      <c r="IFN22" s="757"/>
      <c r="IFO22" s="757"/>
      <c r="IFP22" s="757"/>
      <c r="IFQ22" s="757"/>
      <c r="IFR22" s="757"/>
      <c r="IFS22" s="757"/>
      <c r="IFT22" s="757"/>
      <c r="IFU22" s="757"/>
      <c r="IFV22" s="757"/>
      <c r="IFW22" s="757"/>
      <c r="IFX22" s="757"/>
      <c r="IFY22" s="757"/>
      <c r="IFZ22" s="757"/>
      <c r="IGA22" s="757"/>
      <c r="IGB22" s="757"/>
      <c r="IGC22" s="757"/>
      <c r="IGD22" s="757"/>
      <c r="IGE22" s="757"/>
      <c r="IGF22" s="757"/>
      <c r="IGG22" s="757"/>
      <c r="IGH22" s="757"/>
      <c r="IGI22" s="757"/>
      <c r="IGJ22" s="757"/>
      <c r="IGK22" s="757"/>
      <c r="IGL22" s="757"/>
      <c r="IGM22" s="757"/>
      <c r="IGN22" s="757"/>
      <c r="IGO22" s="757"/>
      <c r="IGP22" s="757"/>
      <c r="IGQ22" s="757"/>
      <c r="IGR22" s="757"/>
      <c r="IGS22" s="757"/>
      <c r="IGT22" s="757"/>
      <c r="IGU22" s="757"/>
      <c r="IGV22" s="757"/>
      <c r="IGW22" s="757"/>
      <c r="IGX22" s="757"/>
      <c r="IGY22" s="757"/>
      <c r="IGZ22" s="757"/>
      <c r="IHA22" s="757"/>
      <c r="IHB22" s="757"/>
      <c r="IHC22" s="757"/>
      <c r="IHD22" s="757"/>
      <c r="IHE22" s="757"/>
      <c r="IHF22" s="757"/>
      <c r="IHG22" s="757"/>
      <c r="IHH22" s="757"/>
      <c r="IHI22" s="757"/>
      <c r="IHJ22" s="757"/>
      <c r="IHK22" s="757"/>
      <c r="IHL22" s="757"/>
      <c r="IHM22" s="757"/>
      <c r="IHN22" s="757"/>
      <c r="IHO22" s="757"/>
      <c r="IHP22" s="757"/>
      <c r="IHQ22" s="757"/>
      <c r="IHR22" s="757"/>
      <c r="IHS22" s="757"/>
      <c r="IHT22" s="757"/>
      <c r="IHU22" s="757"/>
      <c r="IHV22" s="757"/>
      <c r="IHW22" s="757"/>
      <c r="IHX22" s="757"/>
      <c r="IHY22" s="757"/>
      <c r="IHZ22" s="757"/>
      <c r="IIA22" s="757"/>
      <c r="IIB22" s="757"/>
      <c r="IIC22" s="757"/>
      <c r="IID22" s="757"/>
      <c r="IIE22" s="757"/>
      <c r="IIF22" s="757"/>
      <c r="IIG22" s="757"/>
      <c r="IIH22" s="757"/>
      <c r="III22" s="757"/>
      <c r="IIJ22" s="757"/>
      <c r="IIK22" s="757"/>
      <c r="IIL22" s="757"/>
      <c r="IIM22" s="757"/>
      <c r="IIN22" s="757"/>
      <c r="IIO22" s="757"/>
      <c r="IIP22" s="757"/>
      <c r="IIQ22" s="757"/>
      <c r="IIR22" s="757"/>
      <c r="IIS22" s="757"/>
      <c r="IIT22" s="757"/>
      <c r="IIU22" s="757"/>
      <c r="IIV22" s="757"/>
      <c r="IIW22" s="757"/>
      <c r="IIX22" s="757"/>
      <c r="IIY22" s="757"/>
      <c r="IIZ22" s="757"/>
      <c r="IJA22" s="757"/>
      <c r="IJB22" s="757"/>
      <c r="IJC22" s="757"/>
      <c r="IJD22" s="757"/>
      <c r="IJE22" s="757"/>
      <c r="IJF22" s="757"/>
      <c r="IJG22" s="757"/>
      <c r="IJH22" s="757"/>
      <c r="IJI22" s="757"/>
      <c r="IJJ22" s="757"/>
      <c r="IJK22" s="757"/>
      <c r="IJL22" s="757"/>
      <c r="IJM22" s="757"/>
      <c r="IJN22" s="757"/>
      <c r="IJO22" s="757"/>
      <c r="IJP22" s="757"/>
      <c r="IJQ22" s="757"/>
      <c r="IJR22" s="757"/>
      <c r="IJS22" s="757"/>
      <c r="IJT22" s="757"/>
      <c r="IJU22" s="757"/>
      <c r="IJV22" s="757"/>
      <c r="IJW22" s="757"/>
      <c r="IJX22" s="757"/>
      <c r="IJY22" s="757"/>
      <c r="IJZ22" s="757"/>
      <c r="IKA22" s="757"/>
      <c r="IKB22" s="757"/>
      <c r="IKC22" s="757"/>
      <c r="IKD22" s="757"/>
      <c r="IKE22" s="757"/>
      <c r="IKF22" s="757"/>
      <c r="IKG22" s="757"/>
      <c r="IKH22" s="757"/>
      <c r="IKI22" s="757"/>
      <c r="IKJ22" s="757"/>
      <c r="IKK22" s="757"/>
      <c r="IKL22" s="757"/>
      <c r="IKM22" s="757"/>
      <c r="IKN22" s="757"/>
      <c r="IKO22" s="757"/>
      <c r="IKP22" s="757"/>
      <c r="IKQ22" s="757"/>
      <c r="IKR22" s="757"/>
      <c r="IKS22" s="757"/>
      <c r="IKT22" s="757"/>
      <c r="IKU22" s="757"/>
      <c r="IKV22" s="757"/>
      <c r="IKW22" s="757"/>
      <c r="IKX22" s="757"/>
      <c r="IKY22" s="757"/>
      <c r="IKZ22" s="757"/>
      <c r="ILA22" s="757"/>
      <c r="ILB22" s="757"/>
      <c r="ILC22" s="757"/>
      <c r="ILD22" s="757"/>
      <c r="ILE22" s="757"/>
      <c r="ILF22" s="757"/>
      <c r="ILG22" s="757"/>
      <c r="ILH22" s="757"/>
      <c r="ILI22" s="757"/>
      <c r="ILJ22" s="757"/>
      <c r="ILK22" s="757"/>
      <c r="ILL22" s="757"/>
      <c r="ILM22" s="757"/>
      <c r="ILN22" s="757"/>
      <c r="ILO22" s="757"/>
      <c r="ILP22" s="757"/>
      <c r="ILQ22" s="757"/>
      <c r="ILR22" s="757"/>
      <c r="ILS22" s="757"/>
      <c r="ILT22" s="757"/>
      <c r="ILU22" s="757"/>
      <c r="ILV22" s="757"/>
      <c r="ILW22" s="757"/>
      <c r="ILX22" s="757"/>
      <c r="ILY22" s="757"/>
      <c r="ILZ22" s="757"/>
      <c r="IMA22" s="757"/>
      <c r="IMB22" s="757"/>
      <c r="IMC22" s="757"/>
      <c r="IMD22" s="757"/>
      <c r="IME22" s="757"/>
      <c r="IMF22" s="757"/>
      <c r="IMG22" s="757"/>
      <c r="IMH22" s="757"/>
      <c r="IMI22" s="757"/>
      <c r="IMJ22" s="757"/>
      <c r="IMK22" s="757"/>
      <c r="IML22" s="757"/>
      <c r="IMM22" s="757"/>
      <c r="IMN22" s="757"/>
      <c r="IMO22" s="757"/>
      <c r="IMP22" s="757"/>
      <c r="IMQ22" s="757"/>
      <c r="IMR22" s="757"/>
      <c r="IMS22" s="757"/>
      <c r="IMT22" s="757"/>
      <c r="IMU22" s="757"/>
      <c r="IMV22" s="757"/>
      <c r="IMW22" s="757"/>
      <c r="IMX22" s="757"/>
      <c r="IMY22" s="757"/>
      <c r="IMZ22" s="757"/>
      <c r="INA22" s="757"/>
      <c r="INB22" s="757"/>
      <c r="INC22" s="757"/>
      <c r="IND22" s="757"/>
      <c r="INE22" s="757"/>
      <c r="INF22" s="757"/>
      <c r="ING22" s="757"/>
      <c r="INH22" s="757"/>
      <c r="INI22" s="757"/>
      <c r="INJ22" s="757"/>
      <c r="INK22" s="757"/>
      <c r="INL22" s="757"/>
      <c r="INM22" s="757"/>
      <c r="INN22" s="757"/>
      <c r="INO22" s="757"/>
      <c r="INP22" s="757"/>
      <c r="INQ22" s="757"/>
      <c r="INR22" s="757"/>
      <c r="INS22" s="757"/>
      <c r="INT22" s="757"/>
      <c r="INU22" s="757"/>
      <c r="INV22" s="757"/>
      <c r="INW22" s="757"/>
      <c r="INX22" s="757"/>
      <c r="INY22" s="757"/>
      <c r="INZ22" s="757"/>
      <c r="IOA22" s="757"/>
      <c r="IOB22" s="757"/>
      <c r="IOC22" s="757"/>
      <c r="IOD22" s="757"/>
      <c r="IOE22" s="757"/>
      <c r="IOF22" s="757"/>
      <c r="IOG22" s="757"/>
      <c r="IOH22" s="757"/>
      <c r="IOI22" s="757"/>
      <c r="IOJ22" s="757"/>
      <c r="IOK22" s="757"/>
      <c r="IOL22" s="757"/>
      <c r="IOM22" s="757"/>
      <c r="ION22" s="757"/>
      <c r="IOO22" s="757"/>
      <c r="IOP22" s="757"/>
      <c r="IOQ22" s="757"/>
      <c r="IOR22" s="757"/>
      <c r="IOS22" s="757"/>
      <c r="IOT22" s="757"/>
      <c r="IOU22" s="757"/>
      <c r="IOV22" s="757"/>
      <c r="IOW22" s="757"/>
      <c r="IOX22" s="757"/>
      <c r="IOY22" s="757"/>
      <c r="IOZ22" s="757"/>
      <c r="IPA22" s="757"/>
      <c r="IPB22" s="757"/>
      <c r="IPC22" s="757"/>
      <c r="IPD22" s="757"/>
      <c r="IPE22" s="757"/>
      <c r="IPF22" s="757"/>
      <c r="IPG22" s="757"/>
      <c r="IPH22" s="757"/>
      <c r="IPI22" s="757"/>
      <c r="IPJ22" s="757"/>
      <c r="IPK22" s="757"/>
      <c r="IPL22" s="757"/>
      <c r="IPM22" s="757"/>
      <c r="IPN22" s="757"/>
      <c r="IPO22" s="757"/>
      <c r="IPP22" s="757"/>
      <c r="IPQ22" s="757"/>
      <c r="IPR22" s="757"/>
      <c r="IPS22" s="757"/>
      <c r="IPT22" s="757"/>
      <c r="IPU22" s="757"/>
      <c r="IPV22" s="757"/>
      <c r="IPW22" s="757"/>
      <c r="IPX22" s="757"/>
      <c r="IPY22" s="757"/>
      <c r="IPZ22" s="757"/>
      <c r="IQA22" s="757"/>
      <c r="IQB22" s="757"/>
      <c r="IQC22" s="757"/>
      <c r="IQD22" s="757"/>
      <c r="IQE22" s="757"/>
      <c r="IQF22" s="757"/>
      <c r="IQG22" s="757"/>
      <c r="IQH22" s="757"/>
      <c r="IQI22" s="757"/>
      <c r="IQJ22" s="757"/>
      <c r="IQK22" s="757"/>
      <c r="IQL22" s="757"/>
      <c r="IQM22" s="757"/>
      <c r="IQN22" s="757"/>
      <c r="IQO22" s="757"/>
      <c r="IQP22" s="757"/>
      <c r="IQQ22" s="757"/>
      <c r="IQR22" s="757"/>
      <c r="IQS22" s="757"/>
      <c r="IQT22" s="757"/>
      <c r="IQU22" s="757"/>
      <c r="IQV22" s="757"/>
      <c r="IQW22" s="757"/>
      <c r="IQX22" s="757"/>
      <c r="IQY22" s="757"/>
      <c r="IQZ22" s="757"/>
      <c r="IRA22" s="757"/>
      <c r="IRB22" s="757"/>
      <c r="IRC22" s="757"/>
      <c r="IRD22" s="757"/>
      <c r="IRE22" s="757"/>
      <c r="IRF22" s="757"/>
      <c r="IRG22" s="757"/>
      <c r="IRH22" s="757"/>
      <c r="IRI22" s="757"/>
      <c r="IRJ22" s="757"/>
      <c r="IRK22" s="757"/>
      <c r="IRL22" s="757"/>
      <c r="IRM22" s="757"/>
      <c r="IRN22" s="757"/>
      <c r="IRO22" s="757"/>
      <c r="IRP22" s="757"/>
      <c r="IRQ22" s="757"/>
      <c r="IRR22" s="757"/>
      <c r="IRS22" s="757"/>
      <c r="IRT22" s="757"/>
      <c r="IRU22" s="757"/>
      <c r="IRV22" s="757"/>
      <c r="IRW22" s="757"/>
      <c r="IRX22" s="757"/>
      <c r="IRY22" s="757"/>
      <c r="IRZ22" s="757"/>
      <c r="ISA22" s="757"/>
      <c r="ISB22" s="757"/>
      <c r="ISC22" s="757"/>
      <c r="ISD22" s="757"/>
      <c r="ISE22" s="757"/>
      <c r="ISF22" s="757"/>
      <c r="ISG22" s="757"/>
      <c r="ISH22" s="757"/>
      <c r="ISI22" s="757"/>
      <c r="ISJ22" s="757"/>
      <c r="ISK22" s="757"/>
      <c r="ISL22" s="757"/>
      <c r="ISM22" s="757"/>
      <c r="ISN22" s="757"/>
      <c r="ISO22" s="757"/>
      <c r="ISP22" s="757"/>
      <c r="ISQ22" s="757"/>
      <c r="ISR22" s="757"/>
      <c r="ISS22" s="757"/>
      <c r="IST22" s="757"/>
      <c r="ISU22" s="757"/>
      <c r="ISV22" s="757"/>
      <c r="ISW22" s="757"/>
      <c r="ISX22" s="757"/>
      <c r="ISY22" s="757"/>
      <c r="ISZ22" s="757"/>
      <c r="ITA22" s="757"/>
      <c r="ITB22" s="757"/>
      <c r="ITC22" s="757"/>
      <c r="ITD22" s="757"/>
      <c r="ITE22" s="757"/>
      <c r="ITF22" s="757"/>
      <c r="ITG22" s="757"/>
      <c r="ITH22" s="757"/>
      <c r="ITI22" s="757"/>
      <c r="ITJ22" s="757"/>
      <c r="ITK22" s="757"/>
      <c r="ITL22" s="757"/>
      <c r="ITM22" s="757"/>
      <c r="ITN22" s="757"/>
      <c r="ITO22" s="757"/>
      <c r="ITP22" s="757"/>
      <c r="ITQ22" s="757"/>
      <c r="ITR22" s="757"/>
      <c r="ITS22" s="757"/>
      <c r="ITT22" s="757"/>
      <c r="ITU22" s="757"/>
      <c r="ITV22" s="757"/>
      <c r="ITW22" s="757"/>
      <c r="ITX22" s="757"/>
      <c r="ITY22" s="757"/>
      <c r="ITZ22" s="757"/>
      <c r="IUA22" s="757"/>
      <c r="IUB22" s="757"/>
      <c r="IUC22" s="757"/>
      <c r="IUD22" s="757"/>
      <c r="IUE22" s="757"/>
      <c r="IUF22" s="757"/>
      <c r="IUG22" s="757"/>
      <c r="IUH22" s="757"/>
      <c r="IUI22" s="757"/>
      <c r="IUJ22" s="757"/>
      <c r="IUK22" s="757"/>
      <c r="IUL22" s="757"/>
      <c r="IUM22" s="757"/>
      <c r="IUN22" s="757"/>
      <c r="IUO22" s="757"/>
      <c r="IUP22" s="757"/>
      <c r="IUQ22" s="757"/>
      <c r="IUR22" s="757"/>
      <c r="IUS22" s="757"/>
      <c r="IUT22" s="757"/>
      <c r="IUU22" s="757"/>
      <c r="IUV22" s="757"/>
      <c r="IUW22" s="757"/>
      <c r="IUX22" s="757"/>
      <c r="IUY22" s="757"/>
      <c r="IUZ22" s="757"/>
      <c r="IVA22" s="757"/>
      <c r="IVB22" s="757"/>
      <c r="IVC22" s="757"/>
      <c r="IVD22" s="757"/>
      <c r="IVE22" s="757"/>
      <c r="IVF22" s="757"/>
      <c r="IVG22" s="757"/>
      <c r="IVH22" s="757"/>
      <c r="IVI22" s="757"/>
      <c r="IVJ22" s="757"/>
      <c r="IVK22" s="757"/>
      <c r="IVL22" s="757"/>
      <c r="IVM22" s="757"/>
      <c r="IVN22" s="757"/>
      <c r="IVO22" s="757"/>
      <c r="IVP22" s="757"/>
      <c r="IVQ22" s="757"/>
      <c r="IVR22" s="757"/>
      <c r="IVS22" s="757"/>
      <c r="IVT22" s="757"/>
      <c r="IVU22" s="757"/>
      <c r="IVV22" s="757"/>
      <c r="IVW22" s="757"/>
      <c r="IVX22" s="757"/>
      <c r="IVY22" s="757"/>
      <c r="IVZ22" s="757"/>
      <c r="IWA22" s="757"/>
      <c r="IWB22" s="757"/>
      <c r="IWC22" s="757"/>
      <c r="IWD22" s="757"/>
      <c r="IWE22" s="757"/>
      <c r="IWF22" s="757"/>
      <c r="IWG22" s="757"/>
      <c r="IWH22" s="757"/>
      <c r="IWI22" s="757"/>
      <c r="IWJ22" s="757"/>
      <c r="IWK22" s="757"/>
      <c r="IWL22" s="757"/>
      <c r="IWM22" s="757"/>
      <c r="IWN22" s="757"/>
      <c r="IWO22" s="757"/>
      <c r="IWP22" s="757"/>
      <c r="IWQ22" s="757"/>
      <c r="IWR22" s="757"/>
      <c r="IWS22" s="757"/>
      <c r="IWT22" s="757"/>
      <c r="IWU22" s="757"/>
      <c r="IWV22" s="757"/>
      <c r="IWW22" s="757"/>
      <c r="IWX22" s="757"/>
      <c r="IWY22" s="757"/>
      <c r="IWZ22" s="757"/>
      <c r="IXA22" s="757"/>
      <c r="IXB22" s="757"/>
      <c r="IXC22" s="757"/>
      <c r="IXD22" s="757"/>
      <c r="IXE22" s="757"/>
      <c r="IXF22" s="757"/>
      <c r="IXG22" s="757"/>
      <c r="IXH22" s="757"/>
      <c r="IXI22" s="757"/>
      <c r="IXJ22" s="757"/>
      <c r="IXK22" s="757"/>
      <c r="IXL22" s="757"/>
      <c r="IXM22" s="757"/>
      <c r="IXN22" s="757"/>
      <c r="IXO22" s="757"/>
      <c r="IXP22" s="757"/>
      <c r="IXQ22" s="757"/>
      <c r="IXR22" s="757"/>
      <c r="IXS22" s="757"/>
      <c r="IXT22" s="757"/>
      <c r="IXU22" s="757"/>
      <c r="IXV22" s="757"/>
      <c r="IXW22" s="757"/>
      <c r="IXX22" s="757"/>
      <c r="IXY22" s="757"/>
      <c r="IXZ22" s="757"/>
      <c r="IYA22" s="757"/>
      <c r="IYB22" s="757"/>
      <c r="IYC22" s="757"/>
      <c r="IYD22" s="757"/>
      <c r="IYE22" s="757"/>
      <c r="IYF22" s="757"/>
      <c r="IYG22" s="757"/>
      <c r="IYH22" s="757"/>
      <c r="IYI22" s="757"/>
      <c r="IYJ22" s="757"/>
      <c r="IYK22" s="757"/>
      <c r="IYL22" s="757"/>
      <c r="IYM22" s="757"/>
      <c r="IYN22" s="757"/>
      <c r="IYO22" s="757"/>
      <c r="IYP22" s="757"/>
      <c r="IYQ22" s="757"/>
      <c r="IYR22" s="757"/>
      <c r="IYS22" s="757"/>
      <c r="IYT22" s="757"/>
      <c r="IYU22" s="757"/>
      <c r="IYV22" s="757"/>
      <c r="IYW22" s="757"/>
      <c r="IYX22" s="757"/>
      <c r="IYY22" s="757"/>
      <c r="IYZ22" s="757"/>
      <c r="IZA22" s="757"/>
      <c r="IZB22" s="757"/>
      <c r="IZC22" s="757"/>
      <c r="IZD22" s="757"/>
      <c r="IZE22" s="757"/>
      <c r="IZF22" s="757"/>
      <c r="IZG22" s="757"/>
      <c r="IZH22" s="757"/>
      <c r="IZI22" s="757"/>
      <c r="IZJ22" s="757"/>
      <c r="IZK22" s="757"/>
      <c r="IZL22" s="757"/>
      <c r="IZM22" s="757"/>
      <c r="IZN22" s="757"/>
      <c r="IZO22" s="757"/>
      <c r="IZP22" s="757"/>
      <c r="IZQ22" s="757"/>
      <c r="IZR22" s="757"/>
      <c r="IZS22" s="757"/>
      <c r="IZT22" s="757"/>
      <c r="IZU22" s="757"/>
      <c r="IZV22" s="757"/>
      <c r="IZW22" s="757"/>
      <c r="IZX22" s="757"/>
      <c r="IZY22" s="757"/>
      <c r="IZZ22" s="757"/>
      <c r="JAA22" s="757"/>
      <c r="JAB22" s="757"/>
      <c r="JAC22" s="757"/>
      <c r="JAD22" s="757"/>
      <c r="JAE22" s="757"/>
      <c r="JAF22" s="757"/>
      <c r="JAG22" s="757"/>
      <c r="JAH22" s="757"/>
      <c r="JAI22" s="757"/>
      <c r="JAJ22" s="757"/>
      <c r="JAK22" s="757"/>
      <c r="JAL22" s="757"/>
      <c r="JAM22" s="757"/>
      <c r="JAN22" s="757"/>
      <c r="JAO22" s="757"/>
      <c r="JAP22" s="757"/>
      <c r="JAQ22" s="757"/>
      <c r="JAR22" s="757"/>
      <c r="JAS22" s="757"/>
      <c r="JAT22" s="757"/>
      <c r="JAU22" s="757"/>
      <c r="JAV22" s="757"/>
      <c r="JAW22" s="757"/>
      <c r="JAX22" s="757"/>
      <c r="JAY22" s="757"/>
      <c r="JAZ22" s="757"/>
      <c r="JBA22" s="757"/>
      <c r="JBB22" s="757"/>
      <c r="JBC22" s="757"/>
      <c r="JBD22" s="757"/>
      <c r="JBE22" s="757"/>
      <c r="JBF22" s="757"/>
      <c r="JBG22" s="757"/>
      <c r="JBH22" s="757"/>
      <c r="JBI22" s="757"/>
      <c r="JBJ22" s="757"/>
      <c r="JBK22" s="757"/>
      <c r="JBL22" s="757"/>
      <c r="JBM22" s="757"/>
      <c r="JBN22" s="757"/>
      <c r="JBO22" s="757"/>
      <c r="JBP22" s="757"/>
      <c r="JBQ22" s="757"/>
      <c r="JBR22" s="757"/>
      <c r="JBS22" s="757"/>
      <c r="JBT22" s="757"/>
      <c r="JBU22" s="757"/>
      <c r="JBV22" s="757"/>
      <c r="JBW22" s="757"/>
      <c r="JBX22" s="757"/>
      <c r="JBY22" s="757"/>
      <c r="JBZ22" s="757"/>
      <c r="JCA22" s="757"/>
      <c r="JCB22" s="757"/>
      <c r="JCC22" s="757"/>
      <c r="JCD22" s="757"/>
      <c r="JCE22" s="757"/>
      <c r="JCF22" s="757"/>
      <c r="JCG22" s="757"/>
      <c r="JCH22" s="757"/>
      <c r="JCI22" s="757"/>
      <c r="JCJ22" s="757"/>
      <c r="JCK22" s="757"/>
      <c r="JCL22" s="757"/>
      <c r="JCM22" s="757"/>
      <c r="JCN22" s="757"/>
      <c r="JCO22" s="757"/>
      <c r="JCP22" s="757"/>
      <c r="JCQ22" s="757"/>
      <c r="JCR22" s="757"/>
      <c r="JCS22" s="757"/>
      <c r="JCT22" s="757"/>
      <c r="JCU22" s="757"/>
      <c r="JCV22" s="757"/>
      <c r="JCW22" s="757"/>
      <c r="JCX22" s="757"/>
      <c r="JCY22" s="757"/>
      <c r="JCZ22" s="757"/>
      <c r="JDA22" s="757"/>
      <c r="JDB22" s="757"/>
      <c r="JDC22" s="757"/>
      <c r="JDD22" s="757"/>
      <c r="JDE22" s="757"/>
      <c r="JDF22" s="757"/>
      <c r="JDG22" s="757"/>
      <c r="JDH22" s="757"/>
      <c r="JDI22" s="757"/>
      <c r="JDJ22" s="757"/>
      <c r="JDK22" s="757"/>
      <c r="JDL22" s="757"/>
      <c r="JDM22" s="757"/>
      <c r="JDN22" s="757"/>
      <c r="JDO22" s="757"/>
      <c r="JDP22" s="757"/>
      <c r="JDQ22" s="757"/>
      <c r="JDR22" s="757"/>
      <c r="JDS22" s="757"/>
      <c r="JDT22" s="757"/>
      <c r="JDU22" s="757"/>
      <c r="JDV22" s="757"/>
      <c r="JDW22" s="757"/>
      <c r="JDX22" s="757"/>
      <c r="JDY22" s="757"/>
      <c r="JDZ22" s="757"/>
      <c r="JEA22" s="757"/>
      <c r="JEB22" s="757"/>
      <c r="JEC22" s="757"/>
      <c r="JED22" s="757"/>
      <c r="JEE22" s="757"/>
      <c r="JEF22" s="757"/>
      <c r="JEG22" s="757"/>
      <c r="JEH22" s="757"/>
      <c r="JEI22" s="757"/>
      <c r="JEJ22" s="757"/>
      <c r="JEK22" s="757"/>
      <c r="JEL22" s="757"/>
      <c r="JEM22" s="757"/>
      <c r="JEN22" s="757"/>
      <c r="JEO22" s="757"/>
      <c r="JEP22" s="757"/>
      <c r="JEQ22" s="757"/>
      <c r="JER22" s="757"/>
      <c r="JES22" s="757"/>
      <c r="JET22" s="757"/>
      <c r="JEU22" s="757"/>
      <c r="JEV22" s="757"/>
      <c r="JEW22" s="757"/>
      <c r="JEX22" s="757"/>
      <c r="JEY22" s="757"/>
      <c r="JEZ22" s="757"/>
      <c r="JFA22" s="757"/>
      <c r="JFB22" s="757"/>
      <c r="JFC22" s="757"/>
      <c r="JFD22" s="757"/>
      <c r="JFE22" s="757"/>
      <c r="JFF22" s="757"/>
      <c r="JFG22" s="757"/>
      <c r="JFH22" s="757"/>
      <c r="JFI22" s="757"/>
      <c r="JFJ22" s="757"/>
      <c r="JFK22" s="757"/>
      <c r="JFL22" s="757"/>
      <c r="JFM22" s="757"/>
      <c r="JFN22" s="757"/>
      <c r="JFO22" s="757"/>
      <c r="JFP22" s="757"/>
      <c r="JFQ22" s="757"/>
      <c r="JFR22" s="757"/>
      <c r="JFS22" s="757"/>
      <c r="JFT22" s="757"/>
      <c r="JFU22" s="757"/>
      <c r="JFV22" s="757"/>
      <c r="JFW22" s="757"/>
      <c r="JFX22" s="757"/>
      <c r="JFY22" s="757"/>
      <c r="JFZ22" s="757"/>
      <c r="JGA22" s="757"/>
      <c r="JGB22" s="757"/>
      <c r="JGC22" s="757"/>
      <c r="JGD22" s="757"/>
      <c r="JGE22" s="757"/>
      <c r="JGF22" s="757"/>
      <c r="JGG22" s="757"/>
      <c r="JGH22" s="757"/>
      <c r="JGI22" s="757"/>
      <c r="JGJ22" s="757"/>
      <c r="JGK22" s="757"/>
      <c r="JGL22" s="757"/>
      <c r="JGM22" s="757"/>
      <c r="JGN22" s="757"/>
      <c r="JGO22" s="757"/>
      <c r="JGP22" s="757"/>
      <c r="JGQ22" s="757"/>
      <c r="JGR22" s="757"/>
      <c r="JGS22" s="757"/>
      <c r="JGT22" s="757"/>
      <c r="JGU22" s="757"/>
      <c r="JGV22" s="757"/>
      <c r="JGW22" s="757"/>
      <c r="JGX22" s="757"/>
      <c r="JGY22" s="757"/>
      <c r="JGZ22" s="757"/>
      <c r="JHA22" s="757"/>
      <c r="JHB22" s="757"/>
      <c r="JHC22" s="757"/>
      <c r="JHD22" s="757"/>
      <c r="JHE22" s="757"/>
      <c r="JHF22" s="757"/>
      <c r="JHG22" s="757"/>
      <c r="JHH22" s="757"/>
      <c r="JHI22" s="757"/>
      <c r="JHJ22" s="757"/>
      <c r="JHK22" s="757"/>
      <c r="JHL22" s="757"/>
      <c r="JHM22" s="757"/>
      <c r="JHN22" s="757"/>
      <c r="JHO22" s="757"/>
      <c r="JHP22" s="757"/>
      <c r="JHQ22" s="757"/>
      <c r="JHR22" s="757"/>
      <c r="JHS22" s="757"/>
      <c r="JHT22" s="757"/>
      <c r="JHU22" s="757"/>
      <c r="JHV22" s="757"/>
      <c r="JHW22" s="757"/>
      <c r="JHX22" s="757"/>
      <c r="JHY22" s="757"/>
      <c r="JHZ22" s="757"/>
      <c r="JIA22" s="757"/>
      <c r="JIB22" s="757"/>
      <c r="JIC22" s="757"/>
      <c r="JID22" s="757"/>
      <c r="JIE22" s="757"/>
      <c r="JIF22" s="757"/>
      <c r="JIG22" s="757"/>
      <c r="JIH22" s="757"/>
      <c r="JII22" s="757"/>
      <c r="JIJ22" s="757"/>
      <c r="JIK22" s="757"/>
      <c r="JIL22" s="757"/>
      <c r="JIM22" s="757"/>
      <c r="JIN22" s="757"/>
      <c r="JIO22" s="757"/>
      <c r="JIP22" s="757"/>
      <c r="JIQ22" s="757"/>
      <c r="JIR22" s="757"/>
      <c r="JIS22" s="757"/>
      <c r="JIT22" s="757"/>
      <c r="JIU22" s="757"/>
      <c r="JIV22" s="757"/>
      <c r="JIW22" s="757"/>
      <c r="JIX22" s="757"/>
      <c r="JIY22" s="757"/>
      <c r="JIZ22" s="757"/>
      <c r="JJA22" s="757"/>
      <c r="JJB22" s="757"/>
      <c r="JJC22" s="757"/>
      <c r="JJD22" s="757"/>
      <c r="JJE22" s="757"/>
      <c r="JJF22" s="757"/>
      <c r="JJG22" s="757"/>
      <c r="JJH22" s="757"/>
      <c r="JJI22" s="757"/>
      <c r="JJJ22" s="757"/>
      <c r="JJK22" s="757"/>
      <c r="JJL22" s="757"/>
      <c r="JJM22" s="757"/>
      <c r="JJN22" s="757"/>
      <c r="JJO22" s="757"/>
      <c r="JJP22" s="757"/>
      <c r="JJQ22" s="757"/>
      <c r="JJR22" s="757"/>
      <c r="JJS22" s="757"/>
      <c r="JJT22" s="757"/>
      <c r="JJU22" s="757"/>
      <c r="JJV22" s="757"/>
      <c r="JJW22" s="757"/>
      <c r="JJX22" s="757"/>
      <c r="JJY22" s="757"/>
      <c r="JJZ22" s="757"/>
      <c r="JKA22" s="757"/>
      <c r="JKB22" s="757"/>
      <c r="JKC22" s="757"/>
      <c r="JKD22" s="757"/>
      <c r="JKE22" s="757"/>
      <c r="JKF22" s="757"/>
      <c r="JKG22" s="757"/>
      <c r="JKH22" s="757"/>
      <c r="JKI22" s="757"/>
      <c r="JKJ22" s="757"/>
      <c r="JKK22" s="757"/>
      <c r="JKL22" s="757"/>
      <c r="JKM22" s="757"/>
      <c r="JKN22" s="757"/>
      <c r="JKO22" s="757"/>
      <c r="JKP22" s="757"/>
      <c r="JKQ22" s="757"/>
      <c r="JKR22" s="757"/>
      <c r="JKS22" s="757"/>
      <c r="JKT22" s="757"/>
      <c r="JKU22" s="757"/>
      <c r="JKV22" s="757"/>
      <c r="JKW22" s="757"/>
      <c r="JKX22" s="757"/>
      <c r="JKY22" s="757"/>
      <c r="JKZ22" s="757"/>
      <c r="JLA22" s="757"/>
      <c r="JLB22" s="757"/>
      <c r="JLC22" s="757"/>
      <c r="JLD22" s="757"/>
      <c r="JLE22" s="757"/>
      <c r="JLF22" s="757"/>
      <c r="JLG22" s="757"/>
      <c r="JLH22" s="757"/>
      <c r="JLI22" s="757"/>
      <c r="JLJ22" s="757"/>
      <c r="JLK22" s="757"/>
      <c r="JLL22" s="757"/>
      <c r="JLM22" s="757"/>
      <c r="JLN22" s="757"/>
      <c r="JLO22" s="757"/>
      <c r="JLP22" s="757"/>
      <c r="JLQ22" s="757"/>
      <c r="JLR22" s="757"/>
      <c r="JLS22" s="757"/>
      <c r="JLT22" s="757"/>
      <c r="JLU22" s="757"/>
      <c r="JLV22" s="757"/>
      <c r="JLW22" s="757"/>
      <c r="JLX22" s="757"/>
      <c r="JLY22" s="757"/>
      <c r="JLZ22" s="757"/>
      <c r="JMA22" s="757"/>
      <c r="JMB22" s="757"/>
      <c r="JMC22" s="757"/>
      <c r="JMD22" s="757"/>
      <c r="JME22" s="757"/>
      <c r="JMF22" s="757"/>
      <c r="JMG22" s="757"/>
      <c r="JMH22" s="757"/>
      <c r="JMI22" s="757"/>
      <c r="JMJ22" s="757"/>
      <c r="JMK22" s="757"/>
      <c r="JML22" s="757"/>
      <c r="JMM22" s="757"/>
      <c r="JMN22" s="757"/>
      <c r="JMO22" s="757"/>
      <c r="JMP22" s="757"/>
      <c r="JMQ22" s="757"/>
      <c r="JMR22" s="757"/>
      <c r="JMS22" s="757"/>
      <c r="JMT22" s="757"/>
      <c r="JMU22" s="757"/>
      <c r="JMV22" s="757"/>
      <c r="JMW22" s="757"/>
      <c r="JMX22" s="757"/>
      <c r="JMY22" s="757"/>
      <c r="JMZ22" s="757"/>
      <c r="JNA22" s="757"/>
      <c r="JNB22" s="757"/>
      <c r="JNC22" s="757"/>
      <c r="JND22" s="757"/>
      <c r="JNE22" s="757"/>
      <c r="JNF22" s="757"/>
      <c r="JNG22" s="757"/>
      <c r="JNH22" s="757"/>
      <c r="JNI22" s="757"/>
      <c r="JNJ22" s="757"/>
      <c r="JNK22" s="757"/>
      <c r="JNL22" s="757"/>
      <c r="JNM22" s="757"/>
      <c r="JNN22" s="757"/>
      <c r="JNO22" s="757"/>
      <c r="JNP22" s="757"/>
      <c r="JNQ22" s="757"/>
      <c r="JNR22" s="757"/>
      <c r="JNS22" s="757"/>
      <c r="JNT22" s="757"/>
      <c r="JNU22" s="757"/>
      <c r="JNV22" s="757"/>
      <c r="JNW22" s="757"/>
      <c r="JNX22" s="757"/>
      <c r="JNY22" s="757"/>
      <c r="JNZ22" s="757"/>
      <c r="JOA22" s="757"/>
      <c r="JOB22" s="757"/>
      <c r="JOC22" s="757"/>
      <c r="JOD22" s="757"/>
      <c r="JOE22" s="757"/>
      <c r="JOF22" s="757"/>
      <c r="JOG22" s="757"/>
      <c r="JOH22" s="757"/>
      <c r="JOI22" s="757"/>
      <c r="JOJ22" s="757"/>
      <c r="JOK22" s="757"/>
      <c r="JOL22" s="757"/>
      <c r="JOM22" s="757"/>
      <c r="JON22" s="757"/>
      <c r="JOO22" s="757"/>
      <c r="JOP22" s="757"/>
      <c r="JOQ22" s="757"/>
      <c r="JOR22" s="757"/>
      <c r="JOS22" s="757"/>
      <c r="JOT22" s="757"/>
      <c r="JOU22" s="757"/>
      <c r="JOV22" s="757"/>
      <c r="JOW22" s="757"/>
      <c r="JOX22" s="757"/>
      <c r="JOY22" s="757"/>
      <c r="JOZ22" s="757"/>
      <c r="JPA22" s="757"/>
      <c r="JPB22" s="757"/>
      <c r="JPC22" s="757"/>
      <c r="JPD22" s="757"/>
      <c r="JPE22" s="757"/>
      <c r="JPF22" s="757"/>
      <c r="JPG22" s="757"/>
      <c r="JPH22" s="757"/>
      <c r="JPI22" s="757"/>
      <c r="JPJ22" s="757"/>
      <c r="JPK22" s="757"/>
      <c r="JPL22" s="757"/>
      <c r="JPM22" s="757"/>
      <c r="JPN22" s="757"/>
      <c r="JPO22" s="757"/>
      <c r="JPP22" s="757"/>
      <c r="JPQ22" s="757"/>
      <c r="JPR22" s="757"/>
      <c r="JPS22" s="757"/>
      <c r="JPT22" s="757"/>
      <c r="JPU22" s="757"/>
      <c r="JPV22" s="757"/>
      <c r="JPW22" s="757"/>
      <c r="JPX22" s="757"/>
      <c r="JPY22" s="757"/>
      <c r="JPZ22" s="757"/>
      <c r="JQA22" s="757"/>
      <c r="JQB22" s="757"/>
      <c r="JQC22" s="757"/>
      <c r="JQD22" s="757"/>
      <c r="JQE22" s="757"/>
      <c r="JQF22" s="757"/>
      <c r="JQG22" s="757"/>
      <c r="JQH22" s="757"/>
      <c r="JQI22" s="757"/>
      <c r="JQJ22" s="757"/>
      <c r="JQK22" s="757"/>
      <c r="JQL22" s="757"/>
      <c r="JQM22" s="757"/>
      <c r="JQN22" s="757"/>
      <c r="JQO22" s="757"/>
      <c r="JQP22" s="757"/>
      <c r="JQQ22" s="757"/>
      <c r="JQR22" s="757"/>
      <c r="JQS22" s="757"/>
      <c r="JQT22" s="757"/>
      <c r="JQU22" s="757"/>
      <c r="JQV22" s="757"/>
      <c r="JQW22" s="757"/>
      <c r="JQX22" s="757"/>
      <c r="JQY22" s="757"/>
      <c r="JQZ22" s="757"/>
      <c r="JRA22" s="757"/>
      <c r="JRB22" s="757"/>
      <c r="JRC22" s="757"/>
      <c r="JRD22" s="757"/>
      <c r="JRE22" s="757"/>
      <c r="JRF22" s="757"/>
      <c r="JRG22" s="757"/>
      <c r="JRH22" s="757"/>
      <c r="JRI22" s="757"/>
      <c r="JRJ22" s="757"/>
      <c r="JRK22" s="757"/>
      <c r="JRL22" s="757"/>
      <c r="JRM22" s="757"/>
      <c r="JRN22" s="757"/>
      <c r="JRO22" s="757"/>
      <c r="JRP22" s="757"/>
      <c r="JRQ22" s="757"/>
      <c r="JRR22" s="757"/>
      <c r="JRS22" s="757"/>
      <c r="JRT22" s="757"/>
      <c r="JRU22" s="757"/>
      <c r="JRV22" s="757"/>
      <c r="JRW22" s="757"/>
      <c r="JRX22" s="757"/>
      <c r="JRY22" s="757"/>
      <c r="JRZ22" s="757"/>
      <c r="JSA22" s="757"/>
      <c r="JSB22" s="757"/>
      <c r="JSC22" s="757"/>
      <c r="JSD22" s="757"/>
      <c r="JSE22" s="757"/>
      <c r="JSF22" s="757"/>
      <c r="JSG22" s="757"/>
      <c r="JSH22" s="757"/>
      <c r="JSI22" s="757"/>
      <c r="JSJ22" s="757"/>
      <c r="JSK22" s="757"/>
      <c r="JSL22" s="757"/>
      <c r="JSM22" s="757"/>
      <c r="JSN22" s="757"/>
      <c r="JSO22" s="757"/>
      <c r="JSP22" s="757"/>
      <c r="JSQ22" s="757"/>
      <c r="JSR22" s="757"/>
      <c r="JSS22" s="757"/>
      <c r="JST22" s="757"/>
      <c r="JSU22" s="757"/>
      <c r="JSV22" s="757"/>
      <c r="JSW22" s="757"/>
      <c r="JSX22" s="757"/>
      <c r="JSY22" s="757"/>
      <c r="JSZ22" s="757"/>
      <c r="JTA22" s="757"/>
      <c r="JTB22" s="757"/>
      <c r="JTC22" s="757"/>
      <c r="JTD22" s="757"/>
      <c r="JTE22" s="757"/>
      <c r="JTF22" s="757"/>
      <c r="JTG22" s="757"/>
      <c r="JTH22" s="757"/>
      <c r="JTI22" s="757"/>
      <c r="JTJ22" s="757"/>
      <c r="JTK22" s="757"/>
      <c r="JTL22" s="757"/>
      <c r="JTM22" s="757"/>
      <c r="JTN22" s="757"/>
      <c r="JTO22" s="757"/>
      <c r="JTP22" s="757"/>
      <c r="JTQ22" s="757"/>
      <c r="JTR22" s="757"/>
      <c r="JTS22" s="757"/>
      <c r="JTT22" s="757"/>
      <c r="JTU22" s="757"/>
      <c r="JTV22" s="757"/>
      <c r="JTW22" s="757"/>
      <c r="JTX22" s="757"/>
      <c r="JTY22" s="757"/>
      <c r="JTZ22" s="757"/>
      <c r="JUA22" s="757"/>
      <c r="JUB22" s="757"/>
      <c r="JUC22" s="757"/>
      <c r="JUD22" s="757"/>
      <c r="JUE22" s="757"/>
      <c r="JUF22" s="757"/>
      <c r="JUG22" s="757"/>
      <c r="JUH22" s="757"/>
      <c r="JUI22" s="757"/>
      <c r="JUJ22" s="757"/>
      <c r="JUK22" s="757"/>
      <c r="JUL22" s="757"/>
      <c r="JUM22" s="757"/>
      <c r="JUN22" s="757"/>
      <c r="JUO22" s="757"/>
      <c r="JUP22" s="757"/>
      <c r="JUQ22" s="757"/>
      <c r="JUR22" s="757"/>
      <c r="JUS22" s="757"/>
      <c r="JUT22" s="757"/>
      <c r="JUU22" s="757"/>
      <c r="JUV22" s="757"/>
      <c r="JUW22" s="757"/>
      <c r="JUX22" s="757"/>
      <c r="JUY22" s="757"/>
      <c r="JUZ22" s="757"/>
      <c r="JVA22" s="757"/>
      <c r="JVB22" s="757"/>
      <c r="JVC22" s="757"/>
      <c r="JVD22" s="757"/>
      <c r="JVE22" s="757"/>
      <c r="JVF22" s="757"/>
      <c r="JVG22" s="757"/>
      <c r="JVH22" s="757"/>
      <c r="JVI22" s="757"/>
      <c r="JVJ22" s="757"/>
      <c r="JVK22" s="757"/>
      <c r="JVL22" s="757"/>
      <c r="JVM22" s="757"/>
      <c r="JVN22" s="757"/>
      <c r="JVO22" s="757"/>
      <c r="JVP22" s="757"/>
      <c r="JVQ22" s="757"/>
      <c r="JVR22" s="757"/>
      <c r="JVS22" s="757"/>
      <c r="JVT22" s="757"/>
      <c r="JVU22" s="757"/>
      <c r="JVV22" s="757"/>
      <c r="JVW22" s="757"/>
      <c r="JVX22" s="757"/>
      <c r="JVY22" s="757"/>
      <c r="JVZ22" s="757"/>
      <c r="JWA22" s="757"/>
      <c r="JWB22" s="757"/>
      <c r="JWC22" s="757"/>
      <c r="JWD22" s="757"/>
      <c r="JWE22" s="757"/>
      <c r="JWF22" s="757"/>
      <c r="JWG22" s="757"/>
      <c r="JWH22" s="757"/>
      <c r="JWI22" s="757"/>
      <c r="JWJ22" s="757"/>
      <c r="JWK22" s="757"/>
      <c r="JWL22" s="757"/>
      <c r="JWM22" s="757"/>
      <c r="JWN22" s="757"/>
      <c r="JWO22" s="757"/>
      <c r="JWP22" s="757"/>
      <c r="JWQ22" s="757"/>
      <c r="JWR22" s="757"/>
      <c r="JWS22" s="757"/>
      <c r="JWT22" s="757"/>
      <c r="JWU22" s="757"/>
      <c r="JWV22" s="757"/>
      <c r="JWW22" s="757"/>
      <c r="JWX22" s="757"/>
      <c r="JWY22" s="757"/>
      <c r="JWZ22" s="757"/>
      <c r="JXA22" s="757"/>
      <c r="JXB22" s="757"/>
      <c r="JXC22" s="757"/>
      <c r="JXD22" s="757"/>
      <c r="JXE22" s="757"/>
      <c r="JXF22" s="757"/>
      <c r="JXG22" s="757"/>
      <c r="JXH22" s="757"/>
      <c r="JXI22" s="757"/>
      <c r="JXJ22" s="757"/>
      <c r="JXK22" s="757"/>
      <c r="JXL22" s="757"/>
      <c r="JXM22" s="757"/>
      <c r="JXN22" s="757"/>
      <c r="JXO22" s="757"/>
      <c r="JXP22" s="757"/>
      <c r="JXQ22" s="757"/>
      <c r="JXR22" s="757"/>
      <c r="JXS22" s="757"/>
      <c r="JXT22" s="757"/>
      <c r="JXU22" s="757"/>
      <c r="JXV22" s="757"/>
      <c r="JXW22" s="757"/>
      <c r="JXX22" s="757"/>
      <c r="JXY22" s="757"/>
      <c r="JXZ22" s="757"/>
      <c r="JYA22" s="757"/>
      <c r="JYB22" s="757"/>
      <c r="JYC22" s="757"/>
      <c r="JYD22" s="757"/>
      <c r="JYE22" s="757"/>
      <c r="JYF22" s="757"/>
      <c r="JYG22" s="757"/>
      <c r="JYH22" s="757"/>
      <c r="JYI22" s="757"/>
      <c r="JYJ22" s="757"/>
      <c r="JYK22" s="757"/>
      <c r="JYL22" s="757"/>
      <c r="JYM22" s="757"/>
      <c r="JYN22" s="757"/>
      <c r="JYO22" s="757"/>
      <c r="JYP22" s="757"/>
      <c r="JYQ22" s="757"/>
      <c r="JYR22" s="757"/>
      <c r="JYS22" s="757"/>
      <c r="JYT22" s="757"/>
      <c r="JYU22" s="757"/>
      <c r="JYV22" s="757"/>
      <c r="JYW22" s="757"/>
      <c r="JYX22" s="757"/>
      <c r="JYY22" s="757"/>
      <c r="JYZ22" s="757"/>
      <c r="JZA22" s="757"/>
      <c r="JZB22" s="757"/>
      <c r="JZC22" s="757"/>
      <c r="JZD22" s="757"/>
      <c r="JZE22" s="757"/>
      <c r="JZF22" s="757"/>
      <c r="JZG22" s="757"/>
      <c r="JZH22" s="757"/>
      <c r="JZI22" s="757"/>
      <c r="JZJ22" s="757"/>
      <c r="JZK22" s="757"/>
      <c r="JZL22" s="757"/>
      <c r="JZM22" s="757"/>
      <c r="JZN22" s="757"/>
      <c r="JZO22" s="757"/>
      <c r="JZP22" s="757"/>
      <c r="JZQ22" s="757"/>
      <c r="JZR22" s="757"/>
      <c r="JZS22" s="757"/>
      <c r="JZT22" s="757"/>
      <c r="JZU22" s="757"/>
      <c r="JZV22" s="757"/>
      <c r="JZW22" s="757"/>
      <c r="JZX22" s="757"/>
      <c r="JZY22" s="757"/>
      <c r="JZZ22" s="757"/>
      <c r="KAA22" s="757"/>
      <c r="KAB22" s="757"/>
      <c r="KAC22" s="757"/>
      <c r="KAD22" s="757"/>
      <c r="KAE22" s="757"/>
      <c r="KAF22" s="757"/>
      <c r="KAG22" s="757"/>
      <c r="KAH22" s="757"/>
      <c r="KAI22" s="757"/>
      <c r="KAJ22" s="757"/>
      <c r="KAK22" s="757"/>
      <c r="KAL22" s="757"/>
      <c r="KAM22" s="757"/>
      <c r="KAN22" s="757"/>
      <c r="KAO22" s="757"/>
      <c r="KAP22" s="757"/>
      <c r="KAQ22" s="757"/>
      <c r="KAR22" s="757"/>
      <c r="KAS22" s="757"/>
      <c r="KAT22" s="757"/>
      <c r="KAU22" s="757"/>
      <c r="KAV22" s="757"/>
      <c r="KAW22" s="757"/>
      <c r="KAX22" s="757"/>
      <c r="KAY22" s="757"/>
      <c r="KAZ22" s="757"/>
      <c r="KBA22" s="757"/>
      <c r="KBB22" s="757"/>
      <c r="KBC22" s="757"/>
      <c r="KBD22" s="757"/>
      <c r="KBE22" s="757"/>
      <c r="KBF22" s="757"/>
      <c r="KBG22" s="757"/>
      <c r="KBH22" s="757"/>
      <c r="KBI22" s="757"/>
      <c r="KBJ22" s="757"/>
      <c r="KBK22" s="757"/>
      <c r="KBL22" s="757"/>
      <c r="KBM22" s="757"/>
      <c r="KBN22" s="757"/>
      <c r="KBO22" s="757"/>
      <c r="KBP22" s="757"/>
      <c r="KBQ22" s="757"/>
      <c r="KBR22" s="757"/>
      <c r="KBS22" s="757"/>
      <c r="KBT22" s="757"/>
      <c r="KBU22" s="757"/>
      <c r="KBV22" s="757"/>
      <c r="KBW22" s="757"/>
      <c r="KBX22" s="757"/>
      <c r="KBY22" s="757"/>
      <c r="KBZ22" s="757"/>
      <c r="KCA22" s="757"/>
      <c r="KCB22" s="757"/>
      <c r="KCC22" s="757"/>
      <c r="KCD22" s="757"/>
      <c r="KCE22" s="757"/>
      <c r="KCF22" s="757"/>
      <c r="KCG22" s="757"/>
      <c r="KCH22" s="757"/>
      <c r="KCI22" s="757"/>
      <c r="KCJ22" s="757"/>
      <c r="KCK22" s="757"/>
      <c r="KCL22" s="757"/>
      <c r="KCM22" s="757"/>
      <c r="KCN22" s="757"/>
      <c r="KCO22" s="757"/>
      <c r="KCP22" s="757"/>
      <c r="KCQ22" s="757"/>
      <c r="KCR22" s="757"/>
      <c r="KCS22" s="757"/>
      <c r="KCT22" s="757"/>
      <c r="KCU22" s="757"/>
      <c r="KCV22" s="757"/>
      <c r="KCW22" s="757"/>
      <c r="KCX22" s="757"/>
      <c r="KCY22" s="757"/>
      <c r="KCZ22" s="757"/>
      <c r="KDA22" s="757"/>
      <c r="KDB22" s="757"/>
      <c r="KDC22" s="757"/>
      <c r="KDD22" s="757"/>
      <c r="KDE22" s="757"/>
      <c r="KDF22" s="757"/>
      <c r="KDG22" s="757"/>
      <c r="KDH22" s="757"/>
      <c r="KDI22" s="757"/>
      <c r="KDJ22" s="757"/>
      <c r="KDK22" s="757"/>
      <c r="KDL22" s="757"/>
      <c r="KDM22" s="757"/>
      <c r="KDN22" s="757"/>
      <c r="KDO22" s="757"/>
      <c r="KDP22" s="757"/>
      <c r="KDQ22" s="757"/>
      <c r="KDR22" s="757"/>
      <c r="KDS22" s="757"/>
      <c r="KDT22" s="757"/>
      <c r="KDU22" s="757"/>
      <c r="KDV22" s="757"/>
      <c r="KDW22" s="757"/>
      <c r="KDX22" s="757"/>
      <c r="KDY22" s="757"/>
      <c r="KDZ22" s="757"/>
      <c r="KEA22" s="757"/>
      <c r="KEB22" s="757"/>
      <c r="KEC22" s="757"/>
      <c r="KED22" s="757"/>
      <c r="KEE22" s="757"/>
      <c r="KEF22" s="757"/>
      <c r="KEG22" s="757"/>
      <c r="KEH22" s="757"/>
      <c r="KEI22" s="757"/>
      <c r="KEJ22" s="757"/>
      <c r="KEK22" s="757"/>
      <c r="KEL22" s="757"/>
      <c r="KEM22" s="757"/>
      <c r="KEN22" s="757"/>
      <c r="KEO22" s="757"/>
      <c r="KEP22" s="757"/>
      <c r="KEQ22" s="757"/>
      <c r="KER22" s="757"/>
      <c r="KES22" s="757"/>
      <c r="KET22" s="757"/>
      <c r="KEU22" s="757"/>
      <c r="KEV22" s="757"/>
      <c r="KEW22" s="757"/>
      <c r="KEX22" s="757"/>
      <c r="KEY22" s="757"/>
      <c r="KEZ22" s="757"/>
      <c r="KFA22" s="757"/>
      <c r="KFB22" s="757"/>
      <c r="KFC22" s="757"/>
      <c r="KFD22" s="757"/>
      <c r="KFE22" s="757"/>
      <c r="KFF22" s="757"/>
      <c r="KFG22" s="757"/>
      <c r="KFH22" s="757"/>
      <c r="KFI22" s="757"/>
      <c r="KFJ22" s="757"/>
      <c r="KFK22" s="757"/>
      <c r="KFL22" s="757"/>
      <c r="KFM22" s="757"/>
      <c r="KFN22" s="757"/>
      <c r="KFO22" s="757"/>
      <c r="KFP22" s="757"/>
      <c r="KFQ22" s="757"/>
      <c r="KFR22" s="757"/>
      <c r="KFS22" s="757"/>
      <c r="KFT22" s="757"/>
      <c r="KFU22" s="757"/>
      <c r="KFV22" s="757"/>
      <c r="KFW22" s="757"/>
      <c r="KFX22" s="757"/>
      <c r="KFY22" s="757"/>
      <c r="KFZ22" s="757"/>
      <c r="KGA22" s="757"/>
      <c r="KGB22" s="757"/>
      <c r="KGC22" s="757"/>
      <c r="KGD22" s="757"/>
      <c r="KGE22" s="757"/>
      <c r="KGF22" s="757"/>
      <c r="KGG22" s="757"/>
      <c r="KGH22" s="757"/>
      <c r="KGI22" s="757"/>
      <c r="KGJ22" s="757"/>
      <c r="KGK22" s="757"/>
      <c r="KGL22" s="757"/>
      <c r="KGM22" s="757"/>
      <c r="KGN22" s="757"/>
      <c r="KGO22" s="757"/>
      <c r="KGP22" s="757"/>
      <c r="KGQ22" s="757"/>
      <c r="KGR22" s="757"/>
      <c r="KGS22" s="757"/>
      <c r="KGT22" s="757"/>
      <c r="KGU22" s="757"/>
      <c r="KGV22" s="757"/>
      <c r="KGW22" s="757"/>
      <c r="KGX22" s="757"/>
      <c r="KGY22" s="757"/>
      <c r="KGZ22" s="757"/>
      <c r="KHA22" s="757"/>
      <c r="KHB22" s="757"/>
      <c r="KHC22" s="757"/>
      <c r="KHD22" s="757"/>
      <c r="KHE22" s="757"/>
      <c r="KHF22" s="757"/>
      <c r="KHG22" s="757"/>
      <c r="KHH22" s="757"/>
      <c r="KHI22" s="757"/>
      <c r="KHJ22" s="757"/>
      <c r="KHK22" s="757"/>
      <c r="KHL22" s="757"/>
      <c r="KHM22" s="757"/>
      <c r="KHN22" s="757"/>
      <c r="KHO22" s="757"/>
      <c r="KHP22" s="757"/>
      <c r="KHQ22" s="757"/>
      <c r="KHR22" s="757"/>
      <c r="KHS22" s="757"/>
      <c r="KHT22" s="757"/>
      <c r="KHU22" s="757"/>
      <c r="KHV22" s="757"/>
      <c r="KHW22" s="757"/>
      <c r="KHX22" s="757"/>
      <c r="KHY22" s="757"/>
      <c r="KHZ22" s="757"/>
      <c r="KIA22" s="757"/>
      <c r="KIB22" s="757"/>
      <c r="KIC22" s="757"/>
      <c r="KID22" s="757"/>
      <c r="KIE22" s="757"/>
      <c r="KIF22" s="757"/>
      <c r="KIG22" s="757"/>
      <c r="KIH22" s="757"/>
      <c r="KII22" s="757"/>
      <c r="KIJ22" s="757"/>
      <c r="KIK22" s="757"/>
      <c r="KIL22" s="757"/>
      <c r="KIM22" s="757"/>
      <c r="KIN22" s="757"/>
      <c r="KIO22" s="757"/>
      <c r="KIP22" s="757"/>
      <c r="KIQ22" s="757"/>
      <c r="KIR22" s="757"/>
      <c r="KIS22" s="757"/>
      <c r="KIT22" s="757"/>
      <c r="KIU22" s="757"/>
      <c r="KIV22" s="757"/>
      <c r="KIW22" s="757"/>
      <c r="KIX22" s="757"/>
      <c r="KIY22" s="757"/>
      <c r="KIZ22" s="757"/>
      <c r="KJA22" s="757"/>
      <c r="KJB22" s="757"/>
      <c r="KJC22" s="757"/>
      <c r="KJD22" s="757"/>
      <c r="KJE22" s="757"/>
      <c r="KJF22" s="757"/>
      <c r="KJG22" s="757"/>
      <c r="KJH22" s="757"/>
      <c r="KJI22" s="757"/>
      <c r="KJJ22" s="757"/>
      <c r="KJK22" s="757"/>
      <c r="KJL22" s="757"/>
      <c r="KJM22" s="757"/>
      <c r="KJN22" s="757"/>
      <c r="KJO22" s="757"/>
      <c r="KJP22" s="757"/>
      <c r="KJQ22" s="757"/>
      <c r="KJR22" s="757"/>
      <c r="KJS22" s="757"/>
      <c r="KJT22" s="757"/>
      <c r="KJU22" s="757"/>
      <c r="KJV22" s="757"/>
      <c r="KJW22" s="757"/>
      <c r="KJX22" s="757"/>
      <c r="KJY22" s="757"/>
      <c r="KJZ22" s="757"/>
      <c r="KKA22" s="757"/>
      <c r="KKB22" s="757"/>
      <c r="KKC22" s="757"/>
      <c r="KKD22" s="757"/>
      <c r="KKE22" s="757"/>
      <c r="KKF22" s="757"/>
      <c r="KKG22" s="757"/>
      <c r="KKH22" s="757"/>
      <c r="KKI22" s="757"/>
      <c r="KKJ22" s="757"/>
      <c r="KKK22" s="757"/>
      <c r="KKL22" s="757"/>
      <c r="KKM22" s="757"/>
      <c r="KKN22" s="757"/>
      <c r="KKO22" s="757"/>
      <c r="KKP22" s="757"/>
      <c r="KKQ22" s="757"/>
      <c r="KKR22" s="757"/>
      <c r="KKS22" s="757"/>
      <c r="KKT22" s="757"/>
      <c r="KKU22" s="757"/>
      <c r="KKV22" s="757"/>
      <c r="KKW22" s="757"/>
      <c r="KKX22" s="757"/>
      <c r="KKY22" s="757"/>
      <c r="KKZ22" s="757"/>
      <c r="KLA22" s="757"/>
      <c r="KLB22" s="757"/>
      <c r="KLC22" s="757"/>
      <c r="KLD22" s="757"/>
      <c r="KLE22" s="757"/>
      <c r="KLF22" s="757"/>
      <c r="KLG22" s="757"/>
      <c r="KLH22" s="757"/>
      <c r="KLI22" s="757"/>
      <c r="KLJ22" s="757"/>
      <c r="KLK22" s="757"/>
      <c r="KLL22" s="757"/>
      <c r="KLM22" s="757"/>
      <c r="KLN22" s="757"/>
      <c r="KLO22" s="757"/>
      <c r="KLP22" s="757"/>
      <c r="KLQ22" s="757"/>
      <c r="KLR22" s="757"/>
      <c r="KLS22" s="757"/>
      <c r="KLT22" s="757"/>
      <c r="KLU22" s="757"/>
      <c r="KLV22" s="757"/>
      <c r="KLW22" s="757"/>
      <c r="KLX22" s="757"/>
      <c r="KLY22" s="757"/>
      <c r="KLZ22" s="757"/>
      <c r="KMA22" s="757"/>
      <c r="KMB22" s="757"/>
      <c r="KMC22" s="757"/>
      <c r="KMD22" s="757"/>
      <c r="KME22" s="757"/>
      <c r="KMF22" s="757"/>
      <c r="KMG22" s="757"/>
      <c r="KMH22" s="757"/>
      <c r="KMI22" s="757"/>
      <c r="KMJ22" s="757"/>
      <c r="KMK22" s="757"/>
      <c r="KML22" s="757"/>
      <c r="KMM22" s="757"/>
      <c r="KMN22" s="757"/>
      <c r="KMO22" s="757"/>
      <c r="KMP22" s="757"/>
      <c r="KMQ22" s="757"/>
      <c r="KMR22" s="757"/>
      <c r="KMS22" s="757"/>
      <c r="KMT22" s="757"/>
      <c r="KMU22" s="757"/>
      <c r="KMV22" s="757"/>
      <c r="KMW22" s="757"/>
      <c r="KMX22" s="757"/>
      <c r="KMY22" s="757"/>
      <c r="KMZ22" s="757"/>
      <c r="KNA22" s="757"/>
      <c r="KNB22" s="757"/>
      <c r="KNC22" s="757"/>
      <c r="KND22" s="757"/>
      <c r="KNE22" s="757"/>
      <c r="KNF22" s="757"/>
      <c r="KNG22" s="757"/>
      <c r="KNH22" s="757"/>
      <c r="KNI22" s="757"/>
      <c r="KNJ22" s="757"/>
      <c r="KNK22" s="757"/>
      <c r="KNL22" s="757"/>
      <c r="KNM22" s="757"/>
      <c r="KNN22" s="757"/>
      <c r="KNO22" s="757"/>
      <c r="KNP22" s="757"/>
      <c r="KNQ22" s="757"/>
      <c r="KNR22" s="757"/>
      <c r="KNS22" s="757"/>
      <c r="KNT22" s="757"/>
      <c r="KNU22" s="757"/>
      <c r="KNV22" s="757"/>
      <c r="KNW22" s="757"/>
      <c r="KNX22" s="757"/>
      <c r="KNY22" s="757"/>
      <c r="KNZ22" s="757"/>
      <c r="KOA22" s="757"/>
      <c r="KOB22" s="757"/>
      <c r="KOC22" s="757"/>
      <c r="KOD22" s="757"/>
      <c r="KOE22" s="757"/>
      <c r="KOF22" s="757"/>
      <c r="KOG22" s="757"/>
      <c r="KOH22" s="757"/>
      <c r="KOI22" s="757"/>
      <c r="KOJ22" s="757"/>
      <c r="KOK22" s="757"/>
      <c r="KOL22" s="757"/>
      <c r="KOM22" s="757"/>
      <c r="KON22" s="757"/>
      <c r="KOO22" s="757"/>
      <c r="KOP22" s="757"/>
      <c r="KOQ22" s="757"/>
      <c r="KOR22" s="757"/>
      <c r="KOS22" s="757"/>
      <c r="KOT22" s="757"/>
      <c r="KOU22" s="757"/>
      <c r="KOV22" s="757"/>
      <c r="KOW22" s="757"/>
      <c r="KOX22" s="757"/>
      <c r="KOY22" s="757"/>
      <c r="KOZ22" s="757"/>
      <c r="KPA22" s="757"/>
      <c r="KPB22" s="757"/>
      <c r="KPC22" s="757"/>
      <c r="KPD22" s="757"/>
      <c r="KPE22" s="757"/>
      <c r="KPF22" s="757"/>
      <c r="KPG22" s="757"/>
      <c r="KPH22" s="757"/>
      <c r="KPI22" s="757"/>
      <c r="KPJ22" s="757"/>
      <c r="KPK22" s="757"/>
      <c r="KPL22" s="757"/>
      <c r="KPM22" s="757"/>
      <c r="KPN22" s="757"/>
      <c r="KPO22" s="757"/>
      <c r="KPP22" s="757"/>
      <c r="KPQ22" s="757"/>
      <c r="KPR22" s="757"/>
      <c r="KPS22" s="757"/>
      <c r="KPT22" s="757"/>
      <c r="KPU22" s="757"/>
      <c r="KPV22" s="757"/>
      <c r="KPW22" s="757"/>
      <c r="KPX22" s="757"/>
      <c r="KPY22" s="757"/>
      <c r="KPZ22" s="757"/>
      <c r="KQA22" s="757"/>
      <c r="KQB22" s="757"/>
      <c r="KQC22" s="757"/>
      <c r="KQD22" s="757"/>
      <c r="KQE22" s="757"/>
      <c r="KQF22" s="757"/>
      <c r="KQG22" s="757"/>
      <c r="KQH22" s="757"/>
      <c r="KQI22" s="757"/>
      <c r="KQJ22" s="757"/>
      <c r="KQK22" s="757"/>
      <c r="KQL22" s="757"/>
      <c r="KQM22" s="757"/>
      <c r="KQN22" s="757"/>
      <c r="KQO22" s="757"/>
      <c r="KQP22" s="757"/>
      <c r="KQQ22" s="757"/>
      <c r="KQR22" s="757"/>
      <c r="KQS22" s="757"/>
      <c r="KQT22" s="757"/>
      <c r="KQU22" s="757"/>
      <c r="KQV22" s="757"/>
      <c r="KQW22" s="757"/>
      <c r="KQX22" s="757"/>
      <c r="KQY22" s="757"/>
      <c r="KQZ22" s="757"/>
      <c r="KRA22" s="757"/>
      <c r="KRB22" s="757"/>
      <c r="KRC22" s="757"/>
      <c r="KRD22" s="757"/>
      <c r="KRE22" s="757"/>
      <c r="KRF22" s="757"/>
      <c r="KRG22" s="757"/>
      <c r="KRH22" s="757"/>
      <c r="KRI22" s="757"/>
      <c r="KRJ22" s="757"/>
      <c r="KRK22" s="757"/>
      <c r="KRL22" s="757"/>
      <c r="KRM22" s="757"/>
      <c r="KRN22" s="757"/>
      <c r="KRO22" s="757"/>
      <c r="KRP22" s="757"/>
      <c r="KRQ22" s="757"/>
      <c r="KRR22" s="757"/>
      <c r="KRS22" s="757"/>
      <c r="KRT22" s="757"/>
      <c r="KRU22" s="757"/>
      <c r="KRV22" s="757"/>
      <c r="KRW22" s="757"/>
      <c r="KRX22" s="757"/>
      <c r="KRY22" s="757"/>
      <c r="KRZ22" s="757"/>
      <c r="KSA22" s="757"/>
      <c r="KSB22" s="757"/>
      <c r="KSC22" s="757"/>
      <c r="KSD22" s="757"/>
      <c r="KSE22" s="757"/>
      <c r="KSF22" s="757"/>
      <c r="KSG22" s="757"/>
      <c r="KSH22" s="757"/>
      <c r="KSI22" s="757"/>
      <c r="KSJ22" s="757"/>
      <c r="KSK22" s="757"/>
      <c r="KSL22" s="757"/>
      <c r="KSM22" s="757"/>
      <c r="KSN22" s="757"/>
      <c r="KSO22" s="757"/>
      <c r="KSP22" s="757"/>
      <c r="KSQ22" s="757"/>
      <c r="KSR22" s="757"/>
      <c r="KSS22" s="757"/>
      <c r="KST22" s="757"/>
      <c r="KSU22" s="757"/>
      <c r="KSV22" s="757"/>
      <c r="KSW22" s="757"/>
      <c r="KSX22" s="757"/>
      <c r="KSY22" s="757"/>
      <c r="KSZ22" s="757"/>
      <c r="KTA22" s="757"/>
      <c r="KTB22" s="757"/>
      <c r="KTC22" s="757"/>
      <c r="KTD22" s="757"/>
      <c r="KTE22" s="757"/>
      <c r="KTF22" s="757"/>
      <c r="KTG22" s="757"/>
      <c r="KTH22" s="757"/>
      <c r="KTI22" s="757"/>
      <c r="KTJ22" s="757"/>
      <c r="KTK22" s="757"/>
      <c r="KTL22" s="757"/>
      <c r="KTM22" s="757"/>
      <c r="KTN22" s="757"/>
      <c r="KTO22" s="757"/>
      <c r="KTP22" s="757"/>
      <c r="KTQ22" s="757"/>
      <c r="KTR22" s="757"/>
      <c r="KTS22" s="757"/>
      <c r="KTT22" s="757"/>
      <c r="KTU22" s="757"/>
      <c r="KTV22" s="757"/>
      <c r="KTW22" s="757"/>
      <c r="KTX22" s="757"/>
      <c r="KTY22" s="757"/>
      <c r="KTZ22" s="757"/>
      <c r="KUA22" s="757"/>
      <c r="KUB22" s="757"/>
      <c r="KUC22" s="757"/>
      <c r="KUD22" s="757"/>
      <c r="KUE22" s="757"/>
      <c r="KUF22" s="757"/>
      <c r="KUG22" s="757"/>
      <c r="KUH22" s="757"/>
      <c r="KUI22" s="757"/>
      <c r="KUJ22" s="757"/>
      <c r="KUK22" s="757"/>
      <c r="KUL22" s="757"/>
      <c r="KUM22" s="757"/>
      <c r="KUN22" s="757"/>
      <c r="KUO22" s="757"/>
      <c r="KUP22" s="757"/>
      <c r="KUQ22" s="757"/>
      <c r="KUR22" s="757"/>
      <c r="KUS22" s="757"/>
      <c r="KUT22" s="757"/>
      <c r="KUU22" s="757"/>
      <c r="KUV22" s="757"/>
      <c r="KUW22" s="757"/>
      <c r="KUX22" s="757"/>
      <c r="KUY22" s="757"/>
      <c r="KUZ22" s="757"/>
      <c r="KVA22" s="757"/>
      <c r="KVB22" s="757"/>
      <c r="KVC22" s="757"/>
      <c r="KVD22" s="757"/>
      <c r="KVE22" s="757"/>
      <c r="KVF22" s="757"/>
      <c r="KVG22" s="757"/>
      <c r="KVH22" s="757"/>
      <c r="KVI22" s="757"/>
      <c r="KVJ22" s="757"/>
      <c r="KVK22" s="757"/>
      <c r="KVL22" s="757"/>
      <c r="KVM22" s="757"/>
      <c r="KVN22" s="757"/>
      <c r="KVO22" s="757"/>
      <c r="KVP22" s="757"/>
      <c r="KVQ22" s="757"/>
      <c r="KVR22" s="757"/>
      <c r="KVS22" s="757"/>
      <c r="KVT22" s="757"/>
      <c r="KVU22" s="757"/>
      <c r="KVV22" s="757"/>
      <c r="KVW22" s="757"/>
      <c r="KVX22" s="757"/>
      <c r="KVY22" s="757"/>
      <c r="KVZ22" s="757"/>
      <c r="KWA22" s="757"/>
      <c r="KWB22" s="757"/>
      <c r="KWC22" s="757"/>
      <c r="KWD22" s="757"/>
      <c r="KWE22" s="757"/>
      <c r="KWF22" s="757"/>
      <c r="KWG22" s="757"/>
      <c r="KWH22" s="757"/>
      <c r="KWI22" s="757"/>
      <c r="KWJ22" s="757"/>
      <c r="KWK22" s="757"/>
      <c r="KWL22" s="757"/>
      <c r="KWM22" s="757"/>
      <c r="KWN22" s="757"/>
      <c r="KWO22" s="757"/>
      <c r="KWP22" s="757"/>
      <c r="KWQ22" s="757"/>
      <c r="KWR22" s="757"/>
      <c r="KWS22" s="757"/>
      <c r="KWT22" s="757"/>
      <c r="KWU22" s="757"/>
      <c r="KWV22" s="757"/>
      <c r="KWW22" s="757"/>
      <c r="KWX22" s="757"/>
      <c r="KWY22" s="757"/>
      <c r="KWZ22" s="757"/>
      <c r="KXA22" s="757"/>
      <c r="KXB22" s="757"/>
      <c r="KXC22" s="757"/>
      <c r="KXD22" s="757"/>
      <c r="KXE22" s="757"/>
      <c r="KXF22" s="757"/>
      <c r="KXG22" s="757"/>
      <c r="KXH22" s="757"/>
      <c r="KXI22" s="757"/>
      <c r="KXJ22" s="757"/>
      <c r="KXK22" s="757"/>
      <c r="KXL22" s="757"/>
      <c r="KXM22" s="757"/>
      <c r="KXN22" s="757"/>
      <c r="KXO22" s="757"/>
      <c r="KXP22" s="757"/>
      <c r="KXQ22" s="757"/>
      <c r="KXR22" s="757"/>
      <c r="KXS22" s="757"/>
      <c r="KXT22" s="757"/>
      <c r="KXU22" s="757"/>
      <c r="KXV22" s="757"/>
      <c r="KXW22" s="757"/>
      <c r="KXX22" s="757"/>
      <c r="KXY22" s="757"/>
      <c r="KXZ22" s="757"/>
      <c r="KYA22" s="757"/>
      <c r="KYB22" s="757"/>
      <c r="KYC22" s="757"/>
      <c r="KYD22" s="757"/>
      <c r="KYE22" s="757"/>
      <c r="KYF22" s="757"/>
      <c r="KYG22" s="757"/>
      <c r="KYH22" s="757"/>
      <c r="KYI22" s="757"/>
      <c r="KYJ22" s="757"/>
      <c r="KYK22" s="757"/>
      <c r="KYL22" s="757"/>
      <c r="KYM22" s="757"/>
      <c r="KYN22" s="757"/>
      <c r="KYO22" s="757"/>
      <c r="KYP22" s="757"/>
      <c r="KYQ22" s="757"/>
      <c r="KYR22" s="757"/>
      <c r="KYS22" s="757"/>
      <c r="KYT22" s="757"/>
      <c r="KYU22" s="757"/>
      <c r="KYV22" s="757"/>
      <c r="KYW22" s="757"/>
      <c r="KYX22" s="757"/>
      <c r="KYY22" s="757"/>
      <c r="KYZ22" s="757"/>
      <c r="KZA22" s="757"/>
      <c r="KZB22" s="757"/>
      <c r="KZC22" s="757"/>
      <c r="KZD22" s="757"/>
      <c r="KZE22" s="757"/>
      <c r="KZF22" s="757"/>
      <c r="KZG22" s="757"/>
      <c r="KZH22" s="757"/>
      <c r="KZI22" s="757"/>
      <c r="KZJ22" s="757"/>
      <c r="KZK22" s="757"/>
      <c r="KZL22" s="757"/>
      <c r="KZM22" s="757"/>
      <c r="KZN22" s="757"/>
      <c r="KZO22" s="757"/>
      <c r="KZP22" s="757"/>
      <c r="KZQ22" s="757"/>
      <c r="KZR22" s="757"/>
      <c r="KZS22" s="757"/>
      <c r="KZT22" s="757"/>
      <c r="KZU22" s="757"/>
      <c r="KZV22" s="757"/>
      <c r="KZW22" s="757"/>
      <c r="KZX22" s="757"/>
      <c r="KZY22" s="757"/>
      <c r="KZZ22" s="757"/>
      <c r="LAA22" s="757"/>
      <c r="LAB22" s="757"/>
      <c r="LAC22" s="757"/>
      <c r="LAD22" s="757"/>
      <c r="LAE22" s="757"/>
      <c r="LAF22" s="757"/>
      <c r="LAG22" s="757"/>
      <c r="LAH22" s="757"/>
      <c r="LAI22" s="757"/>
      <c r="LAJ22" s="757"/>
      <c r="LAK22" s="757"/>
      <c r="LAL22" s="757"/>
      <c r="LAM22" s="757"/>
      <c r="LAN22" s="757"/>
      <c r="LAO22" s="757"/>
      <c r="LAP22" s="757"/>
      <c r="LAQ22" s="757"/>
      <c r="LAR22" s="757"/>
      <c r="LAS22" s="757"/>
      <c r="LAT22" s="757"/>
      <c r="LAU22" s="757"/>
      <c r="LAV22" s="757"/>
      <c r="LAW22" s="757"/>
      <c r="LAX22" s="757"/>
      <c r="LAY22" s="757"/>
      <c r="LAZ22" s="757"/>
      <c r="LBA22" s="757"/>
      <c r="LBB22" s="757"/>
      <c r="LBC22" s="757"/>
      <c r="LBD22" s="757"/>
      <c r="LBE22" s="757"/>
      <c r="LBF22" s="757"/>
      <c r="LBG22" s="757"/>
      <c r="LBH22" s="757"/>
      <c r="LBI22" s="757"/>
      <c r="LBJ22" s="757"/>
      <c r="LBK22" s="757"/>
      <c r="LBL22" s="757"/>
      <c r="LBM22" s="757"/>
      <c r="LBN22" s="757"/>
      <c r="LBO22" s="757"/>
      <c r="LBP22" s="757"/>
      <c r="LBQ22" s="757"/>
      <c r="LBR22" s="757"/>
      <c r="LBS22" s="757"/>
      <c r="LBT22" s="757"/>
      <c r="LBU22" s="757"/>
      <c r="LBV22" s="757"/>
      <c r="LBW22" s="757"/>
      <c r="LBX22" s="757"/>
      <c r="LBY22" s="757"/>
      <c r="LBZ22" s="757"/>
      <c r="LCA22" s="757"/>
      <c r="LCB22" s="757"/>
      <c r="LCC22" s="757"/>
      <c r="LCD22" s="757"/>
      <c r="LCE22" s="757"/>
      <c r="LCF22" s="757"/>
      <c r="LCG22" s="757"/>
      <c r="LCH22" s="757"/>
      <c r="LCI22" s="757"/>
      <c r="LCJ22" s="757"/>
      <c r="LCK22" s="757"/>
      <c r="LCL22" s="757"/>
      <c r="LCM22" s="757"/>
      <c r="LCN22" s="757"/>
      <c r="LCO22" s="757"/>
      <c r="LCP22" s="757"/>
      <c r="LCQ22" s="757"/>
      <c r="LCR22" s="757"/>
      <c r="LCS22" s="757"/>
      <c r="LCT22" s="757"/>
      <c r="LCU22" s="757"/>
      <c r="LCV22" s="757"/>
      <c r="LCW22" s="757"/>
      <c r="LCX22" s="757"/>
      <c r="LCY22" s="757"/>
      <c r="LCZ22" s="757"/>
      <c r="LDA22" s="757"/>
      <c r="LDB22" s="757"/>
      <c r="LDC22" s="757"/>
      <c r="LDD22" s="757"/>
      <c r="LDE22" s="757"/>
      <c r="LDF22" s="757"/>
      <c r="LDG22" s="757"/>
      <c r="LDH22" s="757"/>
      <c r="LDI22" s="757"/>
      <c r="LDJ22" s="757"/>
      <c r="LDK22" s="757"/>
      <c r="LDL22" s="757"/>
      <c r="LDM22" s="757"/>
      <c r="LDN22" s="757"/>
      <c r="LDO22" s="757"/>
      <c r="LDP22" s="757"/>
      <c r="LDQ22" s="757"/>
      <c r="LDR22" s="757"/>
      <c r="LDS22" s="757"/>
      <c r="LDT22" s="757"/>
      <c r="LDU22" s="757"/>
      <c r="LDV22" s="757"/>
      <c r="LDW22" s="757"/>
      <c r="LDX22" s="757"/>
      <c r="LDY22" s="757"/>
      <c r="LDZ22" s="757"/>
      <c r="LEA22" s="757"/>
      <c r="LEB22" s="757"/>
      <c r="LEC22" s="757"/>
      <c r="LED22" s="757"/>
      <c r="LEE22" s="757"/>
      <c r="LEF22" s="757"/>
      <c r="LEG22" s="757"/>
      <c r="LEH22" s="757"/>
      <c r="LEI22" s="757"/>
      <c r="LEJ22" s="757"/>
      <c r="LEK22" s="757"/>
      <c r="LEL22" s="757"/>
      <c r="LEM22" s="757"/>
      <c r="LEN22" s="757"/>
      <c r="LEO22" s="757"/>
      <c r="LEP22" s="757"/>
      <c r="LEQ22" s="757"/>
      <c r="LER22" s="757"/>
      <c r="LES22" s="757"/>
      <c r="LET22" s="757"/>
      <c r="LEU22" s="757"/>
      <c r="LEV22" s="757"/>
      <c r="LEW22" s="757"/>
      <c r="LEX22" s="757"/>
      <c r="LEY22" s="757"/>
      <c r="LEZ22" s="757"/>
      <c r="LFA22" s="757"/>
      <c r="LFB22" s="757"/>
      <c r="LFC22" s="757"/>
      <c r="LFD22" s="757"/>
      <c r="LFE22" s="757"/>
      <c r="LFF22" s="757"/>
      <c r="LFG22" s="757"/>
      <c r="LFH22" s="757"/>
      <c r="LFI22" s="757"/>
      <c r="LFJ22" s="757"/>
      <c r="LFK22" s="757"/>
      <c r="LFL22" s="757"/>
      <c r="LFM22" s="757"/>
      <c r="LFN22" s="757"/>
      <c r="LFO22" s="757"/>
      <c r="LFP22" s="757"/>
      <c r="LFQ22" s="757"/>
      <c r="LFR22" s="757"/>
      <c r="LFS22" s="757"/>
      <c r="LFT22" s="757"/>
      <c r="LFU22" s="757"/>
      <c r="LFV22" s="757"/>
      <c r="LFW22" s="757"/>
      <c r="LFX22" s="757"/>
      <c r="LFY22" s="757"/>
      <c r="LFZ22" s="757"/>
      <c r="LGA22" s="757"/>
      <c r="LGB22" s="757"/>
      <c r="LGC22" s="757"/>
      <c r="LGD22" s="757"/>
      <c r="LGE22" s="757"/>
      <c r="LGF22" s="757"/>
      <c r="LGG22" s="757"/>
      <c r="LGH22" s="757"/>
      <c r="LGI22" s="757"/>
      <c r="LGJ22" s="757"/>
      <c r="LGK22" s="757"/>
      <c r="LGL22" s="757"/>
      <c r="LGM22" s="757"/>
      <c r="LGN22" s="757"/>
      <c r="LGO22" s="757"/>
      <c r="LGP22" s="757"/>
      <c r="LGQ22" s="757"/>
      <c r="LGR22" s="757"/>
      <c r="LGS22" s="757"/>
      <c r="LGT22" s="757"/>
      <c r="LGU22" s="757"/>
      <c r="LGV22" s="757"/>
      <c r="LGW22" s="757"/>
      <c r="LGX22" s="757"/>
      <c r="LGY22" s="757"/>
      <c r="LGZ22" s="757"/>
      <c r="LHA22" s="757"/>
      <c r="LHB22" s="757"/>
      <c r="LHC22" s="757"/>
      <c r="LHD22" s="757"/>
      <c r="LHE22" s="757"/>
      <c r="LHF22" s="757"/>
      <c r="LHG22" s="757"/>
      <c r="LHH22" s="757"/>
      <c r="LHI22" s="757"/>
      <c r="LHJ22" s="757"/>
      <c r="LHK22" s="757"/>
      <c r="LHL22" s="757"/>
      <c r="LHM22" s="757"/>
      <c r="LHN22" s="757"/>
      <c r="LHO22" s="757"/>
      <c r="LHP22" s="757"/>
      <c r="LHQ22" s="757"/>
      <c r="LHR22" s="757"/>
      <c r="LHS22" s="757"/>
      <c r="LHT22" s="757"/>
      <c r="LHU22" s="757"/>
      <c r="LHV22" s="757"/>
      <c r="LHW22" s="757"/>
      <c r="LHX22" s="757"/>
      <c r="LHY22" s="757"/>
      <c r="LHZ22" s="757"/>
      <c r="LIA22" s="757"/>
      <c r="LIB22" s="757"/>
      <c r="LIC22" s="757"/>
      <c r="LID22" s="757"/>
      <c r="LIE22" s="757"/>
      <c r="LIF22" s="757"/>
      <c r="LIG22" s="757"/>
      <c r="LIH22" s="757"/>
      <c r="LII22" s="757"/>
      <c r="LIJ22" s="757"/>
      <c r="LIK22" s="757"/>
      <c r="LIL22" s="757"/>
      <c r="LIM22" s="757"/>
      <c r="LIN22" s="757"/>
      <c r="LIO22" s="757"/>
      <c r="LIP22" s="757"/>
      <c r="LIQ22" s="757"/>
      <c r="LIR22" s="757"/>
      <c r="LIS22" s="757"/>
      <c r="LIT22" s="757"/>
      <c r="LIU22" s="757"/>
      <c r="LIV22" s="757"/>
      <c r="LIW22" s="757"/>
      <c r="LIX22" s="757"/>
      <c r="LIY22" s="757"/>
      <c r="LIZ22" s="757"/>
      <c r="LJA22" s="757"/>
      <c r="LJB22" s="757"/>
      <c r="LJC22" s="757"/>
      <c r="LJD22" s="757"/>
      <c r="LJE22" s="757"/>
      <c r="LJF22" s="757"/>
      <c r="LJG22" s="757"/>
      <c r="LJH22" s="757"/>
      <c r="LJI22" s="757"/>
      <c r="LJJ22" s="757"/>
      <c r="LJK22" s="757"/>
      <c r="LJL22" s="757"/>
      <c r="LJM22" s="757"/>
      <c r="LJN22" s="757"/>
      <c r="LJO22" s="757"/>
      <c r="LJP22" s="757"/>
      <c r="LJQ22" s="757"/>
      <c r="LJR22" s="757"/>
      <c r="LJS22" s="757"/>
      <c r="LJT22" s="757"/>
      <c r="LJU22" s="757"/>
      <c r="LJV22" s="757"/>
      <c r="LJW22" s="757"/>
      <c r="LJX22" s="757"/>
      <c r="LJY22" s="757"/>
      <c r="LJZ22" s="757"/>
      <c r="LKA22" s="757"/>
      <c r="LKB22" s="757"/>
      <c r="LKC22" s="757"/>
      <c r="LKD22" s="757"/>
      <c r="LKE22" s="757"/>
      <c r="LKF22" s="757"/>
      <c r="LKG22" s="757"/>
      <c r="LKH22" s="757"/>
      <c r="LKI22" s="757"/>
      <c r="LKJ22" s="757"/>
      <c r="LKK22" s="757"/>
      <c r="LKL22" s="757"/>
      <c r="LKM22" s="757"/>
      <c r="LKN22" s="757"/>
      <c r="LKO22" s="757"/>
      <c r="LKP22" s="757"/>
      <c r="LKQ22" s="757"/>
      <c r="LKR22" s="757"/>
      <c r="LKS22" s="757"/>
      <c r="LKT22" s="757"/>
      <c r="LKU22" s="757"/>
      <c r="LKV22" s="757"/>
      <c r="LKW22" s="757"/>
      <c r="LKX22" s="757"/>
      <c r="LKY22" s="757"/>
      <c r="LKZ22" s="757"/>
      <c r="LLA22" s="757"/>
      <c r="LLB22" s="757"/>
      <c r="LLC22" s="757"/>
      <c r="LLD22" s="757"/>
      <c r="LLE22" s="757"/>
      <c r="LLF22" s="757"/>
      <c r="LLG22" s="757"/>
      <c r="LLH22" s="757"/>
      <c r="LLI22" s="757"/>
      <c r="LLJ22" s="757"/>
      <c r="LLK22" s="757"/>
      <c r="LLL22" s="757"/>
      <c r="LLM22" s="757"/>
      <c r="LLN22" s="757"/>
      <c r="LLO22" s="757"/>
      <c r="LLP22" s="757"/>
      <c r="LLQ22" s="757"/>
      <c r="LLR22" s="757"/>
      <c r="LLS22" s="757"/>
      <c r="LLT22" s="757"/>
      <c r="LLU22" s="757"/>
      <c r="LLV22" s="757"/>
      <c r="LLW22" s="757"/>
      <c r="LLX22" s="757"/>
      <c r="LLY22" s="757"/>
      <c r="LLZ22" s="757"/>
      <c r="LMA22" s="757"/>
      <c r="LMB22" s="757"/>
      <c r="LMC22" s="757"/>
      <c r="LMD22" s="757"/>
      <c r="LME22" s="757"/>
      <c r="LMF22" s="757"/>
      <c r="LMG22" s="757"/>
      <c r="LMH22" s="757"/>
      <c r="LMI22" s="757"/>
      <c r="LMJ22" s="757"/>
      <c r="LMK22" s="757"/>
      <c r="LML22" s="757"/>
      <c r="LMM22" s="757"/>
      <c r="LMN22" s="757"/>
      <c r="LMO22" s="757"/>
      <c r="LMP22" s="757"/>
      <c r="LMQ22" s="757"/>
      <c r="LMR22" s="757"/>
      <c r="LMS22" s="757"/>
      <c r="LMT22" s="757"/>
      <c r="LMU22" s="757"/>
      <c r="LMV22" s="757"/>
      <c r="LMW22" s="757"/>
      <c r="LMX22" s="757"/>
      <c r="LMY22" s="757"/>
      <c r="LMZ22" s="757"/>
      <c r="LNA22" s="757"/>
      <c r="LNB22" s="757"/>
      <c r="LNC22" s="757"/>
      <c r="LND22" s="757"/>
      <c r="LNE22" s="757"/>
      <c r="LNF22" s="757"/>
      <c r="LNG22" s="757"/>
      <c r="LNH22" s="757"/>
      <c r="LNI22" s="757"/>
      <c r="LNJ22" s="757"/>
      <c r="LNK22" s="757"/>
      <c r="LNL22" s="757"/>
      <c r="LNM22" s="757"/>
      <c r="LNN22" s="757"/>
      <c r="LNO22" s="757"/>
      <c r="LNP22" s="757"/>
      <c r="LNQ22" s="757"/>
      <c r="LNR22" s="757"/>
      <c r="LNS22" s="757"/>
      <c r="LNT22" s="757"/>
      <c r="LNU22" s="757"/>
      <c r="LNV22" s="757"/>
      <c r="LNW22" s="757"/>
      <c r="LNX22" s="757"/>
      <c r="LNY22" s="757"/>
      <c r="LNZ22" s="757"/>
      <c r="LOA22" s="757"/>
      <c r="LOB22" s="757"/>
      <c r="LOC22" s="757"/>
      <c r="LOD22" s="757"/>
      <c r="LOE22" s="757"/>
      <c r="LOF22" s="757"/>
      <c r="LOG22" s="757"/>
      <c r="LOH22" s="757"/>
      <c r="LOI22" s="757"/>
      <c r="LOJ22" s="757"/>
      <c r="LOK22" s="757"/>
      <c r="LOL22" s="757"/>
      <c r="LOM22" s="757"/>
      <c r="LON22" s="757"/>
      <c r="LOO22" s="757"/>
      <c r="LOP22" s="757"/>
      <c r="LOQ22" s="757"/>
      <c r="LOR22" s="757"/>
      <c r="LOS22" s="757"/>
      <c r="LOT22" s="757"/>
      <c r="LOU22" s="757"/>
      <c r="LOV22" s="757"/>
      <c r="LOW22" s="757"/>
      <c r="LOX22" s="757"/>
      <c r="LOY22" s="757"/>
      <c r="LOZ22" s="757"/>
      <c r="LPA22" s="757"/>
      <c r="LPB22" s="757"/>
      <c r="LPC22" s="757"/>
      <c r="LPD22" s="757"/>
      <c r="LPE22" s="757"/>
      <c r="LPF22" s="757"/>
      <c r="LPG22" s="757"/>
      <c r="LPH22" s="757"/>
      <c r="LPI22" s="757"/>
      <c r="LPJ22" s="757"/>
      <c r="LPK22" s="757"/>
      <c r="LPL22" s="757"/>
      <c r="LPM22" s="757"/>
      <c r="LPN22" s="757"/>
      <c r="LPO22" s="757"/>
      <c r="LPP22" s="757"/>
      <c r="LPQ22" s="757"/>
      <c r="LPR22" s="757"/>
      <c r="LPS22" s="757"/>
      <c r="LPT22" s="757"/>
      <c r="LPU22" s="757"/>
      <c r="LPV22" s="757"/>
      <c r="LPW22" s="757"/>
      <c r="LPX22" s="757"/>
      <c r="LPY22" s="757"/>
      <c r="LPZ22" s="757"/>
      <c r="LQA22" s="757"/>
      <c r="LQB22" s="757"/>
      <c r="LQC22" s="757"/>
      <c r="LQD22" s="757"/>
      <c r="LQE22" s="757"/>
      <c r="LQF22" s="757"/>
      <c r="LQG22" s="757"/>
      <c r="LQH22" s="757"/>
      <c r="LQI22" s="757"/>
      <c r="LQJ22" s="757"/>
      <c r="LQK22" s="757"/>
      <c r="LQL22" s="757"/>
      <c r="LQM22" s="757"/>
      <c r="LQN22" s="757"/>
      <c r="LQO22" s="757"/>
      <c r="LQP22" s="757"/>
      <c r="LQQ22" s="757"/>
      <c r="LQR22" s="757"/>
      <c r="LQS22" s="757"/>
      <c r="LQT22" s="757"/>
      <c r="LQU22" s="757"/>
      <c r="LQV22" s="757"/>
      <c r="LQW22" s="757"/>
      <c r="LQX22" s="757"/>
      <c r="LQY22" s="757"/>
      <c r="LQZ22" s="757"/>
      <c r="LRA22" s="757"/>
      <c r="LRB22" s="757"/>
      <c r="LRC22" s="757"/>
      <c r="LRD22" s="757"/>
      <c r="LRE22" s="757"/>
      <c r="LRF22" s="757"/>
      <c r="LRG22" s="757"/>
      <c r="LRH22" s="757"/>
      <c r="LRI22" s="757"/>
      <c r="LRJ22" s="757"/>
      <c r="LRK22" s="757"/>
      <c r="LRL22" s="757"/>
      <c r="LRM22" s="757"/>
      <c r="LRN22" s="757"/>
      <c r="LRO22" s="757"/>
      <c r="LRP22" s="757"/>
      <c r="LRQ22" s="757"/>
      <c r="LRR22" s="757"/>
      <c r="LRS22" s="757"/>
      <c r="LRT22" s="757"/>
      <c r="LRU22" s="757"/>
      <c r="LRV22" s="757"/>
      <c r="LRW22" s="757"/>
      <c r="LRX22" s="757"/>
      <c r="LRY22" s="757"/>
      <c r="LRZ22" s="757"/>
      <c r="LSA22" s="757"/>
      <c r="LSB22" s="757"/>
      <c r="LSC22" s="757"/>
      <c r="LSD22" s="757"/>
      <c r="LSE22" s="757"/>
      <c r="LSF22" s="757"/>
      <c r="LSG22" s="757"/>
      <c r="LSH22" s="757"/>
      <c r="LSI22" s="757"/>
      <c r="LSJ22" s="757"/>
      <c r="LSK22" s="757"/>
      <c r="LSL22" s="757"/>
      <c r="LSM22" s="757"/>
      <c r="LSN22" s="757"/>
      <c r="LSO22" s="757"/>
      <c r="LSP22" s="757"/>
      <c r="LSQ22" s="757"/>
      <c r="LSR22" s="757"/>
      <c r="LSS22" s="757"/>
      <c r="LST22" s="757"/>
      <c r="LSU22" s="757"/>
      <c r="LSV22" s="757"/>
      <c r="LSW22" s="757"/>
      <c r="LSX22" s="757"/>
      <c r="LSY22" s="757"/>
      <c r="LSZ22" s="757"/>
      <c r="LTA22" s="757"/>
      <c r="LTB22" s="757"/>
      <c r="LTC22" s="757"/>
      <c r="LTD22" s="757"/>
      <c r="LTE22" s="757"/>
      <c r="LTF22" s="757"/>
      <c r="LTG22" s="757"/>
      <c r="LTH22" s="757"/>
      <c r="LTI22" s="757"/>
      <c r="LTJ22" s="757"/>
      <c r="LTK22" s="757"/>
      <c r="LTL22" s="757"/>
      <c r="LTM22" s="757"/>
      <c r="LTN22" s="757"/>
      <c r="LTO22" s="757"/>
      <c r="LTP22" s="757"/>
      <c r="LTQ22" s="757"/>
      <c r="LTR22" s="757"/>
      <c r="LTS22" s="757"/>
      <c r="LTT22" s="757"/>
      <c r="LTU22" s="757"/>
      <c r="LTV22" s="757"/>
      <c r="LTW22" s="757"/>
      <c r="LTX22" s="757"/>
      <c r="LTY22" s="757"/>
      <c r="LTZ22" s="757"/>
      <c r="LUA22" s="757"/>
      <c r="LUB22" s="757"/>
      <c r="LUC22" s="757"/>
      <c r="LUD22" s="757"/>
      <c r="LUE22" s="757"/>
      <c r="LUF22" s="757"/>
      <c r="LUG22" s="757"/>
      <c r="LUH22" s="757"/>
      <c r="LUI22" s="757"/>
      <c r="LUJ22" s="757"/>
      <c r="LUK22" s="757"/>
      <c r="LUL22" s="757"/>
      <c r="LUM22" s="757"/>
      <c r="LUN22" s="757"/>
      <c r="LUO22" s="757"/>
      <c r="LUP22" s="757"/>
      <c r="LUQ22" s="757"/>
      <c r="LUR22" s="757"/>
      <c r="LUS22" s="757"/>
      <c r="LUT22" s="757"/>
      <c r="LUU22" s="757"/>
      <c r="LUV22" s="757"/>
      <c r="LUW22" s="757"/>
      <c r="LUX22" s="757"/>
      <c r="LUY22" s="757"/>
      <c r="LUZ22" s="757"/>
      <c r="LVA22" s="757"/>
      <c r="LVB22" s="757"/>
      <c r="LVC22" s="757"/>
      <c r="LVD22" s="757"/>
      <c r="LVE22" s="757"/>
      <c r="LVF22" s="757"/>
      <c r="LVG22" s="757"/>
      <c r="LVH22" s="757"/>
      <c r="LVI22" s="757"/>
      <c r="LVJ22" s="757"/>
      <c r="LVK22" s="757"/>
      <c r="LVL22" s="757"/>
      <c r="LVM22" s="757"/>
      <c r="LVN22" s="757"/>
      <c r="LVO22" s="757"/>
      <c r="LVP22" s="757"/>
      <c r="LVQ22" s="757"/>
      <c r="LVR22" s="757"/>
      <c r="LVS22" s="757"/>
      <c r="LVT22" s="757"/>
      <c r="LVU22" s="757"/>
      <c r="LVV22" s="757"/>
      <c r="LVW22" s="757"/>
      <c r="LVX22" s="757"/>
      <c r="LVY22" s="757"/>
      <c r="LVZ22" s="757"/>
      <c r="LWA22" s="757"/>
      <c r="LWB22" s="757"/>
      <c r="LWC22" s="757"/>
      <c r="LWD22" s="757"/>
      <c r="LWE22" s="757"/>
      <c r="LWF22" s="757"/>
      <c r="LWG22" s="757"/>
      <c r="LWH22" s="757"/>
      <c r="LWI22" s="757"/>
      <c r="LWJ22" s="757"/>
      <c r="LWK22" s="757"/>
      <c r="LWL22" s="757"/>
      <c r="LWM22" s="757"/>
      <c r="LWN22" s="757"/>
      <c r="LWO22" s="757"/>
      <c r="LWP22" s="757"/>
      <c r="LWQ22" s="757"/>
      <c r="LWR22" s="757"/>
      <c r="LWS22" s="757"/>
      <c r="LWT22" s="757"/>
      <c r="LWU22" s="757"/>
      <c r="LWV22" s="757"/>
      <c r="LWW22" s="757"/>
      <c r="LWX22" s="757"/>
      <c r="LWY22" s="757"/>
      <c r="LWZ22" s="757"/>
      <c r="LXA22" s="757"/>
      <c r="LXB22" s="757"/>
      <c r="LXC22" s="757"/>
      <c r="LXD22" s="757"/>
      <c r="LXE22" s="757"/>
      <c r="LXF22" s="757"/>
      <c r="LXG22" s="757"/>
      <c r="LXH22" s="757"/>
      <c r="LXI22" s="757"/>
      <c r="LXJ22" s="757"/>
      <c r="LXK22" s="757"/>
      <c r="LXL22" s="757"/>
      <c r="LXM22" s="757"/>
      <c r="LXN22" s="757"/>
      <c r="LXO22" s="757"/>
      <c r="LXP22" s="757"/>
      <c r="LXQ22" s="757"/>
      <c r="LXR22" s="757"/>
      <c r="LXS22" s="757"/>
      <c r="LXT22" s="757"/>
      <c r="LXU22" s="757"/>
      <c r="LXV22" s="757"/>
      <c r="LXW22" s="757"/>
      <c r="LXX22" s="757"/>
      <c r="LXY22" s="757"/>
      <c r="LXZ22" s="757"/>
      <c r="LYA22" s="757"/>
      <c r="LYB22" s="757"/>
      <c r="LYC22" s="757"/>
      <c r="LYD22" s="757"/>
      <c r="LYE22" s="757"/>
      <c r="LYF22" s="757"/>
      <c r="LYG22" s="757"/>
      <c r="LYH22" s="757"/>
      <c r="LYI22" s="757"/>
      <c r="LYJ22" s="757"/>
      <c r="LYK22" s="757"/>
      <c r="LYL22" s="757"/>
      <c r="LYM22" s="757"/>
      <c r="LYN22" s="757"/>
      <c r="LYO22" s="757"/>
      <c r="LYP22" s="757"/>
      <c r="LYQ22" s="757"/>
      <c r="LYR22" s="757"/>
      <c r="LYS22" s="757"/>
      <c r="LYT22" s="757"/>
      <c r="LYU22" s="757"/>
      <c r="LYV22" s="757"/>
      <c r="LYW22" s="757"/>
      <c r="LYX22" s="757"/>
      <c r="LYY22" s="757"/>
      <c r="LYZ22" s="757"/>
      <c r="LZA22" s="757"/>
      <c r="LZB22" s="757"/>
      <c r="LZC22" s="757"/>
      <c r="LZD22" s="757"/>
      <c r="LZE22" s="757"/>
      <c r="LZF22" s="757"/>
      <c r="LZG22" s="757"/>
      <c r="LZH22" s="757"/>
      <c r="LZI22" s="757"/>
      <c r="LZJ22" s="757"/>
      <c r="LZK22" s="757"/>
      <c r="LZL22" s="757"/>
      <c r="LZM22" s="757"/>
      <c r="LZN22" s="757"/>
      <c r="LZO22" s="757"/>
      <c r="LZP22" s="757"/>
      <c r="LZQ22" s="757"/>
      <c r="LZR22" s="757"/>
      <c r="LZS22" s="757"/>
      <c r="LZT22" s="757"/>
      <c r="LZU22" s="757"/>
      <c r="LZV22" s="757"/>
      <c r="LZW22" s="757"/>
      <c r="LZX22" s="757"/>
      <c r="LZY22" s="757"/>
      <c r="LZZ22" s="757"/>
      <c r="MAA22" s="757"/>
      <c r="MAB22" s="757"/>
      <c r="MAC22" s="757"/>
      <c r="MAD22" s="757"/>
      <c r="MAE22" s="757"/>
      <c r="MAF22" s="757"/>
      <c r="MAG22" s="757"/>
      <c r="MAH22" s="757"/>
      <c r="MAI22" s="757"/>
      <c r="MAJ22" s="757"/>
      <c r="MAK22" s="757"/>
      <c r="MAL22" s="757"/>
      <c r="MAM22" s="757"/>
      <c r="MAN22" s="757"/>
      <c r="MAO22" s="757"/>
      <c r="MAP22" s="757"/>
      <c r="MAQ22" s="757"/>
      <c r="MAR22" s="757"/>
      <c r="MAS22" s="757"/>
      <c r="MAT22" s="757"/>
      <c r="MAU22" s="757"/>
      <c r="MAV22" s="757"/>
      <c r="MAW22" s="757"/>
      <c r="MAX22" s="757"/>
      <c r="MAY22" s="757"/>
      <c r="MAZ22" s="757"/>
      <c r="MBA22" s="757"/>
      <c r="MBB22" s="757"/>
      <c r="MBC22" s="757"/>
      <c r="MBD22" s="757"/>
      <c r="MBE22" s="757"/>
      <c r="MBF22" s="757"/>
      <c r="MBG22" s="757"/>
      <c r="MBH22" s="757"/>
      <c r="MBI22" s="757"/>
      <c r="MBJ22" s="757"/>
      <c r="MBK22" s="757"/>
      <c r="MBL22" s="757"/>
      <c r="MBM22" s="757"/>
      <c r="MBN22" s="757"/>
      <c r="MBO22" s="757"/>
      <c r="MBP22" s="757"/>
      <c r="MBQ22" s="757"/>
      <c r="MBR22" s="757"/>
      <c r="MBS22" s="757"/>
      <c r="MBT22" s="757"/>
      <c r="MBU22" s="757"/>
      <c r="MBV22" s="757"/>
      <c r="MBW22" s="757"/>
      <c r="MBX22" s="757"/>
      <c r="MBY22" s="757"/>
      <c r="MBZ22" s="757"/>
      <c r="MCA22" s="757"/>
      <c r="MCB22" s="757"/>
      <c r="MCC22" s="757"/>
      <c r="MCD22" s="757"/>
      <c r="MCE22" s="757"/>
      <c r="MCF22" s="757"/>
      <c r="MCG22" s="757"/>
      <c r="MCH22" s="757"/>
      <c r="MCI22" s="757"/>
      <c r="MCJ22" s="757"/>
      <c r="MCK22" s="757"/>
      <c r="MCL22" s="757"/>
      <c r="MCM22" s="757"/>
      <c r="MCN22" s="757"/>
      <c r="MCO22" s="757"/>
      <c r="MCP22" s="757"/>
      <c r="MCQ22" s="757"/>
      <c r="MCR22" s="757"/>
      <c r="MCS22" s="757"/>
      <c r="MCT22" s="757"/>
      <c r="MCU22" s="757"/>
      <c r="MCV22" s="757"/>
      <c r="MCW22" s="757"/>
      <c r="MCX22" s="757"/>
      <c r="MCY22" s="757"/>
      <c r="MCZ22" s="757"/>
      <c r="MDA22" s="757"/>
      <c r="MDB22" s="757"/>
      <c r="MDC22" s="757"/>
      <c r="MDD22" s="757"/>
      <c r="MDE22" s="757"/>
      <c r="MDF22" s="757"/>
      <c r="MDG22" s="757"/>
      <c r="MDH22" s="757"/>
      <c r="MDI22" s="757"/>
      <c r="MDJ22" s="757"/>
      <c r="MDK22" s="757"/>
      <c r="MDL22" s="757"/>
      <c r="MDM22" s="757"/>
      <c r="MDN22" s="757"/>
      <c r="MDO22" s="757"/>
      <c r="MDP22" s="757"/>
      <c r="MDQ22" s="757"/>
      <c r="MDR22" s="757"/>
      <c r="MDS22" s="757"/>
      <c r="MDT22" s="757"/>
      <c r="MDU22" s="757"/>
      <c r="MDV22" s="757"/>
      <c r="MDW22" s="757"/>
      <c r="MDX22" s="757"/>
      <c r="MDY22" s="757"/>
      <c r="MDZ22" s="757"/>
      <c r="MEA22" s="757"/>
      <c r="MEB22" s="757"/>
      <c r="MEC22" s="757"/>
      <c r="MED22" s="757"/>
      <c r="MEE22" s="757"/>
      <c r="MEF22" s="757"/>
      <c r="MEG22" s="757"/>
      <c r="MEH22" s="757"/>
      <c r="MEI22" s="757"/>
      <c r="MEJ22" s="757"/>
      <c r="MEK22" s="757"/>
      <c r="MEL22" s="757"/>
      <c r="MEM22" s="757"/>
      <c r="MEN22" s="757"/>
      <c r="MEO22" s="757"/>
      <c r="MEP22" s="757"/>
      <c r="MEQ22" s="757"/>
      <c r="MER22" s="757"/>
      <c r="MES22" s="757"/>
      <c r="MET22" s="757"/>
      <c r="MEU22" s="757"/>
      <c r="MEV22" s="757"/>
      <c r="MEW22" s="757"/>
      <c r="MEX22" s="757"/>
      <c r="MEY22" s="757"/>
      <c r="MEZ22" s="757"/>
      <c r="MFA22" s="757"/>
      <c r="MFB22" s="757"/>
      <c r="MFC22" s="757"/>
      <c r="MFD22" s="757"/>
      <c r="MFE22" s="757"/>
      <c r="MFF22" s="757"/>
      <c r="MFG22" s="757"/>
      <c r="MFH22" s="757"/>
      <c r="MFI22" s="757"/>
      <c r="MFJ22" s="757"/>
      <c r="MFK22" s="757"/>
      <c r="MFL22" s="757"/>
      <c r="MFM22" s="757"/>
      <c r="MFN22" s="757"/>
      <c r="MFO22" s="757"/>
      <c r="MFP22" s="757"/>
      <c r="MFQ22" s="757"/>
      <c r="MFR22" s="757"/>
      <c r="MFS22" s="757"/>
      <c r="MFT22" s="757"/>
      <c r="MFU22" s="757"/>
      <c r="MFV22" s="757"/>
      <c r="MFW22" s="757"/>
      <c r="MFX22" s="757"/>
      <c r="MFY22" s="757"/>
      <c r="MFZ22" s="757"/>
      <c r="MGA22" s="757"/>
      <c r="MGB22" s="757"/>
      <c r="MGC22" s="757"/>
      <c r="MGD22" s="757"/>
      <c r="MGE22" s="757"/>
      <c r="MGF22" s="757"/>
      <c r="MGG22" s="757"/>
      <c r="MGH22" s="757"/>
      <c r="MGI22" s="757"/>
      <c r="MGJ22" s="757"/>
      <c r="MGK22" s="757"/>
      <c r="MGL22" s="757"/>
      <c r="MGM22" s="757"/>
      <c r="MGN22" s="757"/>
      <c r="MGO22" s="757"/>
      <c r="MGP22" s="757"/>
      <c r="MGQ22" s="757"/>
      <c r="MGR22" s="757"/>
      <c r="MGS22" s="757"/>
      <c r="MGT22" s="757"/>
      <c r="MGU22" s="757"/>
      <c r="MGV22" s="757"/>
      <c r="MGW22" s="757"/>
      <c r="MGX22" s="757"/>
      <c r="MGY22" s="757"/>
      <c r="MGZ22" s="757"/>
      <c r="MHA22" s="757"/>
      <c r="MHB22" s="757"/>
      <c r="MHC22" s="757"/>
      <c r="MHD22" s="757"/>
      <c r="MHE22" s="757"/>
      <c r="MHF22" s="757"/>
      <c r="MHG22" s="757"/>
      <c r="MHH22" s="757"/>
      <c r="MHI22" s="757"/>
      <c r="MHJ22" s="757"/>
      <c r="MHK22" s="757"/>
      <c r="MHL22" s="757"/>
      <c r="MHM22" s="757"/>
      <c r="MHN22" s="757"/>
      <c r="MHO22" s="757"/>
      <c r="MHP22" s="757"/>
      <c r="MHQ22" s="757"/>
      <c r="MHR22" s="757"/>
      <c r="MHS22" s="757"/>
      <c r="MHT22" s="757"/>
      <c r="MHU22" s="757"/>
      <c r="MHV22" s="757"/>
      <c r="MHW22" s="757"/>
      <c r="MHX22" s="757"/>
      <c r="MHY22" s="757"/>
      <c r="MHZ22" s="757"/>
      <c r="MIA22" s="757"/>
      <c r="MIB22" s="757"/>
      <c r="MIC22" s="757"/>
      <c r="MID22" s="757"/>
      <c r="MIE22" s="757"/>
      <c r="MIF22" s="757"/>
      <c r="MIG22" s="757"/>
      <c r="MIH22" s="757"/>
      <c r="MII22" s="757"/>
      <c r="MIJ22" s="757"/>
      <c r="MIK22" s="757"/>
      <c r="MIL22" s="757"/>
      <c r="MIM22" s="757"/>
      <c r="MIN22" s="757"/>
      <c r="MIO22" s="757"/>
      <c r="MIP22" s="757"/>
      <c r="MIQ22" s="757"/>
      <c r="MIR22" s="757"/>
      <c r="MIS22" s="757"/>
      <c r="MIT22" s="757"/>
      <c r="MIU22" s="757"/>
      <c r="MIV22" s="757"/>
      <c r="MIW22" s="757"/>
      <c r="MIX22" s="757"/>
      <c r="MIY22" s="757"/>
      <c r="MIZ22" s="757"/>
      <c r="MJA22" s="757"/>
      <c r="MJB22" s="757"/>
      <c r="MJC22" s="757"/>
      <c r="MJD22" s="757"/>
      <c r="MJE22" s="757"/>
      <c r="MJF22" s="757"/>
      <c r="MJG22" s="757"/>
      <c r="MJH22" s="757"/>
      <c r="MJI22" s="757"/>
      <c r="MJJ22" s="757"/>
      <c r="MJK22" s="757"/>
      <c r="MJL22" s="757"/>
      <c r="MJM22" s="757"/>
      <c r="MJN22" s="757"/>
      <c r="MJO22" s="757"/>
      <c r="MJP22" s="757"/>
      <c r="MJQ22" s="757"/>
      <c r="MJR22" s="757"/>
      <c r="MJS22" s="757"/>
      <c r="MJT22" s="757"/>
      <c r="MJU22" s="757"/>
      <c r="MJV22" s="757"/>
      <c r="MJW22" s="757"/>
      <c r="MJX22" s="757"/>
      <c r="MJY22" s="757"/>
      <c r="MJZ22" s="757"/>
      <c r="MKA22" s="757"/>
      <c r="MKB22" s="757"/>
      <c r="MKC22" s="757"/>
      <c r="MKD22" s="757"/>
      <c r="MKE22" s="757"/>
      <c r="MKF22" s="757"/>
      <c r="MKG22" s="757"/>
      <c r="MKH22" s="757"/>
      <c r="MKI22" s="757"/>
      <c r="MKJ22" s="757"/>
      <c r="MKK22" s="757"/>
      <c r="MKL22" s="757"/>
      <c r="MKM22" s="757"/>
      <c r="MKN22" s="757"/>
      <c r="MKO22" s="757"/>
      <c r="MKP22" s="757"/>
      <c r="MKQ22" s="757"/>
      <c r="MKR22" s="757"/>
      <c r="MKS22" s="757"/>
      <c r="MKT22" s="757"/>
      <c r="MKU22" s="757"/>
      <c r="MKV22" s="757"/>
      <c r="MKW22" s="757"/>
      <c r="MKX22" s="757"/>
      <c r="MKY22" s="757"/>
      <c r="MKZ22" s="757"/>
      <c r="MLA22" s="757"/>
      <c r="MLB22" s="757"/>
      <c r="MLC22" s="757"/>
      <c r="MLD22" s="757"/>
      <c r="MLE22" s="757"/>
      <c r="MLF22" s="757"/>
      <c r="MLG22" s="757"/>
      <c r="MLH22" s="757"/>
      <c r="MLI22" s="757"/>
      <c r="MLJ22" s="757"/>
      <c r="MLK22" s="757"/>
      <c r="MLL22" s="757"/>
      <c r="MLM22" s="757"/>
      <c r="MLN22" s="757"/>
      <c r="MLO22" s="757"/>
      <c r="MLP22" s="757"/>
      <c r="MLQ22" s="757"/>
      <c r="MLR22" s="757"/>
      <c r="MLS22" s="757"/>
      <c r="MLT22" s="757"/>
      <c r="MLU22" s="757"/>
      <c r="MLV22" s="757"/>
      <c r="MLW22" s="757"/>
      <c r="MLX22" s="757"/>
      <c r="MLY22" s="757"/>
      <c r="MLZ22" s="757"/>
      <c r="MMA22" s="757"/>
      <c r="MMB22" s="757"/>
      <c r="MMC22" s="757"/>
      <c r="MMD22" s="757"/>
      <c r="MME22" s="757"/>
      <c r="MMF22" s="757"/>
      <c r="MMG22" s="757"/>
      <c r="MMH22" s="757"/>
      <c r="MMI22" s="757"/>
      <c r="MMJ22" s="757"/>
      <c r="MMK22" s="757"/>
      <c r="MML22" s="757"/>
      <c r="MMM22" s="757"/>
      <c r="MMN22" s="757"/>
      <c r="MMO22" s="757"/>
      <c r="MMP22" s="757"/>
      <c r="MMQ22" s="757"/>
      <c r="MMR22" s="757"/>
      <c r="MMS22" s="757"/>
      <c r="MMT22" s="757"/>
      <c r="MMU22" s="757"/>
      <c r="MMV22" s="757"/>
      <c r="MMW22" s="757"/>
      <c r="MMX22" s="757"/>
      <c r="MMY22" s="757"/>
      <c r="MMZ22" s="757"/>
      <c r="MNA22" s="757"/>
      <c r="MNB22" s="757"/>
      <c r="MNC22" s="757"/>
      <c r="MND22" s="757"/>
      <c r="MNE22" s="757"/>
      <c r="MNF22" s="757"/>
      <c r="MNG22" s="757"/>
      <c r="MNH22" s="757"/>
      <c r="MNI22" s="757"/>
      <c r="MNJ22" s="757"/>
      <c r="MNK22" s="757"/>
      <c r="MNL22" s="757"/>
      <c r="MNM22" s="757"/>
      <c r="MNN22" s="757"/>
      <c r="MNO22" s="757"/>
      <c r="MNP22" s="757"/>
      <c r="MNQ22" s="757"/>
      <c r="MNR22" s="757"/>
      <c r="MNS22" s="757"/>
      <c r="MNT22" s="757"/>
      <c r="MNU22" s="757"/>
      <c r="MNV22" s="757"/>
      <c r="MNW22" s="757"/>
      <c r="MNX22" s="757"/>
      <c r="MNY22" s="757"/>
      <c r="MNZ22" s="757"/>
      <c r="MOA22" s="757"/>
      <c r="MOB22" s="757"/>
      <c r="MOC22" s="757"/>
      <c r="MOD22" s="757"/>
      <c r="MOE22" s="757"/>
      <c r="MOF22" s="757"/>
      <c r="MOG22" s="757"/>
      <c r="MOH22" s="757"/>
      <c r="MOI22" s="757"/>
      <c r="MOJ22" s="757"/>
      <c r="MOK22" s="757"/>
      <c r="MOL22" s="757"/>
      <c r="MOM22" s="757"/>
      <c r="MON22" s="757"/>
      <c r="MOO22" s="757"/>
      <c r="MOP22" s="757"/>
      <c r="MOQ22" s="757"/>
      <c r="MOR22" s="757"/>
      <c r="MOS22" s="757"/>
      <c r="MOT22" s="757"/>
      <c r="MOU22" s="757"/>
      <c r="MOV22" s="757"/>
      <c r="MOW22" s="757"/>
      <c r="MOX22" s="757"/>
      <c r="MOY22" s="757"/>
      <c r="MOZ22" s="757"/>
      <c r="MPA22" s="757"/>
      <c r="MPB22" s="757"/>
      <c r="MPC22" s="757"/>
      <c r="MPD22" s="757"/>
      <c r="MPE22" s="757"/>
      <c r="MPF22" s="757"/>
      <c r="MPG22" s="757"/>
      <c r="MPH22" s="757"/>
      <c r="MPI22" s="757"/>
      <c r="MPJ22" s="757"/>
      <c r="MPK22" s="757"/>
      <c r="MPL22" s="757"/>
      <c r="MPM22" s="757"/>
      <c r="MPN22" s="757"/>
      <c r="MPO22" s="757"/>
      <c r="MPP22" s="757"/>
      <c r="MPQ22" s="757"/>
      <c r="MPR22" s="757"/>
      <c r="MPS22" s="757"/>
      <c r="MPT22" s="757"/>
      <c r="MPU22" s="757"/>
      <c r="MPV22" s="757"/>
      <c r="MPW22" s="757"/>
      <c r="MPX22" s="757"/>
      <c r="MPY22" s="757"/>
      <c r="MPZ22" s="757"/>
      <c r="MQA22" s="757"/>
      <c r="MQB22" s="757"/>
      <c r="MQC22" s="757"/>
      <c r="MQD22" s="757"/>
      <c r="MQE22" s="757"/>
      <c r="MQF22" s="757"/>
      <c r="MQG22" s="757"/>
      <c r="MQH22" s="757"/>
      <c r="MQI22" s="757"/>
      <c r="MQJ22" s="757"/>
      <c r="MQK22" s="757"/>
      <c r="MQL22" s="757"/>
      <c r="MQM22" s="757"/>
      <c r="MQN22" s="757"/>
      <c r="MQO22" s="757"/>
      <c r="MQP22" s="757"/>
      <c r="MQQ22" s="757"/>
      <c r="MQR22" s="757"/>
      <c r="MQS22" s="757"/>
      <c r="MQT22" s="757"/>
      <c r="MQU22" s="757"/>
      <c r="MQV22" s="757"/>
      <c r="MQW22" s="757"/>
      <c r="MQX22" s="757"/>
      <c r="MQY22" s="757"/>
      <c r="MQZ22" s="757"/>
      <c r="MRA22" s="757"/>
      <c r="MRB22" s="757"/>
      <c r="MRC22" s="757"/>
      <c r="MRD22" s="757"/>
      <c r="MRE22" s="757"/>
      <c r="MRF22" s="757"/>
      <c r="MRG22" s="757"/>
      <c r="MRH22" s="757"/>
      <c r="MRI22" s="757"/>
      <c r="MRJ22" s="757"/>
      <c r="MRK22" s="757"/>
      <c r="MRL22" s="757"/>
      <c r="MRM22" s="757"/>
      <c r="MRN22" s="757"/>
      <c r="MRO22" s="757"/>
      <c r="MRP22" s="757"/>
      <c r="MRQ22" s="757"/>
      <c r="MRR22" s="757"/>
      <c r="MRS22" s="757"/>
      <c r="MRT22" s="757"/>
      <c r="MRU22" s="757"/>
      <c r="MRV22" s="757"/>
      <c r="MRW22" s="757"/>
      <c r="MRX22" s="757"/>
      <c r="MRY22" s="757"/>
      <c r="MRZ22" s="757"/>
      <c r="MSA22" s="757"/>
      <c r="MSB22" s="757"/>
      <c r="MSC22" s="757"/>
      <c r="MSD22" s="757"/>
      <c r="MSE22" s="757"/>
      <c r="MSF22" s="757"/>
      <c r="MSG22" s="757"/>
      <c r="MSH22" s="757"/>
      <c r="MSI22" s="757"/>
      <c r="MSJ22" s="757"/>
      <c r="MSK22" s="757"/>
      <c r="MSL22" s="757"/>
      <c r="MSM22" s="757"/>
      <c r="MSN22" s="757"/>
      <c r="MSO22" s="757"/>
      <c r="MSP22" s="757"/>
      <c r="MSQ22" s="757"/>
      <c r="MSR22" s="757"/>
      <c r="MSS22" s="757"/>
      <c r="MST22" s="757"/>
      <c r="MSU22" s="757"/>
      <c r="MSV22" s="757"/>
      <c r="MSW22" s="757"/>
      <c r="MSX22" s="757"/>
      <c r="MSY22" s="757"/>
      <c r="MSZ22" s="757"/>
      <c r="MTA22" s="757"/>
      <c r="MTB22" s="757"/>
      <c r="MTC22" s="757"/>
      <c r="MTD22" s="757"/>
      <c r="MTE22" s="757"/>
      <c r="MTF22" s="757"/>
      <c r="MTG22" s="757"/>
      <c r="MTH22" s="757"/>
      <c r="MTI22" s="757"/>
      <c r="MTJ22" s="757"/>
      <c r="MTK22" s="757"/>
      <c r="MTL22" s="757"/>
      <c r="MTM22" s="757"/>
      <c r="MTN22" s="757"/>
      <c r="MTO22" s="757"/>
      <c r="MTP22" s="757"/>
      <c r="MTQ22" s="757"/>
      <c r="MTR22" s="757"/>
      <c r="MTS22" s="757"/>
      <c r="MTT22" s="757"/>
      <c r="MTU22" s="757"/>
      <c r="MTV22" s="757"/>
      <c r="MTW22" s="757"/>
      <c r="MTX22" s="757"/>
      <c r="MTY22" s="757"/>
      <c r="MTZ22" s="757"/>
      <c r="MUA22" s="757"/>
      <c r="MUB22" s="757"/>
      <c r="MUC22" s="757"/>
      <c r="MUD22" s="757"/>
      <c r="MUE22" s="757"/>
      <c r="MUF22" s="757"/>
      <c r="MUG22" s="757"/>
      <c r="MUH22" s="757"/>
      <c r="MUI22" s="757"/>
      <c r="MUJ22" s="757"/>
      <c r="MUK22" s="757"/>
      <c r="MUL22" s="757"/>
      <c r="MUM22" s="757"/>
      <c r="MUN22" s="757"/>
      <c r="MUO22" s="757"/>
      <c r="MUP22" s="757"/>
      <c r="MUQ22" s="757"/>
      <c r="MUR22" s="757"/>
      <c r="MUS22" s="757"/>
      <c r="MUT22" s="757"/>
      <c r="MUU22" s="757"/>
      <c r="MUV22" s="757"/>
      <c r="MUW22" s="757"/>
      <c r="MUX22" s="757"/>
      <c r="MUY22" s="757"/>
      <c r="MUZ22" s="757"/>
      <c r="MVA22" s="757"/>
      <c r="MVB22" s="757"/>
      <c r="MVC22" s="757"/>
      <c r="MVD22" s="757"/>
      <c r="MVE22" s="757"/>
      <c r="MVF22" s="757"/>
      <c r="MVG22" s="757"/>
      <c r="MVH22" s="757"/>
      <c r="MVI22" s="757"/>
      <c r="MVJ22" s="757"/>
      <c r="MVK22" s="757"/>
      <c r="MVL22" s="757"/>
      <c r="MVM22" s="757"/>
      <c r="MVN22" s="757"/>
      <c r="MVO22" s="757"/>
      <c r="MVP22" s="757"/>
      <c r="MVQ22" s="757"/>
      <c r="MVR22" s="757"/>
      <c r="MVS22" s="757"/>
      <c r="MVT22" s="757"/>
      <c r="MVU22" s="757"/>
      <c r="MVV22" s="757"/>
      <c r="MVW22" s="757"/>
      <c r="MVX22" s="757"/>
      <c r="MVY22" s="757"/>
      <c r="MVZ22" s="757"/>
      <c r="MWA22" s="757"/>
      <c r="MWB22" s="757"/>
      <c r="MWC22" s="757"/>
      <c r="MWD22" s="757"/>
      <c r="MWE22" s="757"/>
      <c r="MWF22" s="757"/>
      <c r="MWG22" s="757"/>
      <c r="MWH22" s="757"/>
      <c r="MWI22" s="757"/>
      <c r="MWJ22" s="757"/>
      <c r="MWK22" s="757"/>
      <c r="MWL22" s="757"/>
      <c r="MWM22" s="757"/>
      <c r="MWN22" s="757"/>
      <c r="MWO22" s="757"/>
      <c r="MWP22" s="757"/>
      <c r="MWQ22" s="757"/>
      <c r="MWR22" s="757"/>
      <c r="MWS22" s="757"/>
      <c r="MWT22" s="757"/>
      <c r="MWU22" s="757"/>
      <c r="MWV22" s="757"/>
      <c r="MWW22" s="757"/>
      <c r="MWX22" s="757"/>
      <c r="MWY22" s="757"/>
      <c r="MWZ22" s="757"/>
      <c r="MXA22" s="757"/>
      <c r="MXB22" s="757"/>
      <c r="MXC22" s="757"/>
      <c r="MXD22" s="757"/>
      <c r="MXE22" s="757"/>
      <c r="MXF22" s="757"/>
      <c r="MXG22" s="757"/>
      <c r="MXH22" s="757"/>
      <c r="MXI22" s="757"/>
      <c r="MXJ22" s="757"/>
      <c r="MXK22" s="757"/>
      <c r="MXL22" s="757"/>
      <c r="MXM22" s="757"/>
      <c r="MXN22" s="757"/>
      <c r="MXO22" s="757"/>
      <c r="MXP22" s="757"/>
      <c r="MXQ22" s="757"/>
      <c r="MXR22" s="757"/>
      <c r="MXS22" s="757"/>
      <c r="MXT22" s="757"/>
      <c r="MXU22" s="757"/>
      <c r="MXV22" s="757"/>
      <c r="MXW22" s="757"/>
      <c r="MXX22" s="757"/>
      <c r="MXY22" s="757"/>
      <c r="MXZ22" s="757"/>
      <c r="MYA22" s="757"/>
      <c r="MYB22" s="757"/>
      <c r="MYC22" s="757"/>
      <c r="MYD22" s="757"/>
      <c r="MYE22" s="757"/>
      <c r="MYF22" s="757"/>
      <c r="MYG22" s="757"/>
      <c r="MYH22" s="757"/>
      <c r="MYI22" s="757"/>
      <c r="MYJ22" s="757"/>
      <c r="MYK22" s="757"/>
      <c r="MYL22" s="757"/>
      <c r="MYM22" s="757"/>
      <c r="MYN22" s="757"/>
      <c r="MYO22" s="757"/>
      <c r="MYP22" s="757"/>
      <c r="MYQ22" s="757"/>
      <c r="MYR22" s="757"/>
      <c r="MYS22" s="757"/>
      <c r="MYT22" s="757"/>
      <c r="MYU22" s="757"/>
      <c r="MYV22" s="757"/>
      <c r="MYW22" s="757"/>
      <c r="MYX22" s="757"/>
      <c r="MYY22" s="757"/>
      <c r="MYZ22" s="757"/>
      <c r="MZA22" s="757"/>
      <c r="MZB22" s="757"/>
      <c r="MZC22" s="757"/>
      <c r="MZD22" s="757"/>
      <c r="MZE22" s="757"/>
      <c r="MZF22" s="757"/>
      <c r="MZG22" s="757"/>
      <c r="MZH22" s="757"/>
      <c r="MZI22" s="757"/>
      <c r="MZJ22" s="757"/>
      <c r="MZK22" s="757"/>
      <c r="MZL22" s="757"/>
      <c r="MZM22" s="757"/>
      <c r="MZN22" s="757"/>
      <c r="MZO22" s="757"/>
      <c r="MZP22" s="757"/>
      <c r="MZQ22" s="757"/>
      <c r="MZR22" s="757"/>
      <c r="MZS22" s="757"/>
      <c r="MZT22" s="757"/>
      <c r="MZU22" s="757"/>
      <c r="MZV22" s="757"/>
      <c r="MZW22" s="757"/>
      <c r="MZX22" s="757"/>
      <c r="MZY22" s="757"/>
      <c r="MZZ22" s="757"/>
      <c r="NAA22" s="757"/>
      <c r="NAB22" s="757"/>
      <c r="NAC22" s="757"/>
      <c r="NAD22" s="757"/>
      <c r="NAE22" s="757"/>
      <c r="NAF22" s="757"/>
      <c r="NAG22" s="757"/>
      <c r="NAH22" s="757"/>
      <c r="NAI22" s="757"/>
      <c r="NAJ22" s="757"/>
      <c r="NAK22" s="757"/>
      <c r="NAL22" s="757"/>
      <c r="NAM22" s="757"/>
      <c r="NAN22" s="757"/>
      <c r="NAO22" s="757"/>
      <c r="NAP22" s="757"/>
      <c r="NAQ22" s="757"/>
      <c r="NAR22" s="757"/>
      <c r="NAS22" s="757"/>
      <c r="NAT22" s="757"/>
      <c r="NAU22" s="757"/>
      <c r="NAV22" s="757"/>
      <c r="NAW22" s="757"/>
      <c r="NAX22" s="757"/>
      <c r="NAY22" s="757"/>
      <c r="NAZ22" s="757"/>
      <c r="NBA22" s="757"/>
      <c r="NBB22" s="757"/>
      <c r="NBC22" s="757"/>
      <c r="NBD22" s="757"/>
      <c r="NBE22" s="757"/>
      <c r="NBF22" s="757"/>
      <c r="NBG22" s="757"/>
      <c r="NBH22" s="757"/>
      <c r="NBI22" s="757"/>
      <c r="NBJ22" s="757"/>
      <c r="NBK22" s="757"/>
      <c r="NBL22" s="757"/>
      <c r="NBM22" s="757"/>
      <c r="NBN22" s="757"/>
      <c r="NBO22" s="757"/>
      <c r="NBP22" s="757"/>
      <c r="NBQ22" s="757"/>
      <c r="NBR22" s="757"/>
      <c r="NBS22" s="757"/>
      <c r="NBT22" s="757"/>
      <c r="NBU22" s="757"/>
      <c r="NBV22" s="757"/>
      <c r="NBW22" s="757"/>
      <c r="NBX22" s="757"/>
      <c r="NBY22" s="757"/>
      <c r="NBZ22" s="757"/>
      <c r="NCA22" s="757"/>
      <c r="NCB22" s="757"/>
      <c r="NCC22" s="757"/>
      <c r="NCD22" s="757"/>
      <c r="NCE22" s="757"/>
      <c r="NCF22" s="757"/>
      <c r="NCG22" s="757"/>
      <c r="NCH22" s="757"/>
      <c r="NCI22" s="757"/>
      <c r="NCJ22" s="757"/>
      <c r="NCK22" s="757"/>
      <c r="NCL22" s="757"/>
      <c r="NCM22" s="757"/>
      <c r="NCN22" s="757"/>
      <c r="NCO22" s="757"/>
      <c r="NCP22" s="757"/>
      <c r="NCQ22" s="757"/>
      <c r="NCR22" s="757"/>
      <c r="NCS22" s="757"/>
      <c r="NCT22" s="757"/>
      <c r="NCU22" s="757"/>
      <c r="NCV22" s="757"/>
      <c r="NCW22" s="757"/>
      <c r="NCX22" s="757"/>
      <c r="NCY22" s="757"/>
      <c r="NCZ22" s="757"/>
      <c r="NDA22" s="757"/>
      <c r="NDB22" s="757"/>
      <c r="NDC22" s="757"/>
      <c r="NDD22" s="757"/>
      <c r="NDE22" s="757"/>
      <c r="NDF22" s="757"/>
      <c r="NDG22" s="757"/>
      <c r="NDH22" s="757"/>
      <c r="NDI22" s="757"/>
      <c r="NDJ22" s="757"/>
      <c r="NDK22" s="757"/>
      <c r="NDL22" s="757"/>
      <c r="NDM22" s="757"/>
      <c r="NDN22" s="757"/>
      <c r="NDO22" s="757"/>
      <c r="NDP22" s="757"/>
      <c r="NDQ22" s="757"/>
      <c r="NDR22" s="757"/>
      <c r="NDS22" s="757"/>
      <c r="NDT22" s="757"/>
      <c r="NDU22" s="757"/>
      <c r="NDV22" s="757"/>
      <c r="NDW22" s="757"/>
      <c r="NDX22" s="757"/>
      <c r="NDY22" s="757"/>
      <c r="NDZ22" s="757"/>
      <c r="NEA22" s="757"/>
      <c r="NEB22" s="757"/>
      <c r="NEC22" s="757"/>
      <c r="NED22" s="757"/>
      <c r="NEE22" s="757"/>
      <c r="NEF22" s="757"/>
      <c r="NEG22" s="757"/>
      <c r="NEH22" s="757"/>
      <c r="NEI22" s="757"/>
      <c r="NEJ22" s="757"/>
      <c r="NEK22" s="757"/>
      <c r="NEL22" s="757"/>
      <c r="NEM22" s="757"/>
      <c r="NEN22" s="757"/>
      <c r="NEO22" s="757"/>
      <c r="NEP22" s="757"/>
      <c r="NEQ22" s="757"/>
      <c r="NER22" s="757"/>
      <c r="NES22" s="757"/>
      <c r="NET22" s="757"/>
      <c r="NEU22" s="757"/>
      <c r="NEV22" s="757"/>
      <c r="NEW22" s="757"/>
      <c r="NEX22" s="757"/>
      <c r="NEY22" s="757"/>
      <c r="NEZ22" s="757"/>
      <c r="NFA22" s="757"/>
      <c r="NFB22" s="757"/>
      <c r="NFC22" s="757"/>
      <c r="NFD22" s="757"/>
      <c r="NFE22" s="757"/>
      <c r="NFF22" s="757"/>
      <c r="NFG22" s="757"/>
      <c r="NFH22" s="757"/>
      <c r="NFI22" s="757"/>
      <c r="NFJ22" s="757"/>
      <c r="NFK22" s="757"/>
      <c r="NFL22" s="757"/>
      <c r="NFM22" s="757"/>
      <c r="NFN22" s="757"/>
      <c r="NFO22" s="757"/>
      <c r="NFP22" s="757"/>
      <c r="NFQ22" s="757"/>
      <c r="NFR22" s="757"/>
      <c r="NFS22" s="757"/>
      <c r="NFT22" s="757"/>
      <c r="NFU22" s="757"/>
      <c r="NFV22" s="757"/>
      <c r="NFW22" s="757"/>
      <c r="NFX22" s="757"/>
      <c r="NFY22" s="757"/>
      <c r="NFZ22" s="757"/>
      <c r="NGA22" s="757"/>
      <c r="NGB22" s="757"/>
      <c r="NGC22" s="757"/>
      <c r="NGD22" s="757"/>
      <c r="NGE22" s="757"/>
      <c r="NGF22" s="757"/>
      <c r="NGG22" s="757"/>
      <c r="NGH22" s="757"/>
      <c r="NGI22" s="757"/>
      <c r="NGJ22" s="757"/>
      <c r="NGK22" s="757"/>
      <c r="NGL22" s="757"/>
      <c r="NGM22" s="757"/>
      <c r="NGN22" s="757"/>
      <c r="NGO22" s="757"/>
      <c r="NGP22" s="757"/>
      <c r="NGQ22" s="757"/>
      <c r="NGR22" s="757"/>
      <c r="NGS22" s="757"/>
      <c r="NGT22" s="757"/>
      <c r="NGU22" s="757"/>
      <c r="NGV22" s="757"/>
      <c r="NGW22" s="757"/>
      <c r="NGX22" s="757"/>
      <c r="NGY22" s="757"/>
      <c r="NGZ22" s="757"/>
      <c r="NHA22" s="757"/>
      <c r="NHB22" s="757"/>
      <c r="NHC22" s="757"/>
      <c r="NHD22" s="757"/>
      <c r="NHE22" s="757"/>
      <c r="NHF22" s="757"/>
      <c r="NHG22" s="757"/>
      <c r="NHH22" s="757"/>
      <c r="NHI22" s="757"/>
      <c r="NHJ22" s="757"/>
      <c r="NHK22" s="757"/>
      <c r="NHL22" s="757"/>
      <c r="NHM22" s="757"/>
      <c r="NHN22" s="757"/>
      <c r="NHO22" s="757"/>
      <c r="NHP22" s="757"/>
      <c r="NHQ22" s="757"/>
      <c r="NHR22" s="757"/>
      <c r="NHS22" s="757"/>
      <c r="NHT22" s="757"/>
      <c r="NHU22" s="757"/>
      <c r="NHV22" s="757"/>
      <c r="NHW22" s="757"/>
      <c r="NHX22" s="757"/>
      <c r="NHY22" s="757"/>
      <c r="NHZ22" s="757"/>
      <c r="NIA22" s="757"/>
      <c r="NIB22" s="757"/>
      <c r="NIC22" s="757"/>
      <c r="NID22" s="757"/>
      <c r="NIE22" s="757"/>
      <c r="NIF22" s="757"/>
      <c r="NIG22" s="757"/>
      <c r="NIH22" s="757"/>
      <c r="NII22" s="757"/>
      <c r="NIJ22" s="757"/>
      <c r="NIK22" s="757"/>
      <c r="NIL22" s="757"/>
      <c r="NIM22" s="757"/>
      <c r="NIN22" s="757"/>
      <c r="NIO22" s="757"/>
      <c r="NIP22" s="757"/>
      <c r="NIQ22" s="757"/>
      <c r="NIR22" s="757"/>
      <c r="NIS22" s="757"/>
      <c r="NIT22" s="757"/>
      <c r="NIU22" s="757"/>
      <c r="NIV22" s="757"/>
      <c r="NIW22" s="757"/>
      <c r="NIX22" s="757"/>
      <c r="NIY22" s="757"/>
      <c r="NIZ22" s="757"/>
      <c r="NJA22" s="757"/>
      <c r="NJB22" s="757"/>
      <c r="NJC22" s="757"/>
      <c r="NJD22" s="757"/>
      <c r="NJE22" s="757"/>
      <c r="NJF22" s="757"/>
      <c r="NJG22" s="757"/>
      <c r="NJH22" s="757"/>
      <c r="NJI22" s="757"/>
      <c r="NJJ22" s="757"/>
      <c r="NJK22" s="757"/>
      <c r="NJL22" s="757"/>
      <c r="NJM22" s="757"/>
      <c r="NJN22" s="757"/>
      <c r="NJO22" s="757"/>
      <c r="NJP22" s="757"/>
      <c r="NJQ22" s="757"/>
      <c r="NJR22" s="757"/>
      <c r="NJS22" s="757"/>
      <c r="NJT22" s="757"/>
      <c r="NJU22" s="757"/>
      <c r="NJV22" s="757"/>
      <c r="NJW22" s="757"/>
      <c r="NJX22" s="757"/>
      <c r="NJY22" s="757"/>
      <c r="NJZ22" s="757"/>
      <c r="NKA22" s="757"/>
      <c r="NKB22" s="757"/>
      <c r="NKC22" s="757"/>
      <c r="NKD22" s="757"/>
      <c r="NKE22" s="757"/>
      <c r="NKF22" s="757"/>
      <c r="NKG22" s="757"/>
      <c r="NKH22" s="757"/>
      <c r="NKI22" s="757"/>
      <c r="NKJ22" s="757"/>
      <c r="NKK22" s="757"/>
      <c r="NKL22" s="757"/>
      <c r="NKM22" s="757"/>
      <c r="NKN22" s="757"/>
      <c r="NKO22" s="757"/>
      <c r="NKP22" s="757"/>
      <c r="NKQ22" s="757"/>
      <c r="NKR22" s="757"/>
      <c r="NKS22" s="757"/>
      <c r="NKT22" s="757"/>
      <c r="NKU22" s="757"/>
      <c r="NKV22" s="757"/>
      <c r="NKW22" s="757"/>
      <c r="NKX22" s="757"/>
      <c r="NKY22" s="757"/>
      <c r="NKZ22" s="757"/>
      <c r="NLA22" s="757"/>
      <c r="NLB22" s="757"/>
      <c r="NLC22" s="757"/>
      <c r="NLD22" s="757"/>
      <c r="NLE22" s="757"/>
      <c r="NLF22" s="757"/>
      <c r="NLG22" s="757"/>
      <c r="NLH22" s="757"/>
      <c r="NLI22" s="757"/>
      <c r="NLJ22" s="757"/>
      <c r="NLK22" s="757"/>
      <c r="NLL22" s="757"/>
      <c r="NLM22" s="757"/>
      <c r="NLN22" s="757"/>
      <c r="NLO22" s="757"/>
      <c r="NLP22" s="757"/>
      <c r="NLQ22" s="757"/>
      <c r="NLR22" s="757"/>
      <c r="NLS22" s="757"/>
      <c r="NLT22" s="757"/>
      <c r="NLU22" s="757"/>
      <c r="NLV22" s="757"/>
      <c r="NLW22" s="757"/>
      <c r="NLX22" s="757"/>
      <c r="NLY22" s="757"/>
      <c r="NLZ22" s="757"/>
      <c r="NMA22" s="757"/>
      <c r="NMB22" s="757"/>
      <c r="NMC22" s="757"/>
      <c r="NMD22" s="757"/>
      <c r="NME22" s="757"/>
      <c r="NMF22" s="757"/>
      <c r="NMG22" s="757"/>
      <c r="NMH22" s="757"/>
      <c r="NMI22" s="757"/>
      <c r="NMJ22" s="757"/>
      <c r="NMK22" s="757"/>
      <c r="NML22" s="757"/>
      <c r="NMM22" s="757"/>
      <c r="NMN22" s="757"/>
      <c r="NMO22" s="757"/>
      <c r="NMP22" s="757"/>
      <c r="NMQ22" s="757"/>
      <c r="NMR22" s="757"/>
      <c r="NMS22" s="757"/>
      <c r="NMT22" s="757"/>
      <c r="NMU22" s="757"/>
      <c r="NMV22" s="757"/>
      <c r="NMW22" s="757"/>
      <c r="NMX22" s="757"/>
      <c r="NMY22" s="757"/>
      <c r="NMZ22" s="757"/>
      <c r="NNA22" s="757"/>
      <c r="NNB22" s="757"/>
      <c r="NNC22" s="757"/>
      <c r="NND22" s="757"/>
      <c r="NNE22" s="757"/>
      <c r="NNF22" s="757"/>
      <c r="NNG22" s="757"/>
      <c r="NNH22" s="757"/>
      <c r="NNI22" s="757"/>
      <c r="NNJ22" s="757"/>
      <c r="NNK22" s="757"/>
      <c r="NNL22" s="757"/>
      <c r="NNM22" s="757"/>
      <c r="NNN22" s="757"/>
      <c r="NNO22" s="757"/>
      <c r="NNP22" s="757"/>
      <c r="NNQ22" s="757"/>
      <c r="NNR22" s="757"/>
      <c r="NNS22" s="757"/>
      <c r="NNT22" s="757"/>
      <c r="NNU22" s="757"/>
      <c r="NNV22" s="757"/>
      <c r="NNW22" s="757"/>
      <c r="NNX22" s="757"/>
      <c r="NNY22" s="757"/>
      <c r="NNZ22" s="757"/>
      <c r="NOA22" s="757"/>
      <c r="NOB22" s="757"/>
      <c r="NOC22" s="757"/>
      <c r="NOD22" s="757"/>
      <c r="NOE22" s="757"/>
      <c r="NOF22" s="757"/>
      <c r="NOG22" s="757"/>
      <c r="NOH22" s="757"/>
      <c r="NOI22" s="757"/>
      <c r="NOJ22" s="757"/>
      <c r="NOK22" s="757"/>
      <c r="NOL22" s="757"/>
      <c r="NOM22" s="757"/>
      <c r="NON22" s="757"/>
      <c r="NOO22" s="757"/>
      <c r="NOP22" s="757"/>
      <c r="NOQ22" s="757"/>
      <c r="NOR22" s="757"/>
      <c r="NOS22" s="757"/>
      <c r="NOT22" s="757"/>
      <c r="NOU22" s="757"/>
      <c r="NOV22" s="757"/>
      <c r="NOW22" s="757"/>
      <c r="NOX22" s="757"/>
      <c r="NOY22" s="757"/>
      <c r="NOZ22" s="757"/>
      <c r="NPA22" s="757"/>
      <c r="NPB22" s="757"/>
      <c r="NPC22" s="757"/>
      <c r="NPD22" s="757"/>
      <c r="NPE22" s="757"/>
      <c r="NPF22" s="757"/>
      <c r="NPG22" s="757"/>
      <c r="NPH22" s="757"/>
      <c r="NPI22" s="757"/>
      <c r="NPJ22" s="757"/>
      <c r="NPK22" s="757"/>
      <c r="NPL22" s="757"/>
      <c r="NPM22" s="757"/>
      <c r="NPN22" s="757"/>
      <c r="NPO22" s="757"/>
      <c r="NPP22" s="757"/>
      <c r="NPQ22" s="757"/>
      <c r="NPR22" s="757"/>
      <c r="NPS22" s="757"/>
      <c r="NPT22" s="757"/>
      <c r="NPU22" s="757"/>
      <c r="NPV22" s="757"/>
      <c r="NPW22" s="757"/>
      <c r="NPX22" s="757"/>
      <c r="NPY22" s="757"/>
      <c r="NPZ22" s="757"/>
      <c r="NQA22" s="757"/>
      <c r="NQB22" s="757"/>
      <c r="NQC22" s="757"/>
      <c r="NQD22" s="757"/>
      <c r="NQE22" s="757"/>
      <c r="NQF22" s="757"/>
      <c r="NQG22" s="757"/>
      <c r="NQH22" s="757"/>
      <c r="NQI22" s="757"/>
      <c r="NQJ22" s="757"/>
      <c r="NQK22" s="757"/>
      <c r="NQL22" s="757"/>
      <c r="NQM22" s="757"/>
      <c r="NQN22" s="757"/>
      <c r="NQO22" s="757"/>
      <c r="NQP22" s="757"/>
      <c r="NQQ22" s="757"/>
      <c r="NQR22" s="757"/>
      <c r="NQS22" s="757"/>
      <c r="NQT22" s="757"/>
      <c r="NQU22" s="757"/>
      <c r="NQV22" s="757"/>
      <c r="NQW22" s="757"/>
      <c r="NQX22" s="757"/>
      <c r="NQY22" s="757"/>
      <c r="NQZ22" s="757"/>
      <c r="NRA22" s="757"/>
      <c r="NRB22" s="757"/>
      <c r="NRC22" s="757"/>
      <c r="NRD22" s="757"/>
      <c r="NRE22" s="757"/>
      <c r="NRF22" s="757"/>
      <c r="NRG22" s="757"/>
      <c r="NRH22" s="757"/>
      <c r="NRI22" s="757"/>
      <c r="NRJ22" s="757"/>
      <c r="NRK22" s="757"/>
      <c r="NRL22" s="757"/>
      <c r="NRM22" s="757"/>
      <c r="NRN22" s="757"/>
      <c r="NRO22" s="757"/>
      <c r="NRP22" s="757"/>
      <c r="NRQ22" s="757"/>
      <c r="NRR22" s="757"/>
      <c r="NRS22" s="757"/>
      <c r="NRT22" s="757"/>
      <c r="NRU22" s="757"/>
      <c r="NRV22" s="757"/>
      <c r="NRW22" s="757"/>
      <c r="NRX22" s="757"/>
      <c r="NRY22" s="757"/>
      <c r="NRZ22" s="757"/>
      <c r="NSA22" s="757"/>
      <c r="NSB22" s="757"/>
      <c r="NSC22" s="757"/>
      <c r="NSD22" s="757"/>
      <c r="NSE22" s="757"/>
      <c r="NSF22" s="757"/>
      <c r="NSG22" s="757"/>
      <c r="NSH22" s="757"/>
      <c r="NSI22" s="757"/>
      <c r="NSJ22" s="757"/>
      <c r="NSK22" s="757"/>
      <c r="NSL22" s="757"/>
      <c r="NSM22" s="757"/>
      <c r="NSN22" s="757"/>
      <c r="NSO22" s="757"/>
      <c r="NSP22" s="757"/>
      <c r="NSQ22" s="757"/>
      <c r="NSR22" s="757"/>
      <c r="NSS22" s="757"/>
      <c r="NST22" s="757"/>
      <c r="NSU22" s="757"/>
      <c r="NSV22" s="757"/>
      <c r="NSW22" s="757"/>
      <c r="NSX22" s="757"/>
      <c r="NSY22" s="757"/>
      <c r="NSZ22" s="757"/>
      <c r="NTA22" s="757"/>
      <c r="NTB22" s="757"/>
      <c r="NTC22" s="757"/>
      <c r="NTD22" s="757"/>
      <c r="NTE22" s="757"/>
      <c r="NTF22" s="757"/>
      <c r="NTG22" s="757"/>
      <c r="NTH22" s="757"/>
      <c r="NTI22" s="757"/>
      <c r="NTJ22" s="757"/>
      <c r="NTK22" s="757"/>
      <c r="NTL22" s="757"/>
      <c r="NTM22" s="757"/>
      <c r="NTN22" s="757"/>
      <c r="NTO22" s="757"/>
      <c r="NTP22" s="757"/>
      <c r="NTQ22" s="757"/>
      <c r="NTR22" s="757"/>
      <c r="NTS22" s="757"/>
      <c r="NTT22" s="757"/>
      <c r="NTU22" s="757"/>
      <c r="NTV22" s="757"/>
      <c r="NTW22" s="757"/>
      <c r="NTX22" s="757"/>
      <c r="NTY22" s="757"/>
      <c r="NTZ22" s="757"/>
      <c r="NUA22" s="757"/>
      <c r="NUB22" s="757"/>
      <c r="NUC22" s="757"/>
      <c r="NUD22" s="757"/>
      <c r="NUE22" s="757"/>
      <c r="NUF22" s="757"/>
      <c r="NUG22" s="757"/>
      <c r="NUH22" s="757"/>
      <c r="NUI22" s="757"/>
      <c r="NUJ22" s="757"/>
      <c r="NUK22" s="757"/>
      <c r="NUL22" s="757"/>
      <c r="NUM22" s="757"/>
      <c r="NUN22" s="757"/>
      <c r="NUO22" s="757"/>
      <c r="NUP22" s="757"/>
      <c r="NUQ22" s="757"/>
      <c r="NUR22" s="757"/>
      <c r="NUS22" s="757"/>
      <c r="NUT22" s="757"/>
      <c r="NUU22" s="757"/>
      <c r="NUV22" s="757"/>
      <c r="NUW22" s="757"/>
      <c r="NUX22" s="757"/>
      <c r="NUY22" s="757"/>
      <c r="NUZ22" s="757"/>
      <c r="NVA22" s="757"/>
      <c r="NVB22" s="757"/>
      <c r="NVC22" s="757"/>
      <c r="NVD22" s="757"/>
      <c r="NVE22" s="757"/>
      <c r="NVF22" s="757"/>
      <c r="NVG22" s="757"/>
      <c r="NVH22" s="757"/>
      <c r="NVI22" s="757"/>
      <c r="NVJ22" s="757"/>
      <c r="NVK22" s="757"/>
      <c r="NVL22" s="757"/>
      <c r="NVM22" s="757"/>
      <c r="NVN22" s="757"/>
      <c r="NVO22" s="757"/>
      <c r="NVP22" s="757"/>
      <c r="NVQ22" s="757"/>
      <c r="NVR22" s="757"/>
      <c r="NVS22" s="757"/>
      <c r="NVT22" s="757"/>
      <c r="NVU22" s="757"/>
      <c r="NVV22" s="757"/>
      <c r="NVW22" s="757"/>
      <c r="NVX22" s="757"/>
      <c r="NVY22" s="757"/>
      <c r="NVZ22" s="757"/>
      <c r="NWA22" s="757"/>
      <c r="NWB22" s="757"/>
      <c r="NWC22" s="757"/>
      <c r="NWD22" s="757"/>
      <c r="NWE22" s="757"/>
      <c r="NWF22" s="757"/>
      <c r="NWG22" s="757"/>
      <c r="NWH22" s="757"/>
      <c r="NWI22" s="757"/>
      <c r="NWJ22" s="757"/>
      <c r="NWK22" s="757"/>
      <c r="NWL22" s="757"/>
      <c r="NWM22" s="757"/>
      <c r="NWN22" s="757"/>
      <c r="NWO22" s="757"/>
      <c r="NWP22" s="757"/>
      <c r="NWQ22" s="757"/>
      <c r="NWR22" s="757"/>
      <c r="NWS22" s="757"/>
      <c r="NWT22" s="757"/>
      <c r="NWU22" s="757"/>
      <c r="NWV22" s="757"/>
      <c r="NWW22" s="757"/>
      <c r="NWX22" s="757"/>
      <c r="NWY22" s="757"/>
      <c r="NWZ22" s="757"/>
      <c r="NXA22" s="757"/>
      <c r="NXB22" s="757"/>
      <c r="NXC22" s="757"/>
      <c r="NXD22" s="757"/>
      <c r="NXE22" s="757"/>
      <c r="NXF22" s="757"/>
      <c r="NXG22" s="757"/>
      <c r="NXH22" s="757"/>
      <c r="NXI22" s="757"/>
      <c r="NXJ22" s="757"/>
      <c r="NXK22" s="757"/>
      <c r="NXL22" s="757"/>
      <c r="NXM22" s="757"/>
      <c r="NXN22" s="757"/>
      <c r="NXO22" s="757"/>
      <c r="NXP22" s="757"/>
      <c r="NXQ22" s="757"/>
      <c r="NXR22" s="757"/>
      <c r="NXS22" s="757"/>
      <c r="NXT22" s="757"/>
      <c r="NXU22" s="757"/>
      <c r="NXV22" s="757"/>
      <c r="NXW22" s="757"/>
      <c r="NXX22" s="757"/>
      <c r="NXY22" s="757"/>
      <c r="NXZ22" s="757"/>
      <c r="NYA22" s="757"/>
      <c r="NYB22" s="757"/>
      <c r="NYC22" s="757"/>
      <c r="NYD22" s="757"/>
      <c r="NYE22" s="757"/>
      <c r="NYF22" s="757"/>
      <c r="NYG22" s="757"/>
      <c r="NYH22" s="757"/>
      <c r="NYI22" s="757"/>
      <c r="NYJ22" s="757"/>
      <c r="NYK22" s="757"/>
      <c r="NYL22" s="757"/>
      <c r="NYM22" s="757"/>
      <c r="NYN22" s="757"/>
      <c r="NYO22" s="757"/>
      <c r="NYP22" s="757"/>
      <c r="NYQ22" s="757"/>
      <c r="NYR22" s="757"/>
      <c r="NYS22" s="757"/>
      <c r="NYT22" s="757"/>
      <c r="NYU22" s="757"/>
      <c r="NYV22" s="757"/>
      <c r="NYW22" s="757"/>
      <c r="NYX22" s="757"/>
      <c r="NYY22" s="757"/>
      <c r="NYZ22" s="757"/>
      <c r="NZA22" s="757"/>
      <c r="NZB22" s="757"/>
      <c r="NZC22" s="757"/>
      <c r="NZD22" s="757"/>
      <c r="NZE22" s="757"/>
      <c r="NZF22" s="757"/>
      <c r="NZG22" s="757"/>
      <c r="NZH22" s="757"/>
      <c r="NZI22" s="757"/>
      <c r="NZJ22" s="757"/>
      <c r="NZK22" s="757"/>
      <c r="NZL22" s="757"/>
      <c r="NZM22" s="757"/>
      <c r="NZN22" s="757"/>
      <c r="NZO22" s="757"/>
      <c r="NZP22" s="757"/>
      <c r="NZQ22" s="757"/>
      <c r="NZR22" s="757"/>
      <c r="NZS22" s="757"/>
      <c r="NZT22" s="757"/>
      <c r="NZU22" s="757"/>
      <c r="NZV22" s="757"/>
      <c r="NZW22" s="757"/>
      <c r="NZX22" s="757"/>
      <c r="NZY22" s="757"/>
      <c r="NZZ22" s="757"/>
      <c r="OAA22" s="757"/>
      <c r="OAB22" s="757"/>
      <c r="OAC22" s="757"/>
      <c r="OAD22" s="757"/>
      <c r="OAE22" s="757"/>
      <c r="OAF22" s="757"/>
      <c r="OAG22" s="757"/>
      <c r="OAH22" s="757"/>
      <c r="OAI22" s="757"/>
      <c r="OAJ22" s="757"/>
      <c r="OAK22" s="757"/>
      <c r="OAL22" s="757"/>
      <c r="OAM22" s="757"/>
      <c r="OAN22" s="757"/>
      <c r="OAO22" s="757"/>
      <c r="OAP22" s="757"/>
      <c r="OAQ22" s="757"/>
      <c r="OAR22" s="757"/>
      <c r="OAS22" s="757"/>
      <c r="OAT22" s="757"/>
      <c r="OAU22" s="757"/>
      <c r="OAV22" s="757"/>
      <c r="OAW22" s="757"/>
      <c r="OAX22" s="757"/>
      <c r="OAY22" s="757"/>
      <c r="OAZ22" s="757"/>
      <c r="OBA22" s="757"/>
      <c r="OBB22" s="757"/>
      <c r="OBC22" s="757"/>
      <c r="OBD22" s="757"/>
      <c r="OBE22" s="757"/>
      <c r="OBF22" s="757"/>
      <c r="OBG22" s="757"/>
      <c r="OBH22" s="757"/>
      <c r="OBI22" s="757"/>
      <c r="OBJ22" s="757"/>
      <c r="OBK22" s="757"/>
      <c r="OBL22" s="757"/>
      <c r="OBM22" s="757"/>
      <c r="OBN22" s="757"/>
      <c r="OBO22" s="757"/>
      <c r="OBP22" s="757"/>
      <c r="OBQ22" s="757"/>
      <c r="OBR22" s="757"/>
      <c r="OBS22" s="757"/>
      <c r="OBT22" s="757"/>
      <c r="OBU22" s="757"/>
      <c r="OBV22" s="757"/>
      <c r="OBW22" s="757"/>
      <c r="OBX22" s="757"/>
      <c r="OBY22" s="757"/>
      <c r="OBZ22" s="757"/>
      <c r="OCA22" s="757"/>
      <c r="OCB22" s="757"/>
      <c r="OCC22" s="757"/>
      <c r="OCD22" s="757"/>
      <c r="OCE22" s="757"/>
      <c r="OCF22" s="757"/>
      <c r="OCG22" s="757"/>
      <c r="OCH22" s="757"/>
      <c r="OCI22" s="757"/>
      <c r="OCJ22" s="757"/>
      <c r="OCK22" s="757"/>
      <c r="OCL22" s="757"/>
      <c r="OCM22" s="757"/>
      <c r="OCN22" s="757"/>
      <c r="OCO22" s="757"/>
      <c r="OCP22" s="757"/>
      <c r="OCQ22" s="757"/>
      <c r="OCR22" s="757"/>
      <c r="OCS22" s="757"/>
      <c r="OCT22" s="757"/>
      <c r="OCU22" s="757"/>
      <c r="OCV22" s="757"/>
      <c r="OCW22" s="757"/>
      <c r="OCX22" s="757"/>
      <c r="OCY22" s="757"/>
      <c r="OCZ22" s="757"/>
      <c r="ODA22" s="757"/>
      <c r="ODB22" s="757"/>
      <c r="ODC22" s="757"/>
      <c r="ODD22" s="757"/>
      <c r="ODE22" s="757"/>
      <c r="ODF22" s="757"/>
      <c r="ODG22" s="757"/>
      <c r="ODH22" s="757"/>
      <c r="ODI22" s="757"/>
      <c r="ODJ22" s="757"/>
      <c r="ODK22" s="757"/>
      <c r="ODL22" s="757"/>
      <c r="ODM22" s="757"/>
      <c r="ODN22" s="757"/>
      <c r="ODO22" s="757"/>
      <c r="ODP22" s="757"/>
      <c r="ODQ22" s="757"/>
      <c r="ODR22" s="757"/>
      <c r="ODS22" s="757"/>
      <c r="ODT22" s="757"/>
      <c r="ODU22" s="757"/>
      <c r="ODV22" s="757"/>
      <c r="ODW22" s="757"/>
      <c r="ODX22" s="757"/>
      <c r="ODY22" s="757"/>
      <c r="ODZ22" s="757"/>
      <c r="OEA22" s="757"/>
      <c r="OEB22" s="757"/>
      <c r="OEC22" s="757"/>
      <c r="OED22" s="757"/>
      <c r="OEE22" s="757"/>
      <c r="OEF22" s="757"/>
      <c r="OEG22" s="757"/>
      <c r="OEH22" s="757"/>
      <c r="OEI22" s="757"/>
      <c r="OEJ22" s="757"/>
      <c r="OEK22" s="757"/>
      <c r="OEL22" s="757"/>
      <c r="OEM22" s="757"/>
      <c r="OEN22" s="757"/>
      <c r="OEO22" s="757"/>
      <c r="OEP22" s="757"/>
      <c r="OEQ22" s="757"/>
      <c r="OER22" s="757"/>
      <c r="OES22" s="757"/>
      <c r="OET22" s="757"/>
      <c r="OEU22" s="757"/>
      <c r="OEV22" s="757"/>
      <c r="OEW22" s="757"/>
      <c r="OEX22" s="757"/>
      <c r="OEY22" s="757"/>
      <c r="OEZ22" s="757"/>
      <c r="OFA22" s="757"/>
      <c r="OFB22" s="757"/>
      <c r="OFC22" s="757"/>
      <c r="OFD22" s="757"/>
      <c r="OFE22" s="757"/>
      <c r="OFF22" s="757"/>
      <c r="OFG22" s="757"/>
      <c r="OFH22" s="757"/>
      <c r="OFI22" s="757"/>
      <c r="OFJ22" s="757"/>
      <c r="OFK22" s="757"/>
      <c r="OFL22" s="757"/>
      <c r="OFM22" s="757"/>
      <c r="OFN22" s="757"/>
      <c r="OFO22" s="757"/>
      <c r="OFP22" s="757"/>
      <c r="OFQ22" s="757"/>
      <c r="OFR22" s="757"/>
      <c r="OFS22" s="757"/>
      <c r="OFT22" s="757"/>
      <c r="OFU22" s="757"/>
      <c r="OFV22" s="757"/>
      <c r="OFW22" s="757"/>
      <c r="OFX22" s="757"/>
      <c r="OFY22" s="757"/>
      <c r="OFZ22" s="757"/>
      <c r="OGA22" s="757"/>
      <c r="OGB22" s="757"/>
      <c r="OGC22" s="757"/>
      <c r="OGD22" s="757"/>
      <c r="OGE22" s="757"/>
      <c r="OGF22" s="757"/>
      <c r="OGG22" s="757"/>
      <c r="OGH22" s="757"/>
      <c r="OGI22" s="757"/>
      <c r="OGJ22" s="757"/>
      <c r="OGK22" s="757"/>
      <c r="OGL22" s="757"/>
      <c r="OGM22" s="757"/>
      <c r="OGN22" s="757"/>
      <c r="OGO22" s="757"/>
      <c r="OGP22" s="757"/>
      <c r="OGQ22" s="757"/>
      <c r="OGR22" s="757"/>
      <c r="OGS22" s="757"/>
      <c r="OGT22" s="757"/>
      <c r="OGU22" s="757"/>
      <c r="OGV22" s="757"/>
      <c r="OGW22" s="757"/>
      <c r="OGX22" s="757"/>
      <c r="OGY22" s="757"/>
      <c r="OGZ22" s="757"/>
      <c r="OHA22" s="757"/>
      <c r="OHB22" s="757"/>
      <c r="OHC22" s="757"/>
      <c r="OHD22" s="757"/>
      <c r="OHE22" s="757"/>
      <c r="OHF22" s="757"/>
      <c r="OHG22" s="757"/>
      <c r="OHH22" s="757"/>
      <c r="OHI22" s="757"/>
      <c r="OHJ22" s="757"/>
      <c r="OHK22" s="757"/>
      <c r="OHL22" s="757"/>
      <c r="OHM22" s="757"/>
      <c r="OHN22" s="757"/>
      <c r="OHO22" s="757"/>
      <c r="OHP22" s="757"/>
      <c r="OHQ22" s="757"/>
      <c r="OHR22" s="757"/>
      <c r="OHS22" s="757"/>
      <c r="OHT22" s="757"/>
      <c r="OHU22" s="757"/>
      <c r="OHV22" s="757"/>
      <c r="OHW22" s="757"/>
      <c r="OHX22" s="757"/>
      <c r="OHY22" s="757"/>
      <c r="OHZ22" s="757"/>
      <c r="OIA22" s="757"/>
      <c r="OIB22" s="757"/>
      <c r="OIC22" s="757"/>
      <c r="OID22" s="757"/>
      <c r="OIE22" s="757"/>
      <c r="OIF22" s="757"/>
      <c r="OIG22" s="757"/>
      <c r="OIH22" s="757"/>
      <c r="OII22" s="757"/>
      <c r="OIJ22" s="757"/>
      <c r="OIK22" s="757"/>
      <c r="OIL22" s="757"/>
      <c r="OIM22" s="757"/>
      <c r="OIN22" s="757"/>
      <c r="OIO22" s="757"/>
      <c r="OIP22" s="757"/>
      <c r="OIQ22" s="757"/>
      <c r="OIR22" s="757"/>
      <c r="OIS22" s="757"/>
      <c r="OIT22" s="757"/>
      <c r="OIU22" s="757"/>
      <c r="OIV22" s="757"/>
      <c r="OIW22" s="757"/>
      <c r="OIX22" s="757"/>
      <c r="OIY22" s="757"/>
      <c r="OIZ22" s="757"/>
      <c r="OJA22" s="757"/>
      <c r="OJB22" s="757"/>
      <c r="OJC22" s="757"/>
      <c r="OJD22" s="757"/>
      <c r="OJE22" s="757"/>
      <c r="OJF22" s="757"/>
      <c r="OJG22" s="757"/>
      <c r="OJH22" s="757"/>
      <c r="OJI22" s="757"/>
      <c r="OJJ22" s="757"/>
      <c r="OJK22" s="757"/>
      <c r="OJL22" s="757"/>
      <c r="OJM22" s="757"/>
      <c r="OJN22" s="757"/>
      <c r="OJO22" s="757"/>
      <c r="OJP22" s="757"/>
      <c r="OJQ22" s="757"/>
      <c r="OJR22" s="757"/>
      <c r="OJS22" s="757"/>
      <c r="OJT22" s="757"/>
      <c r="OJU22" s="757"/>
      <c r="OJV22" s="757"/>
      <c r="OJW22" s="757"/>
      <c r="OJX22" s="757"/>
      <c r="OJY22" s="757"/>
      <c r="OJZ22" s="757"/>
      <c r="OKA22" s="757"/>
      <c r="OKB22" s="757"/>
      <c r="OKC22" s="757"/>
      <c r="OKD22" s="757"/>
      <c r="OKE22" s="757"/>
      <c r="OKF22" s="757"/>
      <c r="OKG22" s="757"/>
      <c r="OKH22" s="757"/>
      <c r="OKI22" s="757"/>
      <c r="OKJ22" s="757"/>
      <c r="OKK22" s="757"/>
      <c r="OKL22" s="757"/>
      <c r="OKM22" s="757"/>
      <c r="OKN22" s="757"/>
      <c r="OKO22" s="757"/>
      <c r="OKP22" s="757"/>
      <c r="OKQ22" s="757"/>
      <c r="OKR22" s="757"/>
      <c r="OKS22" s="757"/>
      <c r="OKT22" s="757"/>
      <c r="OKU22" s="757"/>
      <c r="OKV22" s="757"/>
      <c r="OKW22" s="757"/>
      <c r="OKX22" s="757"/>
      <c r="OKY22" s="757"/>
      <c r="OKZ22" s="757"/>
      <c r="OLA22" s="757"/>
      <c r="OLB22" s="757"/>
      <c r="OLC22" s="757"/>
      <c r="OLD22" s="757"/>
      <c r="OLE22" s="757"/>
      <c r="OLF22" s="757"/>
      <c r="OLG22" s="757"/>
      <c r="OLH22" s="757"/>
      <c r="OLI22" s="757"/>
      <c r="OLJ22" s="757"/>
      <c r="OLK22" s="757"/>
      <c r="OLL22" s="757"/>
      <c r="OLM22" s="757"/>
      <c r="OLN22" s="757"/>
      <c r="OLO22" s="757"/>
      <c r="OLP22" s="757"/>
      <c r="OLQ22" s="757"/>
      <c r="OLR22" s="757"/>
      <c r="OLS22" s="757"/>
      <c r="OLT22" s="757"/>
      <c r="OLU22" s="757"/>
      <c r="OLV22" s="757"/>
      <c r="OLW22" s="757"/>
      <c r="OLX22" s="757"/>
      <c r="OLY22" s="757"/>
      <c r="OLZ22" s="757"/>
      <c r="OMA22" s="757"/>
      <c r="OMB22" s="757"/>
      <c r="OMC22" s="757"/>
      <c r="OMD22" s="757"/>
      <c r="OME22" s="757"/>
      <c r="OMF22" s="757"/>
      <c r="OMG22" s="757"/>
      <c r="OMH22" s="757"/>
      <c r="OMI22" s="757"/>
      <c r="OMJ22" s="757"/>
      <c r="OMK22" s="757"/>
      <c r="OML22" s="757"/>
      <c r="OMM22" s="757"/>
      <c r="OMN22" s="757"/>
      <c r="OMO22" s="757"/>
      <c r="OMP22" s="757"/>
      <c r="OMQ22" s="757"/>
      <c r="OMR22" s="757"/>
      <c r="OMS22" s="757"/>
      <c r="OMT22" s="757"/>
      <c r="OMU22" s="757"/>
      <c r="OMV22" s="757"/>
      <c r="OMW22" s="757"/>
      <c r="OMX22" s="757"/>
      <c r="OMY22" s="757"/>
      <c r="OMZ22" s="757"/>
      <c r="ONA22" s="757"/>
      <c r="ONB22" s="757"/>
      <c r="ONC22" s="757"/>
      <c r="OND22" s="757"/>
      <c r="ONE22" s="757"/>
      <c r="ONF22" s="757"/>
      <c r="ONG22" s="757"/>
      <c r="ONH22" s="757"/>
      <c r="ONI22" s="757"/>
      <c r="ONJ22" s="757"/>
      <c r="ONK22" s="757"/>
      <c r="ONL22" s="757"/>
      <c r="ONM22" s="757"/>
      <c r="ONN22" s="757"/>
      <c r="ONO22" s="757"/>
      <c r="ONP22" s="757"/>
      <c r="ONQ22" s="757"/>
      <c r="ONR22" s="757"/>
      <c r="ONS22" s="757"/>
      <c r="ONT22" s="757"/>
      <c r="ONU22" s="757"/>
      <c r="ONV22" s="757"/>
      <c r="ONW22" s="757"/>
      <c r="ONX22" s="757"/>
      <c r="ONY22" s="757"/>
      <c r="ONZ22" s="757"/>
      <c r="OOA22" s="757"/>
      <c r="OOB22" s="757"/>
      <c r="OOC22" s="757"/>
      <c r="OOD22" s="757"/>
      <c r="OOE22" s="757"/>
      <c r="OOF22" s="757"/>
      <c r="OOG22" s="757"/>
      <c r="OOH22" s="757"/>
      <c r="OOI22" s="757"/>
      <c r="OOJ22" s="757"/>
      <c r="OOK22" s="757"/>
      <c r="OOL22" s="757"/>
      <c r="OOM22" s="757"/>
      <c r="OON22" s="757"/>
      <c r="OOO22" s="757"/>
      <c r="OOP22" s="757"/>
      <c r="OOQ22" s="757"/>
      <c r="OOR22" s="757"/>
      <c r="OOS22" s="757"/>
      <c r="OOT22" s="757"/>
      <c r="OOU22" s="757"/>
      <c r="OOV22" s="757"/>
      <c r="OOW22" s="757"/>
      <c r="OOX22" s="757"/>
      <c r="OOY22" s="757"/>
      <c r="OOZ22" s="757"/>
      <c r="OPA22" s="757"/>
      <c r="OPB22" s="757"/>
      <c r="OPC22" s="757"/>
      <c r="OPD22" s="757"/>
      <c r="OPE22" s="757"/>
      <c r="OPF22" s="757"/>
      <c r="OPG22" s="757"/>
      <c r="OPH22" s="757"/>
      <c r="OPI22" s="757"/>
      <c r="OPJ22" s="757"/>
      <c r="OPK22" s="757"/>
      <c r="OPL22" s="757"/>
      <c r="OPM22" s="757"/>
      <c r="OPN22" s="757"/>
      <c r="OPO22" s="757"/>
      <c r="OPP22" s="757"/>
      <c r="OPQ22" s="757"/>
      <c r="OPR22" s="757"/>
      <c r="OPS22" s="757"/>
      <c r="OPT22" s="757"/>
      <c r="OPU22" s="757"/>
      <c r="OPV22" s="757"/>
      <c r="OPW22" s="757"/>
      <c r="OPX22" s="757"/>
      <c r="OPY22" s="757"/>
      <c r="OPZ22" s="757"/>
      <c r="OQA22" s="757"/>
      <c r="OQB22" s="757"/>
      <c r="OQC22" s="757"/>
      <c r="OQD22" s="757"/>
      <c r="OQE22" s="757"/>
      <c r="OQF22" s="757"/>
      <c r="OQG22" s="757"/>
      <c r="OQH22" s="757"/>
      <c r="OQI22" s="757"/>
      <c r="OQJ22" s="757"/>
      <c r="OQK22" s="757"/>
      <c r="OQL22" s="757"/>
      <c r="OQM22" s="757"/>
      <c r="OQN22" s="757"/>
      <c r="OQO22" s="757"/>
      <c r="OQP22" s="757"/>
      <c r="OQQ22" s="757"/>
      <c r="OQR22" s="757"/>
      <c r="OQS22" s="757"/>
      <c r="OQT22" s="757"/>
      <c r="OQU22" s="757"/>
      <c r="OQV22" s="757"/>
      <c r="OQW22" s="757"/>
      <c r="OQX22" s="757"/>
      <c r="OQY22" s="757"/>
      <c r="OQZ22" s="757"/>
      <c r="ORA22" s="757"/>
      <c r="ORB22" s="757"/>
      <c r="ORC22" s="757"/>
      <c r="ORD22" s="757"/>
      <c r="ORE22" s="757"/>
      <c r="ORF22" s="757"/>
      <c r="ORG22" s="757"/>
      <c r="ORH22" s="757"/>
      <c r="ORI22" s="757"/>
      <c r="ORJ22" s="757"/>
      <c r="ORK22" s="757"/>
      <c r="ORL22" s="757"/>
      <c r="ORM22" s="757"/>
      <c r="ORN22" s="757"/>
      <c r="ORO22" s="757"/>
      <c r="ORP22" s="757"/>
      <c r="ORQ22" s="757"/>
      <c r="ORR22" s="757"/>
      <c r="ORS22" s="757"/>
      <c r="ORT22" s="757"/>
      <c r="ORU22" s="757"/>
      <c r="ORV22" s="757"/>
      <c r="ORW22" s="757"/>
      <c r="ORX22" s="757"/>
      <c r="ORY22" s="757"/>
      <c r="ORZ22" s="757"/>
      <c r="OSA22" s="757"/>
      <c r="OSB22" s="757"/>
      <c r="OSC22" s="757"/>
      <c r="OSD22" s="757"/>
      <c r="OSE22" s="757"/>
      <c r="OSF22" s="757"/>
      <c r="OSG22" s="757"/>
      <c r="OSH22" s="757"/>
      <c r="OSI22" s="757"/>
      <c r="OSJ22" s="757"/>
      <c r="OSK22" s="757"/>
      <c r="OSL22" s="757"/>
      <c r="OSM22" s="757"/>
      <c r="OSN22" s="757"/>
      <c r="OSO22" s="757"/>
      <c r="OSP22" s="757"/>
      <c r="OSQ22" s="757"/>
      <c r="OSR22" s="757"/>
      <c r="OSS22" s="757"/>
      <c r="OST22" s="757"/>
      <c r="OSU22" s="757"/>
      <c r="OSV22" s="757"/>
      <c r="OSW22" s="757"/>
      <c r="OSX22" s="757"/>
      <c r="OSY22" s="757"/>
      <c r="OSZ22" s="757"/>
      <c r="OTA22" s="757"/>
      <c r="OTB22" s="757"/>
      <c r="OTC22" s="757"/>
      <c r="OTD22" s="757"/>
      <c r="OTE22" s="757"/>
      <c r="OTF22" s="757"/>
      <c r="OTG22" s="757"/>
      <c r="OTH22" s="757"/>
      <c r="OTI22" s="757"/>
      <c r="OTJ22" s="757"/>
      <c r="OTK22" s="757"/>
      <c r="OTL22" s="757"/>
      <c r="OTM22" s="757"/>
      <c r="OTN22" s="757"/>
      <c r="OTO22" s="757"/>
      <c r="OTP22" s="757"/>
      <c r="OTQ22" s="757"/>
      <c r="OTR22" s="757"/>
      <c r="OTS22" s="757"/>
      <c r="OTT22" s="757"/>
      <c r="OTU22" s="757"/>
      <c r="OTV22" s="757"/>
      <c r="OTW22" s="757"/>
      <c r="OTX22" s="757"/>
      <c r="OTY22" s="757"/>
      <c r="OTZ22" s="757"/>
      <c r="OUA22" s="757"/>
      <c r="OUB22" s="757"/>
      <c r="OUC22" s="757"/>
      <c r="OUD22" s="757"/>
      <c r="OUE22" s="757"/>
      <c r="OUF22" s="757"/>
      <c r="OUG22" s="757"/>
      <c r="OUH22" s="757"/>
      <c r="OUI22" s="757"/>
      <c r="OUJ22" s="757"/>
      <c r="OUK22" s="757"/>
      <c r="OUL22" s="757"/>
      <c r="OUM22" s="757"/>
      <c r="OUN22" s="757"/>
      <c r="OUO22" s="757"/>
      <c r="OUP22" s="757"/>
      <c r="OUQ22" s="757"/>
      <c r="OUR22" s="757"/>
      <c r="OUS22" s="757"/>
      <c r="OUT22" s="757"/>
      <c r="OUU22" s="757"/>
      <c r="OUV22" s="757"/>
      <c r="OUW22" s="757"/>
      <c r="OUX22" s="757"/>
      <c r="OUY22" s="757"/>
      <c r="OUZ22" s="757"/>
      <c r="OVA22" s="757"/>
      <c r="OVB22" s="757"/>
      <c r="OVC22" s="757"/>
      <c r="OVD22" s="757"/>
      <c r="OVE22" s="757"/>
      <c r="OVF22" s="757"/>
      <c r="OVG22" s="757"/>
      <c r="OVH22" s="757"/>
      <c r="OVI22" s="757"/>
      <c r="OVJ22" s="757"/>
      <c r="OVK22" s="757"/>
      <c r="OVL22" s="757"/>
      <c r="OVM22" s="757"/>
      <c r="OVN22" s="757"/>
      <c r="OVO22" s="757"/>
      <c r="OVP22" s="757"/>
      <c r="OVQ22" s="757"/>
      <c r="OVR22" s="757"/>
      <c r="OVS22" s="757"/>
      <c r="OVT22" s="757"/>
      <c r="OVU22" s="757"/>
      <c r="OVV22" s="757"/>
      <c r="OVW22" s="757"/>
      <c r="OVX22" s="757"/>
      <c r="OVY22" s="757"/>
      <c r="OVZ22" s="757"/>
      <c r="OWA22" s="757"/>
      <c r="OWB22" s="757"/>
      <c r="OWC22" s="757"/>
      <c r="OWD22" s="757"/>
      <c r="OWE22" s="757"/>
      <c r="OWF22" s="757"/>
      <c r="OWG22" s="757"/>
      <c r="OWH22" s="757"/>
      <c r="OWI22" s="757"/>
      <c r="OWJ22" s="757"/>
      <c r="OWK22" s="757"/>
      <c r="OWL22" s="757"/>
      <c r="OWM22" s="757"/>
      <c r="OWN22" s="757"/>
      <c r="OWO22" s="757"/>
      <c r="OWP22" s="757"/>
      <c r="OWQ22" s="757"/>
      <c r="OWR22" s="757"/>
      <c r="OWS22" s="757"/>
      <c r="OWT22" s="757"/>
      <c r="OWU22" s="757"/>
      <c r="OWV22" s="757"/>
      <c r="OWW22" s="757"/>
      <c r="OWX22" s="757"/>
      <c r="OWY22" s="757"/>
      <c r="OWZ22" s="757"/>
      <c r="OXA22" s="757"/>
      <c r="OXB22" s="757"/>
      <c r="OXC22" s="757"/>
      <c r="OXD22" s="757"/>
      <c r="OXE22" s="757"/>
      <c r="OXF22" s="757"/>
      <c r="OXG22" s="757"/>
      <c r="OXH22" s="757"/>
      <c r="OXI22" s="757"/>
      <c r="OXJ22" s="757"/>
      <c r="OXK22" s="757"/>
      <c r="OXL22" s="757"/>
      <c r="OXM22" s="757"/>
      <c r="OXN22" s="757"/>
      <c r="OXO22" s="757"/>
      <c r="OXP22" s="757"/>
      <c r="OXQ22" s="757"/>
      <c r="OXR22" s="757"/>
      <c r="OXS22" s="757"/>
      <c r="OXT22" s="757"/>
      <c r="OXU22" s="757"/>
      <c r="OXV22" s="757"/>
      <c r="OXW22" s="757"/>
      <c r="OXX22" s="757"/>
      <c r="OXY22" s="757"/>
      <c r="OXZ22" s="757"/>
      <c r="OYA22" s="757"/>
      <c r="OYB22" s="757"/>
      <c r="OYC22" s="757"/>
      <c r="OYD22" s="757"/>
      <c r="OYE22" s="757"/>
      <c r="OYF22" s="757"/>
      <c r="OYG22" s="757"/>
      <c r="OYH22" s="757"/>
      <c r="OYI22" s="757"/>
      <c r="OYJ22" s="757"/>
      <c r="OYK22" s="757"/>
      <c r="OYL22" s="757"/>
      <c r="OYM22" s="757"/>
      <c r="OYN22" s="757"/>
      <c r="OYO22" s="757"/>
      <c r="OYP22" s="757"/>
      <c r="OYQ22" s="757"/>
      <c r="OYR22" s="757"/>
      <c r="OYS22" s="757"/>
      <c r="OYT22" s="757"/>
      <c r="OYU22" s="757"/>
      <c r="OYV22" s="757"/>
      <c r="OYW22" s="757"/>
      <c r="OYX22" s="757"/>
      <c r="OYY22" s="757"/>
      <c r="OYZ22" s="757"/>
      <c r="OZA22" s="757"/>
      <c r="OZB22" s="757"/>
      <c r="OZC22" s="757"/>
      <c r="OZD22" s="757"/>
      <c r="OZE22" s="757"/>
      <c r="OZF22" s="757"/>
      <c r="OZG22" s="757"/>
      <c r="OZH22" s="757"/>
      <c r="OZI22" s="757"/>
      <c r="OZJ22" s="757"/>
      <c r="OZK22" s="757"/>
      <c r="OZL22" s="757"/>
      <c r="OZM22" s="757"/>
      <c r="OZN22" s="757"/>
      <c r="OZO22" s="757"/>
      <c r="OZP22" s="757"/>
      <c r="OZQ22" s="757"/>
      <c r="OZR22" s="757"/>
      <c r="OZS22" s="757"/>
      <c r="OZT22" s="757"/>
      <c r="OZU22" s="757"/>
      <c r="OZV22" s="757"/>
      <c r="OZW22" s="757"/>
      <c r="OZX22" s="757"/>
      <c r="OZY22" s="757"/>
      <c r="OZZ22" s="757"/>
      <c r="PAA22" s="757"/>
      <c r="PAB22" s="757"/>
      <c r="PAC22" s="757"/>
      <c r="PAD22" s="757"/>
      <c r="PAE22" s="757"/>
      <c r="PAF22" s="757"/>
      <c r="PAG22" s="757"/>
      <c r="PAH22" s="757"/>
      <c r="PAI22" s="757"/>
      <c r="PAJ22" s="757"/>
      <c r="PAK22" s="757"/>
      <c r="PAL22" s="757"/>
      <c r="PAM22" s="757"/>
      <c r="PAN22" s="757"/>
      <c r="PAO22" s="757"/>
      <c r="PAP22" s="757"/>
      <c r="PAQ22" s="757"/>
      <c r="PAR22" s="757"/>
      <c r="PAS22" s="757"/>
      <c r="PAT22" s="757"/>
      <c r="PAU22" s="757"/>
      <c r="PAV22" s="757"/>
      <c r="PAW22" s="757"/>
      <c r="PAX22" s="757"/>
      <c r="PAY22" s="757"/>
      <c r="PAZ22" s="757"/>
      <c r="PBA22" s="757"/>
      <c r="PBB22" s="757"/>
      <c r="PBC22" s="757"/>
      <c r="PBD22" s="757"/>
      <c r="PBE22" s="757"/>
      <c r="PBF22" s="757"/>
      <c r="PBG22" s="757"/>
      <c r="PBH22" s="757"/>
      <c r="PBI22" s="757"/>
      <c r="PBJ22" s="757"/>
      <c r="PBK22" s="757"/>
      <c r="PBL22" s="757"/>
      <c r="PBM22" s="757"/>
      <c r="PBN22" s="757"/>
      <c r="PBO22" s="757"/>
      <c r="PBP22" s="757"/>
      <c r="PBQ22" s="757"/>
      <c r="PBR22" s="757"/>
      <c r="PBS22" s="757"/>
      <c r="PBT22" s="757"/>
      <c r="PBU22" s="757"/>
      <c r="PBV22" s="757"/>
      <c r="PBW22" s="757"/>
      <c r="PBX22" s="757"/>
      <c r="PBY22" s="757"/>
      <c r="PBZ22" s="757"/>
      <c r="PCA22" s="757"/>
      <c r="PCB22" s="757"/>
      <c r="PCC22" s="757"/>
      <c r="PCD22" s="757"/>
      <c r="PCE22" s="757"/>
      <c r="PCF22" s="757"/>
      <c r="PCG22" s="757"/>
      <c r="PCH22" s="757"/>
      <c r="PCI22" s="757"/>
      <c r="PCJ22" s="757"/>
      <c r="PCK22" s="757"/>
      <c r="PCL22" s="757"/>
      <c r="PCM22" s="757"/>
      <c r="PCN22" s="757"/>
      <c r="PCO22" s="757"/>
      <c r="PCP22" s="757"/>
      <c r="PCQ22" s="757"/>
      <c r="PCR22" s="757"/>
      <c r="PCS22" s="757"/>
      <c r="PCT22" s="757"/>
      <c r="PCU22" s="757"/>
      <c r="PCV22" s="757"/>
      <c r="PCW22" s="757"/>
      <c r="PCX22" s="757"/>
      <c r="PCY22" s="757"/>
      <c r="PCZ22" s="757"/>
      <c r="PDA22" s="757"/>
      <c r="PDB22" s="757"/>
      <c r="PDC22" s="757"/>
      <c r="PDD22" s="757"/>
      <c r="PDE22" s="757"/>
      <c r="PDF22" s="757"/>
      <c r="PDG22" s="757"/>
      <c r="PDH22" s="757"/>
      <c r="PDI22" s="757"/>
      <c r="PDJ22" s="757"/>
      <c r="PDK22" s="757"/>
      <c r="PDL22" s="757"/>
      <c r="PDM22" s="757"/>
      <c r="PDN22" s="757"/>
      <c r="PDO22" s="757"/>
      <c r="PDP22" s="757"/>
      <c r="PDQ22" s="757"/>
      <c r="PDR22" s="757"/>
      <c r="PDS22" s="757"/>
      <c r="PDT22" s="757"/>
      <c r="PDU22" s="757"/>
      <c r="PDV22" s="757"/>
      <c r="PDW22" s="757"/>
      <c r="PDX22" s="757"/>
      <c r="PDY22" s="757"/>
      <c r="PDZ22" s="757"/>
      <c r="PEA22" s="757"/>
      <c r="PEB22" s="757"/>
      <c r="PEC22" s="757"/>
      <c r="PED22" s="757"/>
      <c r="PEE22" s="757"/>
      <c r="PEF22" s="757"/>
      <c r="PEG22" s="757"/>
      <c r="PEH22" s="757"/>
      <c r="PEI22" s="757"/>
      <c r="PEJ22" s="757"/>
      <c r="PEK22" s="757"/>
      <c r="PEL22" s="757"/>
      <c r="PEM22" s="757"/>
      <c r="PEN22" s="757"/>
      <c r="PEO22" s="757"/>
      <c r="PEP22" s="757"/>
      <c r="PEQ22" s="757"/>
      <c r="PER22" s="757"/>
      <c r="PES22" s="757"/>
      <c r="PET22" s="757"/>
      <c r="PEU22" s="757"/>
      <c r="PEV22" s="757"/>
      <c r="PEW22" s="757"/>
      <c r="PEX22" s="757"/>
      <c r="PEY22" s="757"/>
      <c r="PEZ22" s="757"/>
      <c r="PFA22" s="757"/>
      <c r="PFB22" s="757"/>
      <c r="PFC22" s="757"/>
      <c r="PFD22" s="757"/>
      <c r="PFE22" s="757"/>
      <c r="PFF22" s="757"/>
      <c r="PFG22" s="757"/>
      <c r="PFH22" s="757"/>
      <c r="PFI22" s="757"/>
      <c r="PFJ22" s="757"/>
      <c r="PFK22" s="757"/>
      <c r="PFL22" s="757"/>
      <c r="PFM22" s="757"/>
      <c r="PFN22" s="757"/>
      <c r="PFO22" s="757"/>
      <c r="PFP22" s="757"/>
      <c r="PFQ22" s="757"/>
      <c r="PFR22" s="757"/>
      <c r="PFS22" s="757"/>
      <c r="PFT22" s="757"/>
      <c r="PFU22" s="757"/>
      <c r="PFV22" s="757"/>
      <c r="PFW22" s="757"/>
      <c r="PFX22" s="757"/>
      <c r="PFY22" s="757"/>
      <c r="PFZ22" s="757"/>
      <c r="PGA22" s="757"/>
      <c r="PGB22" s="757"/>
      <c r="PGC22" s="757"/>
      <c r="PGD22" s="757"/>
      <c r="PGE22" s="757"/>
      <c r="PGF22" s="757"/>
      <c r="PGG22" s="757"/>
      <c r="PGH22" s="757"/>
      <c r="PGI22" s="757"/>
      <c r="PGJ22" s="757"/>
      <c r="PGK22" s="757"/>
      <c r="PGL22" s="757"/>
      <c r="PGM22" s="757"/>
      <c r="PGN22" s="757"/>
      <c r="PGO22" s="757"/>
      <c r="PGP22" s="757"/>
      <c r="PGQ22" s="757"/>
      <c r="PGR22" s="757"/>
      <c r="PGS22" s="757"/>
      <c r="PGT22" s="757"/>
      <c r="PGU22" s="757"/>
      <c r="PGV22" s="757"/>
      <c r="PGW22" s="757"/>
      <c r="PGX22" s="757"/>
      <c r="PGY22" s="757"/>
      <c r="PGZ22" s="757"/>
      <c r="PHA22" s="757"/>
      <c r="PHB22" s="757"/>
      <c r="PHC22" s="757"/>
      <c r="PHD22" s="757"/>
      <c r="PHE22" s="757"/>
      <c r="PHF22" s="757"/>
      <c r="PHG22" s="757"/>
      <c r="PHH22" s="757"/>
      <c r="PHI22" s="757"/>
      <c r="PHJ22" s="757"/>
      <c r="PHK22" s="757"/>
      <c r="PHL22" s="757"/>
      <c r="PHM22" s="757"/>
      <c r="PHN22" s="757"/>
      <c r="PHO22" s="757"/>
      <c r="PHP22" s="757"/>
      <c r="PHQ22" s="757"/>
      <c r="PHR22" s="757"/>
      <c r="PHS22" s="757"/>
      <c r="PHT22" s="757"/>
      <c r="PHU22" s="757"/>
      <c r="PHV22" s="757"/>
      <c r="PHW22" s="757"/>
      <c r="PHX22" s="757"/>
      <c r="PHY22" s="757"/>
      <c r="PHZ22" s="757"/>
      <c r="PIA22" s="757"/>
      <c r="PIB22" s="757"/>
      <c r="PIC22" s="757"/>
      <c r="PID22" s="757"/>
      <c r="PIE22" s="757"/>
      <c r="PIF22" s="757"/>
      <c r="PIG22" s="757"/>
      <c r="PIH22" s="757"/>
      <c r="PII22" s="757"/>
      <c r="PIJ22" s="757"/>
      <c r="PIK22" s="757"/>
      <c r="PIL22" s="757"/>
      <c r="PIM22" s="757"/>
      <c r="PIN22" s="757"/>
      <c r="PIO22" s="757"/>
      <c r="PIP22" s="757"/>
      <c r="PIQ22" s="757"/>
      <c r="PIR22" s="757"/>
      <c r="PIS22" s="757"/>
      <c r="PIT22" s="757"/>
      <c r="PIU22" s="757"/>
      <c r="PIV22" s="757"/>
      <c r="PIW22" s="757"/>
      <c r="PIX22" s="757"/>
      <c r="PIY22" s="757"/>
      <c r="PIZ22" s="757"/>
      <c r="PJA22" s="757"/>
      <c r="PJB22" s="757"/>
      <c r="PJC22" s="757"/>
      <c r="PJD22" s="757"/>
      <c r="PJE22" s="757"/>
      <c r="PJF22" s="757"/>
      <c r="PJG22" s="757"/>
      <c r="PJH22" s="757"/>
      <c r="PJI22" s="757"/>
      <c r="PJJ22" s="757"/>
      <c r="PJK22" s="757"/>
      <c r="PJL22" s="757"/>
      <c r="PJM22" s="757"/>
      <c r="PJN22" s="757"/>
      <c r="PJO22" s="757"/>
      <c r="PJP22" s="757"/>
      <c r="PJQ22" s="757"/>
      <c r="PJR22" s="757"/>
      <c r="PJS22" s="757"/>
      <c r="PJT22" s="757"/>
      <c r="PJU22" s="757"/>
      <c r="PJV22" s="757"/>
      <c r="PJW22" s="757"/>
      <c r="PJX22" s="757"/>
      <c r="PJY22" s="757"/>
      <c r="PJZ22" s="757"/>
      <c r="PKA22" s="757"/>
      <c r="PKB22" s="757"/>
      <c r="PKC22" s="757"/>
      <c r="PKD22" s="757"/>
      <c r="PKE22" s="757"/>
      <c r="PKF22" s="757"/>
      <c r="PKG22" s="757"/>
      <c r="PKH22" s="757"/>
      <c r="PKI22" s="757"/>
      <c r="PKJ22" s="757"/>
      <c r="PKK22" s="757"/>
      <c r="PKL22" s="757"/>
      <c r="PKM22" s="757"/>
      <c r="PKN22" s="757"/>
      <c r="PKO22" s="757"/>
      <c r="PKP22" s="757"/>
      <c r="PKQ22" s="757"/>
      <c r="PKR22" s="757"/>
      <c r="PKS22" s="757"/>
      <c r="PKT22" s="757"/>
      <c r="PKU22" s="757"/>
      <c r="PKV22" s="757"/>
      <c r="PKW22" s="757"/>
      <c r="PKX22" s="757"/>
      <c r="PKY22" s="757"/>
      <c r="PKZ22" s="757"/>
      <c r="PLA22" s="757"/>
      <c r="PLB22" s="757"/>
      <c r="PLC22" s="757"/>
      <c r="PLD22" s="757"/>
      <c r="PLE22" s="757"/>
      <c r="PLF22" s="757"/>
      <c r="PLG22" s="757"/>
      <c r="PLH22" s="757"/>
      <c r="PLI22" s="757"/>
      <c r="PLJ22" s="757"/>
      <c r="PLK22" s="757"/>
      <c r="PLL22" s="757"/>
      <c r="PLM22" s="757"/>
      <c r="PLN22" s="757"/>
      <c r="PLO22" s="757"/>
      <c r="PLP22" s="757"/>
      <c r="PLQ22" s="757"/>
      <c r="PLR22" s="757"/>
      <c r="PLS22" s="757"/>
      <c r="PLT22" s="757"/>
      <c r="PLU22" s="757"/>
      <c r="PLV22" s="757"/>
      <c r="PLW22" s="757"/>
      <c r="PLX22" s="757"/>
      <c r="PLY22" s="757"/>
      <c r="PLZ22" s="757"/>
      <c r="PMA22" s="757"/>
      <c r="PMB22" s="757"/>
      <c r="PMC22" s="757"/>
      <c r="PMD22" s="757"/>
      <c r="PME22" s="757"/>
      <c r="PMF22" s="757"/>
      <c r="PMG22" s="757"/>
      <c r="PMH22" s="757"/>
      <c r="PMI22" s="757"/>
      <c r="PMJ22" s="757"/>
      <c r="PMK22" s="757"/>
      <c r="PML22" s="757"/>
      <c r="PMM22" s="757"/>
      <c r="PMN22" s="757"/>
      <c r="PMO22" s="757"/>
      <c r="PMP22" s="757"/>
      <c r="PMQ22" s="757"/>
      <c r="PMR22" s="757"/>
      <c r="PMS22" s="757"/>
      <c r="PMT22" s="757"/>
      <c r="PMU22" s="757"/>
      <c r="PMV22" s="757"/>
      <c r="PMW22" s="757"/>
      <c r="PMX22" s="757"/>
      <c r="PMY22" s="757"/>
      <c r="PMZ22" s="757"/>
      <c r="PNA22" s="757"/>
      <c r="PNB22" s="757"/>
      <c r="PNC22" s="757"/>
      <c r="PND22" s="757"/>
      <c r="PNE22" s="757"/>
      <c r="PNF22" s="757"/>
      <c r="PNG22" s="757"/>
      <c r="PNH22" s="757"/>
      <c r="PNI22" s="757"/>
      <c r="PNJ22" s="757"/>
      <c r="PNK22" s="757"/>
      <c r="PNL22" s="757"/>
      <c r="PNM22" s="757"/>
      <c r="PNN22" s="757"/>
      <c r="PNO22" s="757"/>
      <c r="PNP22" s="757"/>
      <c r="PNQ22" s="757"/>
      <c r="PNR22" s="757"/>
      <c r="PNS22" s="757"/>
      <c r="PNT22" s="757"/>
      <c r="PNU22" s="757"/>
      <c r="PNV22" s="757"/>
      <c r="PNW22" s="757"/>
      <c r="PNX22" s="757"/>
      <c r="PNY22" s="757"/>
      <c r="PNZ22" s="757"/>
      <c r="POA22" s="757"/>
      <c r="POB22" s="757"/>
      <c r="POC22" s="757"/>
      <c r="POD22" s="757"/>
      <c r="POE22" s="757"/>
      <c r="POF22" s="757"/>
      <c r="POG22" s="757"/>
      <c r="POH22" s="757"/>
      <c r="POI22" s="757"/>
      <c r="POJ22" s="757"/>
      <c r="POK22" s="757"/>
      <c r="POL22" s="757"/>
      <c r="POM22" s="757"/>
      <c r="PON22" s="757"/>
      <c r="POO22" s="757"/>
      <c r="POP22" s="757"/>
      <c r="POQ22" s="757"/>
      <c r="POR22" s="757"/>
      <c r="POS22" s="757"/>
      <c r="POT22" s="757"/>
      <c r="POU22" s="757"/>
      <c r="POV22" s="757"/>
      <c r="POW22" s="757"/>
      <c r="POX22" s="757"/>
      <c r="POY22" s="757"/>
      <c r="POZ22" s="757"/>
      <c r="PPA22" s="757"/>
      <c r="PPB22" s="757"/>
      <c r="PPC22" s="757"/>
      <c r="PPD22" s="757"/>
      <c r="PPE22" s="757"/>
      <c r="PPF22" s="757"/>
      <c r="PPG22" s="757"/>
      <c r="PPH22" s="757"/>
      <c r="PPI22" s="757"/>
      <c r="PPJ22" s="757"/>
      <c r="PPK22" s="757"/>
      <c r="PPL22" s="757"/>
      <c r="PPM22" s="757"/>
      <c r="PPN22" s="757"/>
      <c r="PPO22" s="757"/>
      <c r="PPP22" s="757"/>
      <c r="PPQ22" s="757"/>
      <c r="PPR22" s="757"/>
      <c r="PPS22" s="757"/>
      <c r="PPT22" s="757"/>
      <c r="PPU22" s="757"/>
      <c r="PPV22" s="757"/>
      <c r="PPW22" s="757"/>
      <c r="PPX22" s="757"/>
      <c r="PPY22" s="757"/>
      <c r="PPZ22" s="757"/>
      <c r="PQA22" s="757"/>
      <c r="PQB22" s="757"/>
      <c r="PQC22" s="757"/>
      <c r="PQD22" s="757"/>
      <c r="PQE22" s="757"/>
      <c r="PQF22" s="757"/>
      <c r="PQG22" s="757"/>
      <c r="PQH22" s="757"/>
      <c r="PQI22" s="757"/>
      <c r="PQJ22" s="757"/>
      <c r="PQK22" s="757"/>
      <c r="PQL22" s="757"/>
      <c r="PQM22" s="757"/>
      <c r="PQN22" s="757"/>
      <c r="PQO22" s="757"/>
      <c r="PQP22" s="757"/>
      <c r="PQQ22" s="757"/>
      <c r="PQR22" s="757"/>
      <c r="PQS22" s="757"/>
      <c r="PQT22" s="757"/>
      <c r="PQU22" s="757"/>
      <c r="PQV22" s="757"/>
      <c r="PQW22" s="757"/>
      <c r="PQX22" s="757"/>
      <c r="PQY22" s="757"/>
      <c r="PQZ22" s="757"/>
      <c r="PRA22" s="757"/>
      <c r="PRB22" s="757"/>
      <c r="PRC22" s="757"/>
      <c r="PRD22" s="757"/>
      <c r="PRE22" s="757"/>
      <c r="PRF22" s="757"/>
      <c r="PRG22" s="757"/>
      <c r="PRH22" s="757"/>
      <c r="PRI22" s="757"/>
      <c r="PRJ22" s="757"/>
      <c r="PRK22" s="757"/>
      <c r="PRL22" s="757"/>
      <c r="PRM22" s="757"/>
      <c r="PRN22" s="757"/>
      <c r="PRO22" s="757"/>
      <c r="PRP22" s="757"/>
      <c r="PRQ22" s="757"/>
      <c r="PRR22" s="757"/>
      <c r="PRS22" s="757"/>
      <c r="PRT22" s="757"/>
      <c r="PRU22" s="757"/>
      <c r="PRV22" s="757"/>
      <c r="PRW22" s="757"/>
      <c r="PRX22" s="757"/>
      <c r="PRY22" s="757"/>
      <c r="PRZ22" s="757"/>
      <c r="PSA22" s="757"/>
      <c r="PSB22" s="757"/>
      <c r="PSC22" s="757"/>
      <c r="PSD22" s="757"/>
      <c r="PSE22" s="757"/>
      <c r="PSF22" s="757"/>
      <c r="PSG22" s="757"/>
      <c r="PSH22" s="757"/>
      <c r="PSI22" s="757"/>
      <c r="PSJ22" s="757"/>
      <c r="PSK22" s="757"/>
      <c r="PSL22" s="757"/>
      <c r="PSM22" s="757"/>
      <c r="PSN22" s="757"/>
      <c r="PSO22" s="757"/>
      <c r="PSP22" s="757"/>
      <c r="PSQ22" s="757"/>
      <c r="PSR22" s="757"/>
      <c r="PSS22" s="757"/>
      <c r="PST22" s="757"/>
      <c r="PSU22" s="757"/>
      <c r="PSV22" s="757"/>
      <c r="PSW22" s="757"/>
      <c r="PSX22" s="757"/>
      <c r="PSY22" s="757"/>
      <c r="PSZ22" s="757"/>
      <c r="PTA22" s="757"/>
      <c r="PTB22" s="757"/>
      <c r="PTC22" s="757"/>
      <c r="PTD22" s="757"/>
      <c r="PTE22" s="757"/>
      <c r="PTF22" s="757"/>
      <c r="PTG22" s="757"/>
      <c r="PTH22" s="757"/>
      <c r="PTI22" s="757"/>
      <c r="PTJ22" s="757"/>
      <c r="PTK22" s="757"/>
      <c r="PTL22" s="757"/>
      <c r="PTM22" s="757"/>
      <c r="PTN22" s="757"/>
      <c r="PTO22" s="757"/>
      <c r="PTP22" s="757"/>
      <c r="PTQ22" s="757"/>
      <c r="PTR22" s="757"/>
      <c r="PTS22" s="757"/>
      <c r="PTT22" s="757"/>
      <c r="PTU22" s="757"/>
      <c r="PTV22" s="757"/>
      <c r="PTW22" s="757"/>
      <c r="PTX22" s="757"/>
      <c r="PTY22" s="757"/>
      <c r="PTZ22" s="757"/>
      <c r="PUA22" s="757"/>
      <c r="PUB22" s="757"/>
      <c r="PUC22" s="757"/>
      <c r="PUD22" s="757"/>
      <c r="PUE22" s="757"/>
      <c r="PUF22" s="757"/>
      <c r="PUG22" s="757"/>
      <c r="PUH22" s="757"/>
      <c r="PUI22" s="757"/>
      <c r="PUJ22" s="757"/>
      <c r="PUK22" s="757"/>
      <c r="PUL22" s="757"/>
      <c r="PUM22" s="757"/>
      <c r="PUN22" s="757"/>
      <c r="PUO22" s="757"/>
      <c r="PUP22" s="757"/>
      <c r="PUQ22" s="757"/>
      <c r="PUR22" s="757"/>
      <c r="PUS22" s="757"/>
      <c r="PUT22" s="757"/>
      <c r="PUU22" s="757"/>
      <c r="PUV22" s="757"/>
      <c r="PUW22" s="757"/>
      <c r="PUX22" s="757"/>
      <c r="PUY22" s="757"/>
      <c r="PUZ22" s="757"/>
      <c r="PVA22" s="757"/>
      <c r="PVB22" s="757"/>
      <c r="PVC22" s="757"/>
      <c r="PVD22" s="757"/>
      <c r="PVE22" s="757"/>
      <c r="PVF22" s="757"/>
      <c r="PVG22" s="757"/>
      <c r="PVH22" s="757"/>
      <c r="PVI22" s="757"/>
      <c r="PVJ22" s="757"/>
      <c r="PVK22" s="757"/>
      <c r="PVL22" s="757"/>
      <c r="PVM22" s="757"/>
      <c r="PVN22" s="757"/>
      <c r="PVO22" s="757"/>
      <c r="PVP22" s="757"/>
      <c r="PVQ22" s="757"/>
      <c r="PVR22" s="757"/>
      <c r="PVS22" s="757"/>
      <c r="PVT22" s="757"/>
      <c r="PVU22" s="757"/>
      <c r="PVV22" s="757"/>
      <c r="PVW22" s="757"/>
      <c r="PVX22" s="757"/>
      <c r="PVY22" s="757"/>
      <c r="PVZ22" s="757"/>
      <c r="PWA22" s="757"/>
      <c r="PWB22" s="757"/>
      <c r="PWC22" s="757"/>
      <c r="PWD22" s="757"/>
      <c r="PWE22" s="757"/>
      <c r="PWF22" s="757"/>
      <c r="PWG22" s="757"/>
      <c r="PWH22" s="757"/>
      <c r="PWI22" s="757"/>
      <c r="PWJ22" s="757"/>
      <c r="PWK22" s="757"/>
      <c r="PWL22" s="757"/>
      <c r="PWM22" s="757"/>
      <c r="PWN22" s="757"/>
      <c r="PWO22" s="757"/>
      <c r="PWP22" s="757"/>
      <c r="PWQ22" s="757"/>
      <c r="PWR22" s="757"/>
      <c r="PWS22" s="757"/>
      <c r="PWT22" s="757"/>
      <c r="PWU22" s="757"/>
      <c r="PWV22" s="757"/>
      <c r="PWW22" s="757"/>
      <c r="PWX22" s="757"/>
      <c r="PWY22" s="757"/>
      <c r="PWZ22" s="757"/>
      <c r="PXA22" s="757"/>
      <c r="PXB22" s="757"/>
      <c r="PXC22" s="757"/>
      <c r="PXD22" s="757"/>
      <c r="PXE22" s="757"/>
      <c r="PXF22" s="757"/>
      <c r="PXG22" s="757"/>
      <c r="PXH22" s="757"/>
      <c r="PXI22" s="757"/>
      <c r="PXJ22" s="757"/>
      <c r="PXK22" s="757"/>
      <c r="PXL22" s="757"/>
      <c r="PXM22" s="757"/>
      <c r="PXN22" s="757"/>
      <c r="PXO22" s="757"/>
      <c r="PXP22" s="757"/>
      <c r="PXQ22" s="757"/>
      <c r="PXR22" s="757"/>
      <c r="PXS22" s="757"/>
      <c r="PXT22" s="757"/>
      <c r="PXU22" s="757"/>
      <c r="PXV22" s="757"/>
      <c r="PXW22" s="757"/>
      <c r="PXX22" s="757"/>
      <c r="PXY22" s="757"/>
      <c r="PXZ22" s="757"/>
      <c r="PYA22" s="757"/>
      <c r="PYB22" s="757"/>
      <c r="PYC22" s="757"/>
      <c r="PYD22" s="757"/>
      <c r="PYE22" s="757"/>
      <c r="PYF22" s="757"/>
      <c r="PYG22" s="757"/>
      <c r="PYH22" s="757"/>
      <c r="PYI22" s="757"/>
      <c r="PYJ22" s="757"/>
      <c r="PYK22" s="757"/>
      <c r="PYL22" s="757"/>
      <c r="PYM22" s="757"/>
      <c r="PYN22" s="757"/>
      <c r="PYO22" s="757"/>
      <c r="PYP22" s="757"/>
      <c r="PYQ22" s="757"/>
      <c r="PYR22" s="757"/>
      <c r="PYS22" s="757"/>
      <c r="PYT22" s="757"/>
      <c r="PYU22" s="757"/>
      <c r="PYV22" s="757"/>
      <c r="PYW22" s="757"/>
      <c r="PYX22" s="757"/>
      <c r="PYY22" s="757"/>
      <c r="PYZ22" s="757"/>
      <c r="PZA22" s="757"/>
      <c r="PZB22" s="757"/>
      <c r="PZC22" s="757"/>
      <c r="PZD22" s="757"/>
      <c r="PZE22" s="757"/>
      <c r="PZF22" s="757"/>
      <c r="PZG22" s="757"/>
      <c r="PZH22" s="757"/>
      <c r="PZI22" s="757"/>
      <c r="PZJ22" s="757"/>
      <c r="PZK22" s="757"/>
      <c r="PZL22" s="757"/>
      <c r="PZM22" s="757"/>
      <c r="PZN22" s="757"/>
      <c r="PZO22" s="757"/>
      <c r="PZP22" s="757"/>
      <c r="PZQ22" s="757"/>
      <c r="PZR22" s="757"/>
      <c r="PZS22" s="757"/>
      <c r="PZT22" s="757"/>
      <c r="PZU22" s="757"/>
      <c r="PZV22" s="757"/>
      <c r="PZW22" s="757"/>
      <c r="PZX22" s="757"/>
      <c r="PZY22" s="757"/>
      <c r="PZZ22" s="757"/>
      <c r="QAA22" s="757"/>
      <c r="QAB22" s="757"/>
      <c r="QAC22" s="757"/>
      <c r="QAD22" s="757"/>
      <c r="QAE22" s="757"/>
      <c r="QAF22" s="757"/>
      <c r="QAG22" s="757"/>
      <c r="QAH22" s="757"/>
      <c r="QAI22" s="757"/>
      <c r="QAJ22" s="757"/>
      <c r="QAK22" s="757"/>
      <c r="QAL22" s="757"/>
      <c r="QAM22" s="757"/>
      <c r="QAN22" s="757"/>
      <c r="QAO22" s="757"/>
      <c r="QAP22" s="757"/>
      <c r="QAQ22" s="757"/>
      <c r="QAR22" s="757"/>
      <c r="QAS22" s="757"/>
      <c r="QAT22" s="757"/>
      <c r="QAU22" s="757"/>
      <c r="QAV22" s="757"/>
      <c r="QAW22" s="757"/>
      <c r="QAX22" s="757"/>
      <c r="QAY22" s="757"/>
      <c r="QAZ22" s="757"/>
      <c r="QBA22" s="757"/>
      <c r="QBB22" s="757"/>
      <c r="QBC22" s="757"/>
      <c r="QBD22" s="757"/>
      <c r="QBE22" s="757"/>
      <c r="QBF22" s="757"/>
      <c r="QBG22" s="757"/>
      <c r="QBH22" s="757"/>
      <c r="QBI22" s="757"/>
      <c r="QBJ22" s="757"/>
      <c r="QBK22" s="757"/>
      <c r="QBL22" s="757"/>
      <c r="QBM22" s="757"/>
      <c r="QBN22" s="757"/>
      <c r="QBO22" s="757"/>
      <c r="QBP22" s="757"/>
      <c r="QBQ22" s="757"/>
      <c r="QBR22" s="757"/>
      <c r="QBS22" s="757"/>
      <c r="QBT22" s="757"/>
      <c r="QBU22" s="757"/>
      <c r="QBV22" s="757"/>
      <c r="QBW22" s="757"/>
      <c r="QBX22" s="757"/>
      <c r="QBY22" s="757"/>
      <c r="QBZ22" s="757"/>
      <c r="QCA22" s="757"/>
      <c r="QCB22" s="757"/>
      <c r="QCC22" s="757"/>
      <c r="QCD22" s="757"/>
      <c r="QCE22" s="757"/>
      <c r="QCF22" s="757"/>
      <c r="QCG22" s="757"/>
      <c r="QCH22" s="757"/>
      <c r="QCI22" s="757"/>
      <c r="QCJ22" s="757"/>
      <c r="QCK22" s="757"/>
      <c r="QCL22" s="757"/>
      <c r="QCM22" s="757"/>
      <c r="QCN22" s="757"/>
      <c r="QCO22" s="757"/>
      <c r="QCP22" s="757"/>
      <c r="QCQ22" s="757"/>
      <c r="QCR22" s="757"/>
      <c r="QCS22" s="757"/>
      <c r="QCT22" s="757"/>
      <c r="QCU22" s="757"/>
      <c r="QCV22" s="757"/>
      <c r="QCW22" s="757"/>
      <c r="QCX22" s="757"/>
      <c r="QCY22" s="757"/>
      <c r="QCZ22" s="757"/>
      <c r="QDA22" s="757"/>
      <c r="QDB22" s="757"/>
      <c r="QDC22" s="757"/>
      <c r="QDD22" s="757"/>
      <c r="QDE22" s="757"/>
      <c r="QDF22" s="757"/>
      <c r="QDG22" s="757"/>
      <c r="QDH22" s="757"/>
      <c r="QDI22" s="757"/>
      <c r="QDJ22" s="757"/>
      <c r="QDK22" s="757"/>
      <c r="QDL22" s="757"/>
      <c r="QDM22" s="757"/>
      <c r="QDN22" s="757"/>
      <c r="QDO22" s="757"/>
      <c r="QDP22" s="757"/>
      <c r="QDQ22" s="757"/>
      <c r="QDR22" s="757"/>
      <c r="QDS22" s="757"/>
      <c r="QDT22" s="757"/>
      <c r="QDU22" s="757"/>
      <c r="QDV22" s="757"/>
      <c r="QDW22" s="757"/>
      <c r="QDX22" s="757"/>
      <c r="QDY22" s="757"/>
      <c r="QDZ22" s="757"/>
      <c r="QEA22" s="757"/>
      <c r="QEB22" s="757"/>
      <c r="QEC22" s="757"/>
      <c r="QED22" s="757"/>
      <c r="QEE22" s="757"/>
      <c r="QEF22" s="757"/>
      <c r="QEG22" s="757"/>
      <c r="QEH22" s="757"/>
      <c r="QEI22" s="757"/>
      <c r="QEJ22" s="757"/>
      <c r="QEK22" s="757"/>
      <c r="QEL22" s="757"/>
      <c r="QEM22" s="757"/>
      <c r="QEN22" s="757"/>
      <c r="QEO22" s="757"/>
      <c r="QEP22" s="757"/>
      <c r="QEQ22" s="757"/>
      <c r="QER22" s="757"/>
      <c r="QES22" s="757"/>
      <c r="QET22" s="757"/>
      <c r="QEU22" s="757"/>
      <c r="QEV22" s="757"/>
      <c r="QEW22" s="757"/>
      <c r="QEX22" s="757"/>
      <c r="QEY22" s="757"/>
      <c r="QEZ22" s="757"/>
      <c r="QFA22" s="757"/>
      <c r="QFB22" s="757"/>
      <c r="QFC22" s="757"/>
      <c r="QFD22" s="757"/>
      <c r="QFE22" s="757"/>
      <c r="QFF22" s="757"/>
      <c r="QFG22" s="757"/>
      <c r="QFH22" s="757"/>
      <c r="QFI22" s="757"/>
      <c r="QFJ22" s="757"/>
      <c r="QFK22" s="757"/>
      <c r="QFL22" s="757"/>
      <c r="QFM22" s="757"/>
      <c r="QFN22" s="757"/>
      <c r="QFO22" s="757"/>
      <c r="QFP22" s="757"/>
      <c r="QFQ22" s="757"/>
      <c r="QFR22" s="757"/>
      <c r="QFS22" s="757"/>
      <c r="QFT22" s="757"/>
      <c r="QFU22" s="757"/>
      <c r="QFV22" s="757"/>
      <c r="QFW22" s="757"/>
      <c r="QFX22" s="757"/>
      <c r="QFY22" s="757"/>
      <c r="QFZ22" s="757"/>
      <c r="QGA22" s="757"/>
      <c r="QGB22" s="757"/>
      <c r="QGC22" s="757"/>
      <c r="QGD22" s="757"/>
      <c r="QGE22" s="757"/>
      <c r="QGF22" s="757"/>
      <c r="QGG22" s="757"/>
      <c r="QGH22" s="757"/>
      <c r="QGI22" s="757"/>
      <c r="QGJ22" s="757"/>
      <c r="QGK22" s="757"/>
      <c r="QGL22" s="757"/>
      <c r="QGM22" s="757"/>
      <c r="QGN22" s="757"/>
      <c r="QGO22" s="757"/>
      <c r="QGP22" s="757"/>
      <c r="QGQ22" s="757"/>
      <c r="QGR22" s="757"/>
      <c r="QGS22" s="757"/>
      <c r="QGT22" s="757"/>
      <c r="QGU22" s="757"/>
      <c r="QGV22" s="757"/>
      <c r="QGW22" s="757"/>
      <c r="QGX22" s="757"/>
      <c r="QGY22" s="757"/>
      <c r="QGZ22" s="757"/>
      <c r="QHA22" s="757"/>
      <c r="QHB22" s="757"/>
      <c r="QHC22" s="757"/>
      <c r="QHD22" s="757"/>
      <c r="QHE22" s="757"/>
      <c r="QHF22" s="757"/>
      <c r="QHG22" s="757"/>
      <c r="QHH22" s="757"/>
      <c r="QHI22" s="757"/>
      <c r="QHJ22" s="757"/>
      <c r="QHK22" s="757"/>
      <c r="QHL22" s="757"/>
      <c r="QHM22" s="757"/>
      <c r="QHN22" s="757"/>
      <c r="QHO22" s="757"/>
      <c r="QHP22" s="757"/>
      <c r="QHQ22" s="757"/>
      <c r="QHR22" s="757"/>
      <c r="QHS22" s="757"/>
      <c r="QHT22" s="757"/>
      <c r="QHU22" s="757"/>
      <c r="QHV22" s="757"/>
      <c r="QHW22" s="757"/>
      <c r="QHX22" s="757"/>
      <c r="QHY22" s="757"/>
      <c r="QHZ22" s="757"/>
      <c r="QIA22" s="757"/>
      <c r="QIB22" s="757"/>
      <c r="QIC22" s="757"/>
      <c r="QID22" s="757"/>
      <c r="QIE22" s="757"/>
      <c r="QIF22" s="757"/>
      <c r="QIG22" s="757"/>
      <c r="QIH22" s="757"/>
      <c r="QII22" s="757"/>
      <c r="QIJ22" s="757"/>
      <c r="QIK22" s="757"/>
      <c r="QIL22" s="757"/>
      <c r="QIM22" s="757"/>
      <c r="QIN22" s="757"/>
      <c r="QIO22" s="757"/>
      <c r="QIP22" s="757"/>
      <c r="QIQ22" s="757"/>
      <c r="QIR22" s="757"/>
      <c r="QIS22" s="757"/>
      <c r="QIT22" s="757"/>
      <c r="QIU22" s="757"/>
      <c r="QIV22" s="757"/>
      <c r="QIW22" s="757"/>
      <c r="QIX22" s="757"/>
      <c r="QIY22" s="757"/>
      <c r="QIZ22" s="757"/>
      <c r="QJA22" s="757"/>
      <c r="QJB22" s="757"/>
      <c r="QJC22" s="757"/>
      <c r="QJD22" s="757"/>
      <c r="QJE22" s="757"/>
      <c r="QJF22" s="757"/>
      <c r="QJG22" s="757"/>
      <c r="QJH22" s="757"/>
      <c r="QJI22" s="757"/>
      <c r="QJJ22" s="757"/>
      <c r="QJK22" s="757"/>
      <c r="QJL22" s="757"/>
      <c r="QJM22" s="757"/>
      <c r="QJN22" s="757"/>
      <c r="QJO22" s="757"/>
      <c r="QJP22" s="757"/>
      <c r="QJQ22" s="757"/>
      <c r="QJR22" s="757"/>
      <c r="QJS22" s="757"/>
      <c r="QJT22" s="757"/>
      <c r="QJU22" s="757"/>
      <c r="QJV22" s="757"/>
      <c r="QJW22" s="757"/>
      <c r="QJX22" s="757"/>
      <c r="QJY22" s="757"/>
      <c r="QJZ22" s="757"/>
      <c r="QKA22" s="757"/>
      <c r="QKB22" s="757"/>
      <c r="QKC22" s="757"/>
      <c r="QKD22" s="757"/>
      <c r="QKE22" s="757"/>
      <c r="QKF22" s="757"/>
      <c r="QKG22" s="757"/>
      <c r="QKH22" s="757"/>
      <c r="QKI22" s="757"/>
      <c r="QKJ22" s="757"/>
      <c r="QKK22" s="757"/>
      <c r="QKL22" s="757"/>
      <c r="QKM22" s="757"/>
      <c r="QKN22" s="757"/>
      <c r="QKO22" s="757"/>
      <c r="QKP22" s="757"/>
      <c r="QKQ22" s="757"/>
      <c r="QKR22" s="757"/>
      <c r="QKS22" s="757"/>
      <c r="QKT22" s="757"/>
      <c r="QKU22" s="757"/>
      <c r="QKV22" s="757"/>
      <c r="QKW22" s="757"/>
      <c r="QKX22" s="757"/>
      <c r="QKY22" s="757"/>
      <c r="QKZ22" s="757"/>
      <c r="QLA22" s="757"/>
      <c r="QLB22" s="757"/>
      <c r="QLC22" s="757"/>
      <c r="QLD22" s="757"/>
      <c r="QLE22" s="757"/>
      <c r="QLF22" s="757"/>
      <c r="QLG22" s="757"/>
      <c r="QLH22" s="757"/>
      <c r="QLI22" s="757"/>
      <c r="QLJ22" s="757"/>
      <c r="QLK22" s="757"/>
      <c r="QLL22" s="757"/>
      <c r="QLM22" s="757"/>
      <c r="QLN22" s="757"/>
      <c r="QLO22" s="757"/>
      <c r="QLP22" s="757"/>
      <c r="QLQ22" s="757"/>
      <c r="QLR22" s="757"/>
      <c r="QLS22" s="757"/>
      <c r="QLT22" s="757"/>
      <c r="QLU22" s="757"/>
      <c r="QLV22" s="757"/>
      <c r="QLW22" s="757"/>
      <c r="QLX22" s="757"/>
      <c r="QLY22" s="757"/>
      <c r="QLZ22" s="757"/>
      <c r="QMA22" s="757"/>
      <c r="QMB22" s="757"/>
      <c r="QMC22" s="757"/>
      <c r="QMD22" s="757"/>
      <c r="QME22" s="757"/>
      <c r="QMF22" s="757"/>
      <c r="QMG22" s="757"/>
      <c r="QMH22" s="757"/>
      <c r="QMI22" s="757"/>
      <c r="QMJ22" s="757"/>
      <c r="QMK22" s="757"/>
      <c r="QML22" s="757"/>
      <c r="QMM22" s="757"/>
      <c r="QMN22" s="757"/>
      <c r="QMO22" s="757"/>
      <c r="QMP22" s="757"/>
      <c r="QMQ22" s="757"/>
      <c r="QMR22" s="757"/>
      <c r="QMS22" s="757"/>
      <c r="QMT22" s="757"/>
      <c r="QMU22" s="757"/>
      <c r="QMV22" s="757"/>
      <c r="QMW22" s="757"/>
      <c r="QMX22" s="757"/>
      <c r="QMY22" s="757"/>
      <c r="QMZ22" s="757"/>
      <c r="QNA22" s="757"/>
      <c r="QNB22" s="757"/>
      <c r="QNC22" s="757"/>
      <c r="QND22" s="757"/>
      <c r="QNE22" s="757"/>
      <c r="QNF22" s="757"/>
      <c r="QNG22" s="757"/>
      <c r="QNH22" s="757"/>
      <c r="QNI22" s="757"/>
      <c r="QNJ22" s="757"/>
      <c r="QNK22" s="757"/>
      <c r="QNL22" s="757"/>
      <c r="QNM22" s="757"/>
      <c r="QNN22" s="757"/>
      <c r="QNO22" s="757"/>
      <c r="QNP22" s="757"/>
      <c r="QNQ22" s="757"/>
      <c r="QNR22" s="757"/>
      <c r="QNS22" s="757"/>
      <c r="QNT22" s="757"/>
      <c r="QNU22" s="757"/>
      <c r="QNV22" s="757"/>
      <c r="QNW22" s="757"/>
      <c r="QNX22" s="757"/>
      <c r="QNY22" s="757"/>
      <c r="QNZ22" s="757"/>
      <c r="QOA22" s="757"/>
      <c r="QOB22" s="757"/>
      <c r="QOC22" s="757"/>
      <c r="QOD22" s="757"/>
      <c r="QOE22" s="757"/>
      <c r="QOF22" s="757"/>
      <c r="QOG22" s="757"/>
      <c r="QOH22" s="757"/>
      <c r="QOI22" s="757"/>
      <c r="QOJ22" s="757"/>
      <c r="QOK22" s="757"/>
      <c r="QOL22" s="757"/>
      <c r="QOM22" s="757"/>
      <c r="QON22" s="757"/>
      <c r="QOO22" s="757"/>
      <c r="QOP22" s="757"/>
      <c r="QOQ22" s="757"/>
      <c r="QOR22" s="757"/>
      <c r="QOS22" s="757"/>
      <c r="QOT22" s="757"/>
      <c r="QOU22" s="757"/>
      <c r="QOV22" s="757"/>
      <c r="QOW22" s="757"/>
      <c r="QOX22" s="757"/>
      <c r="QOY22" s="757"/>
      <c r="QOZ22" s="757"/>
      <c r="QPA22" s="757"/>
      <c r="QPB22" s="757"/>
      <c r="QPC22" s="757"/>
      <c r="QPD22" s="757"/>
      <c r="QPE22" s="757"/>
      <c r="QPF22" s="757"/>
      <c r="QPG22" s="757"/>
      <c r="QPH22" s="757"/>
      <c r="QPI22" s="757"/>
      <c r="QPJ22" s="757"/>
      <c r="QPK22" s="757"/>
      <c r="QPL22" s="757"/>
      <c r="QPM22" s="757"/>
      <c r="QPN22" s="757"/>
      <c r="QPO22" s="757"/>
      <c r="QPP22" s="757"/>
      <c r="QPQ22" s="757"/>
      <c r="QPR22" s="757"/>
      <c r="QPS22" s="757"/>
      <c r="QPT22" s="757"/>
      <c r="QPU22" s="757"/>
      <c r="QPV22" s="757"/>
      <c r="QPW22" s="757"/>
      <c r="QPX22" s="757"/>
      <c r="QPY22" s="757"/>
      <c r="QPZ22" s="757"/>
      <c r="QQA22" s="757"/>
      <c r="QQB22" s="757"/>
      <c r="QQC22" s="757"/>
      <c r="QQD22" s="757"/>
      <c r="QQE22" s="757"/>
      <c r="QQF22" s="757"/>
      <c r="QQG22" s="757"/>
      <c r="QQH22" s="757"/>
      <c r="QQI22" s="757"/>
      <c r="QQJ22" s="757"/>
      <c r="QQK22" s="757"/>
      <c r="QQL22" s="757"/>
      <c r="QQM22" s="757"/>
      <c r="QQN22" s="757"/>
      <c r="QQO22" s="757"/>
      <c r="QQP22" s="757"/>
      <c r="QQQ22" s="757"/>
      <c r="QQR22" s="757"/>
      <c r="QQS22" s="757"/>
      <c r="QQT22" s="757"/>
      <c r="QQU22" s="757"/>
      <c r="QQV22" s="757"/>
      <c r="QQW22" s="757"/>
      <c r="QQX22" s="757"/>
      <c r="QQY22" s="757"/>
      <c r="QQZ22" s="757"/>
      <c r="QRA22" s="757"/>
      <c r="QRB22" s="757"/>
      <c r="QRC22" s="757"/>
      <c r="QRD22" s="757"/>
      <c r="QRE22" s="757"/>
      <c r="QRF22" s="757"/>
      <c r="QRG22" s="757"/>
      <c r="QRH22" s="757"/>
      <c r="QRI22" s="757"/>
      <c r="QRJ22" s="757"/>
      <c r="QRK22" s="757"/>
      <c r="QRL22" s="757"/>
      <c r="QRM22" s="757"/>
      <c r="QRN22" s="757"/>
      <c r="QRO22" s="757"/>
      <c r="QRP22" s="757"/>
      <c r="QRQ22" s="757"/>
      <c r="QRR22" s="757"/>
      <c r="QRS22" s="757"/>
      <c r="QRT22" s="757"/>
      <c r="QRU22" s="757"/>
      <c r="QRV22" s="757"/>
      <c r="QRW22" s="757"/>
      <c r="QRX22" s="757"/>
      <c r="QRY22" s="757"/>
      <c r="QRZ22" s="757"/>
      <c r="QSA22" s="757"/>
      <c r="QSB22" s="757"/>
      <c r="QSC22" s="757"/>
      <c r="QSD22" s="757"/>
      <c r="QSE22" s="757"/>
      <c r="QSF22" s="757"/>
      <c r="QSG22" s="757"/>
      <c r="QSH22" s="757"/>
      <c r="QSI22" s="757"/>
      <c r="QSJ22" s="757"/>
      <c r="QSK22" s="757"/>
      <c r="QSL22" s="757"/>
      <c r="QSM22" s="757"/>
      <c r="QSN22" s="757"/>
      <c r="QSO22" s="757"/>
      <c r="QSP22" s="757"/>
      <c r="QSQ22" s="757"/>
      <c r="QSR22" s="757"/>
      <c r="QSS22" s="757"/>
      <c r="QST22" s="757"/>
      <c r="QSU22" s="757"/>
      <c r="QSV22" s="757"/>
      <c r="QSW22" s="757"/>
      <c r="QSX22" s="757"/>
      <c r="QSY22" s="757"/>
      <c r="QSZ22" s="757"/>
      <c r="QTA22" s="757"/>
      <c r="QTB22" s="757"/>
      <c r="QTC22" s="757"/>
      <c r="QTD22" s="757"/>
      <c r="QTE22" s="757"/>
      <c r="QTF22" s="757"/>
      <c r="QTG22" s="757"/>
      <c r="QTH22" s="757"/>
      <c r="QTI22" s="757"/>
      <c r="QTJ22" s="757"/>
      <c r="QTK22" s="757"/>
      <c r="QTL22" s="757"/>
      <c r="QTM22" s="757"/>
      <c r="QTN22" s="757"/>
      <c r="QTO22" s="757"/>
      <c r="QTP22" s="757"/>
      <c r="QTQ22" s="757"/>
      <c r="QTR22" s="757"/>
      <c r="QTS22" s="757"/>
      <c r="QTT22" s="757"/>
      <c r="QTU22" s="757"/>
      <c r="QTV22" s="757"/>
      <c r="QTW22" s="757"/>
      <c r="QTX22" s="757"/>
      <c r="QTY22" s="757"/>
      <c r="QTZ22" s="757"/>
      <c r="QUA22" s="757"/>
      <c r="QUB22" s="757"/>
      <c r="QUC22" s="757"/>
      <c r="QUD22" s="757"/>
      <c r="QUE22" s="757"/>
      <c r="QUF22" s="757"/>
      <c r="QUG22" s="757"/>
      <c r="QUH22" s="757"/>
      <c r="QUI22" s="757"/>
      <c r="QUJ22" s="757"/>
      <c r="QUK22" s="757"/>
      <c r="QUL22" s="757"/>
      <c r="QUM22" s="757"/>
      <c r="QUN22" s="757"/>
      <c r="QUO22" s="757"/>
      <c r="QUP22" s="757"/>
      <c r="QUQ22" s="757"/>
      <c r="QUR22" s="757"/>
      <c r="QUS22" s="757"/>
      <c r="QUT22" s="757"/>
      <c r="QUU22" s="757"/>
      <c r="QUV22" s="757"/>
      <c r="QUW22" s="757"/>
      <c r="QUX22" s="757"/>
      <c r="QUY22" s="757"/>
      <c r="QUZ22" s="757"/>
      <c r="QVA22" s="757"/>
      <c r="QVB22" s="757"/>
      <c r="QVC22" s="757"/>
      <c r="QVD22" s="757"/>
      <c r="QVE22" s="757"/>
      <c r="QVF22" s="757"/>
      <c r="QVG22" s="757"/>
      <c r="QVH22" s="757"/>
      <c r="QVI22" s="757"/>
      <c r="QVJ22" s="757"/>
      <c r="QVK22" s="757"/>
      <c r="QVL22" s="757"/>
      <c r="QVM22" s="757"/>
      <c r="QVN22" s="757"/>
      <c r="QVO22" s="757"/>
      <c r="QVP22" s="757"/>
      <c r="QVQ22" s="757"/>
      <c r="QVR22" s="757"/>
      <c r="QVS22" s="757"/>
      <c r="QVT22" s="757"/>
      <c r="QVU22" s="757"/>
      <c r="QVV22" s="757"/>
      <c r="QVW22" s="757"/>
      <c r="QVX22" s="757"/>
      <c r="QVY22" s="757"/>
      <c r="QVZ22" s="757"/>
      <c r="QWA22" s="757"/>
      <c r="QWB22" s="757"/>
      <c r="QWC22" s="757"/>
      <c r="QWD22" s="757"/>
      <c r="QWE22" s="757"/>
      <c r="QWF22" s="757"/>
      <c r="QWG22" s="757"/>
      <c r="QWH22" s="757"/>
      <c r="QWI22" s="757"/>
      <c r="QWJ22" s="757"/>
      <c r="QWK22" s="757"/>
      <c r="QWL22" s="757"/>
      <c r="QWM22" s="757"/>
      <c r="QWN22" s="757"/>
      <c r="QWO22" s="757"/>
      <c r="QWP22" s="757"/>
      <c r="QWQ22" s="757"/>
      <c r="QWR22" s="757"/>
      <c r="QWS22" s="757"/>
      <c r="QWT22" s="757"/>
      <c r="QWU22" s="757"/>
      <c r="QWV22" s="757"/>
      <c r="QWW22" s="757"/>
      <c r="QWX22" s="757"/>
      <c r="QWY22" s="757"/>
      <c r="QWZ22" s="757"/>
      <c r="QXA22" s="757"/>
      <c r="QXB22" s="757"/>
      <c r="QXC22" s="757"/>
      <c r="QXD22" s="757"/>
      <c r="QXE22" s="757"/>
      <c r="QXF22" s="757"/>
      <c r="QXG22" s="757"/>
      <c r="QXH22" s="757"/>
      <c r="QXI22" s="757"/>
      <c r="QXJ22" s="757"/>
      <c r="QXK22" s="757"/>
      <c r="QXL22" s="757"/>
      <c r="QXM22" s="757"/>
      <c r="QXN22" s="757"/>
      <c r="QXO22" s="757"/>
      <c r="QXP22" s="757"/>
      <c r="QXQ22" s="757"/>
      <c r="QXR22" s="757"/>
      <c r="QXS22" s="757"/>
      <c r="QXT22" s="757"/>
      <c r="QXU22" s="757"/>
      <c r="QXV22" s="757"/>
      <c r="QXW22" s="757"/>
      <c r="QXX22" s="757"/>
      <c r="QXY22" s="757"/>
      <c r="QXZ22" s="757"/>
      <c r="QYA22" s="757"/>
      <c r="QYB22" s="757"/>
      <c r="QYC22" s="757"/>
      <c r="QYD22" s="757"/>
      <c r="QYE22" s="757"/>
      <c r="QYF22" s="757"/>
      <c r="QYG22" s="757"/>
      <c r="QYH22" s="757"/>
      <c r="QYI22" s="757"/>
      <c r="QYJ22" s="757"/>
      <c r="QYK22" s="757"/>
      <c r="QYL22" s="757"/>
      <c r="QYM22" s="757"/>
      <c r="QYN22" s="757"/>
      <c r="QYO22" s="757"/>
      <c r="QYP22" s="757"/>
      <c r="QYQ22" s="757"/>
      <c r="QYR22" s="757"/>
      <c r="QYS22" s="757"/>
      <c r="QYT22" s="757"/>
      <c r="QYU22" s="757"/>
      <c r="QYV22" s="757"/>
      <c r="QYW22" s="757"/>
      <c r="QYX22" s="757"/>
      <c r="QYY22" s="757"/>
      <c r="QYZ22" s="757"/>
      <c r="QZA22" s="757"/>
      <c r="QZB22" s="757"/>
      <c r="QZC22" s="757"/>
      <c r="QZD22" s="757"/>
      <c r="QZE22" s="757"/>
      <c r="QZF22" s="757"/>
      <c r="QZG22" s="757"/>
      <c r="QZH22" s="757"/>
      <c r="QZI22" s="757"/>
      <c r="QZJ22" s="757"/>
      <c r="QZK22" s="757"/>
      <c r="QZL22" s="757"/>
      <c r="QZM22" s="757"/>
      <c r="QZN22" s="757"/>
      <c r="QZO22" s="757"/>
      <c r="QZP22" s="757"/>
      <c r="QZQ22" s="757"/>
      <c r="QZR22" s="757"/>
      <c r="QZS22" s="757"/>
      <c r="QZT22" s="757"/>
      <c r="QZU22" s="757"/>
      <c r="QZV22" s="757"/>
      <c r="QZW22" s="757"/>
      <c r="QZX22" s="757"/>
      <c r="QZY22" s="757"/>
      <c r="QZZ22" s="757"/>
      <c r="RAA22" s="757"/>
      <c r="RAB22" s="757"/>
      <c r="RAC22" s="757"/>
      <c r="RAD22" s="757"/>
      <c r="RAE22" s="757"/>
      <c r="RAF22" s="757"/>
      <c r="RAG22" s="757"/>
      <c r="RAH22" s="757"/>
      <c r="RAI22" s="757"/>
      <c r="RAJ22" s="757"/>
      <c r="RAK22" s="757"/>
      <c r="RAL22" s="757"/>
      <c r="RAM22" s="757"/>
      <c r="RAN22" s="757"/>
      <c r="RAO22" s="757"/>
      <c r="RAP22" s="757"/>
      <c r="RAQ22" s="757"/>
      <c r="RAR22" s="757"/>
      <c r="RAS22" s="757"/>
      <c r="RAT22" s="757"/>
      <c r="RAU22" s="757"/>
      <c r="RAV22" s="757"/>
      <c r="RAW22" s="757"/>
      <c r="RAX22" s="757"/>
      <c r="RAY22" s="757"/>
      <c r="RAZ22" s="757"/>
      <c r="RBA22" s="757"/>
      <c r="RBB22" s="757"/>
      <c r="RBC22" s="757"/>
      <c r="RBD22" s="757"/>
      <c r="RBE22" s="757"/>
      <c r="RBF22" s="757"/>
      <c r="RBG22" s="757"/>
      <c r="RBH22" s="757"/>
      <c r="RBI22" s="757"/>
      <c r="RBJ22" s="757"/>
      <c r="RBK22" s="757"/>
      <c r="RBL22" s="757"/>
      <c r="RBM22" s="757"/>
      <c r="RBN22" s="757"/>
      <c r="RBO22" s="757"/>
      <c r="RBP22" s="757"/>
      <c r="RBQ22" s="757"/>
      <c r="RBR22" s="757"/>
      <c r="RBS22" s="757"/>
      <c r="RBT22" s="757"/>
      <c r="RBU22" s="757"/>
      <c r="RBV22" s="757"/>
      <c r="RBW22" s="757"/>
      <c r="RBX22" s="757"/>
      <c r="RBY22" s="757"/>
      <c r="RBZ22" s="757"/>
      <c r="RCA22" s="757"/>
      <c r="RCB22" s="757"/>
      <c r="RCC22" s="757"/>
      <c r="RCD22" s="757"/>
      <c r="RCE22" s="757"/>
      <c r="RCF22" s="757"/>
      <c r="RCG22" s="757"/>
      <c r="RCH22" s="757"/>
      <c r="RCI22" s="757"/>
      <c r="RCJ22" s="757"/>
      <c r="RCK22" s="757"/>
      <c r="RCL22" s="757"/>
      <c r="RCM22" s="757"/>
      <c r="RCN22" s="757"/>
      <c r="RCO22" s="757"/>
      <c r="RCP22" s="757"/>
      <c r="RCQ22" s="757"/>
      <c r="RCR22" s="757"/>
      <c r="RCS22" s="757"/>
      <c r="RCT22" s="757"/>
      <c r="RCU22" s="757"/>
      <c r="RCV22" s="757"/>
      <c r="RCW22" s="757"/>
      <c r="RCX22" s="757"/>
      <c r="RCY22" s="757"/>
      <c r="RCZ22" s="757"/>
      <c r="RDA22" s="757"/>
      <c r="RDB22" s="757"/>
      <c r="RDC22" s="757"/>
      <c r="RDD22" s="757"/>
      <c r="RDE22" s="757"/>
      <c r="RDF22" s="757"/>
      <c r="RDG22" s="757"/>
      <c r="RDH22" s="757"/>
      <c r="RDI22" s="757"/>
      <c r="RDJ22" s="757"/>
      <c r="RDK22" s="757"/>
      <c r="RDL22" s="757"/>
      <c r="RDM22" s="757"/>
      <c r="RDN22" s="757"/>
      <c r="RDO22" s="757"/>
      <c r="RDP22" s="757"/>
      <c r="RDQ22" s="757"/>
      <c r="RDR22" s="757"/>
      <c r="RDS22" s="757"/>
      <c r="RDT22" s="757"/>
      <c r="RDU22" s="757"/>
      <c r="RDV22" s="757"/>
      <c r="RDW22" s="757"/>
      <c r="RDX22" s="757"/>
      <c r="RDY22" s="757"/>
      <c r="RDZ22" s="757"/>
      <c r="REA22" s="757"/>
      <c r="REB22" s="757"/>
      <c r="REC22" s="757"/>
      <c r="RED22" s="757"/>
      <c r="REE22" s="757"/>
      <c r="REF22" s="757"/>
      <c r="REG22" s="757"/>
      <c r="REH22" s="757"/>
      <c r="REI22" s="757"/>
      <c r="REJ22" s="757"/>
      <c r="REK22" s="757"/>
      <c r="REL22" s="757"/>
      <c r="REM22" s="757"/>
      <c r="REN22" s="757"/>
      <c r="REO22" s="757"/>
      <c r="REP22" s="757"/>
      <c r="REQ22" s="757"/>
      <c r="RER22" s="757"/>
      <c r="RES22" s="757"/>
      <c r="RET22" s="757"/>
      <c r="REU22" s="757"/>
      <c r="REV22" s="757"/>
      <c r="REW22" s="757"/>
      <c r="REX22" s="757"/>
      <c r="REY22" s="757"/>
      <c r="REZ22" s="757"/>
      <c r="RFA22" s="757"/>
      <c r="RFB22" s="757"/>
      <c r="RFC22" s="757"/>
      <c r="RFD22" s="757"/>
      <c r="RFE22" s="757"/>
      <c r="RFF22" s="757"/>
      <c r="RFG22" s="757"/>
      <c r="RFH22" s="757"/>
      <c r="RFI22" s="757"/>
      <c r="RFJ22" s="757"/>
      <c r="RFK22" s="757"/>
      <c r="RFL22" s="757"/>
      <c r="RFM22" s="757"/>
      <c r="RFN22" s="757"/>
      <c r="RFO22" s="757"/>
      <c r="RFP22" s="757"/>
      <c r="RFQ22" s="757"/>
      <c r="RFR22" s="757"/>
      <c r="RFS22" s="757"/>
      <c r="RFT22" s="757"/>
      <c r="RFU22" s="757"/>
      <c r="RFV22" s="757"/>
      <c r="RFW22" s="757"/>
      <c r="RFX22" s="757"/>
      <c r="RFY22" s="757"/>
      <c r="RFZ22" s="757"/>
      <c r="RGA22" s="757"/>
      <c r="RGB22" s="757"/>
      <c r="RGC22" s="757"/>
      <c r="RGD22" s="757"/>
      <c r="RGE22" s="757"/>
      <c r="RGF22" s="757"/>
      <c r="RGG22" s="757"/>
      <c r="RGH22" s="757"/>
      <c r="RGI22" s="757"/>
      <c r="RGJ22" s="757"/>
      <c r="RGK22" s="757"/>
      <c r="RGL22" s="757"/>
      <c r="RGM22" s="757"/>
      <c r="RGN22" s="757"/>
      <c r="RGO22" s="757"/>
      <c r="RGP22" s="757"/>
      <c r="RGQ22" s="757"/>
      <c r="RGR22" s="757"/>
      <c r="RGS22" s="757"/>
      <c r="RGT22" s="757"/>
      <c r="RGU22" s="757"/>
      <c r="RGV22" s="757"/>
      <c r="RGW22" s="757"/>
      <c r="RGX22" s="757"/>
      <c r="RGY22" s="757"/>
      <c r="RGZ22" s="757"/>
      <c r="RHA22" s="757"/>
      <c r="RHB22" s="757"/>
      <c r="RHC22" s="757"/>
      <c r="RHD22" s="757"/>
      <c r="RHE22" s="757"/>
      <c r="RHF22" s="757"/>
      <c r="RHG22" s="757"/>
      <c r="RHH22" s="757"/>
      <c r="RHI22" s="757"/>
      <c r="RHJ22" s="757"/>
      <c r="RHK22" s="757"/>
      <c r="RHL22" s="757"/>
      <c r="RHM22" s="757"/>
      <c r="RHN22" s="757"/>
      <c r="RHO22" s="757"/>
      <c r="RHP22" s="757"/>
      <c r="RHQ22" s="757"/>
      <c r="RHR22" s="757"/>
      <c r="RHS22" s="757"/>
      <c r="RHT22" s="757"/>
      <c r="RHU22" s="757"/>
      <c r="RHV22" s="757"/>
      <c r="RHW22" s="757"/>
      <c r="RHX22" s="757"/>
      <c r="RHY22" s="757"/>
      <c r="RHZ22" s="757"/>
      <c r="RIA22" s="757"/>
      <c r="RIB22" s="757"/>
      <c r="RIC22" s="757"/>
      <c r="RID22" s="757"/>
      <c r="RIE22" s="757"/>
      <c r="RIF22" s="757"/>
      <c r="RIG22" s="757"/>
      <c r="RIH22" s="757"/>
      <c r="RII22" s="757"/>
      <c r="RIJ22" s="757"/>
      <c r="RIK22" s="757"/>
      <c r="RIL22" s="757"/>
      <c r="RIM22" s="757"/>
      <c r="RIN22" s="757"/>
      <c r="RIO22" s="757"/>
      <c r="RIP22" s="757"/>
      <c r="RIQ22" s="757"/>
      <c r="RIR22" s="757"/>
      <c r="RIS22" s="757"/>
      <c r="RIT22" s="757"/>
      <c r="RIU22" s="757"/>
      <c r="RIV22" s="757"/>
      <c r="RIW22" s="757"/>
      <c r="RIX22" s="757"/>
      <c r="RIY22" s="757"/>
      <c r="RIZ22" s="757"/>
      <c r="RJA22" s="757"/>
      <c r="RJB22" s="757"/>
      <c r="RJC22" s="757"/>
      <c r="RJD22" s="757"/>
      <c r="RJE22" s="757"/>
      <c r="RJF22" s="757"/>
      <c r="RJG22" s="757"/>
      <c r="RJH22" s="757"/>
      <c r="RJI22" s="757"/>
      <c r="RJJ22" s="757"/>
      <c r="RJK22" s="757"/>
      <c r="RJL22" s="757"/>
      <c r="RJM22" s="757"/>
      <c r="RJN22" s="757"/>
      <c r="RJO22" s="757"/>
      <c r="RJP22" s="757"/>
      <c r="RJQ22" s="757"/>
      <c r="RJR22" s="757"/>
      <c r="RJS22" s="757"/>
      <c r="RJT22" s="757"/>
      <c r="RJU22" s="757"/>
      <c r="RJV22" s="757"/>
      <c r="RJW22" s="757"/>
      <c r="RJX22" s="757"/>
      <c r="RJY22" s="757"/>
      <c r="RJZ22" s="757"/>
      <c r="RKA22" s="757"/>
      <c r="RKB22" s="757"/>
      <c r="RKC22" s="757"/>
      <c r="RKD22" s="757"/>
      <c r="RKE22" s="757"/>
      <c r="RKF22" s="757"/>
      <c r="RKG22" s="757"/>
      <c r="RKH22" s="757"/>
      <c r="RKI22" s="757"/>
      <c r="RKJ22" s="757"/>
      <c r="RKK22" s="757"/>
      <c r="RKL22" s="757"/>
      <c r="RKM22" s="757"/>
      <c r="RKN22" s="757"/>
      <c r="RKO22" s="757"/>
      <c r="RKP22" s="757"/>
      <c r="RKQ22" s="757"/>
      <c r="RKR22" s="757"/>
      <c r="RKS22" s="757"/>
      <c r="RKT22" s="757"/>
      <c r="RKU22" s="757"/>
      <c r="RKV22" s="757"/>
      <c r="RKW22" s="757"/>
      <c r="RKX22" s="757"/>
      <c r="RKY22" s="757"/>
      <c r="RKZ22" s="757"/>
      <c r="RLA22" s="757"/>
      <c r="RLB22" s="757"/>
      <c r="RLC22" s="757"/>
      <c r="RLD22" s="757"/>
      <c r="RLE22" s="757"/>
      <c r="RLF22" s="757"/>
      <c r="RLG22" s="757"/>
      <c r="RLH22" s="757"/>
      <c r="RLI22" s="757"/>
      <c r="RLJ22" s="757"/>
      <c r="RLK22" s="757"/>
      <c r="RLL22" s="757"/>
      <c r="RLM22" s="757"/>
      <c r="RLN22" s="757"/>
      <c r="RLO22" s="757"/>
      <c r="RLP22" s="757"/>
      <c r="RLQ22" s="757"/>
      <c r="RLR22" s="757"/>
      <c r="RLS22" s="757"/>
      <c r="RLT22" s="757"/>
      <c r="RLU22" s="757"/>
      <c r="RLV22" s="757"/>
      <c r="RLW22" s="757"/>
      <c r="RLX22" s="757"/>
      <c r="RLY22" s="757"/>
      <c r="RLZ22" s="757"/>
      <c r="RMA22" s="757"/>
      <c r="RMB22" s="757"/>
      <c r="RMC22" s="757"/>
      <c r="RMD22" s="757"/>
      <c r="RME22" s="757"/>
      <c r="RMF22" s="757"/>
      <c r="RMG22" s="757"/>
      <c r="RMH22" s="757"/>
      <c r="RMI22" s="757"/>
      <c r="RMJ22" s="757"/>
      <c r="RMK22" s="757"/>
      <c r="RML22" s="757"/>
      <c r="RMM22" s="757"/>
      <c r="RMN22" s="757"/>
      <c r="RMO22" s="757"/>
      <c r="RMP22" s="757"/>
      <c r="RMQ22" s="757"/>
      <c r="RMR22" s="757"/>
      <c r="RMS22" s="757"/>
      <c r="RMT22" s="757"/>
      <c r="RMU22" s="757"/>
      <c r="RMV22" s="757"/>
      <c r="RMW22" s="757"/>
      <c r="RMX22" s="757"/>
      <c r="RMY22" s="757"/>
      <c r="RMZ22" s="757"/>
      <c r="RNA22" s="757"/>
      <c r="RNB22" s="757"/>
      <c r="RNC22" s="757"/>
      <c r="RND22" s="757"/>
      <c r="RNE22" s="757"/>
      <c r="RNF22" s="757"/>
      <c r="RNG22" s="757"/>
      <c r="RNH22" s="757"/>
      <c r="RNI22" s="757"/>
      <c r="RNJ22" s="757"/>
      <c r="RNK22" s="757"/>
      <c r="RNL22" s="757"/>
      <c r="RNM22" s="757"/>
      <c r="RNN22" s="757"/>
      <c r="RNO22" s="757"/>
      <c r="RNP22" s="757"/>
      <c r="RNQ22" s="757"/>
      <c r="RNR22" s="757"/>
      <c r="RNS22" s="757"/>
      <c r="RNT22" s="757"/>
      <c r="RNU22" s="757"/>
      <c r="RNV22" s="757"/>
      <c r="RNW22" s="757"/>
      <c r="RNX22" s="757"/>
      <c r="RNY22" s="757"/>
      <c r="RNZ22" s="757"/>
      <c r="ROA22" s="757"/>
      <c r="ROB22" s="757"/>
      <c r="ROC22" s="757"/>
      <c r="ROD22" s="757"/>
      <c r="ROE22" s="757"/>
      <c r="ROF22" s="757"/>
      <c r="ROG22" s="757"/>
      <c r="ROH22" s="757"/>
      <c r="ROI22" s="757"/>
      <c r="ROJ22" s="757"/>
      <c r="ROK22" s="757"/>
      <c r="ROL22" s="757"/>
      <c r="ROM22" s="757"/>
      <c r="RON22" s="757"/>
      <c r="ROO22" s="757"/>
      <c r="ROP22" s="757"/>
      <c r="ROQ22" s="757"/>
      <c r="ROR22" s="757"/>
      <c r="ROS22" s="757"/>
      <c r="ROT22" s="757"/>
      <c r="ROU22" s="757"/>
      <c r="ROV22" s="757"/>
      <c r="ROW22" s="757"/>
      <c r="ROX22" s="757"/>
      <c r="ROY22" s="757"/>
      <c r="ROZ22" s="757"/>
      <c r="RPA22" s="757"/>
      <c r="RPB22" s="757"/>
      <c r="RPC22" s="757"/>
      <c r="RPD22" s="757"/>
      <c r="RPE22" s="757"/>
      <c r="RPF22" s="757"/>
      <c r="RPG22" s="757"/>
      <c r="RPH22" s="757"/>
      <c r="RPI22" s="757"/>
      <c r="RPJ22" s="757"/>
      <c r="RPK22" s="757"/>
      <c r="RPL22" s="757"/>
      <c r="RPM22" s="757"/>
      <c r="RPN22" s="757"/>
      <c r="RPO22" s="757"/>
      <c r="RPP22" s="757"/>
      <c r="RPQ22" s="757"/>
      <c r="RPR22" s="757"/>
      <c r="RPS22" s="757"/>
      <c r="RPT22" s="757"/>
      <c r="RPU22" s="757"/>
      <c r="RPV22" s="757"/>
      <c r="RPW22" s="757"/>
      <c r="RPX22" s="757"/>
      <c r="RPY22" s="757"/>
      <c r="RPZ22" s="757"/>
      <c r="RQA22" s="757"/>
      <c r="RQB22" s="757"/>
      <c r="RQC22" s="757"/>
      <c r="RQD22" s="757"/>
      <c r="RQE22" s="757"/>
      <c r="RQF22" s="757"/>
      <c r="RQG22" s="757"/>
      <c r="RQH22" s="757"/>
      <c r="RQI22" s="757"/>
      <c r="RQJ22" s="757"/>
      <c r="RQK22" s="757"/>
      <c r="RQL22" s="757"/>
      <c r="RQM22" s="757"/>
      <c r="RQN22" s="757"/>
      <c r="RQO22" s="757"/>
      <c r="RQP22" s="757"/>
      <c r="RQQ22" s="757"/>
      <c r="RQR22" s="757"/>
      <c r="RQS22" s="757"/>
      <c r="RQT22" s="757"/>
      <c r="RQU22" s="757"/>
      <c r="RQV22" s="757"/>
      <c r="RQW22" s="757"/>
      <c r="RQX22" s="757"/>
      <c r="RQY22" s="757"/>
      <c r="RQZ22" s="757"/>
      <c r="RRA22" s="757"/>
      <c r="RRB22" s="757"/>
      <c r="RRC22" s="757"/>
      <c r="RRD22" s="757"/>
      <c r="RRE22" s="757"/>
      <c r="RRF22" s="757"/>
      <c r="RRG22" s="757"/>
      <c r="RRH22" s="757"/>
      <c r="RRI22" s="757"/>
      <c r="RRJ22" s="757"/>
      <c r="RRK22" s="757"/>
      <c r="RRL22" s="757"/>
      <c r="RRM22" s="757"/>
      <c r="RRN22" s="757"/>
      <c r="RRO22" s="757"/>
      <c r="RRP22" s="757"/>
      <c r="RRQ22" s="757"/>
      <c r="RRR22" s="757"/>
      <c r="RRS22" s="757"/>
      <c r="RRT22" s="757"/>
      <c r="RRU22" s="757"/>
      <c r="RRV22" s="757"/>
      <c r="RRW22" s="757"/>
      <c r="RRX22" s="757"/>
      <c r="RRY22" s="757"/>
      <c r="RRZ22" s="757"/>
      <c r="RSA22" s="757"/>
      <c r="RSB22" s="757"/>
      <c r="RSC22" s="757"/>
      <c r="RSD22" s="757"/>
      <c r="RSE22" s="757"/>
      <c r="RSF22" s="757"/>
      <c r="RSG22" s="757"/>
      <c r="RSH22" s="757"/>
      <c r="RSI22" s="757"/>
      <c r="RSJ22" s="757"/>
      <c r="RSK22" s="757"/>
      <c r="RSL22" s="757"/>
      <c r="RSM22" s="757"/>
      <c r="RSN22" s="757"/>
      <c r="RSO22" s="757"/>
      <c r="RSP22" s="757"/>
      <c r="RSQ22" s="757"/>
      <c r="RSR22" s="757"/>
      <c r="RSS22" s="757"/>
      <c r="RST22" s="757"/>
      <c r="RSU22" s="757"/>
      <c r="RSV22" s="757"/>
      <c r="RSW22" s="757"/>
      <c r="RSX22" s="757"/>
      <c r="RSY22" s="757"/>
      <c r="RSZ22" s="757"/>
      <c r="RTA22" s="757"/>
      <c r="RTB22" s="757"/>
      <c r="RTC22" s="757"/>
      <c r="RTD22" s="757"/>
      <c r="RTE22" s="757"/>
      <c r="RTF22" s="757"/>
      <c r="RTG22" s="757"/>
      <c r="RTH22" s="757"/>
      <c r="RTI22" s="757"/>
      <c r="RTJ22" s="757"/>
      <c r="RTK22" s="757"/>
      <c r="RTL22" s="757"/>
      <c r="RTM22" s="757"/>
      <c r="RTN22" s="757"/>
      <c r="RTO22" s="757"/>
      <c r="RTP22" s="757"/>
      <c r="RTQ22" s="757"/>
      <c r="RTR22" s="757"/>
      <c r="RTS22" s="757"/>
      <c r="RTT22" s="757"/>
      <c r="RTU22" s="757"/>
      <c r="RTV22" s="757"/>
      <c r="RTW22" s="757"/>
      <c r="RTX22" s="757"/>
      <c r="RTY22" s="757"/>
      <c r="RTZ22" s="757"/>
      <c r="RUA22" s="757"/>
      <c r="RUB22" s="757"/>
      <c r="RUC22" s="757"/>
      <c r="RUD22" s="757"/>
      <c r="RUE22" s="757"/>
      <c r="RUF22" s="757"/>
      <c r="RUG22" s="757"/>
      <c r="RUH22" s="757"/>
      <c r="RUI22" s="757"/>
      <c r="RUJ22" s="757"/>
      <c r="RUK22" s="757"/>
      <c r="RUL22" s="757"/>
      <c r="RUM22" s="757"/>
      <c r="RUN22" s="757"/>
      <c r="RUO22" s="757"/>
      <c r="RUP22" s="757"/>
      <c r="RUQ22" s="757"/>
      <c r="RUR22" s="757"/>
      <c r="RUS22" s="757"/>
      <c r="RUT22" s="757"/>
      <c r="RUU22" s="757"/>
      <c r="RUV22" s="757"/>
      <c r="RUW22" s="757"/>
      <c r="RUX22" s="757"/>
      <c r="RUY22" s="757"/>
      <c r="RUZ22" s="757"/>
      <c r="RVA22" s="757"/>
      <c r="RVB22" s="757"/>
      <c r="RVC22" s="757"/>
      <c r="RVD22" s="757"/>
      <c r="RVE22" s="757"/>
      <c r="RVF22" s="757"/>
      <c r="RVG22" s="757"/>
      <c r="RVH22" s="757"/>
      <c r="RVI22" s="757"/>
      <c r="RVJ22" s="757"/>
      <c r="RVK22" s="757"/>
      <c r="RVL22" s="757"/>
      <c r="RVM22" s="757"/>
      <c r="RVN22" s="757"/>
      <c r="RVO22" s="757"/>
      <c r="RVP22" s="757"/>
      <c r="RVQ22" s="757"/>
      <c r="RVR22" s="757"/>
      <c r="RVS22" s="757"/>
      <c r="RVT22" s="757"/>
      <c r="RVU22" s="757"/>
      <c r="RVV22" s="757"/>
      <c r="RVW22" s="757"/>
      <c r="RVX22" s="757"/>
      <c r="RVY22" s="757"/>
      <c r="RVZ22" s="757"/>
      <c r="RWA22" s="757"/>
      <c r="RWB22" s="757"/>
      <c r="RWC22" s="757"/>
      <c r="RWD22" s="757"/>
      <c r="RWE22" s="757"/>
      <c r="RWF22" s="757"/>
      <c r="RWG22" s="757"/>
      <c r="RWH22" s="757"/>
      <c r="RWI22" s="757"/>
      <c r="RWJ22" s="757"/>
      <c r="RWK22" s="757"/>
      <c r="RWL22" s="757"/>
      <c r="RWM22" s="757"/>
      <c r="RWN22" s="757"/>
      <c r="RWO22" s="757"/>
      <c r="RWP22" s="757"/>
      <c r="RWQ22" s="757"/>
      <c r="RWR22" s="757"/>
      <c r="RWS22" s="757"/>
      <c r="RWT22" s="757"/>
      <c r="RWU22" s="757"/>
      <c r="RWV22" s="757"/>
      <c r="RWW22" s="757"/>
      <c r="RWX22" s="757"/>
      <c r="RWY22" s="757"/>
      <c r="RWZ22" s="757"/>
      <c r="RXA22" s="757"/>
      <c r="RXB22" s="757"/>
      <c r="RXC22" s="757"/>
      <c r="RXD22" s="757"/>
      <c r="RXE22" s="757"/>
      <c r="RXF22" s="757"/>
      <c r="RXG22" s="757"/>
      <c r="RXH22" s="757"/>
      <c r="RXI22" s="757"/>
      <c r="RXJ22" s="757"/>
      <c r="RXK22" s="757"/>
      <c r="RXL22" s="757"/>
      <c r="RXM22" s="757"/>
      <c r="RXN22" s="757"/>
      <c r="RXO22" s="757"/>
      <c r="RXP22" s="757"/>
      <c r="RXQ22" s="757"/>
      <c r="RXR22" s="757"/>
      <c r="RXS22" s="757"/>
      <c r="RXT22" s="757"/>
      <c r="RXU22" s="757"/>
      <c r="RXV22" s="757"/>
      <c r="RXW22" s="757"/>
      <c r="RXX22" s="757"/>
      <c r="RXY22" s="757"/>
      <c r="RXZ22" s="757"/>
      <c r="RYA22" s="757"/>
      <c r="RYB22" s="757"/>
      <c r="RYC22" s="757"/>
      <c r="RYD22" s="757"/>
      <c r="RYE22" s="757"/>
      <c r="RYF22" s="757"/>
      <c r="RYG22" s="757"/>
      <c r="RYH22" s="757"/>
      <c r="RYI22" s="757"/>
      <c r="RYJ22" s="757"/>
      <c r="RYK22" s="757"/>
      <c r="RYL22" s="757"/>
      <c r="RYM22" s="757"/>
      <c r="RYN22" s="757"/>
      <c r="RYO22" s="757"/>
      <c r="RYP22" s="757"/>
      <c r="RYQ22" s="757"/>
      <c r="RYR22" s="757"/>
      <c r="RYS22" s="757"/>
      <c r="RYT22" s="757"/>
      <c r="RYU22" s="757"/>
      <c r="RYV22" s="757"/>
      <c r="RYW22" s="757"/>
      <c r="RYX22" s="757"/>
      <c r="RYY22" s="757"/>
      <c r="RYZ22" s="757"/>
      <c r="RZA22" s="757"/>
      <c r="RZB22" s="757"/>
      <c r="RZC22" s="757"/>
      <c r="RZD22" s="757"/>
      <c r="RZE22" s="757"/>
      <c r="RZF22" s="757"/>
      <c r="RZG22" s="757"/>
      <c r="RZH22" s="757"/>
      <c r="RZI22" s="757"/>
      <c r="RZJ22" s="757"/>
      <c r="RZK22" s="757"/>
      <c r="RZL22" s="757"/>
      <c r="RZM22" s="757"/>
      <c r="RZN22" s="757"/>
      <c r="RZO22" s="757"/>
      <c r="RZP22" s="757"/>
      <c r="RZQ22" s="757"/>
      <c r="RZR22" s="757"/>
      <c r="RZS22" s="757"/>
      <c r="RZT22" s="757"/>
      <c r="RZU22" s="757"/>
      <c r="RZV22" s="757"/>
      <c r="RZW22" s="757"/>
      <c r="RZX22" s="757"/>
      <c r="RZY22" s="757"/>
      <c r="RZZ22" s="757"/>
      <c r="SAA22" s="757"/>
      <c r="SAB22" s="757"/>
      <c r="SAC22" s="757"/>
      <c r="SAD22" s="757"/>
      <c r="SAE22" s="757"/>
      <c r="SAF22" s="757"/>
      <c r="SAG22" s="757"/>
      <c r="SAH22" s="757"/>
      <c r="SAI22" s="757"/>
      <c r="SAJ22" s="757"/>
      <c r="SAK22" s="757"/>
      <c r="SAL22" s="757"/>
      <c r="SAM22" s="757"/>
      <c r="SAN22" s="757"/>
      <c r="SAO22" s="757"/>
      <c r="SAP22" s="757"/>
      <c r="SAQ22" s="757"/>
      <c r="SAR22" s="757"/>
      <c r="SAS22" s="757"/>
      <c r="SAT22" s="757"/>
      <c r="SAU22" s="757"/>
      <c r="SAV22" s="757"/>
      <c r="SAW22" s="757"/>
      <c r="SAX22" s="757"/>
      <c r="SAY22" s="757"/>
      <c r="SAZ22" s="757"/>
      <c r="SBA22" s="757"/>
      <c r="SBB22" s="757"/>
      <c r="SBC22" s="757"/>
      <c r="SBD22" s="757"/>
      <c r="SBE22" s="757"/>
      <c r="SBF22" s="757"/>
      <c r="SBG22" s="757"/>
      <c r="SBH22" s="757"/>
      <c r="SBI22" s="757"/>
      <c r="SBJ22" s="757"/>
      <c r="SBK22" s="757"/>
      <c r="SBL22" s="757"/>
      <c r="SBM22" s="757"/>
      <c r="SBN22" s="757"/>
      <c r="SBO22" s="757"/>
      <c r="SBP22" s="757"/>
      <c r="SBQ22" s="757"/>
      <c r="SBR22" s="757"/>
      <c r="SBS22" s="757"/>
      <c r="SBT22" s="757"/>
      <c r="SBU22" s="757"/>
      <c r="SBV22" s="757"/>
      <c r="SBW22" s="757"/>
      <c r="SBX22" s="757"/>
      <c r="SBY22" s="757"/>
      <c r="SBZ22" s="757"/>
      <c r="SCA22" s="757"/>
      <c r="SCB22" s="757"/>
      <c r="SCC22" s="757"/>
      <c r="SCD22" s="757"/>
      <c r="SCE22" s="757"/>
      <c r="SCF22" s="757"/>
      <c r="SCG22" s="757"/>
      <c r="SCH22" s="757"/>
      <c r="SCI22" s="757"/>
      <c r="SCJ22" s="757"/>
      <c r="SCK22" s="757"/>
      <c r="SCL22" s="757"/>
      <c r="SCM22" s="757"/>
      <c r="SCN22" s="757"/>
      <c r="SCO22" s="757"/>
      <c r="SCP22" s="757"/>
      <c r="SCQ22" s="757"/>
      <c r="SCR22" s="757"/>
      <c r="SCS22" s="757"/>
      <c r="SCT22" s="757"/>
      <c r="SCU22" s="757"/>
      <c r="SCV22" s="757"/>
      <c r="SCW22" s="757"/>
      <c r="SCX22" s="757"/>
      <c r="SCY22" s="757"/>
      <c r="SCZ22" s="757"/>
      <c r="SDA22" s="757"/>
      <c r="SDB22" s="757"/>
      <c r="SDC22" s="757"/>
      <c r="SDD22" s="757"/>
      <c r="SDE22" s="757"/>
      <c r="SDF22" s="757"/>
      <c r="SDG22" s="757"/>
      <c r="SDH22" s="757"/>
      <c r="SDI22" s="757"/>
      <c r="SDJ22" s="757"/>
      <c r="SDK22" s="757"/>
      <c r="SDL22" s="757"/>
      <c r="SDM22" s="757"/>
      <c r="SDN22" s="757"/>
      <c r="SDO22" s="757"/>
      <c r="SDP22" s="757"/>
      <c r="SDQ22" s="757"/>
      <c r="SDR22" s="757"/>
      <c r="SDS22" s="757"/>
      <c r="SDT22" s="757"/>
      <c r="SDU22" s="757"/>
      <c r="SDV22" s="757"/>
      <c r="SDW22" s="757"/>
      <c r="SDX22" s="757"/>
      <c r="SDY22" s="757"/>
      <c r="SDZ22" s="757"/>
      <c r="SEA22" s="757"/>
      <c r="SEB22" s="757"/>
      <c r="SEC22" s="757"/>
      <c r="SED22" s="757"/>
      <c r="SEE22" s="757"/>
      <c r="SEF22" s="757"/>
      <c r="SEG22" s="757"/>
      <c r="SEH22" s="757"/>
      <c r="SEI22" s="757"/>
      <c r="SEJ22" s="757"/>
      <c r="SEK22" s="757"/>
      <c r="SEL22" s="757"/>
      <c r="SEM22" s="757"/>
      <c r="SEN22" s="757"/>
      <c r="SEO22" s="757"/>
      <c r="SEP22" s="757"/>
      <c r="SEQ22" s="757"/>
      <c r="SER22" s="757"/>
      <c r="SES22" s="757"/>
      <c r="SET22" s="757"/>
      <c r="SEU22" s="757"/>
      <c r="SEV22" s="757"/>
      <c r="SEW22" s="757"/>
      <c r="SEX22" s="757"/>
      <c r="SEY22" s="757"/>
      <c r="SEZ22" s="757"/>
      <c r="SFA22" s="757"/>
      <c r="SFB22" s="757"/>
      <c r="SFC22" s="757"/>
      <c r="SFD22" s="757"/>
      <c r="SFE22" s="757"/>
      <c r="SFF22" s="757"/>
      <c r="SFG22" s="757"/>
      <c r="SFH22" s="757"/>
      <c r="SFI22" s="757"/>
      <c r="SFJ22" s="757"/>
      <c r="SFK22" s="757"/>
      <c r="SFL22" s="757"/>
      <c r="SFM22" s="757"/>
      <c r="SFN22" s="757"/>
      <c r="SFO22" s="757"/>
      <c r="SFP22" s="757"/>
      <c r="SFQ22" s="757"/>
      <c r="SFR22" s="757"/>
      <c r="SFS22" s="757"/>
      <c r="SFT22" s="757"/>
      <c r="SFU22" s="757"/>
      <c r="SFV22" s="757"/>
      <c r="SFW22" s="757"/>
      <c r="SFX22" s="757"/>
      <c r="SFY22" s="757"/>
      <c r="SFZ22" s="757"/>
      <c r="SGA22" s="757"/>
      <c r="SGB22" s="757"/>
      <c r="SGC22" s="757"/>
      <c r="SGD22" s="757"/>
      <c r="SGE22" s="757"/>
      <c r="SGF22" s="757"/>
      <c r="SGG22" s="757"/>
      <c r="SGH22" s="757"/>
      <c r="SGI22" s="757"/>
      <c r="SGJ22" s="757"/>
      <c r="SGK22" s="757"/>
      <c r="SGL22" s="757"/>
      <c r="SGM22" s="757"/>
      <c r="SGN22" s="757"/>
      <c r="SGO22" s="757"/>
      <c r="SGP22" s="757"/>
      <c r="SGQ22" s="757"/>
      <c r="SGR22" s="757"/>
      <c r="SGS22" s="757"/>
      <c r="SGT22" s="757"/>
      <c r="SGU22" s="757"/>
      <c r="SGV22" s="757"/>
      <c r="SGW22" s="757"/>
      <c r="SGX22" s="757"/>
      <c r="SGY22" s="757"/>
      <c r="SGZ22" s="757"/>
      <c r="SHA22" s="757"/>
      <c r="SHB22" s="757"/>
      <c r="SHC22" s="757"/>
      <c r="SHD22" s="757"/>
      <c r="SHE22" s="757"/>
      <c r="SHF22" s="757"/>
      <c r="SHG22" s="757"/>
      <c r="SHH22" s="757"/>
      <c r="SHI22" s="757"/>
      <c r="SHJ22" s="757"/>
      <c r="SHK22" s="757"/>
      <c r="SHL22" s="757"/>
      <c r="SHM22" s="757"/>
      <c r="SHN22" s="757"/>
      <c r="SHO22" s="757"/>
      <c r="SHP22" s="757"/>
      <c r="SHQ22" s="757"/>
      <c r="SHR22" s="757"/>
      <c r="SHS22" s="757"/>
      <c r="SHT22" s="757"/>
      <c r="SHU22" s="757"/>
      <c r="SHV22" s="757"/>
      <c r="SHW22" s="757"/>
      <c r="SHX22" s="757"/>
      <c r="SHY22" s="757"/>
      <c r="SHZ22" s="757"/>
      <c r="SIA22" s="757"/>
      <c r="SIB22" s="757"/>
      <c r="SIC22" s="757"/>
      <c r="SID22" s="757"/>
      <c r="SIE22" s="757"/>
      <c r="SIF22" s="757"/>
      <c r="SIG22" s="757"/>
      <c r="SIH22" s="757"/>
      <c r="SII22" s="757"/>
      <c r="SIJ22" s="757"/>
      <c r="SIK22" s="757"/>
      <c r="SIL22" s="757"/>
      <c r="SIM22" s="757"/>
      <c r="SIN22" s="757"/>
      <c r="SIO22" s="757"/>
      <c r="SIP22" s="757"/>
      <c r="SIQ22" s="757"/>
      <c r="SIR22" s="757"/>
      <c r="SIS22" s="757"/>
      <c r="SIT22" s="757"/>
      <c r="SIU22" s="757"/>
      <c r="SIV22" s="757"/>
      <c r="SIW22" s="757"/>
      <c r="SIX22" s="757"/>
      <c r="SIY22" s="757"/>
      <c r="SIZ22" s="757"/>
      <c r="SJA22" s="757"/>
      <c r="SJB22" s="757"/>
      <c r="SJC22" s="757"/>
      <c r="SJD22" s="757"/>
      <c r="SJE22" s="757"/>
      <c r="SJF22" s="757"/>
      <c r="SJG22" s="757"/>
      <c r="SJH22" s="757"/>
      <c r="SJI22" s="757"/>
      <c r="SJJ22" s="757"/>
      <c r="SJK22" s="757"/>
      <c r="SJL22" s="757"/>
      <c r="SJM22" s="757"/>
      <c r="SJN22" s="757"/>
      <c r="SJO22" s="757"/>
      <c r="SJP22" s="757"/>
      <c r="SJQ22" s="757"/>
      <c r="SJR22" s="757"/>
      <c r="SJS22" s="757"/>
      <c r="SJT22" s="757"/>
      <c r="SJU22" s="757"/>
      <c r="SJV22" s="757"/>
      <c r="SJW22" s="757"/>
      <c r="SJX22" s="757"/>
      <c r="SJY22" s="757"/>
      <c r="SJZ22" s="757"/>
      <c r="SKA22" s="757"/>
      <c r="SKB22" s="757"/>
      <c r="SKC22" s="757"/>
      <c r="SKD22" s="757"/>
      <c r="SKE22" s="757"/>
      <c r="SKF22" s="757"/>
      <c r="SKG22" s="757"/>
      <c r="SKH22" s="757"/>
      <c r="SKI22" s="757"/>
      <c r="SKJ22" s="757"/>
      <c r="SKK22" s="757"/>
      <c r="SKL22" s="757"/>
      <c r="SKM22" s="757"/>
      <c r="SKN22" s="757"/>
      <c r="SKO22" s="757"/>
      <c r="SKP22" s="757"/>
      <c r="SKQ22" s="757"/>
      <c r="SKR22" s="757"/>
      <c r="SKS22" s="757"/>
      <c r="SKT22" s="757"/>
      <c r="SKU22" s="757"/>
      <c r="SKV22" s="757"/>
      <c r="SKW22" s="757"/>
      <c r="SKX22" s="757"/>
      <c r="SKY22" s="757"/>
      <c r="SKZ22" s="757"/>
      <c r="SLA22" s="757"/>
      <c r="SLB22" s="757"/>
      <c r="SLC22" s="757"/>
      <c r="SLD22" s="757"/>
      <c r="SLE22" s="757"/>
      <c r="SLF22" s="757"/>
      <c r="SLG22" s="757"/>
      <c r="SLH22" s="757"/>
      <c r="SLI22" s="757"/>
      <c r="SLJ22" s="757"/>
      <c r="SLK22" s="757"/>
      <c r="SLL22" s="757"/>
      <c r="SLM22" s="757"/>
      <c r="SLN22" s="757"/>
      <c r="SLO22" s="757"/>
      <c r="SLP22" s="757"/>
      <c r="SLQ22" s="757"/>
      <c r="SLR22" s="757"/>
      <c r="SLS22" s="757"/>
      <c r="SLT22" s="757"/>
      <c r="SLU22" s="757"/>
      <c r="SLV22" s="757"/>
      <c r="SLW22" s="757"/>
      <c r="SLX22" s="757"/>
      <c r="SLY22" s="757"/>
      <c r="SLZ22" s="757"/>
      <c r="SMA22" s="757"/>
      <c r="SMB22" s="757"/>
      <c r="SMC22" s="757"/>
      <c r="SMD22" s="757"/>
      <c r="SME22" s="757"/>
      <c r="SMF22" s="757"/>
      <c r="SMG22" s="757"/>
      <c r="SMH22" s="757"/>
      <c r="SMI22" s="757"/>
      <c r="SMJ22" s="757"/>
      <c r="SMK22" s="757"/>
      <c r="SML22" s="757"/>
      <c r="SMM22" s="757"/>
      <c r="SMN22" s="757"/>
      <c r="SMO22" s="757"/>
      <c r="SMP22" s="757"/>
      <c r="SMQ22" s="757"/>
      <c r="SMR22" s="757"/>
      <c r="SMS22" s="757"/>
      <c r="SMT22" s="757"/>
      <c r="SMU22" s="757"/>
      <c r="SMV22" s="757"/>
      <c r="SMW22" s="757"/>
      <c r="SMX22" s="757"/>
      <c r="SMY22" s="757"/>
      <c r="SMZ22" s="757"/>
      <c r="SNA22" s="757"/>
      <c r="SNB22" s="757"/>
      <c r="SNC22" s="757"/>
      <c r="SND22" s="757"/>
      <c r="SNE22" s="757"/>
      <c r="SNF22" s="757"/>
      <c r="SNG22" s="757"/>
      <c r="SNH22" s="757"/>
      <c r="SNI22" s="757"/>
      <c r="SNJ22" s="757"/>
      <c r="SNK22" s="757"/>
      <c r="SNL22" s="757"/>
      <c r="SNM22" s="757"/>
      <c r="SNN22" s="757"/>
      <c r="SNO22" s="757"/>
      <c r="SNP22" s="757"/>
      <c r="SNQ22" s="757"/>
      <c r="SNR22" s="757"/>
      <c r="SNS22" s="757"/>
      <c r="SNT22" s="757"/>
      <c r="SNU22" s="757"/>
      <c r="SNV22" s="757"/>
      <c r="SNW22" s="757"/>
      <c r="SNX22" s="757"/>
      <c r="SNY22" s="757"/>
      <c r="SNZ22" s="757"/>
      <c r="SOA22" s="757"/>
      <c r="SOB22" s="757"/>
      <c r="SOC22" s="757"/>
      <c r="SOD22" s="757"/>
      <c r="SOE22" s="757"/>
      <c r="SOF22" s="757"/>
      <c r="SOG22" s="757"/>
      <c r="SOH22" s="757"/>
      <c r="SOI22" s="757"/>
      <c r="SOJ22" s="757"/>
      <c r="SOK22" s="757"/>
      <c r="SOL22" s="757"/>
      <c r="SOM22" s="757"/>
      <c r="SON22" s="757"/>
      <c r="SOO22" s="757"/>
      <c r="SOP22" s="757"/>
      <c r="SOQ22" s="757"/>
      <c r="SOR22" s="757"/>
      <c r="SOS22" s="757"/>
      <c r="SOT22" s="757"/>
      <c r="SOU22" s="757"/>
      <c r="SOV22" s="757"/>
      <c r="SOW22" s="757"/>
      <c r="SOX22" s="757"/>
      <c r="SOY22" s="757"/>
      <c r="SOZ22" s="757"/>
      <c r="SPA22" s="757"/>
      <c r="SPB22" s="757"/>
      <c r="SPC22" s="757"/>
      <c r="SPD22" s="757"/>
      <c r="SPE22" s="757"/>
      <c r="SPF22" s="757"/>
      <c r="SPG22" s="757"/>
      <c r="SPH22" s="757"/>
      <c r="SPI22" s="757"/>
      <c r="SPJ22" s="757"/>
      <c r="SPK22" s="757"/>
      <c r="SPL22" s="757"/>
      <c r="SPM22" s="757"/>
      <c r="SPN22" s="757"/>
      <c r="SPO22" s="757"/>
      <c r="SPP22" s="757"/>
      <c r="SPQ22" s="757"/>
      <c r="SPR22" s="757"/>
      <c r="SPS22" s="757"/>
      <c r="SPT22" s="757"/>
      <c r="SPU22" s="757"/>
      <c r="SPV22" s="757"/>
      <c r="SPW22" s="757"/>
      <c r="SPX22" s="757"/>
      <c r="SPY22" s="757"/>
      <c r="SPZ22" s="757"/>
      <c r="SQA22" s="757"/>
      <c r="SQB22" s="757"/>
      <c r="SQC22" s="757"/>
      <c r="SQD22" s="757"/>
      <c r="SQE22" s="757"/>
      <c r="SQF22" s="757"/>
      <c r="SQG22" s="757"/>
      <c r="SQH22" s="757"/>
      <c r="SQI22" s="757"/>
      <c r="SQJ22" s="757"/>
      <c r="SQK22" s="757"/>
      <c r="SQL22" s="757"/>
      <c r="SQM22" s="757"/>
      <c r="SQN22" s="757"/>
      <c r="SQO22" s="757"/>
      <c r="SQP22" s="757"/>
      <c r="SQQ22" s="757"/>
      <c r="SQR22" s="757"/>
      <c r="SQS22" s="757"/>
      <c r="SQT22" s="757"/>
      <c r="SQU22" s="757"/>
      <c r="SQV22" s="757"/>
      <c r="SQW22" s="757"/>
      <c r="SQX22" s="757"/>
      <c r="SQY22" s="757"/>
      <c r="SQZ22" s="757"/>
      <c r="SRA22" s="757"/>
      <c r="SRB22" s="757"/>
      <c r="SRC22" s="757"/>
      <c r="SRD22" s="757"/>
      <c r="SRE22" s="757"/>
      <c r="SRF22" s="757"/>
      <c r="SRG22" s="757"/>
      <c r="SRH22" s="757"/>
      <c r="SRI22" s="757"/>
      <c r="SRJ22" s="757"/>
      <c r="SRK22" s="757"/>
      <c r="SRL22" s="757"/>
      <c r="SRM22" s="757"/>
      <c r="SRN22" s="757"/>
      <c r="SRO22" s="757"/>
      <c r="SRP22" s="757"/>
      <c r="SRQ22" s="757"/>
      <c r="SRR22" s="757"/>
      <c r="SRS22" s="757"/>
      <c r="SRT22" s="757"/>
      <c r="SRU22" s="757"/>
      <c r="SRV22" s="757"/>
      <c r="SRW22" s="757"/>
      <c r="SRX22" s="757"/>
      <c r="SRY22" s="757"/>
      <c r="SRZ22" s="757"/>
      <c r="SSA22" s="757"/>
      <c r="SSB22" s="757"/>
      <c r="SSC22" s="757"/>
      <c r="SSD22" s="757"/>
      <c r="SSE22" s="757"/>
      <c r="SSF22" s="757"/>
      <c r="SSG22" s="757"/>
      <c r="SSH22" s="757"/>
      <c r="SSI22" s="757"/>
      <c r="SSJ22" s="757"/>
      <c r="SSK22" s="757"/>
      <c r="SSL22" s="757"/>
      <c r="SSM22" s="757"/>
      <c r="SSN22" s="757"/>
      <c r="SSO22" s="757"/>
      <c r="SSP22" s="757"/>
      <c r="SSQ22" s="757"/>
      <c r="SSR22" s="757"/>
      <c r="SSS22" s="757"/>
      <c r="SST22" s="757"/>
      <c r="SSU22" s="757"/>
      <c r="SSV22" s="757"/>
      <c r="SSW22" s="757"/>
      <c r="SSX22" s="757"/>
      <c r="SSY22" s="757"/>
      <c r="SSZ22" s="757"/>
      <c r="STA22" s="757"/>
      <c r="STB22" s="757"/>
      <c r="STC22" s="757"/>
      <c r="STD22" s="757"/>
      <c r="STE22" s="757"/>
      <c r="STF22" s="757"/>
      <c r="STG22" s="757"/>
      <c r="STH22" s="757"/>
      <c r="STI22" s="757"/>
      <c r="STJ22" s="757"/>
      <c r="STK22" s="757"/>
      <c r="STL22" s="757"/>
      <c r="STM22" s="757"/>
      <c r="STN22" s="757"/>
      <c r="STO22" s="757"/>
      <c r="STP22" s="757"/>
      <c r="STQ22" s="757"/>
      <c r="STR22" s="757"/>
      <c r="STS22" s="757"/>
      <c r="STT22" s="757"/>
      <c r="STU22" s="757"/>
      <c r="STV22" s="757"/>
      <c r="STW22" s="757"/>
      <c r="STX22" s="757"/>
      <c r="STY22" s="757"/>
      <c r="STZ22" s="757"/>
      <c r="SUA22" s="757"/>
      <c r="SUB22" s="757"/>
      <c r="SUC22" s="757"/>
      <c r="SUD22" s="757"/>
      <c r="SUE22" s="757"/>
      <c r="SUF22" s="757"/>
      <c r="SUG22" s="757"/>
      <c r="SUH22" s="757"/>
      <c r="SUI22" s="757"/>
      <c r="SUJ22" s="757"/>
      <c r="SUK22" s="757"/>
      <c r="SUL22" s="757"/>
      <c r="SUM22" s="757"/>
      <c r="SUN22" s="757"/>
      <c r="SUO22" s="757"/>
      <c r="SUP22" s="757"/>
      <c r="SUQ22" s="757"/>
      <c r="SUR22" s="757"/>
      <c r="SUS22" s="757"/>
      <c r="SUT22" s="757"/>
      <c r="SUU22" s="757"/>
      <c r="SUV22" s="757"/>
      <c r="SUW22" s="757"/>
      <c r="SUX22" s="757"/>
      <c r="SUY22" s="757"/>
      <c r="SUZ22" s="757"/>
      <c r="SVA22" s="757"/>
      <c r="SVB22" s="757"/>
      <c r="SVC22" s="757"/>
      <c r="SVD22" s="757"/>
      <c r="SVE22" s="757"/>
      <c r="SVF22" s="757"/>
      <c r="SVG22" s="757"/>
      <c r="SVH22" s="757"/>
      <c r="SVI22" s="757"/>
      <c r="SVJ22" s="757"/>
      <c r="SVK22" s="757"/>
      <c r="SVL22" s="757"/>
      <c r="SVM22" s="757"/>
      <c r="SVN22" s="757"/>
      <c r="SVO22" s="757"/>
      <c r="SVP22" s="757"/>
      <c r="SVQ22" s="757"/>
      <c r="SVR22" s="757"/>
      <c r="SVS22" s="757"/>
      <c r="SVT22" s="757"/>
      <c r="SVU22" s="757"/>
      <c r="SVV22" s="757"/>
      <c r="SVW22" s="757"/>
      <c r="SVX22" s="757"/>
      <c r="SVY22" s="757"/>
      <c r="SVZ22" s="757"/>
      <c r="SWA22" s="757"/>
      <c r="SWB22" s="757"/>
      <c r="SWC22" s="757"/>
      <c r="SWD22" s="757"/>
      <c r="SWE22" s="757"/>
      <c r="SWF22" s="757"/>
      <c r="SWG22" s="757"/>
      <c r="SWH22" s="757"/>
      <c r="SWI22" s="757"/>
      <c r="SWJ22" s="757"/>
      <c r="SWK22" s="757"/>
      <c r="SWL22" s="757"/>
      <c r="SWM22" s="757"/>
      <c r="SWN22" s="757"/>
      <c r="SWO22" s="757"/>
      <c r="SWP22" s="757"/>
      <c r="SWQ22" s="757"/>
      <c r="SWR22" s="757"/>
      <c r="SWS22" s="757"/>
      <c r="SWT22" s="757"/>
      <c r="SWU22" s="757"/>
      <c r="SWV22" s="757"/>
      <c r="SWW22" s="757"/>
      <c r="SWX22" s="757"/>
      <c r="SWY22" s="757"/>
      <c r="SWZ22" s="757"/>
      <c r="SXA22" s="757"/>
      <c r="SXB22" s="757"/>
      <c r="SXC22" s="757"/>
      <c r="SXD22" s="757"/>
      <c r="SXE22" s="757"/>
      <c r="SXF22" s="757"/>
      <c r="SXG22" s="757"/>
      <c r="SXH22" s="757"/>
      <c r="SXI22" s="757"/>
      <c r="SXJ22" s="757"/>
      <c r="SXK22" s="757"/>
      <c r="SXL22" s="757"/>
      <c r="SXM22" s="757"/>
      <c r="SXN22" s="757"/>
      <c r="SXO22" s="757"/>
      <c r="SXP22" s="757"/>
      <c r="SXQ22" s="757"/>
      <c r="SXR22" s="757"/>
      <c r="SXS22" s="757"/>
      <c r="SXT22" s="757"/>
      <c r="SXU22" s="757"/>
      <c r="SXV22" s="757"/>
      <c r="SXW22" s="757"/>
      <c r="SXX22" s="757"/>
      <c r="SXY22" s="757"/>
      <c r="SXZ22" s="757"/>
      <c r="SYA22" s="757"/>
      <c r="SYB22" s="757"/>
      <c r="SYC22" s="757"/>
      <c r="SYD22" s="757"/>
      <c r="SYE22" s="757"/>
      <c r="SYF22" s="757"/>
      <c r="SYG22" s="757"/>
      <c r="SYH22" s="757"/>
      <c r="SYI22" s="757"/>
      <c r="SYJ22" s="757"/>
      <c r="SYK22" s="757"/>
      <c r="SYL22" s="757"/>
      <c r="SYM22" s="757"/>
      <c r="SYN22" s="757"/>
      <c r="SYO22" s="757"/>
      <c r="SYP22" s="757"/>
      <c r="SYQ22" s="757"/>
      <c r="SYR22" s="757"/>
      <c r="SYS22" s="757"/>
      <c r="SYT22" s="757"/>
      <c r="SYU22" s="757"/>
      <c r="SYV22" s="757"/>
      <c r="SYW22" s="757"/>
      <c r="SYX22" s="757"/>
      <c r="SYY22" s="757"/>
      <c r="SYZ22" s="757"/>
      <c r="SZA22" s="757"/>
      <c r="SZB22" s="757"/>
      <c r="SZC22" s="757"/>
      <c r="SZD22" s="757"/>
      <c r="SZE22" s="757"/>
      <c r="SZF22" s="757"/>
      <c r="SZG22" s="757"/>
      <c r="SZH22" s="757"/>
      <c r="SZI22" s="757"/>
      <c r="SZJ22" s="757"/>
      <c r="SZK22" s="757"/>
      <c r="SZL22" s="757"/>
      <c r="SZM22" s="757"/>
      <c r="SZN22" s="757"/>
      <c r="SZO22" s="757"/>
      <c r="SZP22" s="757"/>
      <c r="SZQ22" s="757"/>
      <c r="SZR22" s="757"/>
      <c r="SZS22" s="757"/>
      <c r="SZT22" s="757"/>
      <c r="SZU22" s="757"/>
      <c r="SZV22" s="757"/>
      <c r="SZW22" s="757"/>
      <c r="SZX22" s="757"/>
      <c r="SZY22" s="757"/>
      <c r="SZZ22" s="757"/>
      <c r="TAA22" s="757"/>
      <c r="TAB22" s="757"/>
      <c r="TAC22" s="757"/>
      <c r="TAD22" s="757"/>
      <c r="TAE22" s="757"/>
      <c r="TAF22" s="757"/>
      <c r="TAG22" s="757"/>
      <c r="TAH22" s="757"/>
      <c r="TAI22" s="757"/>
      <c r="TAJ22" s="757"/>
      <c r="TAK22" s="757"/>
      <c r="TAL22" s="757"/>
      <c r="TAM22" s="757"/>
      <c r="TAN22" s="757"/>
      <c r="TAO22" s="757"/>
      <c r="TAP22" s="757"/>
      <c r="TAQ22" s="757"/>
      <c r="TAR22" s="757"/>
      <c r="TAS22" s="757"/>
      <c r="TAT22" s="757"/>
      <c r="TAU22" s="757"/>
      <c r="TAV22" s="757"/>
      <c r="TAW22" s="757"/>
      <c r="TAX22" s="757"/>
      <c r="TAY22" s="757"/>
      <c r="TAZ22" s="757"/>
      <c r="TBA22" s="757"/>
      <c r="TBB22" s="757"/>
      <c r="TBC22" s="757"/>
      <c r="TBD22" s="757"/>
      <c r="TBE22" s="757"/>
      <c r="TBF22" s="757"/>
      <c r="TBG22" s="757"/>
      <c r="TBH22" s="757"/>
      <c r="TBI22" s="757"/>
      <c r="TBJ22" s="757"/>
      <c r="TBK22" s="757"/>
      <c r="TBL22" s="757"/>
      <c r="TBM22" s="757"/>
      <c r="TBN22" s="757"/>
      <c r="TBO22" s="757"/>
      <c r="TBP22" s="757"/>
      <c r="TBQ22" s="757"/>
      <c r="TBR22" s="757"/>
      <c r="TBS22" s="757"/>
      <c r="TBT22" s="757"/>
      <c r="TBU22" s="757"/>
      <c r="TBV22" s="757"/>
      <c r="TBW22" s="757"/>
      <c r="TBX22" s="757"/>
      <c r="TBY22" s="757"/>
      <c r="TBZ22" s="757"/>
      <c r="TCA22" s="757"/>
      <c r="TCB22" s="757"/>
      <c r="TCC22" s="757"/>
      <c r="TCD22" s="757"/>
      <c r="TCE22" s="757"/>
      <c r="TCF22" s="757"/>
      <c r="TCG22" s="757"/>
      <c r="TCH22" s="757"/>
      <c r="TCI22" s="757"/>
      <c r="TCJ22" s="757"/>
      <c r="TCK22" s="757"/>
      <c r="TCL22" s="757"/>
      <c r="TCM22" s="757"/>
      <c r="TCN22" s="757"/>
      <c r="TCO22" s="757"/>
      <c r="TCP22" s="757"/>
      <c r="TCQ22" s="757"/>
      <c r="TCR22" s="757"/>
      <c r="TCS22" s="757"/>
      <c r="TCT22" s="757"/>
      <c r="TCU22" s="757"/>
      <c r="TCV22" s="757"/>
      <c r="TCW22" s="757"/>
      <c r="TCX22" s="757"/>
      <c r="TCY22" s="757"/>
      <c r="TCZ22" s="757"/>
      <c r="TDA22" s="757"/>
      <c r="TDB22" s="757"/>
      <c r="TDC22" s="757"/>
      <c r="TDD22" s="757"/>
      <c r="TDE22" s="757"/>
      <c r="TDF22" s="757"/>
      <c r="TDG22" s="757"/>
      <c r="TDH22" s="757"/>
      <c r="TDI22" s="757"/>
      <c r="TDJ22" s="757"/>
      <c r="TDK22" s="757"/>
      <c r="TDL22" s="757"/>
      <c r="TDM22" s="757"/>
      <c r="TDN22" s="757"/>
      <c r="TDO22" s="757"/>
      <c r="TDP22" s="757"/>
      <c r="TDQ22" s="757"/>
      <c r="TDR22" s="757"/>
      <c r="TDS22" s="757"/>
      <c r="TDT22" s="757"/>
      <c r="TDU22" s="757"/>
      <c r="TDV22" s="757"/>
      <c r="TDW22" s="757"/>
      <c r="TDX22" s="757"/>
      <c r="TDY22" s="757"/>
      <c r="TDZ22" s="757"/>
      <c r="TEA22" s="757"/>
      <c r="TEB22" s="757"/>
      <c r="TEC22" s="757"/>
      <c r="TED22" s="757"/>
      <c r="TEE22" s="757"/>
      <c r="TEF22" s="757"/>
      <c r="TEG22" s="757"/>
      <c r="TEH22" s="757"/>
      <c r="TEI22" s="757"/>
      <c r="TEJ22" s="757"/>
      <c r="TEK22" s="757"/>
      <c r="TEL22" s="757"/>
      <c r="TEM22" s="757"/>
      <c r="TEN22" s="757"/>
      <c r="TEO22" s="757"/>
      <c r="TEP22" s="757"/>
      <c r="TEQ22" s="757"/>
      <c r="TER22" s="757"/>
      <c r="TES22" s="757"/>
      <c r="TET22" s="757"/>
      <c r="TEU22" s="757"/>
      <c r="TEV22" s="757"/>
      <c r="TEW22" s="757"/>
      <c r="TEX22" s="757"/>
      <c r="TEY22" s="757"/>
      <c r="TEZ22" s="757"/>
      <c r="TFA22" s="757"/>
      <c r="TFB22" s="757"/>
      <c r="TFC22" s="757"/>
      <c r="TFD22" s="757"/>
      <c r="TFE22" s="757"/>
      <c r="TFF22" s="757"/>
      <c r="TFG22" s="757"/>
      <c r="TFH22" s="757"/>
      <c r="TFI22" s="757"/>
      <c r="TFJ22" s="757"/>
      <c r="TFK22" s="757"/>
      <c r="TFL22" s="757"/>
      <c r="TFM22" s="757"/>
      <c r="TFN22" s="757"/>
      <c r="TFO22" s="757"/>
      <c r="TFP22" s="757"/>
      <c r="TFQ22" s="757"/>
      <c r="TFR22" s="757"/>
      <c r="TFS22" s="757"/>
      <c r="TFT22" s="757"/>
      <c r="TFU22" s="757"/>
      <c r="TFV22" s="757"/>
      <c r="TFW22" s="757"/>
      <c r="TFX22" s="757"/>
      <c r="TFY22" s="757"/>
      <c r="TFZ22" s="757"/>
      <c r="TGA22" s="757"/>
      <c r="TGB22" s="757"/>
      <c r="TGC22" s="757"/>
      <c r="TGD22" s="757"/>
      <c r="TGE22" s="757"/>
      <c r="TGF22" s="757"/>
      <c r="TGG22" s="757"/>
      <c r="TGH22" s="757"/>
      <c r="TGI22" s="757"/>
      <c r="TGJ22" s="757"/>
      <c r="TGK22" s="757"/>
      <c r="TGL22" s="757"/>
      <c r="TGM22" s="757"/>
      <c r="TGN22" s="757"/>
      <c r="TGO22" s="757"/>
      <c r="TGP22" s="757"/>
      <c r="TGQ22" s="757"/>
      <c r="TGR22" s="757"/>
      <c r="TGS22" s="757"/>
      <c r="TGT22" s="757"/>
      <c r="TGU22" s="757"/>
      <c r="TGV22" s="757"/>
      <c r="TGW22" s="757"/>
      <c r="TGX22" s="757"/>
      <c r="TGY22" s="757"/>
      <c r="TGZ22" s="757"/>
      <c r="THA22" s="757"/>
      <c r="THB22" s="757"/>
      <c r="THC22" s="757"/>
      <c r="THD22" s="757"/>
      <c r="THE22" s="757"/>
      <c r="THF22" s="757"/>
      <c r="THG22" s="757"/>
      <c r="THH22" s="757"/>
      <c r="THI22" s="757"/>
      <c r="THJ22" s="757"/>
      <c r="THK22" s="757"/>
      <c r="THL22" s="757"/>
      <c r="THM22" s="757"/>
      <c r="THN22" s="757"/>
      <c r="THO22" s="757"/>
      <c r="THP22" s="757"/>
      <c r="THQ22" s="757"/>
      <c r="THR22" s="757"/>
      <c r="THS22" s="757"/>
      <c r="THT22" s="757"/>
      <c r="THU22" s="757"/>
      <c r="THV22" s="757"/>
      <c r="THW22" s="757"/>
      <c r="THX22" s="757"/>
      <c r="THY22" s="757"/>
      <c r="THZ22" s="757"/>
      <c r="TIA22" s="757"/>
      <c r="TIB22" s="757"/>
      <c r="TIC22" s="757"/>
      <c r="TID22" s="757"/>
      <c r="TIE22" s="757"/>
      <c r="TIF22" s="757"/>
      <c r="TIG22" s="757"/>
      <c r="TIH22" s="757"/>
      <c r="TII22" s="757"/>
      <c r="TIJ22" s="757"/>
      <c r="TIK22" s="757"/>
      <c r="TIL22" s="757"/>
      <c r="TIM22" s="757"/>
      <c r="TIN22" s="757"/>
      <c r="TIO22" s="757"/>
      <c r="TIP22" s="757"/>
      <c r="TIQ22" s="757"/>
      <c r="TIR22" s="757"/>
      <c r="TIS22" s="757"/>
      <c r="TIT22" s="757"/>
      <c r="TIU22" s="757"/>
      <c r="TIV22" s="757"/>
      <c r="TIW22" s="757"/>
      <c r="TIX22" s="757"/>
      <c r="TIY22" s="757"/>
      <c r="TIZ22" s="757"/>
      <c r="TJA22" s="757"/>
      <c r="TJB22" s="757"/>
      <c r="TJC22" s="757"/>
      <c r="TJD22" s="757"/>
      <c r="TJE22" s="757"/>
      <c r="TJF22" s="757"/>
      <c r="TJG22" s="757"/>
      <c r="TJH22" s="757"/>
      <c r="TJI22" s="757"/>
      <c r="TJJ22" s="757"/>
      <c r="TJK22" s="757"/>
      <c r="TJL22" s="757"/>
      <c r="TJM22" s="757"/>
      <c r="TJN22" s="757"/>
      <c r="TJO22" s="757"/>
      <c r="TJP22" s="757"/>
      <c r="TJQ22" s="757"/>
      <c r="TJR22" s="757"/>
      <c r="TJS22" s="757"/>
      <c r="TJT22" s="757"/>
      <c r="TJU22" s="757"/>
      <c r="TJV22" s="757"/>
      <c r="TJW22" s="757"/>
      <c r="TJX22" s="757"/>
      <c r="TJY22" s="757"/>
      <c r="TJZ22" s="757"/>
      <c r="TKA22" s="757"/>
      <c r="TKB22" s="757"/>
      <c r="TKC22" s="757"/>
      <c r="TKD22" s="757"/>
      <c r="TKE22" s="757"/>
      <c r="TKF22" s="757"/>
      <c r="TKG22" s="757"/>
      <c r="TKH22" s="757"/>
      <c r="TKI22" s="757"/>
      <c r="TKJ22" s="757"/>
      <c r="TKK22" s="757"/>
      <c r="TKL22" s="757"/>
      <c r="TKM22" s="757"/>
      <c r="TKN22" s="757"/>
      <c r="TKO22" s="757"/>
      <c r="TKP22" s="757"/>
      <c r="TKQ22" s="757"/>
      <c r="TKR22" s="757"/>
      <c r="TKS22" s="757"/>
      <c r="TKT22" s="757"/>
      <c r="TKU22" s="757"/>
      <c r="TKV22" s="757"/>
      <c r="TKW22" s="757"/>
      <c r="TKX22" s="757"/>
      <c r="TKY22" s="757"/>
      <c r="TKZ22" s="757"/>
      <c r="TLA22" s="757"/>
      <c r="TLB22" s="757"/>
      <c r="TLC22" s="757"/>
      <c r="TLD22" s="757"/>
      <c r="TLE22" s="757"/>
      <c r="TLF22" s="757"/>
      <c r="TLG22" s="757"/>
      <c r="TLH22" s="757"/>
      <c r="TLI22" s="757"/>
      <c r="TLJ22" s="757"/>
      <c r="TLK22" s="757"/>
      <c r="TLL22" s="757"/>
      <c r="TLM22" s="757"/>
      <c r="TLN22" s="757"/>
      <c r="TLO22" s="757"/>
      <c r="TLP22" s="757"/>
      <c r="TLQ22" s="757"/>
      <c r="TLR22" s="757"/>
      <c r="TLS22" s="757"/>
      <c r="TLT22" s="757"/>
      <c r="TLU22" s="757"/>
      <c r="TLV22" s="757"/>
      <c r="TLW22" s="757"/>
      <c r="TLX22" s="757"/>
      <c r="TLY22" s="757"/>
      <c r="TLZ22" s="757"/>
      <c r="TMA22" s="757"/>
      <c r="TMB22" s="757"/>
      <c r="TMC22" s="757"/>
      <c r="TMD22" s="757"/>
      <c r="TME22" s="757"/>
      <c r="TMF22" s="757"/>
      <c r="TMG22" s="757"/>
      <c r="TMH22" s="757"/>
      <c r="TMI22" s="757"/>
      <c r="TMJ22" s="757"/>
      <c r="TMK22" s="757"/>
      <c r="TML22" s="757"/>
      <c r="TMM22" s="757"/>
      <c r="TMN22" s="757"/>
      <c r="TMO22" s="757"/>
      <c r="TMP22" s="757"/>
      <c r="TMQ22" s="757"/>
      <c r="TMR22" s="757"/>
      <c r="TMS22" s="757"/>
      <c r="TMT22" s="757"/>
      <c r="TMU22" s="757"/>
      <c r="TMV22" s="757"/>
      <c r="TMW22" s="757"/>
      <c r="TMX22" s="757"/>
      <c r="TMY22" s="757"/>
      <c r="TMZ22" s="757"/>
      <c r="TNA22" s="757"/>
      <c r="TNB22" s="757"/>
      <c r="TNC22" s="757"/>
      <c r="TND22" s="757"/>
      <c r="TNE22" s="757"/>
      <c r="TNF22" s="757"/>
      <c r="TNG22" s="757"/>
      <c r="TNH22" s="757"/>
      <c r="TNI22" s="757"/>
      <c r="TNJ22" s="757"/>
      <c r="TNK22" s="757"/>
      <c r="TNL22" s="757"/>
      <c r="TNM22" s="757"/>
      <c r="TNN22" s="757"/>
      <c r="TNO22" s="757"/>
      <c r="TNP22" s="757"/>
      <c r="TNQ22" s="757"/>
      <c r="TNR22" s="757"/>
      <c r="TNS22" s="757"/>
      <c r="TNT22" s="757"/>
      <c r="TNU22" s="757"/>
      <c r="TNV22" s="757"/>
      <c r="TNW22" s="757"/>
      <c r="TNX22" s="757"/>
      <c r="TNY22" s="757"/>
      <c r="TNZ22" s="757"/>
      <c r="TOA22" s="757"/>
      <c r="TOB22" s="757"/>
      <c r="TOC22" s="757"/>
      <c r="TOD22" s="757"/>
      <c r="TOE22" s="757"/>
      <c r="TOF22" s="757"/>
      <c r="TOG22" s="757"/>
      <c r="TOH22" s="757"/>
      <c r="TOI22" s="757"/>
      <c r="TOJ22" s="757"/>
      <c r="TOK22" s="757"/>
      <c r="TOL22" s="757"/>
      <c r="TOM22" s="757"/>
      <c r="TON22" s="757"/>
      <c r="TOO22" s="757"/>
      <c r="TOP22" s="757"/>
      <c r="TOQ22" s="757"/>
      <c r="TOR22" s="757"/>
      <c r="TOS22" s="757"/>
      <c r="TOT22" s="757"/>
      <c r="TOU22" s="757"/>
      <c r="TOV22" s="757"/>
      <c r="TOW22" s="757"/>
      <c r="TOX22" s="757"/>
      <c r="TOY22" s="757"/>
      <c r="TOZ22" s="757"/>
      <c r="TPA22" s="757"/>
      <c r="TPB22" s="757"/>
      <c r="TPC22" s="757"/>
      <c r="TPD22" s="757"/>
      <c r="TPE22" s="757"/>
      <c r="TPF22" s="757"/>
      <c r="TPG22" s="757"/>
      <c r="TPH22" s="757"/>
      <c r="TPI22" s="757"/>
      <c r="TPJ22" s="757"/>
      <c r="TPK22" s="757"/>
      <c r="TPL22" s="757"/>
      <c r="TPM22" s="757"/>
      <c r="TPN22" s="757"/>
      <c r="TPO22" s="757"/>
      <c r="TPP22" s="757"/>
      <c r="TPQ22" s="757"/>
      <c r="TPR22" s="757"/>
      <c r="TPS22" s="757"/>
      <c r="TPT22" s="757"/>
      <c r="TPU22" s="757"/>
      <c r="TPV22" s="757"/>
      <c r="TPW22" s="757"/>
      <c r="TPX22" s="757"/>
      <c r="TPY22" s="757"/>
      <c r="TPZ22" s="757"/>
      <c r="TQA22" s="757"/>
      <c r="TQB22" s="757"/>
      <c r="TQC22" s="757"/>
      <c r="TQD22" s="757"/>
      <c r="TQE22" s="757"/>
      <c r="TQF22" s="757"/>
      <c r="TQG22" s="757"/>
      <c r="TQH22" s="757"/>
      <c r="TQI22" s="757"/>
      <c r="TQJ22" s="757"/>
      <c r="TQK22" s="757"/>
      <c r="TQL22" s="757"/>
      <c r="TQM22" s="757"/>
      <c r="TQN22" s="757"/>
      <c r="TQO22" s="757"/>
      <c r="TQP22" s="757"/>
      <c r="TQQ22" s="757"/>
      <c r="TQR22" s="757"/>
      <c r="TQS22" s="757"/>
      <c r="TQT22" s="757"/>
      <c r="TQU22" s="757"/>
      <c r="TQV22" s="757"/>
      <c r="TQW22" s="757"/>
      <c r="TQX22" s="757"/>
      <c r="TQY22" s="757"/>
      <c r="TQZ22" s="757"/>
      <c r="TRA22" s="757"/>
      <c r="TRB22" s="757"/>
      <c r="TRC22" s="757"/>
      <c r="TRD22" s="757"/>
      <c r="TRE22" s="757"/>
      <c r="TRF22" s="757"/>
      <c r="TRG22" s="757"/>
      <c r="TRH22" s="757"/>
      <c r="TRI22" s="757"/>
      <c r="TRJ22" s="757"/>
      <c r="TRK22" s="757"/>
      <c r="TRL22" s="757"/>
      <c r="TRM22" s="757"/>
      <c r="TRN22" s="757"/>
      <c r="TRO22" s="757"/>
      <c r="TRP22" s="757"/>
      <c r="TRQ22" s="757"/>
      <c r="TRR22" s="757"/>
      <c r="TRS22" s="757"/>
      <c r="TRT22" s="757"/>
      <c r="TRU22" s="757"/>
      <c r="TRV22" s="757"/>
      <c r="TRW22" s="757"/>
      <c r="TRX22" s="757"/>
      <c r="TRY22" s="757"/>
      <c r="TRZ22" s="757"/>
      <c r="TSA22" s="757"/>
      <c r="TSB22" s="757"/>
      <c r="TSC22" s="757"/>
      <c r="TSD22" s="757"/>
      <c r="TSE22" s="757"/>
      <c r="TSF22" s="757"/>
      <c r="TSG22" s="757"/>
      <c r="TSH22" s="757"/>
      <c r="TSI22" s="757"/>
      <c r="TSJ22" s="757"/>
      <c r="TSK22" s="757"/>
      <c r="TSL22" s="757"/>
      <c r="TSM22" s="757"/>
      <c r="TSN22" s="757"/>
      <c r="TSO22" s="757"/>
      <c r="TSP22" s="757"/>
      <c r="TSQ22" s="757"/>
      <c r="TSR22" s="757"/>
      <c r="TSS22" s="757"/>
      <c r="TST22" s="757"/>
      <c r="TSU22" s="757"/>
      <c r="TSV22" s="757"/>
      <c r="TSW22" s="757"/>
      <c r="TSX22" s="757"/>
      <c r="TSY22" s="757"/>
      <c r="TSZ22" s="757"/>
      <c r="TTA22" s="757"/>
      <c r="TTB22" s="757"/>
      <c r="TTC22" s="757"/>
      <c r="TTD22" s="757"/>
      <c r="TTE22" s="757"/>
      <c r="TTF22" s="757"/>
      <c r="TTG22" s="757"/>
      <c r="TTH22" s="757"/>
      <c r="TTI22" s="757"/>
      <c r="TTJ22" s="757"/>
      <c r="TTK22" s="757"/>
      <c r="TTL22" s="757"/>
      <c r="TTM22" s="757"/>
      <c r="TTN22" s="757"/>
      <c r="TTO22" s="757"/>
      <c r="TTP22" s="757"/>
      <c r="TTQ22" s="757"/>
      <c r="TTR22" s="757"/>
      <c r="TTS22" s="757"/>
      <c r="TTT22" s="757"/>
      <c r="TTU22" s="757"/>
      <c r="TTV22" s="757"/>
      <c r="TTW22" s="757"/>
      <c r="TTX22" s="757"/>
      <c r="TTY22" s="757"/>
      <c r="TTZ22" s="757"/>
      <c r="TUA22" s="757"/>
      <c r="TUB22" s="757"/>
      <c r="TUC22" s="757"/>
      <c r="TUD22" s="757"/>
      <c r="TUE22" s="757"/>
      <c r="TUF22" s="757"/>
      <c r="TUG22" s="757"/>
      <c r="TUH22" s="757"/>
      <c r="TUI22" s="757"/>
      <c r="TUJ22" s="757"/>
      <c r="TUK22" s="757"/>
      <c r="TUL22" s="757"/>
      <c r="TUM22" s="757"/>
      <c r="TUN22" s="757"/>
      <c r="TUO22" s="757"/>
      <c r="TUP22" s="757"/>
      <c r="TUQ22" s="757"/>
      <c r="TUR22" s="757"/>
      <c r="TUS22" s="757"/>
      <c r="TUT22" s="757"/>
      <c r="TUU22" s="757"/>
      <c r="TUV22" s="757"/>
      <c r="TUW22" s="757"/>
      <c r="TUX22" s="757"/>
      <c r="TUY22" s="757"/>
      <c r="TUZ22" s="757"/>
      <c r="TVA22" s="757"/>
      <c r="TVB22" s="757"/>
      <c r="TVC22" s="757"/>
      <c r="TVD22" s="757"/>
      <c r="TVE22" s="757"/>
      <c r="TVF22" s="757"/>
      <c r="TVG22" s="757"/>
      <c r="TVH22" s="757"/>
      <c r="TVI22" s="757"/>
      <c r="TVJ22" s="757"/>
      <c r="TVK22" s="757"/>
      <c r="TVL22" s="757"/>
      <c r="TVM22" s="757"/>
      <c r="TVN22" s="757"/>
      <c r="TVO22" s="757"/>
      <c r="TVP22" s="757"/>
      <c r="TVQ22" s="757"/>
      <c r="TVR22" s="757"/>
      <c r="TVS22" s="757"/>
      <c r="TVT22" s="757"/>
      <c r="TVU22" s="757"/>
      <c r="TVV22" s="757"/>
      <c r="TVW22" s="757"/>
      <c r="TVX22" s="757"/>
      <c r="TVY22" s="757"/>
      <c r="TVZ22" s="757"/>
      <c r="TWA22" s="757"/>
      <c r="TWB22" s="757"/>
      <c r="TWC22" s="757"/>
      <c r="TWD22" s="757"/>
      <c r="TWE22" s="757"/>
      <c r="TWF22" s="757"/>
      <c r="TWG22" s="757"/>
      <c r="TWH22" s="757"/>
      <c r="TWI22" s="757"/>
      <c r="TWJ22" s="757"/>
      <c r="TWK22" s="757"/>
      <c r="TWL22" s="757"/>
      <c r="TWM22" s="757"/>
      <c r="TWN22" s="757"/>
      <c r="TWO22" s="757"/>
      <c r="TWP22" s="757"/>
      <c r="TWQ22" s="757"/>
      <c r="TWR22" s="757"/>
      <c r="TWS22" s="757"/>
      <c r="TWT22" s="757"/>
      <c r="TWU22" s="757"/>
      <c r="TWV22" s="757"/>
      <c r="TWW22" s="757"/>
      <c r="TWX22" s="757"/>
      <c r="TWY22" s="757"/>
      <c r="TWZ22" s="757"/>
      <c r="TXA22" s="757"/>
      <c r="TXB22" s="757"/>
      <c r="TXC22" s="757"/>
      <c r="TXD22" s="757"/>
      <c r="TXE22" s="757"/>
      <c r="TXF22" s="757"/>
      <c r="TXG22" s="757"/>
      <c r="TXH22" s="757"/>
      <c r="TXI22" s="757"/>
      <c r="TXJ22" s="757"/>
      <c r="TXK22" s="757"/>
      <c r="TXL22" s="757"/>
      <c r="TXM22" s="757"/>
      <c r="TXN22" s="757"/>
      <c r="TXO22" s="757"/>
      <c r="TXP22" s="757"/>
      <c r="TXQ22" s="757"/>
      <c r="TXR22" s="757"/>
      <c r="TXS22" s="757"/>
      <c r="TXT22" s="757"/>
      <c r="TXU22" s="757"/>
      <c r="TXV22" s="757"/>
      <c r="TXW22" s="757"/>
      <c r="TXX22" s="757"/>
      <c r="TXY22" s="757"/>
      <c r="TXZ22" s="757"/>
      <c r="TYA22" s="757"/>
      <c r="TYB22" s="757"/>
      <c r="TYC22" s="757"/>
      <c r="TYD22" s="757"/>
      <c r="TYE22" s="757"/>
      <c r="TYF22" s="757"/>
      <c r="TYG22" s="757"/>
      <c r="TYH22" s="757"/>
      <c r="TYI22" s="757"/>
      <c r="TYJ22" s="757"/>
      <c r="TYK22" s="757"/>
      <c r="TYL22" s="757"/>
      <c r="TYM22" s="757"/>
      <c r="TYN22" s="757"/>
      <c r="TYO22" s="757"/>
      <c r="TYP22" s="757"/>
      <c r="TYQ22" s="757"/>
      <c r="TYR22" s="757"/>
      <c r="TYS22" s="757"/>
      <c r="TYT22" s="757"/>
      <c r="TYU22" s="757"/>
      <c r="TYV22" s="757"/>
      <c r="TYW22" s="757"/>
      <c r="TYX22" s="757"/>
      <c r="TYY22" s="757"/>
      <c r="TYZ22" s="757"/>
      <c r="TZA22" s="757"/>
      <c r="TZB22" s="757"/>
      <c r="TZC22" s="757"/>
      <c r="TZD22" s="757"/>
      <c r="TZE22" s="757"/>
      <c r="TZF22" s="757"/>
      <c r="TZG22" s="757"/>
      <c r="TZH22" s="757"/>
      <c r="TZI22" s="757"/>
      <c r="TZJ22" s="757"/>
      <c r="TZK22" s="757"/>
      <c r="TZL22" s="757"/>
      <c r="TZM22" s="757"/>
      <c r="TZN22" s="757"/>
      <c r="TZO22" s="757"/>
      <c r="TZP22" s="757"/>
      <c r="TZQ22" s="757"/>
      <c r="TZR22" s="757"/>
      <c r="TZS22" s="757"/>
      <c r="TZT22" s="757"/>
      <c r="TZU22" s="757"/>
      <c r="TZV22" s="757"/>
      <c r="TZW22" s="757"/>
      <c r="TZX22" s="757"/>
      <c r="TZY22" s="757"/>
      <c r="TZZ22" s="757"/>
      <c r="UAA22" s="757"/>
      <c r="UAB22" s="757"/>
      <c r="UAC22" s="757"/>
      <c r="UAD22" s="757"/>
      <c r="UAE22" s="757"/>
      <c r="UAF22" s="757"/>
      <c r="UAG22" s="757"/>
      <c r="UAH22" s="757"/>
      <c r="UAI22" s="757"/>
      <c r="UAJ22" s="757"/>
      <c r="UAK22" s="757"/>
      <c r="UAL22" s="757"/>
      <c r="UAM22" s="757"/>
      <c r="UAN22" s="757"/>
      <c r="UAO22" s="757"/>
      <c r="UAP22" s="757"/>
      <c r="UAQ22" s="757"/>
      <c r="UAR22" s="757"/>
      <c r="UAS22" s="757"/>
      <c r="UAT22" s="757"/>
      <c r="UAU22" s="757"/>
      <c r="UAV22" s="757"/>
      <c r="UAW22" s="757"/>
      <c r="UAX22" s="757"/>
      <c r="UAY22" s="757"/>
      <c r="UAZ22" s="757"/>
      <c r="UBA22" s="757"/>
      <c r="UBB22" s="757"/>
      <c r="UBC22" s="757"/>
      <c r="UBD22" s="757"/>
      <c r="UBE22" s="757"/>
      <c r="UBF22" s="757"/>
      <c r="UBG22" s="757"/>
      <c r="UBH22" s="757"/>
      <c r="UBI22" s="757"/>
      <c r="UBJ22" s="757"/>
      <c r="UBK22" s="757"/>
      <c r="UBL22" s="757"/>
      <c r="UBM22" s="757"/>
      <c r="UBN22" s="757"/>
      <c r="UBO22" s="757"/>
      <c r="UBP22" s="757"/>
      <c r="UBQ22" s="757"/>
      <c r="UBR22" s="757"/>
      <c r="UBS22" s="757"/>
      <c r="UBT22" s="757"/>
      <c r="UBU22" s="757"/>
      <c r="UBV22" s="757"/>
      <c r="UBW22" s="757"/>
      <c r="UBX22" s="757"/>
      <c r="UBY22" s="757"/>
      <c r="UBZ22" s="757"/>
      <c r="UCA22" s="757"/>
      <c r="UCB22" s="757"/>
      <c r="UCC22" s="757"/>
      <c r="UCD22" s="757"/>
      <c r="UCE22" s="757"/>
      <c r="UCF22" s="757"/>
      <c r="UCG22" s="757"/>
      <c r="UCH22" s="757"/>
      <c r="UCI22" s="757"/>
      <c r="UCJ22" s="757"/>
      <c r="UCK22" s="757"/>
      <c r="UCL22" s="757"/>
      <c r="UCM22" s="757"/>
      <c r="UCN22" s="757"/>
      <c r="UCO22" s="757"/>
      <c r="UCP22" s="757"/>
      <c r="UCQ22" s="757"/>
      <c r="UCR22" s="757"/>
      <c r="UCS22" s="757"/>
      <c r="UCT22" s="757"/>
      <c r="UCU22" s="757"/>
      <c r="UCV22" s="757"/>
      <c r="UCW22" s="757"/>
      <c r="UCX22" s="757"/>
      <c r="UCY22" s="757"/>
      <c r="UCZ22" s="757"/>
      <c r="UDA22" s="757"/>
      <c r="UDB22" s="757"/>
      <c r="UDC22" s="757"/>
      <c r="UDD22" s="757"/>
      <c r="UDE22" s="757"/>
      <c r="UDF22" s="757"/>
      <c r="UDG22" s="757"/>
      <c r="UDH22" s="757"/>
      <c r="UDI22" s="757"/>
      <c r="UDJ22" s="757"/>
      <c r="UDK22" s="757"/>
      <c r="UDL22" s="757"/>
      <c r="UDM22" s="757"/>
      <c r="UDN22" s="757"/>
      <c r="UDO22" s="757"/>
      <c r="UDP22" s="757"/>
      <c r="UDQ22" s="757"/>
      <c r="UDR22" s="757"/>
      <c r="UDS22" s="757"/>
      <c r="UDT22" s="757"/>
      <c r="UDU22" s="757"/>
      <c r="UDV22" s="757"/>
      <c r="UDW22" s="757"/>
      <c r="UDX22" s="757"/>
      <c r="UDY22" s="757"/>
      <c r="UDZ22" s="757"/>
      <c r="UEA22" s="757"/>
      <c r="UEB22" s="757"/>
      <c r="UEC22" s="757"/>
      <c r="UED22" s="757"/>
      <c r="UEE22" s="757"/>
      <c r="UEF22" s="757"/>
      <c r="UEG22" s="757"/>
      <c r="UEH22" s="757"/>
      <c r="UEI22" s="757"/>
      <c r="UEJ22" s="757"/>
      <c r="UEK22" s="757"/>
      <c r="UEL22" s="757"/>
      <c r="UEM22" s="757"/>
      <c r="UEN22" s="757"/>
      <c r="UEO22" s="757"/>
      <c r="UEP22" s="757"/>
      <c r="UEQ22" s="757"/>
      <c r="UER22" s="757"/>
      <c r="UES22" s="757"/>
      <c r="UET22" s="757"/>
      <c r="UEU22" s="757"/>
      <c r="UEV22" s="757"/>
      <c r="UEW22" s="757"/>
      <c r="UEX22" s="757"/>
      <c r="UEY22" s="757"/>
      <c r="UEZ22" s="757"/>
      <c r="UFA22" s="757"/>
      <c r="UFB22" s="757"/>
      <c r="UFC22" s="757"/>
      <c r="UFD22" s="757"/>
      <c r="UFE22" s="757"/>
      <c r="UFF22" s="757"/>
      <c r="UFG22" s="757"/>
      <c r="UFH22" s="757"/>
      <c r="UFI22" s="757"/>
      <c r="UFJ22" s="757"/>
      <c r="UFK22" s="757"/>
      <c r="UFL22" s="757"/>
      <c r="UFM22" s="757"/>
      <c r="UFN22" s="757"/>
      <c r="UFO22" s="757"/>
      <c r="UFP22" s="757"/>
      <c r="UFQ22" s="757"/>
      <c r="UFR22" s="757"/>
      <c r="UFS22" s="757"/>
      <c r="UFT22" s="757"/>
      <c r="UFU22" s="757"/>
      <c r="UFV22" s="757"/>
      <c r="UFW22" s="757"/>
      <c r="UFX22" s="757"/>
      <c r="UFY22" s="757"/>
      <c r="UFZ22" s="757"/>
      <c r="UGA22" s="757"/>
      <c r="UGB22" s="757"/>
      <c r="UGC22" s="757"/>
      <c r="UGD22" s="757"/>
      <c r="UGE22" s="757"/>
      <c r="UGF22" s="757"/>
      <c r="UGG22" s="757"/>
      <c r="UGH22" s="757"/>
      <c r="UGI22" s="757"/>
      <c r="UGJ22" s="757"/>
      <c r="UGK22" s="757"/>
      <c r="UGL22" s="757"/>
      <c r="UGM22" s="757"/>
      <c r="UGN22" s="757"/>
      <c r="UGO22" s="757"/>
      <c r="UGP22" s="757"/>
      <c r="UGQ22" s="757"/>
      <c r="UGR22" s="757"/>
      <c r="UGS22" s="757"/>
      <c r="UGT22" s="757"/>
      <c r="UGU22" s="757"/>
      <c r="UGV22" s="757"/>
      <c r="UGW22" s="757"/>
      <c r="UGX22" s="757"/>
      <c r="UGY22" s="757"/>
      <c r="UGZ22" s="757"/>
      <c r="UHA22" s="757"/>
      <c r="UHB22" s="757"/>
      <c r="UHC22" s="757"/>
      <c r="UHD22" s="757"/>
      <c r="UHE22" s="757"/>
      <c r="UHF22" s="757"/>
      <c r="UHG22" s="757"/>
      <c r="UHH22" s="757"/>
      <c r="UHI22" s="757"/>
      <c r="UHJ22" s="757"/>
      <c r="UHK22" s="757"/>
      <c r="UHL22" s="757"/>
      <c r="UHM22" s="757"/>
      <c r="UHN22" s="757"/>
      <c r="UHO22" s="757"/>
      <c r="UHP22" s="757"/>
      <c r="UHQ22" s="757"/>
      <c r="UHR22" s="757"/>
      <c r="UHS22" s="757"/>
      <c r="UHT22" s="757"/>
      <c r="UHU22" s="757"/>
      <c r="UHV22" s="757"/>
      <c r="UHW22" s="757"/>
      <c r="UHX22" s="757"/>
      <c r="UHY22" s="757"/>
      <c r="UHZ22" s="757"/>
      <c r="UIA22" s="757"/>
      <c r="UIB22" s="757"/>
      <c r="UIC22" s="757"/>
      <c r="UID22" s="757"/>
      <c r="UIE22" s="757"/>
      <c r="UIF22" s="757"/>
      <c r="UIG22" s="757"/>
      <c r="UIH22" s="757"/>
      <c r="UII22" s="757"/>
      <c r="UIJ22" s="757"/>
      <c r="UIK22" s="757"/>
      <c r="UIL22" s="757"/>
      <c r="UIM22" s="757"/>
      <c r="UIN22" s="757"/>
      <c r="UIO22" s="757"/>
      <c r="UIP22" s="757"/>
      <c r="UIQ22" s="757"/>
      <c r="UIR22" s="757"/>
      <c r="UIS22" s="757"/>
      <c r="UIT22" s="757"/>
      <c r="UIU22" s="757"/>
      <c r="UIV22" s="757"/>
      <c r="UIW22" s="757"/>
      <c r="UIX22" s="757"/>
      <c r="UIY22" s="757"/>
      <c r="UIZ22" s="757"/>
      <c r="UJA22" s="757"/>
      <c r="UJB22" s="757"/>
      <c r="UJC22" s="757"/>
      <c r="UJD22" s="757"/>
      <c r="UJE22" s="757"/>
      <c r="UJF22" s="757"/>
      <c r="UJG22" s="757"/>
      <c r="UJH22" s="757"/>
      <c r="UJI22" s="757"/>
      <c r="UJJ22" s="757"/>
      <c r="UJK22" s="757"/>
      <c r="UJL22" s="757"/>
      <c r="UJM22" s="757"/>
      <c r="UJN22" s="757"/>
      <c r="UJO22" s="757"/>
      <c r="UJP22" s="757"/>
      <c r="UJQ22" s="757"/>
      <c r="UJR22" s="757"/>
      <c r="UJS22" s="757"/>
      <c r="UJT22" s="757"/>
      <c r="UJU22" s="757"/>
      <c r="UJV22" s="757"/>
      <c r="UJW22" s="757"/>
      <c r="UJX22" s="757"/>
      <c r="UJY22" s="757"/>
      <c r="UJZ22" s="757"/>
      <c r="UKA22" s="757"/>
      <c r="UKB22" s="757"/>
      <c r="UKC22" s="757"/>
      <c r="UKD22" s="757"/>
      <c r="UKE22" s="757"/>
      <c r="UKF22" s="757"/>
      <c r="UKG22" s="757"/>
      <c r="UKH22" s="757"/>
      <c r="UKI22" s="757"/>
      <c r="UKJ22" s="757"/>
      <c r="UKK22" s="757"/>
      <c r="UKL22" s="757"/>
      <c r="UKM22" s="757"/>
      <c r="UKN22" s="757"/>
      <c r="UKO22" s="757"/>
      <c r="UKP22" s="757"/>
      <c r="UKQ22" s="757"/>
      <c r="UKR22" s="757"/>
      <c r="UKS22" s="757"/>
      <c r="UKT22" s="757"/>
      <c r="UKU22" s="757"/>
      <c r="UKV22" s="757"/>
      <c r="UKW22" s="757"/>
      <c r="UKX22" s="757"/>
      <c r="UKY22" s="757"/>
      <c r="UKZ22" s="757"/>
      <c r="ULA22" s="757"/>
      <c r="ULB22" s="757"/>
      <c r="ULC22" s="757"/>
      <c r="ULD22" s="757"/>
      <c r="ULE22" s="757"/>
      <c r="ULF22" s="757"/>
      <c r="ULG22" s="757"/>
      <c r="ULH22" s="757"/>
      <c r="ULI22" s="757"/>
      <c r="ULJ22" s="757"/>
      <c r="ULK22" s="757"/>
      <c r="ULL22" s="757"/>
      <c r="ULM22" s="757"/>
      <c r="ULN22" s="757"/>
      <c r="ULO22" s="757"/>
      <c r="ULP22" s="757"/>
      <c r="ULQ22" s="757"/>
      <c r="ULR22" s="757"/>
      <c r="ULS22" s="757"/>
      <c r="ULT22" s="757"/>
      <c r="ULU22" s="757"/>
      <c r="ULV22" s="757"/>
      <c r="ULW22" s="757"/>
      <c r="ULX22" s="757"/>
      <c r="ULY22" s="757"/>
      <c r="ULZ22" s="757"/>
      <c r="UMA22" s="757"/>
      <c r="UMB22" s="757"/>
      <c r="UMC22" s="757"/>
      <c r="UMD22" s="757"/>
      <c r="UME22" s="757"/>
      <c r="UMF22" s="757"/>
      <c r="UMG22" s="757"/>
      <c r="UMH22" s="757"/>
      <c r="UMI22" s="757"/>
      <c r="UMJ22" s="757"/>
      <c r="UMK22" s="757"/>
      <c r="UML22" s="757"/>
      <c r="UMM22" s="757"/>
      <c r="UMN22" s="757"/>
      <c r="UMO22" s="757"/>
      <c r="UMP22" s="757"/>
      <c r="UMQ22" s="757"/>
      <c r="UMR22" s="757"/>
      <c r="UMS22" s="757"/>
      <c r="UMT22" s="757"/>
      <c r="UMU22" s="757"/>
      <c r="UMV22" s="757"/>
      <c r="UMW22" s="757"/>
      <c r="UMX22" s="757"/>
      <c r="UMY22" s="757"/>
      <c r="UMZ22" s="757"/>
      <c r="UNA22" s="757"/>
      <c r="UNB22" s="757"/>
      <c r="UNC22" s="757"/>
      <c r="UND22" s="757"/>
      <c r="UNE22" s="757"/>
      <c r="UNF22" s="757"/>
      <c r="UNG22" s="757"/>
      <c r="UNH22" s="757"/>
      <c r="UNI22" s="757"/>
      <c r="UNJ22" s="757"/>
      <c r="UNK22" s="757"/>
      <c r="UNL22" s="757"/>
      <c r="UNM22" s="757"/>
      <c r="UNN22" s="757"/>
      <c r="UNO22" s="757"/>
      <c r="UNP22" s="757"/>
      <c r="UNQ22" s="757"/>
      <c r="UNR22" s="757"/>
      <c r="UNS22" s="757"/>
      <c r="UNT22" s="757"/>
      <c r="UNU22" s="757"/>
      <c r="UNV22" s="757"/>
      <c r="UNW22" s="757"/>
      <c r="UNX22" s="757"/>
      <c r="UNY22" s="757"/>
      <c r="UNZ22" s="757"/>
      <c r="UOA22" s="757"/>
      <c r="UOB22" s="757"/>
      <c r="UOC22" s="757"/>
      <c r="UOD22" s="757"/>
      <c r="UOE22" s="757"/>
      <c r="UOF22" s="757"/>
      <c r="UOG22" s="757"/>
      <c r="UOH22" s="757"/>
      <c r="UOI22" s="757"/>
      <c r="UOJ22" s="757"/>
      <c r="UOK22" s="757"/>
      <c r="UOL22" s="757"/>
      <c r="UOM22" s="757"/>
      <c r="UON22" s="757"/>
      <c r="UOO22" s="757"/>
      <c r="UOP22" s="757"/>
      <c r="UOQ22" s="757"/>
      <c r="UOR22" s="757"/>
      <c r="UOS22" s="757"/>
      <c r="UOT22" s="757"/>
      <c r="UOU22" s="757"/>
      <c r="UOV22" s="757"/>
      <c r="UOW22" s="757"/>
      <c r="UOX22" s="757"/>
      <c r="UOY22" s="757"/>
      <c r="UOZ22" s="757"/>
      <c r="UPA22" s="757"/>
      <c r="UPB22" s="757"/>
      <c r="UPC22" s="757"/>
      <c r="UPD22" s="757"/>
      <c r="UPE22" s="757"/>
      <c r="UPF22" s="757"/>
      <c r="UPG22" s="757"/>
      <c r="UPH22" s="757"/>
      <c r="UPI22" s="757"/>
      <c r="UPJ22" s="757"/>
      <c r="UPK22" s="757"/>
      <c r="UPL22" s="757"/>
      <c r="UPM22" s="757"/>
      <c r="UPN22" s="757"/>
      <c r="UPO22" s="757"/>
      <c r="UPP22" s="757"/>
      <c r="UPQ22" s="757"/>
      <c r="UPR22" s="757"/>
      <c r="UPS22" s="757"/>
      <c r="UPT22" s="757"/>
      <c r="UPU22" s="757"/>
      <c r="UPV22" s="757"/>
      <c r="UPW22" s="757"/>
      <c r="UPX22" s="757"/>
      <c r="UPY22" s="757"/>
      <c r="UPZ22" s="757"/>
      <c r="UQA22" s="757"/>
      <c r="UQB22" s="757"/>
      <c r="UQC22" s="757"/>
      <c r="UQD22" s="757"/>
      <c r="UQE22" s="757"/>
      <c r="UQF22" s="757"/>
      <c r="UQG22" s="757"/>
      <c r="UQH22" s="757"/>
      <c r="UQI22" s="757"/>
      <c r="UQJ22" s="757"/>
      <c r="UQK22" s="757"/>
      <c r="UQL22" s="757"/>
      <c r="UQM22" s="757"/>
      <c r="UQN22" s="757"/>
      <c r="UQO22" s="757"/>
      <c r="UQP22" s="757"/>
      <c r="UQQ22" s="757"/>
      <c r="UQR22" s="757"/>
      <c r="UQS22" s="757"/>
      <c r="UQT22" s="757"/>
      <c r="UQU22" s="757"/>
      <c r="UQV22" s="757"/>
      <c r="UQW22" s="757"/>
      <c r="UQX22" s="757"/>
      <c r="UQY22" s="757"/>
      <c r="UQZ22" s="757"/>
      <c r="URA22" s="757"/>
      <c r="URB22" s="757"/>
      <c r="URC22" s="757"/>
      <c r="URD22" s="757"/>
      <c r="URE22" s="757"/>
      <c r="URF22" s="757"/>
      <c r="URG22" s="757"/>
      <c r="URH22" s="757"/>
      <c r="URI22" s="757"/>
      <c r="URJ22" s="757"/>
      <c r="URK22" s="757"/>
      <c r="URL22" s="757"/>
      <c r="URM22" s="757"/>
      <c r="URN22" s="757"/>
      <c r="URO22" s="757"/>
      <c r="URP22" s="757"/>
      <c r="URQ22" s="757"/>
      <c r="URR22" s="757"/>
      <c r="URS22" s="757"/>
      <c r="URT22" s="757"/>
      <c r="URU22" s="757"/>
      <c r="URV22" s="757"/>
      <c r="URW22" s="757"/>
      <c r="URX22" s="757"/>
      <c r="URY22" s="757"/>
      <c r="URZ22" s="757"/>
      <c r="USA22" s="757"/>
      <c r="USB22" s="757"/>
      <c r="USC22" s="757"/>
      <c r="USD22" s="757"/>
      <c r="USE22" s="757"/>
      <c r="USF22" s="757"/>
      <c r="USG22" s="757"/>
      <c r="USH22" s="757"/>
      <c r="USI22" s="757"/>
      <c r="USJ22" s="757"/>
      <c r="USK22" s="757"/>
      <c r="USL22" s="757"/>
      <c r="USM22" s="757"/>
      <c r="USN22" s="757"/>
      <c r="USO22" s="757"/>
      <c r="USP22" s="757"/>
      <c r="USQ22" s="757"/>
      <c r="USR22" s="757"/>
      <c r="USS22" s="757"/>
      <c r="UST22" s="757"/>
      <c r="USU22" s="757"/>
      <c r="USV22" s="757"/>
      <c r="USW22" s="757"/>
      <c r="USX22" s="757"/>
      <c r="USY22" s="757"/>
      <c r="USZ22" s="757"/>
      <c r="UTA22" s="757"/>
      <c r="UTB22" s="757"/>
      <c r="UTC22" s="757"/>
      <c r="UTD22" s="757"/>
      <c r="UTE22" s="757"/>
      <c r="UTF22" s="757"/>
      <c r="UTG22" s="757"/>
      <c r="UTH22" s="757"/>
      <c r="UTI22" s="757"/>
      <c r="UTJ22" s="757"/>
      <c r="UTK22" s="757"/>
      <c r="UTL22" s="757"/>
      <c r="UTM22" s="757"/>
      <c r="UTN22" s="757"/>
      <c r="UTO22" s="757"/>
      <c r="UTP22" s="757"/>
      <c r="UTQ22" s="757"/>
      <c r="UTR22" s="757"/>
      <c r="UTS22" s="757"/>
      <c r="UTT22" s="757"/>
      <c r="UTU22" s="757"/>
      <c r="UTV22" s="757"/>
      <c r="UTW22" s="757"/>
      <c r="UTX22" s="757"/>
      <c r="UTY22" s="757"/>
      <c r="UTZ22" s="757"/>
      <c r="UUA22" s="757"/>
      <c r="UUB22" s="757"/>
      <c r="UUC22" s="757"/>
      <c r="UUD22" s="757"/>
      <c r="UUE22" s="757"/>
      <c r="UUF22" s="757"/>
      <c r="UUG22" s="757"/>
      <c r="UUH22" s="757"/>
      <c r="UUI22" s="757"/>
      <c r="UUJ22" s="757"/>
      <c r="UUK22" s="757"/>
      <c r="UUL22" s="757"/>
      <c r="UUM22" s="757"/>
      <c r="UUN22" s="757"/>
      <c r="UUO22" s="757"/>
      <c r="UUP22" s="757"/>
      <c r="UUQ22" s="757"/>
      <c r="UUR22" s="757"/>
      <c r="UUS22" s="757"/>
      <c r="UUT22" s="757"/>
      <c r="UUU22" s="757"/>
      <c r="UUV22" s="757"/>
      <c r="UUW22" s="757"/>
      <c r="UUX22" s="757"/>
      <c r="UUY22" s="757"/>
      <c r="UUZ22" s="757"/>
      <c r="UVA22" s="757"/>
      <c r="UVB22" s="757"/>
      <c r="UVC22" s="757"/>
      <c r="UVD22" s="757"/>
      <c r="UVE22" s="757"/>
      <c r="UVF22" s="757"/>
      <c r="UVG22" s="757"/>
      <c r="UVH22" s="757"/>
      <c r="UVI22" s="757"/>
      <c r="UVJ22" s="757"/>
      <c r="UVK22" s="757"/>
      <c r="UVL22" s="757"/>
      <c r="UVM22" s="757"/>
      <c r="UVN22" s="757"/>
      <c r="UVO22" s="757"/>
      <c r="UVP22" s="757"/>
      <c r="UVQ22" s="757"/>
      <c r="UVR22" s="757"/>
      <c r="UVS22" s="757"/>
      <c r="UVT22" s="757"/>
      <c r="UVU22" s="757"/>
      <c r="UVV22" s="757"/>
      <c r="UVW22" s="757"/>
      <c r="UVX22" s="757"/>
      <c r="UVY22" s="757"/>
      <c r="UVZ22" s="757"/>
      <c r="UWA22" s="757"/>
      <c r="UWB22" s="757"/>
      <c r="UWC22" s="757"/>
      <c r="UWD22" s="757"/>
      <c r="UWE22" s="757"/>
      <c r="UWF22" s="757"/>
      <c r="UWG22" s="757"/>
      <c r="UWH22" s="757"/>
      <c r="UWI22" s="757"/>
      <c r="UWJ22" s="757"/>
      <c r="UWK22" s="757"/>
      <c r="UWL22" s="757"/>
      <c r="UWM22" s="757"/>
      <c r="UWN22" s="757"/>
      <c r="UWO22" s="757"/>
      <c r="UWP22" s="757"/>
      <c r="UWQ22" s="757"/>
      <c r="UWR22" s="757"/>
      <c r="UWS22" s="757"/>
      <c r="UWT22" s="757"/>
      <c r="UWU22" s="757"/>
      <c r="UWV22" s="757"/>
      <c r="UWW22" s="757"/>
      <c r="UWX22" s="757"/>
      <c r="UWY22" s="757"/>
      <c r="UWZ22" s="757"/>
      <c r="UXA22" s="757"/>
      <c r="UXB22" s="757"/>
      <c r="UXC22" s="757"/>
      <c r="UXD22" s="757"/>
      <c r="UXE22" s="757"/>
      <c r="UXF22" s="757"/>
      <c r="UXG22" s="757"/>
      <c r="UXH22" s="757"/>
      <c r="UXI22" s="757"/>
      <c r="UXJ22" s="757"/>
      <c r="UXK22" s="757"/>
      <c r="UXL22" s="757"/>
      <c r="UXM22" s="757"/>
      <c r="UXN22" s="757"/>
      <c r="UXO22" s="757"/>
      <c r="UXP22" s="757"/>
      <c r="UXQ22" s="757"/>
      <c r="UXR22" s="757"/>
      <c r="UXS22" s="757"/>
      <c r="UXT22" s="757"/>
      <c r="UXU22" s="757"/>
      <c r="UXV22" s="757"/>
      <c r="UXW22" s="757"/>
      <c r="UXX22" s="757"/>
      <c r="UXY22" s="757"/>
      <c r="UXZ22" s="757"/>
      <c r="UYA22" s="757"/>
      <c r="UYB22" s="757"/>
      <c r="UYC22" s="757"/>
      <c r="UYD22" s="757"/>
      <c r="UYE22" s="757"/>
      <c r="UYF22" s="757"/>
      <c r="UYG22" s="757"/>
      <c r="UYH22" s="757"/>
      <c r="UYI22" s="757"/>
      <c r="UYJ22" s="757"/>
      <c r="UYK22" s="757"/>
      <c r="UYL22" s="757"/>
      <c r="UYM22" s="757"/>
      <c r="UYN22" s="757"/>
      <c r="UYO22" s="757"/>
      <c r="UYP22" s="757"/>
      <c r="UYQ22" s="757"/>
      <c r="UYR22" s="757"/>
      <c r="UYS22" s="757"/>
      <c r="UYT22" s="757"/>
      <c r="UYU22" s="757"/>
      <c r="UYV22" s="757"/>
      <c r="UYW22" s="757"/>
      <c r="UYX22" s="757"/>
      <c r="UYY22" s="757"/>
      <c r="UYZ22" s="757"/>
      <c r="UZA22" s="757"/>
      <c r="UZB22" s="757"/>
      <c r="UZC22" s="757"/>
      <c r="UZD22" s="757"/>
      <c r="UZE22" s="757"/>
      <c r="UZF22" s="757"/>
      <c r="UZG22" s="757"/>
      <c r="UZH22" s="757"/>
      <c r="UZI22" s="757"/>
      <c r="UZJ22" s="757"/>
      <c r="UZK22" s="757"/>
      <c r="UZL22" s="757"/>
      <c r="UZM22" s="757"/>
      <c r="UZN22" s="757"/>
      <c r="UZO22" s="757"/>
      <c r="UZP22" s="757"/>
      <c r="UZQ22" s="757"/>
      <c r="UZR22" s="757"/>
      <c r="UZS22" s="757"/>
      <c r="UZT22" s="757"/>
      <c r="UZU22" s="757"/>
      <c r="UZV22" s="757"/>
      <c r="UZW22" s="757"/>
      <c r="UZX22" s="757"/>
      <c r="UZY22" s="757"/>
      <c r="UZZ22" s="757"/>
      <c r="VAA22" s="757"/>
      <c r="VAB22" s="757"/>
      <c r="VAC22" s="757"/>
      <c r="VAD22" s="757"/>
      <c r="VAE22" s="757"/>
      <c r="VAF22" s="757"/>
      <c r="VAG22" s="757"/>
      <c r="VAH22" s="757"/>
      <c r="VAI22" s="757"/>
      <c r="VAJ22" s="757"/>
      <c r="VAK22" s="757"/>
      <c r="VAL22" s="757"/>
      <c r="VAM22" s="757"/>
      <c r="VAN22" s="757"/>
      <c r="VAO22" s="757"/>
      <c r="VAP22" s="757"/>
      <c r="VAQ22" s="757"/>
      <c r="VAR22" s="757"/>
      <c r="VAS22" s="757"/>
      <c r="VAT22" s="757"/>
      <c r="VAU22" s="757"/>
      <c r="VAV22" s="757"/>
      <c r="VAW22" s="757"/>
      <c r="VAX22" s="757"/>
      <c r="VAY22" s="757"/>
      <c r="VAZ22" s="757"/>
      <c r="VBA22" s="757"/>
      <c r="VBB22" s="757"/>
      <c r="VBC22" s="757"/>
      <c r="VBD22" s="757"/>
      <c r="VBE22" s="757"/>
      <c r="VBF22" s="757"/>
      <c r="VBG22" s="757"/>
      <c r="VBH22" s="757"/>
      <c r="VBI22" s="757"/>
      <c r="VBJ22" s="757"/>
      <c r="VBK22" s="757"/>
      <c r="VBL22" s="757"/>
      <c r="VBM22" s="757"/>
      <c r="VBN22" s="757"/>
      <c r="VBO22" s="757"/>
      <c r="VBP22" s="757"/>
      <c r="VBQ22" s="757"/>
      <c r="VBR22" s="757"/>
      <c r="VBS22" s="757"/>
      <c r="VBT22" s="757"/>
      <c r="VBU22" s="757"/>
      <c r="VBV22" s="757"/>
      <c r="VBW22" s="757"/>
      <c r="VBX22" s="757"/>
      <c r="VBY22" s="757"/>
      <c r="VBZ22" s="757"/>
      <c r="VCA22" s="757"/>
      <c r="VCB22" s="757"/>
      <c r="VCC22" s="757"/>
      <c r="VCD22" s="757"/>
      <c r="VCE22" s="757"/>
      <c r="VCF22" s="757"/>
      <c r="VCG22" s="757"/>
      <c r="VCH22" s="757"/>
      <c r="VCI22" s="757"/>
      <c r="VCJ22" s="757"/>
      <c r="VCK22" s="757"/>
      <c r="VCL22" s="757"/>
      <c r="VCM22" s="757"/>
      <c r="VCN22" s="757"/>
      <c r="VCO22" s="757"/>
      <c r="VCP22" s="757"/>
      <c r="VCQ22" s="757"/>
      <c r="VCR22" s="757"/>
      <c r="VCS22" s="757"/>
      <c r="VCT22" s="757"/>
      <c r="VCU22" s="757"/>
      <c r="VCV22" s="757"/>
      <c r="VCW22" s="757"/>
      <c r="VCX22" s="757"/>
      <c r="VCY22" s="757"/>
      <c r="VCZ22" s="757"/>
      <c r="VDA22" s="757"/>
      <c r="VDB22" s="757"/>
      <c r="VDC22" s="757"/>
      <c r="VDD22" s="757"/>
      <c r="VDE22" s="757"/>
      <c r="VDF22" s="757"/>
      <c r="VDG22" s="757"/>
      <c r="VDH22" s="757"/>
      <c r="VDI22" s="757"/>
      <c r="VDJ22" s="757"/>
      <c r="VDK22" s="757"/>
      <c r="VDL22" s="757"/>
      <c r="VDM22" s="757"/>
      <c r="VDN22" s="757"/>
      <c r="VDO22" s="757"/>
      <c r="VDP22" s="757"/>
      <c r="VDQ22" s="757"/>
      <c r="VDR22" s="757"/>
      <c r="VDS22" s="757"/>
      <c r="VDT22" s="757"/>
      <c r="VDU22" s="757"/>
      <c r="VDV22" s="757"/>
      <c r="VDW22" s="757"/>
      <c r="VDX22" s="757"/>
      <c r="VDY22" s="757"/>
      <c r="VDZ22" s="757"/>
      <c r="VEA22" s="757"/>
      <c r="VEB22" s="757"/>
      <c r="VEC22" s="757"/>
      <c r="VED22" s="757"/>
      <c r="VEE22" s="757"/>
      <c r="VEF22" s="757"/>
      <c r="VEG22" s="757"/>
      <c r="VEH22" s="757"/>
      <c r="VEI22" s="757"/>
      <c r="VEJ22" s="757"/>
      <c r="VEK22" s="757"/>
      <c r="VEL22" s="757"/>
      <c r="VEM22" s="757"/>
      <c r="VEN22" s="757"/>
      <c r="VEO22" s="757"/>
      <c r="VEP22" s="757"/>
      <c r="VEQ22" s="757"/>
      <c r="VER22" s="757"/>
      <c r="VES22" s="757"/>
      <c r="VET22" s="757"/>
      <c r="VEU22" s="757"/>
      <c r="VEV22" s="757"/>
      <c r="VEW22" s="757"/>
      <c r="VEX22" s="757"/>
      <c r="VEY22" s="757"/>
      <c r="VEZ22" s="757"/>
      <c r="VFA22" s="757"/>
      <c r="VFB22" s="757"/>
      <c r="VFC22" s="757"/>
      <c r="VFD22" s="757"/>
      <c r="VFE22" s="757"/>
      <c r="VFF22" s="757"/>
      <c r="VFG22" s="757"/>
      <c r="VFH22" s="757"/>
      <c r="VFI22" s="757"/>
      <c r="VFJ22" s="757"/>
      <c r="VFK22" s="757"/>
      <c r="VFL22" s="757"/>
      <c r="VFM22" s="757"/>
      <c r="VFN22" s="757"/>
      <c r="VFO22" s="757"/>
      <c r="VFP22" s="757"/>
      <c r="VFQ22" s="757"/>
      <c r="VFR22" s="757"/>
      <c r="VFS22" s="757"/>
      <c r="VFT22" s="757"/>
      <c r="VFU22" s="757"/>
      <c r="VFV22" s="757"/>
      <c r="VFW22" s="757"/>
      <c r="VFX22" s="757"/>
      <c r="VFY22" s="757"/>
      <c r="VFZ22" s="757"/>
      <c r="VGA22" s="757"/>
      <c r="VGB22" s="757"/>
      <c r="VGC22" s="757"/>
      <c r="VGD22" s="757"/>
      <c r="VGE22" s="757"/>
      <c r="VGF22" s="757"/>
      <c r="VGG22" s="757"/>
      <c r="VGH22" s="757"/>
      <c r="VGI22" s="757"/>
      <c r="VGJ22" s="757"/>
      <c r="VGK22" s="757"/>
      <c r="VGL22" s="757"/>
      <c r="VGM22" s="757"/>
      <c r="VGN22" s="757"/>
      <c r="VGO22" s="757"/>
      <c r="VGP22" s="757"/>
      <c r="VGQ22" s="757"/>
      <c r="VGR22" s="757"/>
      <c r="VGS22" s="757"/>
      <c r="VGT22" s="757"/>
      <c r="VGU22" s="757"/>
      <c r="VGV22" s="757"/>
      <c r="VGW22" s="757"/>
      <c r="VGX22" s="757"/>
      <c r="VGY22" s="757"/>
      <c r="VGZ22" s="757"/>
      <c r="VHA22" s="757"/>
      <c r="VHB22" s="757"/>
      <c r="VHC22" s="757"/>
      <c r="VHD22" s="757"/>
      <c r="VHE22" s="757"/>
      <c r="VHF22" s="757"/>
      <c r="VHG22" s="757"/>
      <c r="VHH22" s="757"/>
      <c r="VHI22" s="757"/>
      <c r="VHJ22" s="757"/>
      <c r="VHK22" s="757"/>
      <c r="VHL22" s="757"/>
      <c r="VHM22" s="757"/>
      <c r="VHN22" s="757"/>
      <c r="VHO22" s="757"/>
      <c r="VHP22" s="757"/>
      <c r="VHQ22" s="757"/>
      <c r="VHR22" s="757"/>
      <c r="VHS22" s="757"/>
      <c r="VHT22" s="757"/>
      <c r="VHU22" s="757"/>
      <c r="VHV22" s="757"/>
      <c r="VHW22" s="757"/>
      <c r="VHX22" s="757"/>
      <c r="VHY22" s="757"/>
      <c r="VHZ22" s="757"/>
      <c r="VIA22" s="757"/>
      <c r="VIB22" s="757"/>
      <c r="VIC22" s="757"/>
      <c r="VID22" s="757"/>
      <c r="VIE22" s="757"/>
      <c r="VIF22" s="757"/>
      <c r="VIG22" s="757"/>
      <c r="VIH22" s="757"/>
      <c r="VII22" s="757"/>
      <c r="VIJ22" s="757"/>
      <c r="VIK22" s="757"/>
      <c r="VIL22" s="757"/>
      <c r="VIM22" s="757"/>
      <c r="VIN22" s="757"/>
      <c r="VIO22" s="757"/>
      <c r="VIP22" s="757"/>
      <c r="VIQ22" s="757"/>
      <c r="VIR22" s="757"/>
      <c r="VIS22" s="757"/>
      <c r="VIT22" s="757"/>
      <c r="VIU22" s="757"/>
      <c r="VIV22" s="757"/>
      <c r="VIW22" s="757"/>
      <c r="VIX22" s="757"/>
      <c r="VIY22" s="757"/>
      <c r="VIZ22" s="757"/>
      <c r="VJA22" s="757"/>
      <c r="VJB22" s="757"/>
      <c r="VJC22" s="757"/>
      <c r="VJD22" s="757"/>
      <c r="VJE22" s="757"/>
      <c r="VJF22" s="757"/>
      <c r="VJG22" s="757"/>
      <c r="VJH22" s="757"/>
      <c r="VJI22" s="757"/>
      <c r="VJJ22" s="757"/>
      <c r="VJK22" s="757"/>
      <c r="VJL22" s="757"/>
      <c r="VJM22" s="757"/>
      <c r="VJN22" s="757"/>
      <c r="VJO22" s="757"/>
      <c r="VJP22" s="757"/>
      <c r="VJQ22" s="757"/>
      <c r="VJR22" s="757"/>
      <c r="VJS22" s="757"/>
      <c r="VJT22" s="757"/>
      <c r="VJU22" s="757"/>
      <c r="VJV22" s="757"/>
      <c r="VJW22" s="757"/>
      <c r="VJX22" s="757"/>
      <c r="VJY22" s="757"/>
      <c r="VJZ22" s="757"/>
      <c r="VKA22" s="757"/>
      <c r="VKB22" s="757"/>
      <c r="VKC22" s="757"/>
      <c r="VKD22" s="757"/>
      <c r="VKE22" s="757"/>
      <c r="VKF22" s="757"/>
      <c r="VKG22" s="757"/>
      <c r="VKH22" s="757"/>
      <c r="VKI22" s="757"/>
      <c r="VKJ22" s="757"/>
      <c r="VKK22" s="757"/>
      <c r="VKL22" s="757"/>
      <c r="VKM22" s="757"/>
      <c r="VKN22" s="757"/>
      <c r="VKO22" s="757"/>
      <c r="VKP22" s="757"/>
      <c r="VKQ22" s="757"/>
      <c r="VKR22" s="757"/>
      <c r="VKS22" s="757"/>
      <c r="VKT22" s="757"/>
      <c r="VKU22" s="757"/>
      <c r="VKV22" s="757"/>
      <c r="VKW22" s="757"/>
      <c r="VKX22" s="757"/>
      <c r="VKY22" s="757"/>
      <c r="VKZ22" s="757"/>
      <c r="VLA22" s="757"/>
      <c r="VLB22" s="757"/>
      <c r="VLC22" s="757"/>
      <c r="VLD22" s="757"/>
      <c r="VLE22" s="757"/>
      <c r="VLF22" s="757"/>
      <c r="VLG22" s="757"/>
      <c r="VLH22" s="757"/>
      <c r="VLI22" s="757"/>
      <c r="VLJ22" s="757"/>
      <c r="VLK22" s="757"/>
      <c r="VLL22" s="757"/>
      <c r="VLM22" s="757"/>
      <c r="VLN22" s="757"/>
      <c r="VLO22" s="757"/>
      <c r="VLP22" s="757"/>
      <c r="VLQ22" s="757"/>
      <c r="VLR22" s="757"/>
      <c r="VLS22" s="757"/>
      <c r="VLT22" s="757"/>
      <c r="VLU22" s="757"/>
      <c r="VLV22" s="757"/>
      <c r="VLW22" s="757"/>
      <c r="VLX22" s="757"/>
      <c r="VLY22" s="757"/>
      <c r="VLZ22" s="757"/>
      <c r="VMA22" s="757"/>
      <c r="VMB22" s="757"/>
      <c r="VMC22" s="757"/>
      <c r="VMD22" s="757"/>
      <c r="VME22" s="757"/>
      <c r="VMF22" s="757"/>
      <c r="VMG22" s="757"/>
      <c r="VMH22" s="757"/>
      <c r="VMI22" s="757"/>
      <c r="VMJ22" s="757"/>
      <c r="VMK22" s="757"/>
      <c r="VML22" s="757"/>
      <c r="VMM22" s="757"/>
      <c r="VMN22" s="757"/>
      <c r="VMO22" s="757"/>
      <c r="VMP22" s="757"/>
      <c r="VMQ22" s="757"/>
      <c r="VMR22" s="757"/>
      <c r="VMS22" s="757"/>
      <c r="VMT22" s="757"/>
      <c r="VMU22" s="757"/>
      <c r="VMV22" s="757"/>
      <c r="VMW22" s="757"/>
      <c r="VMX22" s="757"/>
      <c r="VMY22" s="757"/>
      <c r="VMZ22" s="757"/>
      <c r="VNA22" s="757"/>
      <c r="VNB22" s="757"/>
      <c r="VNC22" s="757"/>
      <c r="VND22" s="757"/>
      <c r="VNE22" s="757"/>
      <c r="VNF22" s="757"/>
      <c r="VNG22" s="757"/>
      <c r="VNH22" s="757"/>
      <c r="VNI22" s="757"/>
      <c r="VNJ22" s="757"/>
      <c r="VNK22" s="757"/>
      <c r="VNL22" s="757"/>
      <c r="VNM22" s="757"/>
      <c r="VNN22" s="757"/>
      <c r="VNO22" s="757"/>
      <c r="VNP22" s="757"/>
      <c r="VNQ22" s="757"/>
      <c r="VNR22" s="757"/>
      <c r="VNS22" s="757"/>
      <c r="VNT22" s="757"/>
      <c r="VNU22" s="757"/>
      <c r="VNV22" s="757"/>
      <c r="VNW22" s="757"/>
      <c r="VNX22" s="757"/>
      <c r="VNY22" s="757"/>
      <c r="VNZ22" s="757"/>
      <c r="VOA22" s="757"/>
      <c r="VOB22" s="757"/>
      <c r="VOC22" s="757"/>
      <c r="VOD22" s="757"/>
      <c r="VOE22" s="757"/>
      <c r="VOF22" s="757"/>
      <c r="VOG22" s="757"/>
      <c r="VOH22" s="757"/>
      <c r="VOI22" s="757"/>
      <c r="VOJ22" s="757"/>
      <c r="VOK22" s="757"/>
      <c r="VOL22" s="757"/>
      <c r="VOM22" s="757"/>
      <c r="VON22" s="757"/>
      <c r="VOO22" s="757"/>
      <c r="VOP22" s="757"/>
      <c r="VOQ22" s="757"/>
      <c r="VOR22" s="757"/>
      <c r="VOS22" s="757"/>
      <c r="VOT22" s="757"/>
      <c r="VOU22" s="757"/>
      <c r="VOV22" s="757"/>
      <c r="VOW22" s="757"/>
      <c r="VOX22" s="757"/>
      <c r="VOY22" s="757"/>
      <c r="VOZ22" s="757"/>
      <c r="VPA22" s="757"/>
      <c r="VPB22" s="757"/>
      <c r="VPC22" s="757"/>
      <c r="VPD22" s="757"/>
      <c r="VPE22" s="757"/>
      <c r="VPF22" s="757"/>
      <c r="VPG22" s="757"/>
      <c r="VPH22" s="757"/>
      <c r="VPI22" s="757"/>
      <c r="VPJ22" s="757"/>
      <c r="VPK22" s="757"/>
      <c r="VPL22" s="757"/>
      <c r="VPM22" s="757"/>
      <c r="VPN22" s="757"/>
      <c r="VPO22" s="757"/>
      <c r="VPP22" s="757"/>
      <c r="VPQ22" s="757"/>
      <c r="VPR22" s="757"/>
      <c r="VPS22" s="757"/>
      <c r="VPT22" s="757"/>
      <c r="VPU22" s="757"/>
      <c r="VPV22" s="757"/>
      <c r="VPW22" s="757"/>
      <c r="VPX22" s="757"/>
      <c r="VPY22" s="757"/>
      <c r="VPZ22" s="757"/>
      <c r="VQA22" s="757"/>
      <c r="VQB22" s="757"/>
      <c r="VQC22" s="757"/>
      <c r="VQD22" s="757"/>
      <c r="VQE22" s="757"/>
      <c r="VQF22" s="757"/>
      <c r="VQG22" s="757"/>
      <c r="VQH22" s="757"/>
      <c r="VQI22" s="757"/>
      <c r="VQJ22" s="757"/>
      <c r="VQK22" s="757"/>
      <c r="VQL22" s="757"/>
      <c r="VQM22" s="757"/>
      <c r="VQN22" s="757"/>
      <c r="VQO22" s="757"/>
      <c r="VQP22" s="757"/>
      <c r="VQQ22" s="757"/>
      <c r="VQR22" s="757"/>
      <c r="VQS22" s="757"/>
      <c r="VQT22" s="757"/>
      <c r="VQU22" s="757"/>
      <c r="VQV22" s="757"/>
      <c r="VQW22" s="757"/>
      <c r="VQX22" s="757"/>
      <c r="VQY22" s="757"/>
      <c r="VQZ22" s="757"/>
      <c r="VRA22" s="757"/>
      <c r="VRB22" s="757"/>
      <c r="VRC22" s="757"/>
      <c r="VRD22" s="757"/>
      <c r="VRE22" s="757"/>
      <c r="VRF22" s="757"/>
      <c r="VRG22" s="757"/>
      <c r="VRH22" s="757"/>
      <c r="VRI22" s="757"/>
      <c r="VRJ22" s="757"/>
      <c r="VRK22" s="757"/>
      <c r="VRL22" s="757"/>
      <c r="VRM22" s="757"/>
      <c r="VRN22" s="757"/>
      <c r="VRO22" s="757"/>
      <c r="VRP22" s="757"/>
      <c r="VRQ22" s="757"/>
      <c r="VRR22" s="757"/>
      <c r="VRS22" s="757"/>
      <c r="VRT22" s="757"/>
      <c r="VRU22" s="757"/>
      <c r="VRV22" s="757"/>
      <c r="VRW22" s="757"/>
      <c r="VRX22" s="757"/>
      <c r="VRY22" s="757"/>
      <c r="VRZ22" s="757"/>
      <c r="VSA22" s="757"/>
      <c r="VSB22" s="757"/>
      <c r="VSC22" s="757"/>
      <c r="VSD22" s="757"/>
      <c r="VSE22" s="757"/>
      <c r="VSF22" s="757"/>
      <c r="VSG22" s="757"/>
      <c r="VSH22" s="757"/>
      <c r="VSI22" s="757"/>
      <c r="VSJ22" s="757"/>
      <c r="VSK22" s="757"/>
      <c r="VSL22" s="757"/>
      <c r="VSM22" s="757"/>
      <c r="VSN22" s="757"/>
      <c r="VSO22" s="757"/>
      <c r="VSP22" s="757"/>
      <c r="VSQ22" s="757"/>
      <c r="VSR22" s="757"/>
      <c r="VSS22" s="757"/>
      <c r="VST22" s="757"/>
      <c r="VSU22" s="757"/>
      <c r="VSV22" s="757"/>
      <c r="VSW22" s="757"/>
      <c r="VSX22" s="757"/>
      <c r="VSY22" s="757"/>
      <c r="VSZ22" s="757"/>
      <c r="VTA22" s="757"/>
      <c r="VTB22" s="757"/>
      <c r="VTC22" s="757"/>
      <c r="VTD22" s="757"/>
      <c r="VTE22" s="757"/>
      <c r="VTF22" s="757"/>
      <c r="VTG22" s="757"/>
      <c r="VTH22" s="757"/>
      <c r="VTI22" s="757"/>
      <c r="VTJ22" s="757"/>
      <c r="VTK22" s="757"/>
      <c r="VTL22" s="757"/>
      <c r="VTM22" s="757"/>
      <c r="VTN22" s="757"/>
      <c r="VTO22" s="757"/>
      <c r="VTP22" s="757"/>
      <c r="VTQ22" s="757"/>
      <c r="VTR22" s="757"/>
      <c r="VTS22" s="757"/>
      <c r="VTT22" s="757"/>
      <c r="VTU22" s="757"/>
      <c r="VTV22" s="757"/>
      <c r="VTW22" s="757"/>
      <c r="VTX22" s="757"/>
      <c r="VTY22" s="757"/>
      <c r="VTZ22" s="757"/>
      <c r="VUA22" s="757"/>
      <c r="VUB22" s="757"/>
      <c r="VUC22" s="757"/>
      <c r="VUD22" s="757"/>
      <c r="VUE22" s="757"/>
      <c r="VUF22" s="757"/>
      <c r="VUG22" s="757"/>
      <c r="VUH22" s="757"/>
      <c r="VUI22" s="757"/>
      <c r="VUJ22" s="757"/>
      <c r="VUK22" s="757"/>
      <c r="VUL22" s="757"/>
      <c r="VUM22" s="757"/>
      <c r="VUN22" s="757"/>
      <c r="VUO22" s="757"/>
      <c r="VUP22" s="757"/>
      <c r="VUQ22" s="757"/>
      <c r="VUR22" s="757"/>
      <c r="VUS22" s="757"/>
      <c r="VUT22" s="757"/>
      <c r="VUU22" s="757"/>
      <c r="VUV22" s="757"/>
      <c r="VUW22" s="757"/>
      <c r="VUX22" s="757"/>
      <c r="VUY22" s="757"/>
      <c r="VUZ22" s="757"/>
      <c r="VVA22" s="757"/>
      <c r="VVB22" s="757"/>
      <c r="VVC22" s="757"/>
      <c r="VVD22" s="757"/>
      <c r="VVE22" s="757"/>
      <c r="VVF22" s="757"/>
      <c r="VVG22" s="757"/>
      <c r="VVH22" s="757"/>
      <c r="VVI22" s="757"/>
      <c r="VVJ22" s="757"/>
      <c r="VVK22" s="757"/>
      <c r="VVL22" s="757"/>
      <c r="VVM22" s="757"/>
      <c r="VVN22" s="757"/>
      <c r="VVO22" s="757"/>
      <c r="VVP22" s="757"/>
      <c r="VVQ22" s="757"/>
      <c r="VVR22" s="757"/>
      <c r="VVS22" s="757"/>
      <c r="VVT22" s="757"/>
      <c r="VVU22" s="757"/>
      <c r="VVV22" s="757"/>
      <c r="VVW22" s="757"/>
      <c r="VVX22" s="757"/>
      <c r="VVY22" s="757"/>
      <c r="VVZ22" s="757"/>
      <c r="VWA22" s="757"/>
      <c r="VWB22" s="757"/>
      <c r="VWC22" s="757"/>
      <c r="VWD22" s="757"/>
      <c r="VWE22" s="757"/>
      <c r="VWF22" s="757"/>
      <c r="VWG22" s="757"/>
      <c r="VWH22" s="757"/>
      <c r="VWI22" s="757"/>
      <c r="VWJ22" s="757"/>
      <c r="VWK22" s="757"/>
      <c r="VWL22" s="757"/>
      <c r="VWM22" s="757"/>
      <c r="VWN22" s="757"/>
      <c r="VWO22" s="757"/>
      <c r="VWP22" s="757"/>
      <c r="VWQ22" s="757"/>
      <c r="VWR22" s="757"/>
      <c r="VWS22" s="757"/>
      <c r="VWT22" s="757"/>
      <c r="VWU22" s="757"/>
      <c r="VWV22" s="757"/>
      <c r="VWW22" s="757"/>
      <c r="VWX22" s="757"/>
      <c r="VWY22" s="757"/>
      <c r="VWZ22" s="757"/>
      <c r="VXA22" s="757"/>
      <c r="VXB22" s="757"/>
      <c r="VXC22" s="757"/>
      <c r="VXD22" s="757"/>
      <c r="VXE22" s="757"/>
      <c r="VXF22" s="757"/>
      <c r="VXG22" s="757"/>
      <c r="VXH22" s="757"/>
      <c r="VXI22" s="757"/>
      <c r="VXJ22" s="757"/>
      <c r="VXK22" s="757"/>
      <c r="VXL22" s="757"/>
      <c r="VXM22" s="757"/>
      <c r="VXN22" s="757"/>
      <c r="VXO22" s="757"/>
      <c r="VXP22" s="757"/>
      <c r="VXQ22" s="757"/>
      <c r="VXR22" s="757"/>
      <c r="VXS22" s="757"/>
      <c r="VXT22" s="757"/>
      <c r="VXU22" s="757"/>
      <c r="VXV22" s="757"/>
      <c r="VXW22" s="757"/>
      <c r="VXX22" s="757"/>
      <c r="VXY22" s="757"/>
      <c r="VXZ22" s="757"/>
      <c r="VYA22" s="757"/>
      <c r="VYB22" s="757"/>
      <c r="VYC22" s="757"/>
      <c r="VYD22" s="757"/>
      <c r="VYE22" s="757"/>
      <c r="VYF22" s="757"/>
      <c r="VYG22" s="757"/>
      <c r="VYH22" s="757"/>
      <c r="VYI22" s="757"/>
      <c r="VYJ22" s="757"/>
      <c r="VYK22" s="757"/>
      <c r="VYL22" s="757"/>
      <c r="VYM22" s="757"/>
      <c r="VYN22" s="757"/>
      <c r="VYO22" s="757"/>
      <c r="VYP22" s="757"/>
      <c r="VYQ22" s="757"/>
      <c r="VYR22" s="757"/>
      <c r="VYS22" s="757"/>
      <c r="VYT22" s="757"/>
      <c r="VYU22" s="757"/>
      <c r="VYV22" s="757"/>
      <c r="VYW22" s="757"/>
      <c r="VYX22" s="757"/>
      <c r="VYY22" s="757"/>
      <c r="VYZ22" s="757"/>
      <c r="VZA22" s="757"/>
      <c r="VZB22" s="757"/>
      <c r="VZC22" s="757"/>
      <c r="VZD22" s="757"/>
      <c r="VZE22" s="757"/>
      <c r="VZF22" s="757"/>
      <c r="VZG22" s="757"/>
      <c r="VZH22" s="757"/>
      <c r="VZI22" s="757"/>
      <c r="VZJ22" s="757"/>
      <c r="VZK22" s="757"/>
      <c r="VZL22" s="757"/>
      <c r="VZM22" s="757"/>
      <c r="VZN22" s="757"/>
      <c r="VZO22" s="757"/>
      <c r="VZP22" s="757"/>
      <c r="VZQ22" s="757"/>
      <c r="VZR22" s="757"/>
      <c r="VZS22" s="757"/>
      <c r="VZT22" s="757"/>
      <c r="VZU22" s="757"/>
      <c r="VZV22" s="757"/>
      <c r="VZW22" s="757"/>
      <c r="VZX22" s="757"/>
      <c r="VZY22" s="757"/>
      <c r="VZZ22" s="757"/>
      <c r="WAA22" s="757"/>
      <c r="WAB22" s="757"/>
      <c r="WAC22" s="757"/>
      <c r="WAD22" s="757"/>
      <c r="WAE22" s="757"/>
      <c r="WAF22" s="757"/>
      <c r="WAG22" s="757"/>
      <c r="WAH22" s="757"/>
      <c r="WAI22" s="757"/>
      <c r="WAJ22" s="757"/>
      <c r="WAK22" s="757"/>
      <c r="WAL22" s="757"/>
      <c r="WAM22" s="757"/>
      <c r="WAN22" s="757"/>
      <c r="WAO22" s="757"/>
      <c r="WAP22" s="757"/>
      <c r="WAQ22" s="757"/>
      <c r="WAR22" s="757"/>
      <c r="WAS22" s="757"/>
      <c r="WAT22" s="757"/>
      <c r="WAU22" s="757"/>
      <c r="WAV22" s="757"/>
      <c r="WAW22" s="757"/>
      <c r="WAX22" s="757"/>
      <c r="WAY22" s="757"/>
      <c r="WAZ22" s="757"/>
      <c r="WBA22" s="757"/>
      <c r="WBB22" s="757"/>
      <c r="WBC22" s="757"/>
      <c r="WBD22" s="757"/>
      <c r="WBE22" s="757"/>
      <c r="WBF22" s="757"/>
      <c r="WBG22" s="757"/>
      <c r="WBH22" s="757"/>
      <c r="WBI22" s="757"/>
      <c r="WBJ22" s="757"/>
      <c r="WBK22" s="757"/>
      <c r="WBL22" s="757"/>
      <c r="WBM22" s="757"/>
      <c r="WBN22" s="757"/>
      <c r="WBO22" s="757"/>
      <c r="WBP22" s="757"/>
      <c r="WBQ22" s="757"/>
      <c r="WBR22" s="757"/>
      <c r="WBS22" s="757"/>
      <c r="WBT22" s="757"/>
      <c r="WBU22" s="757"/>
      <c r="WBV22" s="757"/>
      <c r="WBW22" s="757"/>
      <c r="WBX22" s="757"/>
      <c r="WBY22" s="757"/>
      <c r="WBZ22" s="757"/>
      <c r="WCA22" s="757"/>
      <c r="WCB22" s="757"/>
      <c r="WCC22" s="757"/>
      <c r="WCD22" s="757"/>
      <c r="WCE22" s="757"/>
      <c r="WCF22" s="757"/>
      <c r="WCG22" s="757"/>
      <c r="WCH22" s="757"/>
      <c r="WCI22" s="757"/>
      <c r="WCJ22" s="757"/>
      <c r="WCK22" s="757"/>
      <c r="WCL22" s="757"/>
      <c r="WCM22" s="757"/>
      <c r="WCN22" s="757"/>
      <c r="WCO22" s="757"/>
      <c r="WCP22" s="757"/>
      <c r="WCQ22" s="757"/>
      <c r="WCR22" s="757"/>
      <c r="WCS22" s="757"/>
      <c r="WCT22" s="757"/>
      <c r="WCU22" s="757"/>
      <c r="WCV22" s="757"/>
      <c r="WCW22" s="757"/>
      <c r="WCX22" s="757"/>
      <c r="WCY22" s="757"/>
      <c r="WCZ22" s="757"/>
      <c r="WDA22" s="757"/>
      <c r="WDB22" s="757"/>
      <c r="WDC22" s="757"/>
      <c r="WDD22" s="757"/>
      <c r="WDE22" s="757"/>
      <c r="WDF22" s="757"/>
      <c r="WDG22" s="757"/>
      <c r="WDH22" s="757"/>
      <c r="WDI22" s="757"/>
      <c r="WDJ22" s="757"/>
      <c r="WDK22" s="757"/>
      <c r="WDL22" s="757"/>
      <c r="WDM22" s="757"/>
      <c r="WDN22" s="757"/>
      <c r="WDO22" s="757"/>
      <c r="WDP22" s="757"/>
      <c r="WDQ22" s="757"/>
      <c r="WDR22" s="757"/>
      <c r="WDS22" s="757"/>
      <c r="WDT22" s="757"/>
      <c r="WDU22" s="757"/>
      <c r="WDV22" s="757"/>
      <c r="WDW22" s="757"/>
      <c r="WDX22" s="757"/>
      <c r="WDY22" s="757"/>
      <c r="WDZ22" s="757"/>
      <c r="WEA22" s="757"/>
      <c r="WEB22" s="757"/>
      <c r="WEC22" s="757"/>
      <c r="WED22" s="757"/>
      <c r="WEE22" s="757"/>
      <c r="WEF22" s="757"/>
      <c r="WEG22" s="757"/>
      <c r="WEH22" s="757"/>
      <c r="WEI22" s="757"/>
      <c r="WEJ22" s="757"/>
      <c r="WEK22" s="757"/>
      <c r="WEL22" s="757"/>
      <c r="WEM22" s="757"/>
      <c r="WEN22" s="757"/>
      <c r="WEO22" s="757"/>
      <c r="WEP22" s="757"/>
      <c r="WEQ22" s="757"/>
      <c r="WER22" s="757"/>
      <c r="WES22" s="757"/>
      <c r="WET22" s="757"/>
      <c r="WEU22" s="757"/>
      <c r="WEV22" s="757"/>
      <c r="WEW22" s="757"/>
      <c r="WEX22" s="757"/>
      <c r="WEY22" s="757"/>
      <c r="WEZ22" s="757"/>
      <c r="WFA22" s="757"/>
      <c r="WFB22" s="757"/>
      <c r="WFC22" s="757"/>
      <c r="WFD22" s="757"/>
      <c r="WFE22" s="757"/>
      <c r="WFF22" s="757"/>
      <c r="WFG22" s="757"/>
      <c r="WFH22" s="757"/>
      <c r="WFI22" s="757"/>
      <c r="WFJ22" s="757"/>
      <c r="WFK22" s="757"/>
      <c r="WFL22" s="757"/>
      <c r="WFM22" s="757"/>
      <c r="WFN22" s="757"/>
      <c r="WFO22" s="757"/>
      <c r="WFP22" s="757"/>
      <c r="WFQ22" s="757"/>
      <c r="WFR22" s="757"/>
      <c r="WFS22" s="757"/>
      <c r="WFT22" s="757"/>
      <c r="WFU22" s="757"/>
      <c r="WFV22" s="757"/>
      <c r="WFW22" s="757"/>
      <c r="WFX22" s="757"/>
      <c r="WFY22" s="757"/>
      <c r="WFZ22" s="757"/>
      <c r="WGA22" s="757"/>
      <c r="WGB22" s="757"/>
      <c r="WGC22" s="757"/>
      <c r="WGD22" s="757"/>
      <c r="WGE22" s="757"/>
      <c r="WGF22" s="757"/>
      <c r="WGG22" s="757"/>
      <c r="WGH22" s="757"/>
      <c r="WGI22" s="757"/>
      <c r="WGJ22" s="757"/>
      <c r="WGK22" s="757"/>
      <c r="WGL22" s="757"/>
      <c r="WGM22" s="757"/>
      <c r="WGN22" s="757"/>
      <c r="WGO22" s="757"/>
      <c r="WGP22" s="757"/>
      <c r="WGQ22" s="757"/>
      <c r="WGR22" s="757"/>
      <c r="WGS22" s="757"/>
      <c r="WGT22" s="757"/>
      <c r="WGU22" s="757"/>
      <c r="WGV22" s="757"/>
      <c r="WGW22" s="757"/>
      <c r="WGX22" s="757"/>
      <c r="WGY22" s="757"/>
      <c r="WGZ22" s="757"/>
      <c r="WHA22" s="757"/>
      <c r="WHB22" s="757"/>
      <c r="WHC22" s="757"/>
      <c r="WHD22" s="757"/>
      <c r="WHE22" s="757"/>
      <c r="WHF22" s="757"/>
      <c r="WHG22" s="757"/>
      <c r="WHH22" s="757"/>
      <c r="WHI22" s="757"/>
      <c r="WHJ22" s="757"/>
      <c r="WHK22" s="757"/>
      <c r="WHL22" s="757"/>
      <c r="WHM22" s="757"/>
      <c r="WHN22" s="757"/>
      <c r="WHO22" s="757"/>
      <c r="WHP22" s="757"/>
      <c r="WHQ22" s="757"/>
      <c r="WHR22" s="757"/>
      <c r="WHS22" s="757"/>
      <c r="WHT22" s="757"/>
      <c r="WHU22" s="757"/>
      <c r="WHV22" s="757"/>
      <c r="WHW22" s="757"/>
      <c r="WHX22" s="757"/>
      <c r="WHY22" s="757"/>
      <c r="WHZ22" s="757"/>
      <c r="WIA22" s="757"/>
      <c r="WIB22" s="757"/>
      <c r="WIC22" s="757"/>
      <c r="WID22" s="757"/>
      <c r="WIE22" s="757"/>
      <c r="WIF22" s="757"/>
      <c r="WIG22" s="757"/>
      <c r="WIH22" s="757"/>
      <c r="WII22" s="757"/>
      <c r="WIJ22" s="757"/>
      <c r="WIK22" s="757"/>
      <c r="WIL22" s="757"/>
      <c r="WIM22" s="757"/>
      <c r="WIN22" s="757"/>
      <c r="WIO22" s="757"/>
      <c r="WIP22" s="757"/>
      <c r="WIQ22" s="757"/>
      <c r="WIR22" s="757"/>
      <c r="WIS22" s="757"/>
      <c r="WIT22" s="757"/>
      <c r="WIU22" s="757"/>
      <c r="WIV22" s="757"/>
      <c r="WIW22" s="757"/>
      <c r="WIX22" s="757"/>
      <c r="WIY22" s="757"/>
      <c r="WIZ22" s="757"/>
      <c r="WJA22" s="757"/>
      <c r="WJB22" s="757"/>
      <c r="WJC22" s="757"/>
      <c r="WJD22" s="757"/>
      <c r="WJE22" s="757"/>
      <c r="WJF22" s="757"/>
      <c r="WJG22" s="757"/>
      <c r="WJH22" s="757"/>
      <c r="WJI22" s="757"/>
      <c r="WJJ22" s="757"/>
      <c r="WJK22" s="757"/>
      <c r="WJL22" s="757"/>
      <c r="WJM22" s="757"/>
      <c r="WJN22" s="757"/>
      <c r="WJO22" s="757"/>
      <c r="WJP22" s="757"/>
      <c r="WJQ22" s="757"/>
      <c r="WJR22" s="757"/>
      <c r="WJS22" s="757"/>
      <c r="WJT22" s="757"/>
      <c r="WJU22" s="757"/>
      <c r="WJV22" s="757"/>
      <c r="WJW22" s="757"/>
      <c r="WJX22" s="757"/>
      <c r="WJY22" s="757"/>
      <c r="WJZ22" s="757"/>
      <c r="WKA22" s="757"/>
      <c r="WKB22" s="757"/>
      <c r="WKC22" s="757"/>
      <c r="WKD22" s="757"/>
      <c r="WKE22" s="757"/>
      <c r="WKF22" s="757"/>
      <c r="WKG22" s="757"/>
      <c r="WKH22" s="757"/>
      <c r="WKI22" s="757"/>
      <c r="WKJ22" s="757"/>
      <c r="WKK22" s="757"/>
      <c r="WKL22" s="757"/>
      <c r="WKM22" s="757"/>
      <c r="WKN22" s="757"/>
      <c r="WKO22" s="757"/>
      <c r="WKP22" s="757"/>
      <c r="WKQ22" s="757"/>
      <c r="WKR22" s="757"/>
      <c r="WKS22" s="757"/>
      <c r="WKT22" s="757"/>
      <c r="WKU22" s="757"/>
      <c r="WKV22" s="757"/>
      <c r="WKW22" s="757"/>
      <c r="WKX22" s="757"/>
      <c r="WKY22" s="757"/>
      <c r="WKZ22" s="757"/>
      <c r="WLA22" s="757"/>
      <c r="WLB22" s="757"/>
      <c r="WLC22" s="757"/>
      <c r="WLD22" s="757"/>
      <c r="WLE22" s="757"/>
      <c r="WLF22" s="757"/>
      <c r="WLG22" s="757"/>
      <c r="WLH22" s="757"/>
      <c r="WLI22" s="757"/>
      <c r="WLJ22" s="757"/>
      <c r="WLK22" s="757"/>
      <c r="WLL22" s="757"/>
      <c r="WLM22" s="757"/>
      <c r="WLN22" s="757"/>
      <c r="WLO22" s="757"/>
      <c r="WLP22" s="757"/>
      <c r="WLQ22" s="757"/>
      <c r="WLR22" s="757"/>
      <c r="WLS22" s="757"/>
      <c r="WLT22" s="757"/>
      <c r="WLU22" s="757"/>
      <c r="WLV22" s="757"/>
      <c r="WLW22" s="757"/>
      <c r="WLX22" s="757"/>
      <c r="WLY22" s="757"/>
      <c r="WLZ22" s="757"/>
      <c r="WMA22" s="757"/>
      <c r="WMB22" s="757"/>
      <c r="WMC22" s="757"/>
      <c r="WMD22" s="757"/>
      <c r="WME22" s="757"/>
      <c r="WMF22" s="757"/>
      <c r="WMG22" s="757"/>
      <c r="WMH22" s="757"/>
      <c r="WMI22" s="757"/>
      <c r="WMJ22" s="757"/>
      <c r="WMK22" s="757"/>
      <c r="WML22" s="757"/>
      <c r="WMM22" s="757"/>
      <c r="WMN22" s="757"/>
      <c r="WMO22" s="757"/>
      <c r="WMP22" s="757"/>
      <c r="WMQ22" s="757"/>
      <c r="WMR22" s="757"/>
      <c r="WMS22" s="757"/>
      <c r="WMT22" s="757"/>
      <c r="WMU22" s="757"/>
      <c r="WMV22" s="757"/>
      <c r="WMW22" s="757"/>
      <c r="WMX22" s="757"/>
      <c r="WMY22" s="757"/>
      <c r="WMZ22" s="757"/>
      <c r="WNA22" s="757"/>
      <c r="WNB22" s="757"/>
      <c r="WNC22" s="757"/>
      <c r="WND22" s="757"/>
      <c r="WNE22" s="757"/>
      <c r="WNF22" s="757"/>
      <c r="WNG22" s="757"/>
      <c r="WNH22" s="757"/>
      <c r="WNI22" s="757"/>
      <c r="WNJ22" s="757"/>
      <c r="WNK22" s="757"/>
      <c r="WNL22" s="757"/>
      <c r="WNM22" s="757"/>
      <c r="WNN22" s="757"/>
      <c r="WNO22" s="757"/>
      <c r="WNP22" s="757"/>
      <c r="WNQ22" s="757"/>
      <c r="WNR22" s="757"/>
      <c r="WNS22" s="757"/>
      <c r="WNT22" s="757"/>
      <c r="WNU22" s="757"/>
      <c r="WNV22" s="757"/>
      <c r="WNW22" s="757"/>
      <c r="WNX22" s="757"/>
      <c r="WNY22" s="757"/>
      <c r="WNZ22" s="757"/>
      <c r="WOA22" s="757"/>
      <c r="WOB22" s="757"/>
      <c r="WOC22" s="757"/>
      <c r="WOD22" s="757"/>
      <c r="WOE22" s="757"/>
      <c r="WOF22" s="757"/>
      <c r="WOG22" s="757"/>
      <c r="WOH22" s="757"/>
      <c r="WOI22" s="757"/>
      <c r="WOJ22" s="757"/>
      <c r="WOK22" s="757"/>
      <c r="WOL22" s="757"/>
      <c r="WOM22" s="757"/>
      <c r="WON22" s="757"/>
      <c r="WOO22" s="757"/>
      <c r="WOP22" s="757"/>
      <c r="WOQ22" s="757"/>
      <c r="WOR22" s="757"/>
      <c r="WOS22" s="757"/>
      <c r="WOT22" s="757"/>
      <c r="WOU22" s="757"/>
      <c r="WOV22" s="757"/>
      <c r="WOW22" s="757"/>
      <c r="WOX22" s="757"/>
      <c r="WOY22" s="757"/>
      <c r="WOZ22" s="757"/>
      <c r="WPA22" s="757"/>
      <c r="WPB22" s="757"/>
      <c r="WPC22" s="757"/>
      <c r="WPD22" s="757"/>
      <c r="WPE22" s="757"/>
      <c r="WPF22" s="757"/>
      <c r="WPG22" s="757"/>
      <c r="WPH22" s="757"/>
      <c r="WPI22" s="757"/>
      <c r="WPJ22" s="757"/>
      <c r="WPK22" s="757"/>
      <c r="WPL22" s="757"/>
      <c r="WPM22" s="757"/>
      <c r="WPN22" s="757"/>
      <c r="WPO22" s="757"/>
      <c r="WPP22" s="757"/>
      <c r="WPQ22" s="757"/>
      <c r="WPR22" s="757"/>
      <c r="WPS22" s="757"/>
      <c r="WPT22" s="757"/>
      <c r="WPU22" s="757"/>
      <c r="WPV22" s="757"/>
      <c r="WPW22" s="757"/>
      <c r="WPX22" s="757"/>
      <c r="WPY22" s="757"/>
      <c r="WPZ22" s="757"/>
      <c r="WQA22" s="757"/>
      <c r="WQB22" s="757"/>
      <c r="WQC22" s="757"/>
      <c r="WQD22" s="757"/>
      <c r="WQE22" s="757"/>
      <c r="WQF22" s="757"/>
      <c r="WQG22" s="757"/>
      <c r="WQH22" s="757"/>
      <c r="WQI22" s="757"/>
      <c r="WQJ22" s="757"/>
      <c r="WQK22" s="757"/>
      <c r="WQL22" s="757"/>
      <c r="WQM22" s="757"/>
      <c r="WQN22" s="757"/>
      <c r="WQO22" s="757"/>
      <c r="WQP22" s="757"/>
      <c r="WQQ22" s="757"/>
      <c r="WQR22" s="757"/>
      <c r="WQS22" s="757"/>
      <c r="WQT22" s="757"/>
      <c r="WQU22" s="757"/>
      <c r="WQV22" s="757"/>
      <c r="WQW22" s="757"/>
      <c r="WQX22" s="757"/>
      <c r="WQY22" s="757"/>
      <c r="WQZ22" s="757"/>
      <c r="WRA22" s="757"/>
      <c r="WRB22" s="757"/>
      <c r="WRC22" s="757"/>
      <c r="WRD22" s="757"/>
      <c r="WRE22" s="757"/>
      <c r="WRF22" s="757"/>
      <c r="WRG22" s="757"/>
      <c r="WRH22" s="757"/>
      <c r="WRI22" s="757"/>
      <c r="WRJ22" s="757"/>
      <c r="WRK22" s="757"/>
      <c r="WRL22" s="757"/>
      <c r="WRM22" s="757"/>
      <c r="WRN22" s="757"/>
      <c r="WRO22" s="757"/>
      <c r="WRP22" s="757"/>
      <c r="WRQ22" s="757"/>
      <c r="WRR22" s="757"/>
      <c r="WRS22" s="757"/>
      <c r="WRT22" s="757"/>
      <c r="WRU22" s="757"/>
      <c r="WRV22" s="757"/>
      <c r="WRW22" s="757"/>
      <c r="WRX22" s="757"/>
      <c r="WRY22" s="757"/>
      <c r="WRZ22" s="757"/>
      <c r="WSA22" s="757"/>
      <c r="WSB22" s="757"/>
      <c r="WSC22" s="757"/>
      <c r="WSD22" s="757"/>
      <c r="WSE22" s="757"/>
      <c r="WSF22" s="757"/>
      <c r="WSG22" s="757"/>
      <c r="WSH22" s="757"/>
      <c r="WSI22" s="757"/>
      <c r="WSJ22" s="757"/>
      <c r="WSK22" s="757"/>
      <c r="WSL22" s="757"/>
      <c r="WSM22" s="757"/>
      <c r="WSN22" s="757"/>
      <c r="WSO22" s="757"/>
      <c r="WSP22" s="757"/>
      <c r="WSQ22" s="757"/>
      <c r="WSR22" s="757"/>
      <c r="WSS22" s="757"/>
      <c r="WST22" s="757"/>
      <c r="WSU22" s="757"/>
      <c r="WSV22" s="757"/>
      <c r="WSW22" s="757"/>
      <c r="WSX22" s="757"/>
      <c r="WSY22" s="757"/>
      <c r="WSZ22" s="757"/>
      <c r="WTA22" s="757"/>
      <c r="WTB22" s="757"/>
      <c r="WTC22" s="757"/>
      <c r="WTD22" s="757"/>
      <c r="WTE22" s="757"/>
      <c r="WTF22" s="757"/>
      <c r="WTG22" s="757"/>
      <c r="WTH22" s="757"/>
      <c r="WTI22" s="757"/>
      <c r="WTJ22" s="757"/>
      <c r="WTK22" s="757"/>
      <c r="WTL22" s="757"/>
      <c r="WTM22" s="757"/>
      <c r="WTN22" s="757"/>
      <c r="WTO22" s="757"/>
      <c r="WTP22" s="757"/>
      <c r="WTQ22" s="757"/>
      <c r="WTR22" s="757"/>
      <c r="WTS22" s="757"/>
      <c r="WTT22" s="757"/>
      <c r="WTU22" s="757"/>
      <c r="WTV22" s="757"/>
      <c r="WTW22" s="757"/>
      <c r="WTX22" s="757"/>
      <c r="WTY22" s="757"/>
      <c r="WTZ22" s="757"/>
      <c r="WUA22" s="757"/>
      <c r="WUB22" s="757"/>
      <c r="WUC22" s="757"/>
      <c r="WUD22" s="757"/>
      <c r="WUE22" s="757"/>
      <c r="WUF22" s="757"/>
      <c r="WUG22" s="757"/>
      <c r="WUH22" s="757"/>
      <c r="WUI22" s="757"/>
      <c r="WUJ22" s="757"/>
      <c r="WUK22" s="757"/>
      <c r="WUL22" s="757"/>
      <c r="WUM22" s="757"/>
      <c r="WUN22" s="757"/>
      <c r="WUO22" s="757"/>
      <c r="WUP22" s="757"/>
      <c r="WUQ22" s="757"/>
      <c r="WUR22" s="757"/>
      <c r="WUS22" s="757"/>
      <c r="WUT22" s="757"/>
      <c r="WUU22" s="757"/>
      <c r="WUV22" s="757"/>
      <c r="WUW22" s="757"/>
      <c r="WUX22" s="757"/>
      <c r="WUY22" s="757"/>
      <c r="WUZ22" s="757"/>
      <c r="WVA22" s="757"/>
      <c r="WVB22" s="757"/>
      <c r="WVC22" s="757"/>
      <c r="WVD22" s="757"/>
      <c r="WVE22" s="757"/>
      <c r="WVF22" s="757"/>
      <c r="WVG22" s="757"/>
      <c r="WVH22" s="757"/>
      <c r="WVI22" s="757"/>
      <c r="WVJ22" s="757"/>
      <c r="WVK22" s="757"/>
      <c r="WVL22" s="757"/>
      <c r="WVM22" s="757"/>
      <c r="WVN22" s="757"/>
      <c r="WVO22" s="757"/>
      <c r="WVP22" s="757"/>
      <c r="WVQ22" s="757"/>
      <c r="WVR22" s="757"/>
      <c r="WVS22" s="757"/>
      <c r="WVT22" s="757"/>
      <c r="WVU22" s="757"/>
      <c r="WVV22" s="757"/>
      <c r="WVW22" s="757"/>
      <c r="WVX22" s="757"/>
      <c r="WVY22" s="757"/>
      <c r="WVZ22" s="757"/>
      <c r="WWA22" s="757"/>
      <c r="WWB22" s="757"/>
      <c r="WWC22" s="757"/>
      <c r="WWD22" s="757"/>
      <c r="WWE22" s="757"/>
      <c r="WWF22" s="757"/>
      <c r="WWG22" s="757"/>
      <c r="WWH22" s="757"/>
      <c r="WWI22" s="757"/>
      <c r="WWJ22" s="757"/>
      <c r="WWK22" s="757"/>
      <c r="WWL22" s="757"/>
      <c r="WWM22" s="757"/>
      <c r="WWN22" s="757"/>
      <c r="WWO22" s="757"/>
      <c r="WWP22" s="757"/>
      <c r="WWQ22" s="757"/>
      <c r="WWR22" s="757"/>
      <c r="WWS22" s="757"/>
      <c r="WWT22" s="757"/>
      <c r="WWU22" s="757"/>
      <c r="WWV22" s="757"/>
      <c r="WWW22" s="757"/>
      <c r="WWX22" s="757"/>
      <c r="WWY22" s="757"/>
      <c r="WWZ22" s="757"/>
      <c r="WXA22" s="757"/>
      <c r="WXB22" s="757"/>
      <c r="WXC22" s="757"/>
      <c r="WXD22" s="757"/>
      <c r="WXE22" s="757"/>
      <c r="WXF22" s="757"/>
      <c r="WXG22" s="757"/>
      <c r="WXH22" s="757"/>
      <c r="WXI22" s="757"/>
      <c r="WXJ22" s="757"/>
      <c r="WXK22" s="757"/>
      <c r="WXL22" s="757"/>
      <c r="WXM22" s="757"/>
      <c r="WXN22" s="757"/>
      <c r="WXO22" s="757"/>
      <c r="WXP22" s="757"/>
      <c r="WXQ22" s="757"/>
      <c r="WXR22" s="757"/>
      <c r="WXS22" s="757"/>
      <c r="WXT22" s="757"/>
      <c r="WXU22" s="757"/>
      <c r="WXV22" s="757"/>
      <c r="WXW22" s="757"/>
      <c r="WXX22" s="757"/>
      <c r="WXY22" s="757"/>
      <c r="WXZ22" s="757"/>
      <c r="WYA22" s="757"/>
      <c r="WYB22" s="757"/>
      <c r="WYC22" s="757"/>
      <c r="WYD22" s="757"/>
      <c r="WYE22" s="757"/>
      <c r="WYF22" s="757"/>
      <c r="WYG22" s="757"/>
      <c r="WYH22" s="757"/>
      <c r="WYI22" s="757"/>
      <c r="WYJ22" s="757"/>
      <c r="WYK22" s="757"/>
      <c r="WYL22" s="757"/>
      <c r="WYM22" s="757"/>
      <c r="WYN22" s="757"/>
      <c r="WYO22" s="757"/>
      <c r="WYP22" s="757"/>
      <c r="WYQ22" s="757"/>
      <c r="WYR22" s="757"/>
      <c r="WYS22" s="757"/>
      <c r="WYT22" s="757"/>
      <c r="WYU22" s="757"/>
      <c r="WYV22" s="757"/>
      <c r="WYW22" s="757"/>
      <c r="WYX22" s="757"/>
      <c r="WYY22" s="757"/>
      <c r="WYZ22" s="757"/>
      <c r="WZA22" s="757"/>
      <c r="WZB22" s="757"/>
      <c r="WZC22" s="757"/>
      <c r="WZD22" s="757"/>
      <c r="WZE22" s="757"/>
      <c r="WZF22" s="757"/>
      <c r="WZG22" s="757"/>
      <c r="WZH22" s="757"/>
      <c r="WZI22" s="757"/>
      <c r="WZJ22" s="757"/>
      <c r="WZK22" s="757"/>
      <c r="WZL22" s="757"/>
      <c r="WZM22" s="757"/>
      <c r="WZN22" s="757"/>
      <c r="WZO22" s="757"/>
      <c r="WZP22" s="757"/>
      <c r="WZQ22" s="757"/>
      <c r="WZR22" s="757"/>
      <c r="WZS22" s="757"/>
      <c r="WZT22" s="757"/>
      <c r="WZU22" s="757"/>
      <c r="WZV22" s="757"/>
      <c r="WZW22" s="757"/>
      <c r="WZX22" s="757"/>
      <c r="WZY22" s="757"/>
      <c r="WZZ22" s="757"/>
      <c r="XAA22" s="757"/>
      <c r="XAB22" s="757"/>
      <c r="XAC22" s="757"/>
      <c r="XAD22" s="757"/>
      <c r="XAE22" s="757"/>
      <c r="XAF22" s="757"/>
      <c r="XAG22" s="757"/>
      <c r="XAH22" s="757"/>
      <c r="XAI22" s="757"/>
      <c r="XAJ22" s="757"/>
      <c r="XAK22" s="757"/>
      <c r="XAL22" s="757"/>
      <c r="XAM22" s="757"/>
      <c r="XAN22" s="757"/>
      <c r="XAO22" s="757"/>
      <c r="XAP22" s="757"/>
      <c r="XAQ22" s="757"/>
      <c r="XAR22" s="757"/>
      <c r="XAS22" s="757"/>
      <c r="XAT22" s="757"/>
      <c r="XAU22" s="757"/>
      <c r="XAV22" s="757"/>
      <c r="XAW22" s="757"/>
      <c r="XAX22" s="757"/>
      <c r="XAY22" s="757"/>
      <c r="XAZ22" s="757"/>
      <c r="XBA22" s="757"/>
      <c r="XBB22" s="757"/>
      <c r="XBC22" s="757"/>
      <c r="XBD22" s="757"/>
      <c r="XBE22" s="757"/>
      <c r="XBF22" s="757"/>
      <c r="XBG22" s="757"/>
      <c r="XBH22" s="757"/>
      <c r="XBI22" s="757"/>
      <c r="XBJ22" s="757"/>
      <c r="XBK22" s="757"/>
      <c r="XBL22" s="757"/>
      <c r="XBM22" s="757"/>
      <c r="XBN22" s="757"/>
      <c r="XBO22" s="757"/>
      <c r="XBP22" s="757"/>
      <c r="XBQ22" s="757"/>
      <c r="XBR22" s="757"/>
      <c r="XBS22" s="757"/>
      <c r="XBT22" s="757"/>
      <c r="XBU22" s="757"/>
      <c r="XBV22" s="757"/>
      <c r="XBW22" s="757"/>
      <c r="XBX22" s="757"/>
      <c r="XBY22" s="757"/>
      <c r="XBZ22" s="757"/>
      <c r="XCA22" s="757"/>
      <c r="XCB22" s="757"/>
      <c r="XCC22" s="757"/>
      <c r="XCD22" s="757"/>
      <c r="XCE22" s="757"/>
      <c r="XCF22" s="757"/>
      <c r="XCG22" s="757"/>
      <c r="XCH22" s="757"/>
      <c r="XCI22" s="757"/>
      <c r="XCJ22" s="757"/>
      <c r="XCK22" s="757"/>
      <c r="XCL22" s="757"/>
      <c r="XCM22" s="757"/>
      <c r="XCN22" s="757"/>
      <c r="XCO22" s="757"/>
      <c r="XCP22" s="757"/>
      <c r="XCQ22" s="757"/>
      <c r="XCR22" s="757"/>
      <c r="XCS22" s="757"/>
      <c r="XCT22" s="757"/>
      <c r="XCU22" s="757"/>
      <c r="XCV22" s="757"/>
      <c r="XCW22" s="757"/>
      <c r="XCX22" s="757"/>
      <c r="XCY22" s="757"/>
      <c r="XCZ22" s="757"/>
      <c r="XDA22" s="757"/>
      <c r="XDB22" s="757"/>
      <c r="XDC22" s="757"/>
      <c r="XDD22" s="757"/>
      <c r="XDE22" s="757"/>
      <c r="XDF22" s="757"/>
      <c r="XDG22" s="757"/>
      <c r="XDH22" s="757"/>
      <c r="XDI22" s="757"/>
      <c r="XDJ22" s="757"/>
      <c r="XDK22" s="757"/>
      <c r="XDL22" s="757"/>
      <c r="XDM22" s="757"/>
      <c r="XDN22" s="757"/>
      <c r="XDO22" s="757"/>
      <c r="XDP22" s="757"/>
      <c r="XDQ22" s="757"/>
      <c r="XDR22" s="757"/>
      <c r="XDS22" s="757"/>
      <c r="XDT22" s="757"/>
      <c r="XDU22" s="757"/>
      <c r="XDV22" s="757"/>
      <c r="XDW22" s="757"/>
      <c r="XDX22" s="757"/>
      <c r="XDY22" s="757"/>
      <c r="XDZ22" s="757"/>
      <c r="XEA22" s="757"/>
      <c r="XEB22" s="757"/>
      <c r="XEC22" s="757"/>
      <c r="XED22" s="757"/>
      <c r="XEE22" s="757"/>
      <c r="XEF22" s="757"/>
      <c r="XEG22" s="757"/>
      <c r="XEH22" s="757"/>
      <c r="XEI22" s="757"/>
      <c r="XEJ22" s="757"/>
      <c r="XEK22" s="757"/>
      <c r="XEL22" s="757"/>
      <c r="XEM22" s="757"/>
      <c r="XEN22" s="757"/>
      <c r="XEO22" s="757"/>
      <c r="XEP22" s="757"/>
      <c r="XEQ22" s="757"/>
      <c r="XER22" s="757"/>
      <c r="XES22" s="757"/>
      <c r="XET22" s="757"/>
      <c r="XEU22" s="757"/>
      <c r="XEV22" s="757"/>
      <c r="XEW22" s="757"/>
      <c r="XEX22" s="757"/>
      <c r="XEY22" s="757"/>
      <c r="XEZ22" s="757"/>
      <c r="XFA22" s="757"/>
      <c r="XFB22" s="757"/>
      <c r="XFC22" s="757"/>
    </row>
    <row r="23" spans="1:16384" s="742" customFormat="1">
      <c r="A23" s="757"/>
      <c r="B23" s="757"/>
      <c r="C23" s="757"/>
      <c r="D23" s="757"/>
      <c r="E23" s="757"/>
      <c r="F23" s="757"/>
      <c r="G23" s="761"/>
      <c r="H23" s="760"/>
      <c r="I23" s="760"/>
      <c r="J23" s="757"/>
      <c r="K23" s="757"/>
      <c r="L23" s="757"/>
      <c r="M23" s="757"/>
      <c r="N23" s="757"/>
      <c r="O23" s="757"/>
      <c r="P23" s="757"/>
      <c r="Q23" s="757"/>
      <c r="R23" s="757"/>
      <c r="S23" s="757"/>
      <c r="T23" s="757"/>
      <c r="U23" s="757"/>
      <c r="V23" s="757"/>
      <c r="W23" s="757"/>
      <c r="X23" s="757"/>
      <c r="Y23" s="757"/>
      <c r="Z23" s="757"/>
      <c r="AA23" s="757"/>
      <c r="AB23" s="757"/>
      <c r="AC23" s="757"/>
      <c r="AD23" s="757"/>
      <c r="AE23" s="757"/>
      <c r="AF23" s="757"/>
      <c r="AG23" s="757"/>
      <c r="AH23" s="757"/>
      <c r="AI23" s="757"/>
      <c r="AJ23" s="757"/>
      <c r="AK23" s="757"/>
      <c r="AL23" s="757"/>
      <c r="AM23" s="757"/>
      <c r="AN23" s="757"/>
      <c r="AO23" s="757"/>
      <c r="AP23" s="757"/>
      <c r="AQ23" s="757"/>
      <c r="AR23" s="757"/>
      <c r="AS23" s="757"/>
      <c r="AT23" s="757"/>
      <c r="AU23" s="757"/>
      <c r="AV23" s="757"/>
      <c r="AW23" s="757"/>
      <c r="AX23" s="757"/>
      <c r="AY23" s="757"/>
      <c r="AZ23" s="757"/>
      <c r="BA23" s="757"/>
      <c r="BB23" s="757"/>
      <c r="BC23" s="757"/>
      <c r="BD23" s="757"/>
      <c r="BE23" s="757"/>
      <c r="BF23" s="757"/>
      <c r="BG23" s="757"/>
      <c r="BH23" s="757"/>
      <c r="BI23" s="757"/>
      <c r="BJ23" s="757"/>
      <c r="BK23" s="757"/>
      <c r="BL23" s="757"/>
      <c r="BM23" s="757"/>
      <c r="BN23" s="757"/>
      <c r="BO23" s="757"/>
      <c r="BP23" s="757"/>
      <c r="BQ23" s="757"/>
      <c r="BR23" s="757"/>
      <c r="BS23" s="757"/>
      <c r="BT23" s="757"/>
      <c r="BU23" s="757"/>
      <c r="BV23" s="757"/>
      <c r="BW23" s="757"/>
      <c r="BX23" s="757"/>
      <c r="BY23" s="757"/>
      <c r="BZ23" s="757"/>
      <c r="CA23" s="757"/>
      <c r="CB23" s="757"/>
      <c r="CC23" s="757"/>
      <c r="CD23" s="757"/>
      <c r="CE23" s="757"/>
      <c r="CF23" s="757"/>
      <c r="CG23" s="757"/>
      <c r="CH23" s="757"/>
      <c r="CI23" s="757"/>
      <c r="CJ23" s="757"/>
      <c r="CK23" s="757"/>
      <c r="CL23" s="757"/>
      <c r="CM23" s="757"/>
      <c r="CN23" s="757"/>
      <c r="CO23" s="757"/>
      <c r="CP23" s="757"/>
      <c r="CQ23" s="757"/>
      <c r="CR23" s="757"/>
      <c r="CS23" s="757"/>
      <c r="CT23" s="757"/>
      <c r="CU23" s="757"/>
      <c r="CV23" s="757"/>
      <c r="CW23" s="757"/>
      <c r="CX23" s="757"/>
      <c r="CY23" s="757"/>
      <c r="CZ23" s="757"/>
      <c r="DA23" s="757"/>
      <c r="DB23" s="757"/>
      <c r="DC23" s="757"/>
      <c r="DD23" s="757"/>
      <c r="DE23" s="757"/>
      <c r="DF23" s="757"/>
      <c r="DG23" s="757"/>
      <c r="DH23" s="757"/>
      <c r="DI23" s="757"/>
      <c r="DJ23" s="757"/>
      <c r="DK23" s="757"/>
      <c r="DL23" s="757"/>
      <c r="DM23" s="757"/>
      <c r="DN23" s="757"/>
      <c r="DO23" s="757"/>
      <c r="DP23" s="757"/>
      <c r="DQ23" s="757"/>
      <c r="DR23" s="757"/>
      <c r="DS23" s="757"/>
      <c r="DT23" s="757"/>
      <c r="DU23" s="757"/>
      <c r="DV23" s="757"/>
      <c r="DW23" s="757"/>
      <c r="DX23" s="757"/>
      <c r="DY23" s="757"/>
      <c r="DZ23" s="757"/>
      <c r="EA23" s="757"/>
      <c r="EB23" s="757"/>
      <c r="EC23" s="757"/>
      <c r="ED23" s="757"/>
      <c r="EE23" s="757"/>
      <c r="EF23" s="757"/>
      <c r="EG23" s="757"/>
      <c r="EH23" s="757"/>
      <c r="EI23" s="757"/>
      <c r="EJ23" s="757"/>
      <c r="EK23" s="757"/>
      <c r="EL23" s="757"/>
      <c r="EM23" s="757"/>
      <c r="EN23" s="757"/>
      <c r="EO23" s="757"/>
      <c r="EP23" s="757"/>
      <c r="EQ23" s="757"/>
      <c r="ER23" s="757"/>
      <c r="ES23" s="757"/>
      <c r="ET23" s="757"/>
      <c r="EU23" s="757"/>
      <c r="EV23" s="757"/>
      <c r="EW23" s="757"/>
      <c r="EX23" s="757"/>
      <c r="EY23" s="757"/>
      <c r="EZ23" s="757"/>
      <c r="FA23" s="757"/>
      <c r="FB23" s="757"/>
      <c r="FC23" s="757"/>
      <c r="FD23" s="757"/>
      <c r="FE23" s="757"/>
      <c r="FF23" s="757"/>
      <c r="FG23" s="757"/>
      <c r="FH23" s="757"/>
      <c r="FI23" s="757"/>
      <c r="FJ23" s="757"/>
      <c r="FK23" s="757"/>
      <c r="FL23" s="757"/>
      <c r="FM23" s="757"/>
      <c r="FN23" s="757"/>
      <c r="FO23" s="757"/>
      <c r="FP23" s="757"/>
      <c r="FQ23" s="757"/>
      <c r="FR23" s="757"/>
      <c r="FS23" s="757"/>
      <c r="FT23" s="757"/>
      <c r="FU23" s="757"/>
      <c r="FV23" s="757"/>
      <c r="FW23" s="757"/>
      <c r="FX23" s="757"/>
      <c r="FY23" s="757"/>
      <c r="FZ23" s="757"/>
      <c r="GA23" s="757"/>
      <c r="GB23" s="757"/>
      <c r="GC23" s="757"/>
      <c r="GD23" s="757"/>
      <c r="GE23" s="757"/>
      <c r="GF23" s="757"/>
      <c r="GG23" s="757"/>
      <c r="GH23" s="757"/>
      <c r="GI23" s="757"/>
      <c r="GJ23" s="757"/>
      <c r="GK23" s="757"/>
      <c r="GL23" s="757"/>
      <c r="GM23" s="757"/>
      <c r="GN23" s="757"/>
      <c r="GO23" s="757"/>
      <c r="GP23" s="757"/>
      <c r="GQ23" s="757"/>
      <c r="GR23" s="757"/>
      <c r="GS23" s="757"/>
      <c r="GT23" s="757"/>
      <c r="GU23" s="757"/>
      <c r="GV23" s="757"/>
      <c r="GW23" s="757"/>
      <c r="GX23" s="757"/>
      <c r="GY23" s="757"/>
      <c r="GZ23" s="757"/>
      <c r="HA23" s="757"/>
      <c r="HB23" s="757"/>
      <c r="HC23" s="757"/>
      <c r="HD23" s="757"/>
      <c r="HE23" s="757"/>
      <c r="HF23" s="757"/>
      <c r="HG23" s="757"/>
      <c r="HH23" s="757"/>
      <c r="HI23" s="757"/>
      <c r="HJ23" s="757"/>
      <c r="HK23" s="757"/>
      <c r="HL23" s="757"/>
      <c r="HM23" s="757"/>
      <c r="HN23" s="757"/>
      <c r="HO23" s="757"/>
      <c r="HP23" s="757"/>
      <c r="HQ23" s="757"/>
      <c r="HR23" s="757"/>
      <c r="HS23" s="757"/>
      <c r="HT23" s="757"/>
      <c r="HU23" s="757"/>
      <c r="HV23" s="757"/>
      <c r="HW23" s="757"/>
      <c r="HX23" s="757"/>
      <c r="HY23" s="757"/>
      <c r="HZ23" s="757"/>
      <c r="IA23" s="757"/>
      <c r="IB23" s="757"/>
      <c r="IC23" s="757"/>
      <c r="ID23" s="757"/>
      <c r="IE23" s="757"/>
      <c r="IF23" s="757"/>
      <c r="IG23" s="757"/>
      <c r="IH23" s="757"/>
      <c r="II23" s="757"/>
      <c r="IJ23" s="757"/>
      <c r="IK23" s="757"/>
      <c r="IL23" s="757"/>
      <c r="IM23" s="757"/>
      <c r="IN23" s="757"/>
      <c r="IO23" s="757"/>
      <c r="IP23" s="757"/>
      <c r="IQ23" s="757"/>
      <c r="IR23" s="757"/>
      <c r="IS23" s="757"/>
      <c r="IT23" s="757"/>
      <c r="IU23" s="757"/>
      <c r="IV23" s="757"/>
      <c r="IW23" s="757"/>
      <c r="IX23" s="757"/>
      <c r="IY23" s="757"/>
      <c r="IZ23" s="757"/>
      <c r="JA23" s="757"/>
      <c r="JB23" s="757"/>
      <c r="JC23" s="757"/>
      <c r="JD23" s="757"/>
      <c r="JE23" s="757"/>
      <c r="JF23" s="757"/>
      <c r="JG23" s="757"/>
      <c r="JH23" s="757"/>
      <c r="JI23" s="757"/>
      <c r="JJ23" s="757"/>
      <c r="JK23" s="757"/>
      <c r="JL23" s="757"/>
      <c r="JM23" s="757"/>
      <c r="JN23" s="757"/>
      <c r="JO23" s="757"/>
      <c r="JP23" s="757"/>
      <c r="JQ23" s="757"/>
      <c r="JR23" s="757"/>
      <c r="JS23" s="757"/>
      <c r="JT23" s="757"/>
      <c r="JU23" s="757"/>
      <c r="JV23" s="757"/>
      <c r="JW23" s="757"/>
      <c r="JX23" s="757"/>
      <c r="JY23" s="757"/>
      <c r="JZ23" s="757"/>
      <c r="KA23" s="757"/>
      <c r="KB23" s="757"/>
      <c r="KC23" s="757"/>
      <c r="KD23" s="757"/>
      <c r="KE23" s="757"/>
      <c r="KF23" s="757"/>
      <c r="KG23" s="757"/>
      <c r="KH23" s="757"/>
      <c r="KI23" s="757"/>
      <c r="KJ23" s="757"/>
      <c r="KK23" s="757"/>
      <c r="KL23" s="757"/>
      <c r="KM23" s="757"/>
      <c r="KN23" s="757"/>
      <c r="KO23" s="757"/>
      <c r="KP23" s="757"/>
      <c r="KQ23" s="757"/>
      <c r="KR23" s="757"/>
      <c r="KS23" s="757"/>
      <c r="KT23" s="757"/>
      <c r="KU23" s="757"/>
      <c r="KV23" s="757"/>
      <c r="KW23" s="757"/>
      <c r="KX23" s="757"/>
      <c r="KY23" s="757"/>
      <c r="KZ23" s="757"/>
      <c r="LA23" s="757"/>
      <c r="LB23" s="757"/>
      <c r="LC23" s="757"/>
      <c r="LD23" s="757"/>
      <c r="LE23" s="757"/>
      <c r="LF23" s="757"/>
      <c r="LG23" s="757"/>
      <c r="LH23" s="757"/>
      <c r="LI23" s="757"/>
      <c r="LJ23" s="757"/>
      <c r="LK23" s="757"/>
      <c r="LL23" s="757"/>
      <c r="LM23" s="757"/>
      <c r="LN23" s="757"/>
      <c r="LO23" s="757"/>
      <c r="LP23" s="757"/>
      <c r="LQ23" s="757"/>
      <c r="LR23" s="757"/>
      <c r="LS23" s="757"/>
      <c r="LT23" s="757"/>
      <c r="LU23" s="757"/>
      <c r="LV23" s="757"/>
      <c r="LW23" s="757"/>
      <c r="LX23" s="757"/>
      <c r="LY23" s="757"/>
      <c r="LZ23" s="757"/>
      <c r="MA23" s="757"/>
      <c r="MB23" s="757"/>
      <c r="MC23" s="757"/>
      <c r="MD23" s="757"/>
      <c r="ME23" s="757"/>
      <c r="MF23" s="757"/>
      <c r="MG23" s="757"/>
      <c r="MH23" s="757"/>
      <c r="MI23" s="757"/>
      <c r="MJ23" s="757"/>
      <c r="MK23" s="757"/>
      <c r="ML23" s="757"/>
      <c r="MM23" s="757"/>
      <c r="MN23" s="757"/>
      <c r="MO23" s="757"/>
      <c r="MP23" s="757"/>
      <c r="MQ23" s="757"/>
      <c r="MR23" s="757"/>
      <c r="MS23" s="757"/>
      <c r="MT23" s="757"/>
      <c r="MU23" s="757"/>
      <c r="MV23" s="757"/>
      <c r="MW23" s="757"/>
      <c r="MX23" s="757"/>
      <c r="MY23" s="757"/>
      <c r="MZ23" s="757"/>
      <c r="NA23" s="757"/>
      <c r="NB23" s="757"/>
      <c r="NC23" s="757"/>
      <c r="ND23" s="757"/>
      <c r="NE23" s="757"/>
      <c r="NF23" s="757"/>
      <c r="NG23" s="757"/>
      <c r="NH23" s="757"/>
      <c r="NI23" s="757"/>
      <c r="NJ23" s="757"/>
      <c r="NK23" s="757"/>
      <c r="NL23" s="757"/>
      <c r="NM23" s="757"/>
      <c r="NN23" s="757"/>
      <c r="NO23" s="757"/>
      <c r="NP23" s="757"/>
      <c r="NQ23" s="757"/>
      <c r="NR23" s="757"/>
      <c r="NS23" s="757"/>
      <c r="NT23" s="757"/>
      <c r="NU23" s="757"/>
      <c r="NV23" s="757"/>
      <c r="NW23" s="757"/>
      <c r="NX23" s="757"/>
      <c r="NY23" s="757"/>
      <c r="NZ23" s="757"/>
      <c r="OA23" s="757"/>
      <c r="OB23" s="757"/>
      <c r="OC23" s="757"/>
      <c r="OD23" s="757"/>
      <c r="OE23" s="757"/>
      <c r="OF23" s="757"/>
      <c r="OG23" s="757"/>
      <c r="OH23" s="757"/>
      <c r="OI23" s="757"/>
      <c r="OJ23" s="757"/>
      <c r="OK23" s="757"/>
      <c r="OL23" s="757"/>
      <c r="OM23" s="757"/>
      <c r="ON23" s="757"/>
      <c r="OO23" s="757"/>
      <c r="OP23" s="757"/>
      <c r="OQ23" s="757"/>
      <c r="OR23" s="757"/>
      <c r="OS23" s="757"/>
      <c r="OT23" s="757"/>
      <c r="OU23" s="757"/>
      <c r="OV23" s="757"/>
      <c r="OW23" s="757"/>
      <c r="OX23" s="757"/>
      <c r="OY23" s="757"/>
      <c r="OZ23" s="757"/>
      <c r="PA23" s="757"/>
      <c r="PB23" s="757"/>
      <c r="PC23" s="757"/>
      <c r="PD23" s="757"/>
      <c r="PE23" s="757"/>
      <c r="PF23" s="757"/>
      <c r="PG23" s="757"/>
      <c r="PH23" s="757"/>
      <c r="PI23" s="757"/>
      <c r="PJ23" s="757"/>
      <c r="PK23" s="757"/>
      <c r="PL23" s="757"/>
      <c r="PM23" s="757"/>
      <c r="PN23" s="757"/>
      <c r="PO23" s="757"/>
      <c r="PP23" s="757"/>
      <c r="PQ23" s="757"/>
      <c r="PR23" s="757"/>
      <c r="PS23" s="757"/>
      <c r="PT23" s="757"/>
      <c r="PU23" s="757"/>
      <c r="PV23" s="757"/>
      <c r="PW23" s="757"/>
      <c r="PX23" s="757"/>
      <c r="PY23" s="757"/>
      <c r="PZ23" s="757"/>
      <c r="QA23" s="757"/>
      <c r="QB23" s="757"/>
      <c r="QC23" s="757"/>
      <c r="QD23" s="757"/>
      <c r="QE23" s="757"/>
      <c r="QF23" s="757"/>
      <c r="QG23" s="757"/>
      <c r="QH23" s="757"/>
      <c r="QI23" s="757"/>
      <c r="QJ23" s="757"/>
      <c r="QK23" s="757"/>
      <c r="QL23" s="757"/>
      <c r="QM23" s="757"/>
      <c r="QN23" s="757"/>
      <c r="QO23" s="757"/>
      <c r="QP23" s="757"/>
      <c r="QQ23" s="757"/>
      <c r="QR23" s="757"/>
      <c r="QS23" s="757"/>
      <c r="QT23" s="757"/>
      <c r="QU23" s="757"/>
      <c r="QV23" s="757"/>
      <c r="QW23" s="757"/>
      <c r="QX23" s="757"/>
      <c r="QY23" s="757"/>
      <c r="QZ23" s="757"/>
      <c r="RA23" s="757"/>
      <c r="RB23" s="757"/>
      <c r="RC23" s="757"/>
      <c r="RD23" s="757"/>
      <c r="RE23" s="757"/>
      <c r="RF23" s="757"/>
      <c r="RG23" s="757"/>
      <c r="RH23" s="757"/>
      <c r="RI23" s="757"/>
      <c r="RJ23" s="757"/>
      <c r="RK23" s="757"/>
      <c r="RL23" s="757"/>
      <c r="RM23" s="757"/>
      <c r="RN23" s="757"/>
      <c r="RO23" s="757"/>
      <c r="RP23" s="757"/>
      <c r="RQ23" s="757"/>
      <c r="RR23" s="757"/>
      <c r="RS23" s="757"/>
      <c r="RT23" s="757"/>
      <c r="RU23" s="757"/>
      <c r="RV23" s="757"/>
      <c r="RW23" s="757"/>
      <c r="RX23" s="757"/>
      <c r="RY23" s="757"/>
      <c r="RZ23" s="757"/>
      <c r="SA23" s="757"/>
      <c r="SB23" s="757"/>
      <c r="SC23" s="757"/>
      <c r="SD23" s="757"/>
      <c r="SE23" s="757"/>
      <c r="SF23" s="757"/>
      <c r="SG23" s="757"/>
      <c r="SH23" s="757"/>
      <c r="SI23" s="757"/>
      <c r="SJ23" s="757"/>
      <c r="SK23" s="757"/>
      <c r="SL23" s="757"/>
      <c r="SM23" s="757"/>
      <c r="SN23" s="757"/>
      <c r="SO23" s="757"/>
      <c r="SP23" s="757"/>
      <c r="SQ23" s="757"/>
      <c r="SR23" s="757"/>
      <c r="SS23" s="757"/>
      <c r="ST23" s="757"/>
      <c r="SU23" s="757"/>
      <c r="SV23" s="757"/>
      <c r="SW23" s="757"/>
      <c r="SX23" s="757"/>
      <c r="SY23" s="757"/>
      <c r="SZ23" s="757"/>
      <c r="TA23" s="757"/>
      <c r="TB23" s="757"/>
      <c r="TC23" s="757"/>
      <c r="TD23" s="757"/>
      <c r="TE23" s="757"/>
      <c r="TF23" s="757"/>
      <c r="TG23" s="757"/>
      <c r="TH23" s="757"/>
      <c r="TI23" s="757"/>
      <c r="TJ23" s="757"/>
      <c r="TK23" s="757"/>
      <c r="TL23" s="757"/>
      <c r="TM23" s="757"/>
      <c r="TN23" s="757"/>
      <c r="TO23" s="757"/>
      <c r="TP23" s="757"/>
      <c r="TQ23" s="757"/>
      <c r="TR23" s="757"/>
      <c r="TS23" s="757"/>
      <c r="TT23" s="757"/>
      <c r="TU23" s="757"/>
      <c r="TV23" s="757"/>
      <c r="TW23" s="757"/>
      <c r="TX23" s="757"/>
      <c r="TY23" s="757"/>
      <c r="TZ23" s="757"/>
      <c r="UA23" s="757"/>
      <c r="UB23" s="757"/>
      <c r="UC23" s="757"/>
      <c r="UD23" s="757"/>
      <c r="UE23" s="757"/>
      <c r="UF23" s="757"/>
      <c r="UG23" s="757"/>
      <c r="UH23" s="757"/>
      <c r="UI23" s="757"/>
      <c r="UJ23" s="757"/>
      <c r="UK23" s="757"/>
      <c r="UL23" s="757"/>
      <c r="UM23" s="757"/>
      <c r="UN23" s="757"/>
      <c r="UO23" s="757"/>
      <c r="UP23" s="757"/>
      <c r="UQ23" s="757"/>
      <c r="UR23" s="757"/>
      <c r="US23" s="757"/>
      <c r="UT23" s="757"/>
      <c r="UU23" s="757"/>
      <c r="UV23" s="757"/>
      <c r="UW23" s="757"/>
      <c r="UX23" s="757"/>
      <c r="UY23" s="757"/>
      <c r="UZ23" s="757"/>
      <c r="VA23" s="757"/>
      <c r="VB23" s="757"/>
      <c r="VC23" s="757"/>
      <c r="VD23" s="757"/>
      <c r="VE23" s="757"/>
      <c r="VF23" s="757"/>
      <c r="VG23" s="757"/>
      <c r="VH23" s="757"/>
      <c r="VI23" s="757"/>
      <c r="VJ23" s="757"/>
      <c r="VK23" s="757"/>
      <c r="VL23" s="757"/>
      <c r="VM23" s="757"/>
      <c r="VN23" s="757"/>
      <c r="VO23" s="757"/>
      <c r="VP23" s="757"/>
      <c r="VQ23" s="757"/>
      <c r="VR23" s="757"/>
      <c r="VS23" s="757"/>
      <c r="VT23" s="757"/>
      <c r="VU23" s="757"/>
      <c r="VV23" s="757"/>
      <c r="VW23" s="757"/>
      <c r="VX23" s="757"/>
      <c r="VY23" s="757"/>
      <c r="VZ23" s="757"/>
      <c r="WA23" s="757"/>
      <c r="WB23" s="757"/>
      <c r="WC23" s="757"/>
      <c r="WD23" s="757"/>
      <c r="WE23" s="757"/>
      <c r="WF23" s="757"/>
      <c r="WG23" s="757"/>
      <c r="WH23" s="757"/>
      <c r="WI23" s="757"/>
      <c r="WJ23" s="757"/>
      <c r="WK23" s="757"/>
      <c r="WL23" s="757"/>
      <c r="WM23" s="757"/>
      <c r="WN23" s="757"/>
      <c r="WO23" s="757"/>
      <c r="WP23" s="757"/>
      <c r="WQ23" s="757"/>
      <c r="WR23" s="757"/>
      <c r="WS23" s="757"/>
      <c r="WT23" s="757"/>
      <c r="WU23" s="757"/>
      <c r="WV23" s="757"/>
      <c r="WW23" s="757"/>
      <c r="WX23" s="757"/>
      <c r="WY23" s="757"/>
      <c r="WZ23" s="757"/>
      <c r="XA23" s="757"/>
      <c r="XB23" s="757"/>
      <c r="XC23" s="757"/>
      <c r="XD23" s="757"/>
      <c r="XE23" s="757"/>
      <c r="XF23" s="757"/>
      <c r="XG23" s="757"/>
      <c r="XH23" s="757"/>
      <c r="XI23" s="757"/>
      <c r="XJ23" s="757"/>
      <c r="XK23" s="757"/>
      <c r="XL23" s="757"/>
      <c r="XM23" s="757"/>
      <c r="XN23" s="757"/>
      <c r="XO23" s="757"/>
      <c r="XP23" s="757"/>
      <c r="XQ23" s="757"/>
      <c r="XR23" s="757"/>
      <c r="XS23" s="757"/>
      <c r="XT23" s="757"/>
      <c r="XU23" s="757"/>
      <c r="XV23" s="757"/>
      <c r="XW23" s="757"/>
      <c r="XX23" s="757"/>
      <c r="XY23" s="757"/>
      <c r="XZ23" s="757"/>
      <c r="YA23" s="757"/>
      <c r="YB23" s="757"/>
      <c r="YC23" s="757"/>
      <c r="YD23" s="757"/>
      <c r="YE23" s="757"/>
      <c r="YF23" s="757"/>
      <c r="YG23" s="757"/>
      <c r="YH23" s="757"/>
      <c r="YI23" s="757"/>
      <c r="YJ23" s="757"/>
      <c r="YK23" s="757"/>
      <c r="YL23" s="757"/>
      <c r="YM23" s="757"/>
      <c r="YN23" s="757"/>
      <c r="YO23" s="757"/>
      <c r="YP23" s="757"/>
      <c r="YQ23" s="757"/>
      <c r="YR23" s="757"/>
      <c r="YS23" s="757"/>
      <c r="YT23" s="757"/>
      <c r="YU23" s="757"/>
      <c r="YV23" s="757"/>
      <c r="YW23" s="757"/>
      <c r="YX23" s="757"/>
      <c r="YY23" s="757"/>
      <c r="YZ23" s="757"/>
      <c r="ZA23" s="757"/>
      <c r="ZB23" s="757"/>
      <c r="ZC23" s="757"/>
      <c r="ZD23" s="757"/>
      <c r="ZE23" s="757"/>
      <c r="ZF23" s="757"/>
      <c r="ZG23" s="757"/>
      <c r="ZH23" s="757"/>
      <c r="ZI23" s="757"/>
      <c r="ZJ23" s="757"/>
      <c r="ZK23" s="757"/>
      <c r="ZL23" s="757"/>
      <c r="ZM23" s="757"/>
      <c r="ZN23" s="757"/>
      <c r="ZO23" s="757"/>
      <c r="ZP23" s="757"/>
      <c r="ZQ23" s="757"/>
      <c r="ZR23" s="757"/>
      <c r="ZS23" s="757"/>
      <c r="ZT23" s="757"/>
      <c r="ZU23" s="757"/>
      <c r="ZV23" s="757"/>
      <c r="ZW23" s="757"/>
      <c r="ZX23" s="757"/>
      <c r="ZY23" s="757"/>
      <c r="ZZ23" s="757"/>
      <c r="AAA23" s="757"/>
      <c r="AAB23" s="757"/>
      <c r="AAC23" s="757"/>
      <c r="AAD23" s="757"/>
      <c r="AAE23" s="757"/>
      <c r="AAF23" s="757"/>
      <c r="AAG23" s="757"/>
      <c r="AAH23" s="757"/>
      <c r="AAI23" s="757"/>
      <c r="AAJ23" s="757"/>
      <c r="AAK23" s="757"/>
      <c r="AAL23" s="757"/>
      <c r="AAM23" s="757"/>
      <c r="AAN23" s="757"/>
      <c r="AAO23" s="757"/>
      <c r="AAP23" s="757"/>
      <c r="AAQ23" s="757"/>
      <c r="AAR23" s="757"/>
      <c r="AAS23" s="757"/>
      <c r="AAT23" s="757"/>
      <c r="AAU23" s="757"/>
      <c r="AAV23" s="757"/>
      <c r="AAW23" s="757"/>
      <c r="AAX23" s="757"/>
      <c r="AAY23" s="757"/>
      <c r="AAZ23" s="757"/>
      <c r="ABA23" s="757"/>
      <c r="ABB23" s="757"/>
      <c r="ABC23" s="757"/>
      <c r="ABD23" s="757"/>
      <c r="ABE23" s="757"/>
      <c r="ABF23" s="757"/>
      <c r="ABG23" s="757"/>
      <c r="ABH23" s="757"/>
      <c r="ABI23" s="757"/>
      <c r="ABJ23" s="757"/>
      <c r="ABK23" s="757"/>
      <c r="ABL23" s="757"/>
      <c r="ABM23" s="757"/>
      <c r="ABN23" s="757"/>
      <c r="ABO23" s="757"/>
      <c r="ABP23" s="757"/>
      <c r="ABQ23" s="757"/>
      <c r="ABR23" s="757"/>
      <c r="ABS23" s="757"/>
      <c r="ABT23" s="757"/>
      <c r="ABU23" s="757"/>
      <c r="ABV23" s="757"/>
      <c r="ABW23" s="757"/>
      <c r="ABX23" s="757"/>
      <c r="ABY23" s="757"/>
      <c r="ABZ23" s="757"/>
      <c r="ACA23" s="757"/>
      <c r="ACB23" s="757"/>
      <c r="ACC23" s="757"/>
      <c r="ACD23" s="757"/>
      <c r="ACE23" s="757"/>
      <c r="ACF23" s="757"/>
      <c r="ACG23" s="757"/>
      <c r="ACH23" s="757"/>
      <c r="ACI23" s="757"/>
      <c r="ACJ23" s="757"/>
      <c r="ACK23" s="757"/>
      <c r="ACL23" s="757"/>
      <c r="ACM23" s="757"/>
      <c r="ACN23" s="757"/>
      <c r="ACO23" s="757"/>
      <c r="ACP23" s="757"/>
      <c r="ACQ23" s="757"/>
      <c r="ACR23" s="757"/>
      <c r="ACS23" s="757"/>
      <c r="ACT23" s="757"/>
      <c r="ACU23" s="757"/>
      <c r="ACV23" s="757"/>
      <c r="ACW23" s="757"/>
      <c r="ACX23" s="757"/>
      <c r="ACY23" s="757"/>
      <c r="ACZ23" s="757"/>
      <c r="ADA23" s="757"/>
      <c r="ADB23" s="757"/>
      <c r="ADC23" s="757"/>
      <c r="ADD23" s="757"/>
      <c r="ADE23" s="757"/>
      <c r="ADF23" s="757"/>
      <c r="ADG23" s="757"/>
      <c r="ADH23" s="757"/>
      <c r="ADI23" s="757"/>
      <c r="ADJ23" s="757"/>
      <c r="ADK23" s="757"/>
      <c r="ADL23" s="757"/>
      <c r="ADM23" s="757"/>
      <c r="ADN23" s="757"/>
      <c r="ADO23" s="757"/>
      <c r="ADP23" s="757"/>
      <c r="ADQ23" s="757"/>
      <c r="ADR23" s="757"/>
      <c r="ADS23" s="757"/>
      <c r="ADT23" s="757"/>
      <c r="ADU23" s="757"/>
      <c r="ADV23" s="757"/>
      <c r="ADW23" s="757"/>
      <c r="ADX23" s="757"/>
      <c r="ADY23" s="757"/>
      <c r="ADZ23" s="757"/>
      <c r="AEA23" s="757"/>
      <c r="AEB23" s="757"/>
      <c r="AEC23" s="757"/>
      <c r="AED23" s="757"/>
      <c r="AEE23" s="757"/>
      <c r="AEF23" s="757"/>
      <c r="AEG23" s="757"/>
      <c r="AEH23" s="757"/>
      <c r="AEI23" s="757"/>
      <c r="AEJ23" s="757"/>
      <c r="AEK23" s="757"/>
      <c r="AEL23" s="757"/>
      <c r="AEM23" s="757"/>
      <c r="AEN23" s="757"/>
      <c r="AEO23" s="757"/>
      <c r="AEP23" s="757"/>
      <c r="AEQ23" s="757"/>
      <c r="AER23" s="757"/>
      <c r="AES23" s="757"/>
      <c r="AET23" s="757"/>
      <c r="AEU23" s="757"/>
      <c r="AEV23" s="757"/>
      <c r="AEW23" s="757"/>
      <c r="AEX23" s="757"/>
      <c r="AEY23" s="757"/>
      <c r="AEZ23" s="757"/>
      <c r="AFA23" s="757"/>
      <c r="AFB23" s="757"/>
      <c r="AFC23" s="757"/>
      <c r="AFD23" s="757"/>
      <c r="AFE23" s="757"/>
      <c r="AFF23" s="757"/>
      <c r="AFG23" s="757"/>
      <c r="AFH23" s="757"/>
      <c r="AFI23" s="757"/>
      <c r="AFJ23" s="757"/>
      <c r="AFK23" s="757"/>
      <c r="AFL23" s="757"/>
      <c r="AFM23" s="757"/>
      <c r="AFN23" s="757"/>
      <c r="AFO23" s="757"/>
      <c r="AFP23" s="757"/>
      <c r="AFQ23" s="757"/>
      <c r="AFR23" s="757"/>
      <c r="AFS23" s="757"/>
      <c r="AFT23" s="757"/>
      <c r="AFU23" s="757"/>
      <c r="AFV23" s="757"/>
      <c r="AFW23" s="757"/>
      <c r="AFX23" s="757"/>
      <c r="AFY23" s="757"/>
      <c r="AFZ23" s="757"/>
      <c r="AGA23" s="757"/>
      <c r="AGB23" s="757"/>
      <c r="AGC23" s="757"/>
      <c r="AGD23" s="757"/>
      <c r="AGE23" s="757"/>
      <c r="AGF23" s="757"/>
      <c r="AGG23" s="757"/>
      <c r="AGH23" s="757"/>
      <c r="AGI23" s="757"/>
      <c r="AGJ23" s="757"/>
      <c r="AGK23" s="757"/>
      <c r="AGL23" s="757"/>
      <c r="AGM23" s="757"/>
      <c r="AGN23" s="757"/>
      <c r="AGO23" s="757"/>
      <c r="AGP23" s="757"/>
      <c r="AGQ23" s="757"/>
      <c r="AGR23" s="757"/>
      <c r="AGS23" s="757"/>
      <c r="AGT23" s="757"/>
      <c r="AGU23" s="757"/>
      <c r="AGV23" s="757"/>
      <c r="AGW23" s="757"/>
      <c r="AGX23" s="757"/>
      <c r="AGY23" s="757"/>
      <c r="AGZ23" s="757"/>
      <c r="AHA23" s="757"/>
      <c r="AHB23" s="757"/>
      <c r="AHC23" s="757"/>
      <c r="AHD23" s="757"/>
      <c r="AHE23" s="757"/>
      <c r="AHF23" s="757"/>
      <c r="AHG23" s="757"/>
      <c r="AHH23" s="757"/>
      <c r="AHI23" s="757"/>
      <c r="AHJ23" s="757"/>
      <c r="AHK23" s="757"/>
      <c r="AHL23" s="757"/>
      <c r="AHM23" s="757"/>
      <c r="AHN23" s="757"/>
      <c r="AHO23" s="757"/>
      <c r="AHP23" s="757"/>
      <c r="AHQ23" s="757"/>
      <c r="AHR23" s="757"/>
      <c r="AHS23" s="757"/>
      <c r="AHT23" s="757"/>
      <c r="AHU23" s="757"/>
      <c r="AHV23" s="757"/>
      <c r="AHW23" s="757"/>
      <c r="AHX23" s="757"/>
      <c r="AHY23" s="757"/>
      <c r="AHZ23" s="757"/>
      <c r="AIA23" s="757"/>
      <c r="AIB23" s="757"/>
      <c r="AIC23" s="757"/>
      <c r="AID23" s="757"/>
      <c r="AIE23" s="757"/>
      <c r="AIF23" s="757"/>
      <c r="AIG23" s="757"/>
      <c r="AIH23" s="757"/>
      <c r="AII23" s="757"/>
      <c r="AIJ23" s="757"/>
      <c r="AIK23" s="757"/>
      <c r="AIL23" s="757"/>
      <c r="AIM23" s="757"/>
      <c r="AIN23" s="757"/>
      <c r="AIO23" s="757"/>
      <c r="AIP23" s="757"/>
      <c r="AIQ23" s="757"/>
      <c r="AIR23" s="757"/>
      <c r="AIS23" s="757"/>
      <c r="AIT23" s="757"/>
      <c r="AIU23" s="757"/>
      <c r="AIV23" s="757"/>
      <c r="AIW23" s="757"/>
      <c r="AIX23" s="757"/>
      <c r="AIY23" s="757"/>
      <c r="AIZ23" s="757"/>
      <c r="AJA23" s="757"/>
      <c r="AJB23" s="757"/>
      <c r="AJC23" s="757"/>
      <c r="AJD23" s="757"/>
      <c r="AJE23" s="757"/>
      <c r="AJF23" s="757"/>
      <c r="AJG23" s="757"/>
      <c r="AJH23" s="757"/>
      <c r="AJI23" s="757"/>
      <c r="AJJ23" s="757"/>
      <c r="AJK23" s="757"/>
      <c r="AJL23" s="757"/>
      <c r="AJM23" s="757"/>
      <c r="AJN23" s="757"/>
      <c r="AJO23" s="757"/>
      <c r="AJP23" s="757"/>
      <c r="AJQ23" s="757"/>
      <c r="AJR23" s="757"/>
      <c r="AJS23" s="757"/>
      <c r="AJT23" s="757"/>
      <c r="AJU23" s="757"/>
      <c r="AJV23" s="757"/>
      <c r="AJW23" s="757"/>
      <c r="AJX23" s="757"/>
      <c r="AJY23" s="757"/>
      <c r="AJZ23" s="757"/>
      <c r="AKA23" s="757"/>
      <c r="AKB23" s="757"/>
      <c r="AKC23" s="757"/>
      <c r="AKD23" s="757"/>
      <c r="AKE23" s="757"/>
      <c r="AKF23" s="757"/>
      <c r="AKG23" s="757"/>
      <c r="AKH23" s="757"/>
      <c r="AKI23" s="757"/>
      <c r="AKJ23" s="757"/>
      <c r="AKK23" s="757"/>
      <c r="AKL23" s="757"/>
      <c r="AKM23" s="757"/>
      <c r="AKN23" s="757"/>
      <c r="AKO23" s="757"/>
      <c r="AKP23" s="757"/>
      <c r="AKQ23" s="757"/>
      <c r="AKR23" s="757"/>
      <c r="AKS23" s="757"/>
      <c r="AKT23" s="757"/>
      <c r="AKU23" s="757"/>
      <c r="AKV23" s="757"/>
      <c r="AKW23" s="757"/>
      <c r="AKX23" s="757"/>
      <c r="AKY23" s="757"/>
      <c r="AKZ23" s="757"/>
      <c r="ALA23" s="757"/>
      <c r="ALB23" s="757"/>
      <c r="ALC23" s="757"/>
      <c r="ALD23" s="757"/>
      <c r="ALE23" s="757"/>
      <c r="ALF23" s="757"/>
      <c r="ALG23" s="757"/>
      <c r="ALH23" s="757"/>
      <c r="ALI23" s="757"/>
      <c r="ALJ23" s="757"/>
      <c r="ALK23" s="757"/>
      <c r="ALL23" s="757"/>
      <c r="ALM23" s="757"/>
      <c r="ALN23" s="757"/>
      <c r="ALO23" s="757"/>
      <c r="ALP23" s="757"/>
      <c r="ALQ23" s="757"/>
      <c r="ALR23" s="757"/>
      <c r="ALS23" s="757"/>
      <c r="ALT23" s="757"/>
      <c r="ALU23" s="757"/>
      <c r="ALV23" s="757"/>
      <c r="ALW23" s="757"/>
      <c r="ALX23" s="757"/>
      <c r="ALY23" s="757"/>
      <c r="ALZ23" s="757"/>
      <c r="AMA23" s="757"/>
      <c r="AMB23" s="757"/>
      <c r="AMC23" s="757"/>
      <c r="AMD23" s="757"/>
      <c r="AME23" s="757"/>
      <c r="AMF23" s="757"/>
      <c r="AMG23" s="757"/>
      <c r="AMH23" s="757"/>
      <c r="AMI23" s="757"/>
      <c r="AMJ23" s="757"/>
      <c r="AMK23" s="757"/>
      <c r="AML23" s="757"/>
      <c r="AMM23" s="757"/>
      <c r="AMN23" s="757"/>
      <c r="AMO23" s="757"/>
      <c r="AMP23" s="757"/>
      <c r="AMQ23" s="757"/>
      <c r="AMR23" s="757"/>
      <c r="AMS23" s="757"/>
      <c r="AMT23" s="757"/>
      <c r="AMU23" s="757"/>
      <c r="AMV23" s="757"/>
      <c r="AMW23" s="757"/>
      <c r="AMX23" s="757"/>
      <c r="AMY23" s="757"/>
      <c r="AMZ23" s="757"/>
      <c r="ANA23" s="757"/>
      <c r="ANB23" s="757"/>
      <c r="ANC23" s="757"/>
      <c r="AND23" s="757"/>
      <c r="ANE23" s="757"/>
      <c r="ANF23" s="757"/>
      <c r="ANG23" s="757"/>
      <c r="ANH23" s="757"/>
      <c r="ANI23" s="757"/>
      <c r="ANJ23" s="757"/>
      <c r="ANK23" s="757"/>
      <c r="ANL23" s="757"/>
      <c r="ANM23" s="757"/>
      <c r="ANN23" s="757"/>
      <c r="ANO23" s="757"/>
      <c r="ANP23" s="757"/>
      <c r="ANQ23" s="757"/>
      <c r="ANR23" s="757"/>
      <c r="ANS23" s="757"/>
      <c r="ANT23" s="757"/>
      <c r="ANU23" s="757"/>
      <c r="ANV23" s="757"/>
      <c r="ANW23" s="757"/>
      <c r="ANX23" s="757"/>
      <c r="ANY23" s="757"/>
      <c r="ANZ23" s="757"/>
      <c r="AOA23" s="757"/>
      <c r="AOB23" s="757"/>
      <c r="AOC23" s="757"/>
      <c r="AOD23" s="757"/>
      <c r="AOE23" s="757"/>
      <c r="AOF23" s="757"/>
      <c r="AOG23" s="757"/>
      <c r="AOH23" s="757"/>
      <c r="AOI23" s="757"/>
      <c r="AOJ23" s="757"/>
      <c r="AOK23" s="757"/>
      <c r="AOL23" s="757"/>
      <c r="AOM23" s="757"/>
      <c r="AON23" s="757"/>
      <c r="AOO23" s="757"/>
      <c r="AOP23" s="757"/>
      <c r="AOQ23" s="757"/>
      <c r="AOR23" s="757"/>
      <c r="AOS23" s="757"/>
      <c r="AOT23" s="757"/>
      <c r="AOU23" s="757"/>
      <c r="AOV23" s="757"/>
      <c r="AOW23" s="757"/>
      <c r="AOX23" s="757"/>
      <c r="AOY23" s="757"/>
      <c r="AOZ23" s="757"/>
      <c r="APA23" s="757"/>
      <c r="APB23" s="757"/>
      <c r="APC23" s="757"/>
      <c r="APD23" s="757"/>
      <c r="APE23" s="757"/>
      <c r="APF23" s="757"/>
      <c r="APG23" s="757"/>
      <c r="APH23" s="757"/>
      <c r="API23" s="757"/>
      <c r="APJ23" s="757"/>
      <c r="APK23" s="757"/>
      <c r="APL23" s="757"/>
      <c r="APM23" s="757"/>
      <c r="APN23" s="757"/>
      <c r="APO23" s="757"/>
      <c r="APP23" s="757"/>
      <c r="APQ23" s="757"/>
      <c r="APR23" s="757"/>
      <c r="APS23" s="757"/>
      <c r="APT23" s="757"/>
      <c r="APU23" s="757"/>
      <c r="APV23" s="757"/>
      <c r="APW23" s="757"/>
      <c r="APX23" s="757"/>
      <c r="APY23" s="757"/>
      <c r="APZ23" s="757"/>
      <c r="AQA23" s="757"/>
      <c r="AQB23" s="757"/>
      <c r="AQC23" s="757"/>
      <c r="AQD23" s="757"/>
      <c r="AQE23" s="757"/>
      <c r="AQF23" s="757"/>
      <c r="AQG23" s="757"/>
      <c r="AQH23" s="757"/>
      <c r="AQI23" s="757"/>
      <c r="AQJ23" s="757"/>
      <c r="AQK23" s="757"/>
      <c r="AQL23" s="757"/>
      <c r="AQM23" s="757"/>
      <c r="AQN23" s="757"/>
      <c r="AQO23" s="757"/>
      <c r="AQP23" s="757"/>
      <c r="AQQ23" s="757"/>
      <c r="AQR23" s="757"/>
      <c r="AQS23" s="757"/>
      <c r="AQT23" s="757"/>
      <c r="AQU23" s="757"/>
      <c r="AQV23" s="757"/>
      <c r="AQW23" s="757"/>
      <c r="AQX23" s="757"/>
      <c r="AQY23" s="757"/>
      <c r="AQZ23" s="757"/>
      <c r="ARA23" s="757"/>
      <c r="ARB23" s="757"/>
      <c r="ARC23" s="757"/>
      <c r="ARD23" s="757"/>
      <c r="ARE23" s="757"/>
      <c r="ARF23" s="757"/>
      <c r="ARG23" s="757"/>
      <c r="ARH23" s="757"/>
      <c r="ARI23" s="757"/>
      <c r="ARJ23" s="757"/>
      <c r="ARK23" s="757"/>
      <c r="ARL23" s="757"/>
      <c r="ARM23" s="757"/>
      <c r="ARN23" s="757"/>
      <c r="ARO23" s="757"/>
      <c r="ARP23" s="757"/>
      <c r="ARQ23" s="757"/>
      <c r="ARR23" s="757"/>
      <c r="ARS23" s="757"/>
      <c r="ART23" s="757"/>
      <c r="ARU23" s="757"/>
      <c r="ARV23" s="757"/>
      <c r="ARW23" s="757"/>
      <c r="ARX23" s="757"/>
      <c r="ARY23" s="757"/>
      <c r="ARZ23" s="757"/>
      <c r="ASA23" s="757"/>
      <c r="ASB23" s="757"/>
      <c r="ASC23" s="757"/>
      <c r="ASD23" s="757"/>
      <c r="ASE23" s="757"/>
      <c r="ASF23" s="757"/>
      <c r="ASG23" s="757"/>
      <c r="ASH23" s="757"/>
      <c r="ASI23" s="757"/>
      <c r="ASJ23" s="757"/>
      <c r="ASK23" s="757"/>
      <c r="ASL23" s="757"/>
      <c r="ASM23" s="757"/>
      <c r="ASN23" s="757"/>
      <c r="ASO23" s="757"/>
      <c r="ASP23" s="757"/>
      <c r="ASQ23" s="757"/>
      <c r="ASR23" s="757"/>
      <c r="ASS23" s="757"/>
      <c r="AST23" s="757"/>
      <c r="ASU23" s="757"/>
      <c r="ASV23" s="757"/>
      <c r="ASW23" s="757"/>
      <c r="ASX23" s="757"/>
      <c r="ASY23" s="757"/>
      <c r="ASZ23" s="757"/>
      <c r="ATA23" s="757"/>
      <c r="ATB23" s="757"/>
      <c r="ATC23" s="757"/>
      <c r="ATD23" s="757"/>
      <c r="ATE23" s="757"/>
      <c r="ATF23" s="757"/>
      <c r="ATG23" s="757"/>
      <c r="ATH23" s="757"/>
      <c r="ATI23" s="757"/>
      <c r="ATJ23" s="757"/>
      <c r="ATK23" s="757"/>
      <c r="ATL23" s="757"/>
      <c r="ATM23" s="757"/>
      <c r="ATN23" s="757"/>
      <c r="ATO23" s="757"/>
      <c r="ATP23" s="757"/>
      <c r="ATQ23" s="757"/>
      <c r="ATR23" s="757"/>
      <c r="ATS23" s="757"/>
      <c r="ATT23" s="757"/>
      <c r="ATU23" s="757"/>
      <c r="ATV23" s="757"/>
      <c r="ATW23" s="757"/>
      <c r="ATX23" s="757"/>
      <c r="ATY23" s="757"/>
      <c r="ATZ23" s="757"/>
      <c r="AUA23" s="757"/>
      <c r="AUB23" s="757"/>
      <c r="AUC23" s="757"/>
      <c r="AUD23" s="757"/>
      <c r="AUE23" s="757"/>
      <c r="AUF23" s="757"/>
      <c r="AUG23" s="757"/>
      <c r="AUH23" s="757"/>
      <c r="AUI23" s="757"/>
      <c r="AUJ23" s="757"/>
      <c r="AUK23" s="757"/>
      <c r="AUL23" s="757"/>
      <c r="AUM23" s="757"/>
      <c r="AUN23" s="757"/>
      <c r="AUO23" s="757"/>
      <c r="AUP23" s="757"/>
      <c r="AUQ23" s="757"/>
      <c r="AUR23" s="757"/>
      <c r="AUS23" s="757"/>
      <c r="AUT23" s="757"/>
      <c r="AUU23" s="757"/>
      <c r="AUV23" s="757"/>
      <c r="AUW23" s="757"/>
      <c r="AUX23" s="757"/>
      <c r="AUY23" s="757"/>
      <c r="AUZ23" s="757"/>
      <c r="AVA23" s="757"/>
      <c r="AVB23" s="757"/>
      <c r="AVC23" s="757"/>
      <c r="AVD23" s="757"/>
      <c r="AVE23" s="757"/>
      <c r="AVF23" s="757"/>
      <c r="AVG23" s="757"/>
      <c r="AVH23" s="757"/>
      <c r="AVI23" s="757"/>
      <c r="AVJ23" s="757"/>
      <c r="AVK23" s="757"/>
      <c r="AVL23" s="757"/>
      <c r="AVM23" s="757"/>
      <c r="AVN23" s="757"/>
      <c r="AVO23" s="757"/>
      <c r="AVP23" s="757"/>
      <c r="AVQ23" s="757"/>
      <c r="AVR23" s="757"/>
      <c r="AVS23" s="757"/>
      <c r="AVT23" s="757"/>
      <c r="AVU23" s="757"/>
      <c r="AVV23" s="757"/>
      <c r="AVW23" s="757"/>
      <c r="AVX23" s="757"/>
      <c r="AVY23" s="757"/>
      <c r="AVZ23" s="757"/>
      <c r="AWA23" s="757"/>
      <c r="AWB23" s="757"/>
      <c r="AWC23" s="757"/>
      <c r="AWD23" s="757"/>
      <c r="AWE23" s="757"/>
      <c r="AWF23" s="757"/>
      <c r="AWG23" s="757"/>
      <c r="AWH23" s="757"/>
      <c r="AWI23" s="757"/>
      <c r="AWJ23" s="757"/>
      <c r="AWK23" s="757"/>
      <c r="AWL23" s="757"/>
      <c r="AWM23" s="757"/>
      <c r="AWN23" s="757"/>
      <c r="AWO23" s="757"/>
      <c r="AWP23" s="757"/>
      <c r="AWQ23" s="757"/>
      <c r="AWR23" s="757"/>
      <c r="AWS23" s="757"/>
      <c r="AWT23" s="757"/>
      <c r="AWU23" s="757"/>
      <c r="AWV23" s="757"/>
      <c r="AWW23" s="757"/>
      <c r="AWX23" s="757"/>
      <c r="AWY23" s="757"/>
      <c r="AWZ23" s="757"/>
      <c r="AXA23" s="757"/>
      <c r="AXB23" s="757"/>
      <c r="AXC23" s="757"/>
      <c r="AXD23" s="757"/>
      <c r="AXE23" s="757"/>
      <c r="AXF23" s="757"/>
      <c r="AXG23" s="757"/>
      <c r="AXH23" s="757"/>
      <c r="AXI23" s="757"/>
      <c r="AXJ23" s="757"/>
      <c r="AXK23" s="757"/>
      <c r="AXL23" s="757"/>
      <c r="AXM23" s="757"/>
      <c r="AXN23" s="757"/>
      <c r="AXO23" s="757"/>
      <c r="AXP23" s="757"/>
      <c r="AXQ23" s="757"/>
      <c r="AXR23" s="757"/>
      <c r="AXS23" s="757"/>
      <c r="AXT23" s="757"/>
      <c r="AXU23" s="757"/>
      <c r="AXV23" s="757"/>
      <c r="AXW23" s="757"/>
      <c r="AXX23" s="757"/>
      <c r="AXY23" s="757"/>
      <c r="AXZ23" s="757"/>
      <c r="AYA23" s="757"/>
      <c r="AYB23" s="757"/>
      <c r="AYC23" s="757"/>
      <c r="AYD23" s="757"/>
      <c r="AYE23" s="757"/>
      <c r="AYF23" s="757"/>
      <c r="AYG23" s="757"/>
      <c r="AYH23" s="757"/>
      <c r="AYI23" s="757"/>
      <c r="AYJ23" s="757"/>
      <c r="AYK23" s="757"/>
      <c r="AYL23" s="757"/>
      <c r="AYM23" s="757"/>
      <c r="AYN23" s="757"/>
      <c r="AYO23" s="757"/>
      <c r="AYP23" s="757"/>
      <c r="AYQ23" s="757"/>
      <c r="AYR23" s="757"/>
      <c r="AYS23" s="757"/>
      <c r="AYT23" s="757"/>
      <c r="AYU23" s="757"/>
      <c r="AYV23" s="757"/>
      <c r="AYW23" s="757"/>
      <c r="AYX23" s="757"/>
      <c r="AYY23" s="757"/>
      <c r="AYZ23" s="757"/>
      <c r="AZA23" s="757"/>
      <c r="AZB23" s="757"/>
      <c r="AZC23" s="757"/>
      <c r="AZD23" s="757"/>
      <c r="AZE23" s="757"/>
      <c r="AZF23" s="757"/>
      <c r="AZG23" s="757"/>
      <c r="AZH23" s="757"/>
      <c r="AZI23" s="757"/>
      <c r="AZJ23" s="757"/>
      <c r="AZK23" s="757"/>
      <c r="AZL23" s="757"/>
      <c r="AZM23" s="757"/>
      <c r="AZN23" s="757"/>
      <c r="AZO23" s="757"/>
      <c r="AZP23" s="757"/>
      <c r="AZQ23" s="757"/>
      <c r="AZR23" s="757"/>
      <c r="AZS23" s="757"/>
      <c r="AZT23" s="757"/>
      <c r="AZU23" s="757"/>
      <c r="AZV23" s="757"/>
      <c r="AZW23" s="757"/>
      <c r="AZX23" s="757"/>
      <c r="AZY23" s="757"/>
      <c r="AZZ23" s="757"/>
      <c r="BAA23" s="757"/>
      <c r="BAB23" s="757"/>
      <c r="BAC23" s="757"/>
      <c r="BAD23" s="757"/>
      <c r="BAE23" s="757"/>
      <c r="BAF23" s="757"/>
      <c r="BAG23" s="757"/>
      <c r="BAH23" s="757"/>
      <c r="BAI23" s="757"/>
      <c r="BAJ23" s="757"/>
      <c r="BAK23" s="757"/>
      <c r="BAL23" s="757"/>
      <c r="BAM23" s="757"/>
      <c r="BAN23" s="757"/>
      <c r="BAO23" s="757"/>
      <c r="BAP23" s="757"/>
      <c r="BAQ23" s="757"/>
      <c r="BAR23" s="757"/>
      <c r="BAS23" s="757"/>
      <c r="BAT23" s="757"/>
      <c r="BAU23" s="757"/>
      <c r="BAV23" s="757"/>
      <c r="BAW23" s="757"/>
      <c r="BAX23" s="757"/>
      <c r="BAY23" s="757"/>
      <c r="BAZ23" s="757"/>
      <c r="BBA23" s="757"/>
      <c r="BBB23" s="757"/>
      <c r="BBC23" s="757"/>
      <c r="BBD23" s="757"/>
      <c r="BBE23" s="757"/>
      <c r="BBF23" s="757"/>
      <c r="BBG23" s="757"/>
      <c r="BBH23" s="757"/>
      <c r="BBI23" s="757"/>
      <c r="BBJ23" s="757"/>
      <c r="BBK23" s="757"/>
      <c r="BBL23" s="757"/>
      <c r="BBM23" s="757"/>
      <c r="BBN23" s="757"/>
      <c r="BBO23" s="757"/>
      <c r="BBP23" s="757"/>
      <c r="BBQ23" s="757"/>
      <c r="BBR23" s="757"/>
      <c r="BBS23" s="757"/>
      <c r="BBT23" s="757"/>
      <c r="BBU23" s="757"/>
      <c r="BBV23" s="757"/>
      <c r="BBW23" s="757"/>
      <c r="BBX23" s="757"/>
      <c r="BBY23" s="757"/>
      <c r="BBZ23" s="757"/>
      <c r="BCA23" s="757"/>
      <c r="BCB23" s="757"/>
      <c r="BCC23" s="757"/>
      <c r="BCD23" s="757"/>
      <c r="BCE23" s="757"/>
      <c r="BCF23" s="757"/>
      <c r="BCG23" s="757"/>
      <c r="BCH23" s="757"/>
      <c r="BCI23" s="757"/>
      <c r="BCJ23" s="757"/>
      <c r="BCK23" s="757"/>
      <c r="BCL23" s="757"/>
      <c r="BCM23" s="757"/>
      <c r="BCN23" s="757"/>
      <c r="BCO23" s="757"/>
      <c r="BCP23" s="757"/>
      <c r="BCQ23" s="757"/>
      <c r="BCR23" s="757"/>
      <c r="BCS23" s="757"/>
      <c r="BCT23" s="757"/>
      <c r="BCU23" s="757"/>
      <c r="BCV23" s="757"/>
      <c r="BCW23" s="757"/>
      <c r="BCX23" s="757"/>
      <c r="BCY23" s="757"/>
      <c r="BCZ23" s="757"/>
      <c r="BDA23" s="757"/>
      <c r="BDB23" s="757"/>
      <c r="BDC23" s="757"/>
      <c r="BDD23" s="757"/>
      <c r="BDE23" s="757"/>
      <c r="BDF23" s="757"/>
      <c r="BDG23" s="757"/>
      <c r="BDH23" s="757"/>
      <c r="BDI23" s="757"/>
      <c r="BDJ23" s="757"/>
      <c r="BDK23" s="757"/>
      <c r="BDL23" s="757"/>
      <c r="BDM23" s="757"/>
      <c r="BDN23" s="757"/>
      <c r="BDO23" s="757"/>
      <c r="BDP23" s="757"/>
      <c r="BDQ23" s="757"/>
      <c r="BDR23" s="757"/>
      <c r="BDS23" s="757"/>
      <c r="BDT23" s="757"/>
      <c r="BDU23" s="757"/>
      <c r="BDV23" s="757"/>
      <c r="BDW23" s="757"/>
      <c r="BDX23" s="757"/>
      <c r="BDY23" s="757"/>
      <c r="BDZ23" s="757"/>
      <c r="BEA23" s="757"/>
      <c r="BEB23" s="757"/>
      <c r="BEC23" s="757"/>
      <c r="BED23" s="757"/>
      <c r="BEE23" s="757"/>
      <c r="BEF23" s="757"/>
      <c r="BEG23" s="757"/>
      <c r="BEH23" s="757"/>
      <c r="BEI23" s="757"/>
      <c r="BEJ23" s="757"/>
      <c r="BEK23" s="757"/>
      <c r="BEL23" s="757"/>
      <c r="BEM23" s="757"/>
      <c r="BEN23" s="757"/>
      <c r="BEO23" s="757"/>
      <c r="BEP23" s="757"/>
      <c r="BEQ23" s="757"/>
      <c r="BER23" s="757"/>
      <c r="BES23" s="757"/>
      <c r="BET23" s="757"/>
      <c r="BEU23" s="757"/>
      <c r="BEV23" s="757"/>
      <c r="BEW23" s="757"/>
      <c r="BEX23" s="757"/>
      <c r="BEY23" s="757"/>
      <c r="BEZ23" s="757"/>
      <c r="BFA23" s="757"/>
      <c r="BFB23" s="757"/>
      <c r="BFC23" s="757"/>
      <c r="BFD23" s="757"/>
      <c r="BFE23" s="757"/>
      <c r="BFF23" s="757"/>
      <c r="BFG23" s="757"/>
      <c r="BFH23" s="757"/>
      <c r="BFI23" s="757"/>
      <c r="BFJ23" s="757"/>
      <c r="BFK23" s="757"/>
      <c r="BFL23" s="757"/>
      <c r="BFM23" s="757"/>
      <c r="BFN23" s="757"/>
      <c r="BFO23" s="757"/>
      <c r="BFP23" s="757"/>
      <c r="BFQ23" s="757"/>
      <c r="BFR23" s="757"/>
      <c r="BFS23" s="757"/>
      <c r="BFT23" s="757"/>
      <c r="BFU23" s="757"/>
      <c r="BFV23" s="757"/>
      <c r="BFW23" s="757"/>
      <c r="BFX23" s="757"/>
      <c r="BFY23" s="757"/>
      <c r="BFZ23" s="757"/>
      <c r="BGA23" s="757"/>
      <c r="BGB23" s="757"/>
      <c r="BGC23" s="757"/>
      <c r="BGD23" s="757"/>
      <c r="BGE23" s="757"/>
      <c r="BGF23" s="757"/>
      <c r="BGG23" s="757"/>
      <c r="BGH23" s="757"/>
      <c r="BGI23" s="757"/>
      <c r="BGJ23" s="757"/>
      <c r="BGK23" s="757"/>
      <c r="BGL23" s="757"/>
      <c r="BGM23" s="757"/>
      <c r="BGN23" s="757"/>
      <c r="BGO23" s="757"/>
      <c r="BGP23" s="757"/>
      <c r="BGQ23" s="757"/>
      <c r="BGR23" s="757"/>
      <c r="BGS23" s="757"/>
      <c r="BGT23" s="757"/>
      <c r="BGU23" s="757"/>
      <c r="BGV23" s="757"/>
      <c r="BGW23" s="757"/>
      <c r="BGX23" s="757"/>
      <c r="BGY23" s="757"/>
      <c r="BGZ23" s="757"/>
      <c r="BHA23" s="757"/>
      <c r="BHB23" s="757"/>
      <c r="BHC23" s="757"/>
      <c r="BHD23" s="757"/>
      <c r="BHE23" s="757"/>
      <c r="BHF23" s="757"/>
      <c r="BHG23" s="757"/>
      <c r="BHH23" s="757"/>
      <c r="BHI23" s="757"/>
      <c r="BHJ23" s="757"/>
      <c r="BHK23" s="757"/>
      <c r="BHL23" s="757"/>
      <c r="BHM23" s="757"/>
      <c r="BHN23" s="757"/>
      <c r="BHO23" s="757"/>
      <c r="BHP23" s="757"/>
      <c r="BHQ23" s="757"/>
      <c r="BHR23" s="757"/>
      <c r="BHS23" s="757"/>
      <c r="BHT23" s="757"/>
      <c r="BHU23" s="757"/>
      <c r="BHV23" s="757"/>
      <c r="BHW23" s="757"/>
      <c r="BHX23" s="757"/>
      <c r="BHY23" s="757"/>
      <c r="BHZ23" s="757"/>
      <c r="BIA23" s="757"/>
      <c r="BIB23" s="757"/>
      <c r="BIC23" s="757"/>
      <c r="BID23" s="757"/>
      <c r="BIE23" s="757"/>
      <c r="BIF23" s="757"/>
      <c r="BIG23" s="757"/>
      <c r="BIH23" s="757"/>
      <c r="BII23" s="757"/>
      <c r="BIJ23" s="757"/>
      <c r="BIK23" s="757"/>
      <c r="BIL23" s="757"/>
      <c r="BIM23" s="757"/>
      <c r="BIN23" s="757"/>
      <c r="BIO23" s="757"/>
      <c r="BIP23" s="757"/>
      <c r="BIQ23" s="757"/>
      <c r="BIR23" s="757"/>
      <c r="BIS23" s="757"/>
      <c r="BIT23" s="757"/>
      <c r="BIU23" s="757"/>
      <c r="BIV23" s="757"/>
      <c r="BIW23" s="757"/>
      <c r="BIX23" s="757"/>
      <c r="BIY23" s="757"/>
      <c r="BIZ23" s="757"/>
      <c r="BJA23" s="757"/>
      <c r="BJB23" s="757"/>
      <c r="BJC23" s="757"/>
      <c r="BJD23" s="757"/>
      <c r="BJE23" s="757"/>
      <c r="BJF23" s="757"/>
      <c r="BJG23" s="757"/>
      <c r="BJH23" s="757"/>
      <c r="BJI23" s="757"/>
      <c r="BJJ23" s="757"/>
      <c r="BJK23" s="757"/>
      <c r="BJL23" s="757"/>
      <c r="BJM23" s="757"/>
      <c r="BJN23" s="757"/>
      <c r="BJO23" s="757"/>
      <c r="BJP23" s="757"/>
      <c r="BJQ23" s="757"/>
      <c r="BJR23" s="757"/>
      <c r="BJS23" s="757"/>
      <c r="BJT23" s="757"/>
      <c r="BJU23" s="757"/>
      <c r="BJV23" s="757"/>
      <c r="BJW23" s="757"/>
      <c r="BJX23" s="757"/>
      <c r="BJY23" s="757"/>
      <c r="BJZ23" s="757"/>
      <c r="BKA23" s="757"/>
      <c r="BKB23" s="757"/>
      <c r="BKC23" s="757"/>
      <c r="BKD23" s="757"/>
      <c r="BKE23" s="757"/>
      <c r="BKF23" s="757"/>
      <c r="BKG23" s="757"/>
      <c r="BKH23" s="757"/>
      <c r="BKI23" s="757"/>
      <c r="BKJ23" s="757"/>
      <c r="BKK23" s="757"/>
      <c r="BKL23" s="757"/>
      <c r="BKM23" s="757"/>
      <c r="BKN23" s="757"/>
      <c r="BKO23" s="757"/>
      <c r="BKP23" s="757"/>
      <c r="BKQ23" s="757"/>
      <c r="BKR23" s="757"/>
      <c r="BKS23" s="757"/>
      <c r="BKT23" s="757"/>
      <c r="BKU23" s="757"/>
      <c r="BKV23" s="757"/>
      <c r="BKW23" s="757"/>
      <c r="BKX23" s="757"/>
      <c r="BKY23" s="757"/>
      <c r="BKZ23" s="757"/>
      <c r="BLA23" s="757"/>
      <c r="BLB23" s="757"/>
      <c r="BLC23" s="757"/>
      <c r="BLD23" s="757"/>
      <c r="BLE23" s="757"/>
      <c r="BLF23" s="757"/>
      <c r="BLG23" s="757"/>
      <c r="BLH23" s="757"/>
      <c r="BLI23" s="757"/>
      <c r="BLJ23" s="757"/>
      <c r="BLK23" s="757"/>
      <c r="BLL23" s="757"/>
      <c r="BLM23" s="757"/>
      <c r="BLN23" s="757"/>
      <c r="BLO23" s="757"/>
      <c r="BLP23" s="757"/>
      <c r="BLQ23" s="757"/>
      <c r="BLR23" s="757"/>
      <c r="BLS23" s="757"/>
      <c r="BLT23" s="757"/>
      <c r="BLU23" s="757"/>
      <c r="BLV23" s="757"/>
      <c r="BLW23" s="757"/>
      <c r="BLX23" s="757"/>
      <c r="BLY23" s="757"/>
      <c r="BLZ23" s="757"/>
      <c r="BMA23" s="757"/>
      <c r="BMB23" s="757"/>
      <c r="BMC23" s="757"/>
      <c r="BMD23" s="757"/>
      <c r="BME23" s="757"/>
      <c r="BMF23" s="757"/>
      <c r="BMG23" s="757"/>
      <c r="BMH23" s="757"/>
      <c r="BMI23" s="757"/>
      <c r="BMJ23" s="757"/>
      <c r="BMK23" s="757"/>
      <c r="BML23" s="757"/>
      <c r="BMM23" s="757"/>
      <c r="BMN23" s="757"/>
      <c r="BMO23" s="757"/>
      <c r="BMP23" s="757"/>
      <c r="BMQ23" s="757"/>
      <c r="BMR23" s="757"/>
      <c r="BMS23" s="757"/>
      <c r="BMT23" s="757"/>
      <c r="BMU23" s="757"/>
      <c r="BMV23" s="757"/>
      <c r="BMW23" s="757"/>
      <c r="BMX23" s="757"/>
      <c r="BMY23" s="757"/>
      <c r="BMZ23" s="757"/>
      <c r="BNA23" s="757"/>
      <c r="BNB23" s="757"/>
      <c r="BNC23" s="757"/>
      <c r="BND23" s="757"/>
      <c r="BNE23" s="757"/>
      <c r="BNF23" s="757"/>
      <c r="BNG23" s="757"/>
      <c r="BNH23" s="757"/>
      <c r="BNI23" s="757"/>
      <c r="BNJ23" s="757"/>
      <c r="BNK23" s="757"/>
      <c r="BNL23" s="757"/>
      <c r="BNM23" s="757"/>
      <c r="BNN23" s="757"/>
      <c r="BNO23" s="757"/>
      <c r="BNP23" s="757"/>
      <c r="BNQ23" s="757"/>
      <c r="BNR23" s="757"/>
      <c r="BNS23" s="757"/>
      <c r="BNT23" s="757"/>
      <c r="BNU23" s="757"/>
      <c r="BNV23" s="757"/>
      <c r="BNW23" s="757"/>
      <c r="BNX23" s="757"/>
      <c r="BNY23" s="757"/>
      <c r="BNZ23" s="757"/>
      <c r="BOA23" s="757"/>
      <c r="BOB23" s="757"/>
      <c r="BOC23" s="757"/>
      <c r="BOD23" s="757"/>
      <c r="BOE23" s="757"/>
      <c r="BOF23" s="757"/>
      <c r="BOG23" s="757"/>
      <c r="BOH23" s="757"/>
      <c r="BOI23" s="757"/>
      <c r="BOJ23" s="757"/>
      <c r="BOK23" s="757"/>
      <c r="BOL23" s="757"/>
      <c r="BOM23" s="757"/>
      <c r="BON23" s="757"/>
      <c r="BOO23" s="757"/>
      <c r="BOP23" s="757"/>
      <c r="BOQ23" s="757"/>
      <c r="BOR23" s="757"/>
      <c r="BOS23" s="757"/>
      <c r="BOT23" s="757"/>
      <c r="BOU23" s="757"/>
      <c r="BOV23" s="757"/>
      <c r="BOW23" s="757"/>
      <c r="BOX23" s="757"/>
      <c r="BOY23" s="757"/>
      <c r="BOZ23" s="757"/>
      <c r="BPA23" s="757"/>
      <c r="BPB23" s="757"/>
      <c r="BPC23" s="757"/>
      <c r="BPD23" s="757"/>
      <c r="BPE23" s="757"/>
      <c r="BPF23" s="757"/>
      <c r="BPG23" s="757"/>
      <c r="BPH23" s="757"/>
      <c r="BPI23" s="757"/>
      <c r="BPJ23" s="757"/>
      <c r="BPK23" s="757"/>
      <c r="BPL23" s="757"/>
      <c r="BPM23" s="757"/>
      <c r="BPN23" s="757"/>
      <c r="BPO23" s="757"/>
      <c r="BPP23" s="757"/>
      <c r="BPQ23" s="757"/>
      <c r="BPR23" s="757"/>
      <c r="BPS23" s="757"/>
      <c r="BPT23" s="757"/>
      <c r="BPU23" s="757"/>
      <c r="BPV23" s="757"/>
      <c r="BPW23" s="757"/>
      <c r="BPX23" s="757"/>
      <c r="BPY23" s="757"/>
      <c r="BPZ23" s="757"/>
      <c r="BQA23" s="757"/>
      <c r="BQB23" s="757"/>
      <c r="BQC23" s="757"/>
      <c r="BQD23" s="757"/>
      <c r="BQE23" s="757"/>
      <c r="BQF23" s="757"/>
      <c r="BQG23" s="757"/>
      <c r="BQH23" s="757"/>
      <c r="BQI23" s="757"/>
      <c r="BQJ23" s="757"/>
      <c r="BQK23" s="757"/>
      <c r="BQL23" s="757"/>
      <c r="BQM23" s="757"/>
      <c r="BQN23" s="757"/>
      <c r="BQO23" s="757"/>
      <c r="BQP23" s="757"/>
      <c r="BQQ23" s="757"/>
      <c r="BQR23" s="757"/>
      <c r="BQS23" s="757"/>
      <c r="BQT23" s="757"/>
      <c r="BQU23" s="757"/>
      <c r="BQV23" s="757"/>
      <c r="BQW23" s="757"/>
      <c r="BQX23" s="757"/>
      <c r="BQY23" s="757"/>
      <c r="BQZ23" s="757"/>
      <c r="BRA23" s="757"/>
      <c r="BRB23" s="757"/>
      <c r="BRC23" s="757"/>
      <c r="BRD23" s="757"/>
      <c r="BRE23" s="757"/>
      <c r="BRF23" s="757"/>
      <c r="BRG23" s="757"/>
      <c r="BRH23" s="757"/>
      <c r="BRI23" s="757"/>
      <c r="BRJ23" s="757"/>
      <c r="BRK23" s="757"/>
      <c r="BRL23" s="757"/>
      <c r="BRM23" s="757"/>
      <c r="BRN23" s="757"/>
      <c r="BRO23" s="757"/>
      <c r="BRP23" s="757"/>
      <c r="BRQ23" s="757"/>
      <c r="BRR23" s="757"/>
      <c r="BRS23" s="757"/>
      <c r="BRT23" s="757"/>
      <c r="BRU23" s="757"/>
      <c r="BRV23" s="757"/>
      <c r="BRW23" s="757"/>
      <c r="BRX23" s="757"/>
      <c r="BRY23" s="757"/>
      <c r="BRZ23" s="757"/>
      <c r="BSA23" s="757"/>
      <c r="BSB23" s="757"/>
      <c r="BSC23" s="757"/>
      <c r="BSD23" s="757"/>
      <c r="BSE23" s="757"/>
      <c r="BSF23" s="757"/>
      <c r="BSG23" s="757"/>
      <c r="BSH23" s="757"/>
      <c r="BSI23" s="757"/>
      <c r="BSJ23" s="757"/>
      <c r="BSK23" s="757"/>
      <c r="BSL23" s="757"/>
      <c r="BSM23" s="757"/>
      <c r="BSN23" s="757"/>
      <c r="BSO23" s="757"/>
      <c r="BSP23" s="757"/>
      <c r="BSQ23" s="757"/>
      <c r="BSR23" s="757"/>
      <c r="BSS23" s="757"/>
      <c r="BST23" s="757"/>
      <c r="BSU23" s="757"/>
      <c r="BSV23" s="757"/>
      <c r="BSW23" s="757"/>
      <c r="BSX23" s="757"/>
      <c r="BSY23" s="757"/>
      <c r="BSZ23" s="757"/>
      <c r="BTA23" s="757"/>
      <c r="BTB23" s="757"/>
      <c r="BTC23" s="757"/>
      <c r="BTD23" s="757"/>
      <c r="BTE23" s="757"/>
      <c r="BTF23" s="757"/>
      <c r="BTG23" s="757"/>
      <c r="BTH23" s="757"/>
      <c r="BTI23" s="757"/>
      <c r="BTJ23" s="757"/>
      <c r="BTK23" s="757"/>
      <c r="BTL23" s="757"/>
      <c r="BTM23" s="757"/>
      <c r="BTN23" s="757"/>
      <c r="BTO23" s="757"/>
      <c r="BTP23" s="757"/>
      <c r="BTQ23" s="757"/>
      <c r="BTR23" s="757"/>
      <c r="BTS23" s="757"/>
      <c r="BTT23" s="757"/>
      <c r="BTU23" s="757"/>
      <c r="BTV23" s="757"/>
      <c r="BTW23" s="757"/>
      <c r="BTX23" s="757"/>
      <c r="BTY23" s="757"/>
      <c r="BTZ23" s="757"/>
      <c r="BUA23" s="757"/>
      <c r="BUB23" s="757"/>
      <c r="BUC23" s="757"/>
      <c r="BUD23" s="757"/>
      <c r="BUE23" s="757"/>
      <c r="BUF23" s="757"/>
      <c r="BUG23" s="757"/>
      <c r="BUH23" s="757"/>
      <c r="BUI23" s="757"/>
      <c r="BUJ23" s="757"/>
      <c r="BUK23" s="757"/>
      <c r="BUL23" s="757"/>
      <c r="BUM23" s="757"/>
      <c r="BUN23" s="757"/>
      <c r="BUO23" s="757"/>
      <c r="BUP23" s="757"/>
      <c r="BUQ23" s="757"/>
      <c r="BUR23" s="757"/>
      <c r="BUS23" s="757"/>
      <c r="BUT23" s="757"/>
      <c r="BUU23" s="757"/>
      <c r="BUV23" s="757"/>
      <c r="BUW23" s="757"/>
      <c r="BUX23" s="757"/>
      <c r="BUY23" s="757"/>
      <c r="BUZ23" s="757"/>
      <c r="BVA23" s="757"/>
      <c r="BVB23" s="757"/>
      <c r="BVC23" s="757"/>
      <c r="BVD23" s="757"/>
      <c r="BVE23" s="757"/>
      <c r="BVF23" s="757"/>
      <c r="BVG23" s="757"/>
      <c r="BVH23" s="757"/>
      <c r="BVI23" s="757"/>
      <c r="BVJ23" s="757"/>
      <c r="BVK23" s="757"/>
      <c r="BVL23" s="757"/>
      <c r="BVM23" s="757"/>
      <c r="BVN23" s="757"/>
      <c r="BVO23" s="757"/>
      <c r="BVP23" s="757"/>
      <c r="BVQ23" s="757"/>
      <c r="BVR23" s="757"/>
      <c r="BVS23" s="757"/>
      <c r="BVT23" s="757"/>
      <c r="BVU23" s="757"/>
      <c r="BVV23" s="757"/>
      <c r="BVW23" s="757"/>
      <c r="BVX23" s="757"/>
      <c r="BVY23" s="757"/>
      <c r="BVZ23" s="757"/>
      <c r="BWA23" s="757"/>
      <c r="BWB23" s="757"/>
      <c r="BWC23" s="757"/>
      <c r="BWD23" s="757"/>
      <c r="BWE23" s="757"/>
      <c r="BWF23" s="757"/>
      <c r="BWG23" s="757"/>
      <c r="BWH23" s="757"/>
      <c r="BWI23" s="757"/>
      <c r="BWJ23" s="757"/>
      <c r="BWK23" s="757"/>
      <c r="BWL23" s="757"/>
      <c r="BWM23" s="757"/>
      <c r="BWN23" s="757"/>
      <c r="BWO23" s="757"/>
      <c r="BWP23" s="757"/>
      <c r="BWQ23" s="757"/>
      <c r="BWR23" s="757"/>
      <c r="BWS23" s="757"/>
      <c r="BWT23" s="757"/>
      <c r="BWU23" s="757"/>
      <c r="BWV23" s="757"/>
      <c r="BWW23" s="757"/>
      <c r="BWX23" s="757"/>
      <c r="BWY23" s="757"/>
      <c r="BWZ23" s="757"/>
      <c r="BXA23" s="757"/>
      <c r="BXB23" s="757"/>
      <c r="BXC23" s="757"/>
      <c r="BXD23" s="757"/>
      <c r="BXE23" s="757"/>
      <c r="BXF23" s="757"/>
      <c r="BXG23" s="757"/>
      <c r="BXH23" s="757"/>
      <c r="BXI23" s="757"/>
      <c r="BXJ23" s="757"/>
      <c r="BXK23" s="757"/>
      <c r="BXL23" s="757"/>
      <c r="BXM23" s="757"/>
      <c r="BXN23" s="757"/>
      <c r="BXO23" s="757"/>
      <c r="BXP23" s="757"/>
      <c r="BXQ23" s="757"/>
      <c r="BXR23" s="757"/>
      <c r="BXS23" s="757"/>
      <c r="BXT23" s="757"/>
      <c r="BXU23" s="757"/>
      <c r="BXV23" s="757"/>
      <c r="BXW23" s="757"/>
      <c r="BXX23" s="757"/>
      <c r="BXY23" s="757"/>
      <c r="BXZ23" s="757"/>
      <c r="BYA23" s="757"/>
      <c r="BYB23" s="757"/>
      <c r="BYC23" s="757"/>
      <c r="BYD23" s="757"/>
      <c r="BYE23" s="757"/>
      <c r="BYF23" s="757"/>
      <c r="BYG23" s="757"/>
      <c r="BYH23" s="757"/>
      <c r="BYI23" s="757"/>
      <c r="BYJ23" s="757"/>
      <c r="BYK23" s="757"/>
      <c r="BYL23" s="757"/>
      <c r="BYM23" s="757"/>
      <c r="BYN23" s="757"/>
      <c r="BYO23" s="757"/>
      <c r="BYP23" s="757"/>
      <c r="BYQ23" s="757"/>
      <c r="BYR23" s="757"/>
      <c r="BYS23" s="757"/>
      <c r="BYT23" s="757"/>
      <c r="BYU23" s="757"/>
      <c r="BYV23" s="757"/>
      <c r="BYW23" s="757"/>
      <c r="BYX23" s="757"/>
      <c r="BYY23" s="757"/>
      <c r="BYZ23" s="757"/>
      <c r="BZA23" s="757"/>
      <c r="BZB23" s="757"/>
      <c r="BZC23" s="757"/>
      <c r="BZD23" s="757"/>
      <c r="BZE23" s="757"/>
      <c r="BZF23" s="757"/>
      <c r="BZG23" s="757"/>
      <c r="BZH23" s="757"/>
      <c r="BZI23" s="757"/>
      <c r="BZJ23" s="757"/>
      <c r="BZK23" s="757"/>
      <c r="BZL23" s="757"/>
      <c r="BZM23" s="757"/>
      <c r="BZN23" s="757"/>
      <c r="BZO23" s="757"/>
      <c r="BZP23" s="757"/>
      <c r="BZQ23" s="757"/>
      <c r="BZR23" s="757"/>
      <c r="BZS23" s="757"/>
      <c r="BZT23" s="757"/>
      <c r="BZU23" s="757"/>
      <c r="BZV23" s="757"/>
      <c r="BZW23" s="757"/>
      <c r="BZX23" s="757"/>
      <c r="BZY23" s="757"/>
      <c r="BZZ23" s="757"/>
      <c r="CAA23" s="757"/>
      <c r="CAB23" s="757"/>
      <c r="CAC23" s="757"/>
      <c r="CAD23" s="757"/>
      <c r="CAE23" s="757"/>
      <c r="CAF23" s="757"/>
      <c r="CAG23" s="757"/>
      <c r="CAH23" s="757"/>
      <c r="CAI23" s="757"/>
      <c r="CAJ23" s="757"/>
      <c r="CAK23" s="757"/>
      <c r="CAL23" s="757"/>
      <c r="CAM23" s="757"/>
      <c r="CAN23" s="757"/>
      <c r="CAO23" s="757"/>
      <c r="CAP23" s="757"/>
      <c r="CAQ23" s="757"/>
      <c r="CAR23" s="757"/>
      <c r="CAS23" s="757"/>
      <c r="CAT23" s="757"/>
      <c r="CAU23" s="757"/>
      <c r="CAV23" s="757"/>
      <c r="CAW23" s="757"/>
      <c r="CAX23" s="757"/>
      <c r="CAY23" s="757"/>
      <c r="CAZ23" s="757"/>
      <c r="CBA23" s="757"/>
      <c r="CBB23" s="757"/>
      <c r="CBC23" s="757"/>
      <c r="CBD23" s="757"/>
      <c r="CBE23" s="757"/>
      <c r="CBF23" s="757"/>
      <c r="CBG23" s="757"/>
      <c r="CBH23" s="757"/>
      <c r="CBI23" s="757"/>
      <c r="CBJ23" s="757"/>
      <c r="CBK23" s="757"/>
      <c r="CBL23" s="757"/>
      <c r="CBM23" s="757"/>
      <c r="CBN23" s="757"/>
      <c r="CBO23" s="757"/>
      <c r="CBP23" s="757"/>
      <c r="CBQ23" s="757"/>
      <c r="CBR23" s="757"/>
      <c r="CBS23" s="757"/>
      <c r="CBT23" s="757"/>
      <c r="CBU23" s="757"/>
      <c r="CBV23" s="757"/>
      <c r="CBW23" s="757"/>
      <c r="CBX23" s="757"/>
      <c r="CBY23" s="757"/>
      <c r="CBZ23" s="757"/>
      <c r="CCA23" s="757"/>
      <c r="CCB23" s="757"/>
      <c r="CCC23" s="757"/>
      <c r="CCD23" s="757"/>
      <c r="CCE23" s="757"/>
      <c r="CCF23" s="757"/>
      <c r="CCG23" s="757"/>
      <c r="CCH23" s="757"/>
      <c r="CCI23" s="757"/>
      <c r="CCJ23" s="757"/>
      <c r="CCK23" s="757"/>
      <c r="CCL23" s="757"/>
      <c r="CCM23" s="757"/>
      <c r="CCN23" s="757"/>
      <c r="CCO23" s="757"/>
      <c r="CCP23" s="757"/>
      <c r="CCQ23" s="757"/>
      <c r="CCR23" s="757"/>
      <c r="CCS23" s="757"/>
      <c r="CCT23" s="757"/>
      <c r="CCU23" s="757"/>
      <c r="CCV23" s="757"/>
      <c r="CCW23" s="757"/>
      <c r="CCX23" s="757"/>
      <c r="CCY23" s="757"/>
      <c r="CCZ23" s="757"/>
      <c r="CDA23" s="757"/>
      <c r="CDB23" s="757"/>
      <c r="CDC23" s="757"/>
      <c r="CDD23" s="757"/>
      <c r="CDE23" s="757"/>
      <c r="CDF23" s="757"/>
      <c r="CDG23" s="757"/>
      <c r="CDH23" s="757"/>
      <c r="CDI23" s="757"/>
      <c r="CDJ23" s="757"/>
      <c r="CDK23" s="757"/>
      <c r="CDL23" s="757"/>
      <c r="CDM23" s="757"/>
      <c r="CDN23" s="757"/>
      <c r="CDO23" s="757"/>
      <c r="CDP23" s="757"/>
      <c r="CDQ23" s="757"/>
      <c r="CDR23" s="757"/>
      <c r="CDS23" s="757"/>
      <c r="CDT23" s="757"/>
      <c r="CDU23" s="757"/>
      <c r="CDV23" s="757"/>
      <c r="CDW23" s="757"/>
      <c r="CDX23" s="757"/>
      <c r="CDY23" s="757"/>
      <c r="CDZ23" s="757"/>
      <c r="CEA23" s="757"/>
      <c r="CEB23" s="757"/>
      <c r="CEC23" s="757"/>
      <c r="CED23" s="757"/>
      <c r="CEE23" s="757"/>
      <c r="CEF23" s="757"/>
      <c r="CEG23" s="757"/>
      <c r="CEH23" s="757"/>
      <c r="CEI23" s="757"/>
      <c r="CEJ23" s="757"/>
      <c r="CEK23" s="757"/>
      <c r="CEL23" s="757"/>
      <c r="CEM23" s="757"/>
      <c r="CEN23" s="757"/>
      <c r="CEO23" s="757"/>
      <c r="CEP23" s="757"/>
      <c r="CEQ23" s="757"/>
      <c r="CER23" s="757"/>
      <c r="CES23" s="757"/>
      <c r="CET23" s="757"/>
      <c r="CEU23" s="757"/>
      <c r="CEV23" s="757"/>
      <c r="CEW23" s="757"/>
      <c r="CEX23" s="757"/>
      <c r="CEY23" s="757"/>
      <c r="CEZ23" s="757"/>
      <c r="CFA23" s="757"/>
      <c r="CFB23" s="757"/>
      <c r="CFC23" s="757"/>
      <c r="CFD23" s="757"/>
      <c r="CFE23" s="757"/>
      <c r="CFF23" s="757"/>
      <c r="CFG23" s="757"/>
      <c r="CFH23" s="757"/>
      <c r="CFI23" s="757"/>
      <c r="CFJ23" s="757"/>
      <c r="CFK23" s="757"/>
      <c r="CFL23" s="757"/>
      <c r="CFM23" s="757"/>
      <c r="CFN23" s="757"/>
      <c r="CFO23" s="757"/>
      <c r="CFP23" s="757"/>
      <c r="CFQ23" s="757"/>
      <c r="CFR23" s="757"/>
      <c r="CFS23" s="757"/>
      <c r="CFT23" s="757"/>
      <c r="CFU23" s="757"/>
      <c r="CFV23" s="757"/>
      <c r="CFW23" s="757"/>
      <c r="CFX23" s="757"/>
      <c r="CFY23" s="757"/>
      <c r="CFZ23" s="757"/>
      <c r="CGA23" s="757"/>
      <c r="CGB23" s="757"/>
      <c r="CGC23" s="757"/>
      <c r="CGD23" s="757"/>
      <c r="CGE23" s="757"/>
      <c r="CGF23" s="757"/>
      <c r="CGG23" s="757"/>
      <c r="CGH23" s="757"/>
      <c r="CGI23" s="757"/>
      <c r="CGJ23" s="757"/>
      <c r="CGK23" s="757"/>
      <c r="CGL23" s="757"/>
      <c r="CGM23" s="757"/>
      <c r="CGN23" s="757"/>
      <c r="CGO23" s="757"/>
      <c r="CGP23" s="757"/>
      <c r="CGQ23" s="757"/>
      <c r="CGR23" s="757"/>
      <c r="CGS23" s="757"/>
      <c r="CGT23" s="757"/>
      <c r="CGU23" s="757"/>
      <c r="CGV23" s="757"/>
      <c r="CGW23" s="757"/>
      <c r="CGX23" s="757"/>
      <c r="CGY23" s="757"/>
      <c r="CGZ23" s="757"/>
      <c r="CHA23" s="757"/>
      <c r="CHB23" s="757"/>
      <c r="CHC23" s="757"/>
      <c r="CHD23" s="757"/>
      <c r="CHE23" s="757"/>
      <c r="CHF23" s="757"/>
      <c r="CHG23" s="757"/>
      <c r="CHH23" s="757"/>
      <c r="CHI23" s="757"/>
      <c r="CHJ23" s="757"/>
      <c r="CHK23" s="757"/>
      <c r="CHL23" s="757"/>
      <c r="CHM23" s="757"/>
      <c r="CHN23" s="757"/>
      <c r="CHO23" s="757"/>
      <c r="CHP23" s="757"/>
      <c r="CHQ23" s="757"/>
      <c r="CHR23" s="757"/>
      <c r="CHS23" s="757"/>
      <c r="CHT23" s="757"/>
      <c r="CHU23" s="757"/>
      <c r="CHV23" s="757"/>
      <c r="CHW23" s="757"/>
      <c r="CHX23" s="757"/>
      <c r="CHY23" s="757"/>
      <c r="CHZ23" s="757"/>
      <c r="CIA23" s="757"/>
      <c r="CIB23" s="757"/>
      <c r="CIC23" s="757"/>
      <c r="CID23" s="757"/>
      <c r="CIE23" s="757"/>
      <c r="CIF23" s="757"/>
      <c r="CIG23" s="757"/>
      <c r="CIH23" s="757"/>
      <c r="CII23" s="757"/>
      <c r="CIJ23" s="757"/>
      <c r="CIK23" s="757"/>
      <c r="CIL23" s="757"/>
      <c r="CIM23" s="757"/>
      <c r="CIN23" s="757"/>
      <c r="CIO23" s="757"/>
      <c r="CIP23" s="757"/>
      <c r="CIQ23" s="757"/>
      <c r="CIR23" s="757"/>
      <c r="CIS23" s="757"/>
      <c r="CIT23" s="757"/>
      <c r="CIU23" s="757"/>
      <c r="CIV23" s="757"/>
      <c r="CIW23" s="757"/>
      <c r="CIX23" s="757"/>
      <c r="CIY23" s="757"/>
      <c r="CIZ23" s="757"/>
      <c r="CJA23" s="757"/>
      <c r="CJB23" s="757"/>
      <c r="CJC23" s="757"/>
      <c r="CJD23" s="757"/>
      <c r="CJE23" s="757"/>
      <c r="CJF23" s="757"/>
      <c r="CJG23" s="757"/>
      <c r="CJH23" s="757"/>
      <c r="CJI23" s="757"/>
      <c r="CJJ23" s="757"/>
      <c r="CJK23" s="757"/>
      <c r="CJL23" s="757"/>
      <c r="CJM23" s="757"/>
      <c r="CJN23" s="757"/>
      <c r="CJO23" s="757"/>
      <c r="CJP23" s="757"/>
      <c r="CJQ23" s="757"/>
      <c r="CJR23" s="757"/>
      <c r="CJS23" s="757"/>
      <c r="CJT23" s="757"/>
      <c r="CJU23" s="757"/>
      <c r="CJV23" s="757"/>
      <c r="CJW23" s="757"/>
      <c r="CJX23" s="757"/>
      <c r="CJY23" s="757"/>
      <c r="CJZ23" s="757"/>
      <c r="CKA23" s="757"/>
      <c r="CKB23" s="757"/>
      <c r="CKC23" s="757"/>
      <c r="CKD23" s="757"/>
      <c r="CKE23" s="757"/>
      <c r="CKF23" s="757"/>
      <c r="CKG23" s="757"/>
      <c r="CKH23" s="757"/>
      <c r="CKI23" s="757"/>
      <c r="CKJ23" s="757"/>
      <c r="CKK23" s="757"/>
      <c r="CKL23" s="757"/>
      <c r="CKM23" s="757"/>
      <c r="CKN23" s="757"/>
      <c r="CKO23" s="757"/>
      <c r="CKP23" s="757"/>
      <c r="CKQ23" s="757"/>
      <c r="CKR23" s="757"/>
      <c r="CKS23" s="757"/>
      <c r="CKT23" s="757"/>
      <c r="CKU23" s="757"/>
      <c r="CKV23" s="757"/>
      <c r="CKW23" s="757"/>
      <c r="CKX23" s="757"/>
      <c r="CKY23" s="757"/>
      <c r="CKZ23" s="757"/>
      <c r="CLA23" s="757"/>
      <c r="CLB23" s="757"/>
      <c r="CLC23" s="757"/>
      <c r="CLD23" s="757"/>
      <c r="CLE23" s="757"/>
      <c r="CLF23" s="757"/>
      <c r="CLG23" s="757"/>
      <c r="CLH23" s="757"/>
      <c r="CLI23" s="757"/>
      <c r="CLJ23" s="757"/>
      <c r="CLK23" s="757"/>
      <c r="CLL23" s="757"/>
      <c r="CLM23" s="757"/>
      <c r="CLN23" s="757"/>
      <c r="CLO23" s="757"/>
      <c r="CLP23" s="757"/>
      <c r="CLQ23" s="757"/>
      <c r="CLR23" s="757"/>
      <c r="CLS23" s="757"/>
      <c r="CLT23" s="757"/>
      <c r="CLU23" s="757"/>
      <c r="CLV23" s="757"/>
      <c r="CLW23" s="757"/>
      <c r="CLX23" s="757"/>
      <c r="CLY23" s="757"/>
      <c r="CLZ23" s="757"/>
      <c r="CMA23" s="757"/>
      <c r="CMB23" s="757"/>
      <c r="CMC23" s="757"/>
      <c r="CMD23" s="757"/>
      <c r="CME23" s="757"/>
      <c r="CMF23" s="757"/>
      <c r="CMG23" s="757"/>
      <c r="CMH23" s="757"/>
      <c r="CMI23" s="757"/>
      <c r="CMJ23" s="757"/>
      <c r="CMK23" s="757"/>
      <c r="CML23" s="757"/>
      <c r="CMM23" s="757"/>
      <c r="CMN23" s="757"/>
      <c r="CMO23" s="757"/>
      <c r="CMP23" s="757"/>
      <c r="CMQ23" s="757"/>
      <c r="CMR23" s="757"/>
      <c r="CMS23" s="757"/>
      <c r="CMT23" s="757"/>
      <c r="CMU23" s="757"/>
      <c r="CMV23" s="757"/>
      <c r="CMW23" s="757"/>
      <c r="CMX23" s="757"/>
      <c r="CMY23" s="757"/>
      <c r="CMZ23" s="757"/>
      <c r="CNA23" s="757"/>
      <c r="CNB23" s="757"/>
      <c r="CNC23" s="757"/>
      <c r="CND23" s="757"/>
      <c r="CNE23" s="757"/>
      <c r="CNF23" s="757"/>
      <c r="CNG23" s="757"/>
      <c r="CNH23" s="757"/>
      <c r="CNI23" s="757"/>
      <c r="CNJ23" s="757"/>
      <c r="CNK23" s="757"/>
      <c r="CNL23" s="757"/>
      <c r="CNM23" s="757"/>
      <c r="CNN23" s="757"/>
      <c r="CNO23" s="757"/>
      <c r="CNP23" s="757"/>
      <c r="CNQ23" s="757"/>
      <c r="CNR23" s="757"/>
      <c r="CNS23" s="757"/>
      <c r="CNT23" s="757"/>
      <c r="CNU23" s="757"/>
      <c r="CNV23" s="757"/>
      <c r="CNW23" s="757"/>
      <c r="CNX23" s="757"/>
      <c r="CNY23" s="757"/>
      <c r="CNZ23" s="757"/>
      <c r="COA23" s="757"/>
      <c r="COB23" s="757"/>
      <c r="COC23" s="757"/>
      <c r="COD23" s="757"/>
      <c r="COE23" s="757"/>
      <c r="COF23" s="757"/>
      <c r="COG23" s="757"/>
      <c r="COH23" s="757"/>
      <c r="COI23" s="757"/>
      <c r="COJ23" s="757"/>
      <c r="COK23" s="757"/>
      <c r="COL23" s="757"/>
      <c r="COM23" s="757"/>
      <c r="CON23" s="757"/>
      <c r="COO23" s="757"/>
      <c r="COP23" s="757"/>
      <c r="COQ23" s="757"/>
      <c r="COR23" s="757"/>
      <c r="COS23" s="757"/>
      <c r="COT23" s="757"/>
      <c r="COU23" s="757"/>
      <c r="COV23" s="757"/>
      <c r="COW23" s="757"/>
      <c r="COX23" s="757"/>
      <c r="COY23" s="757"/>
      <c r="COZ23" s="757"/>
      <c r="CPA23" s="757"/>
      <c r="CPB23" s="757"/>
      <c r="CPC23" s="757"/>
      <c r="CPD23" s="757"/>
      <c r="CPE23" s="757"/>
      <c r="CPF23" s="757"/>
      <c r="CPG23" s="757"/>
      <c r="CPH23" s="757"/>
      <c r="CPI23" s="757"/>
      <c r="CPJ23" s="757"/>
      <c r="CPK23" s="757"/>
      <c r="CPL23" s="757"/>
      <c r="CPM23" s="757"/>
      <c r="CPN23" s="757"/>
      <c r="CPO23" s="757"/>
      <c r="CPP23" s="757"/>
      <c r="CPQ23" s="757"/>
      <c r="CPR23" s="757"/>
      <c r="CPS23" s="757"/>
      <c r="CPT23" s="757"/>
      <c r="CPU23" s="757"/>
      <c r="CPV23" s="757"/>
      <c r="CPW23" s="757"/>
      <c r="CPX23" s="757"/>
      <c r="CPY23" s="757"/>
      <c r="CPZ23" s="757"/>
      <c r="CQA23" s="757"/>
      <c r="CQB23" s="757"/>
      <c r="CQC23" s="757"/>
      <c r="CQD23" s="757"/>
      <c r="CQE23" s="757"/>
      <c r="CQF23" s="757"/>
      <c r="CQG23" s="757"/>
      <c r="CQH23" s="757"/>
      <c r="CQI23" s="757"/>
      <c r="CQJ23" s="757"/>
      <c r="CQK23" s="757"/>
      <c r="CQL23" s="757"/>
      <c r="CQM23" s="757"/>
      <c r="CQN23" s="757"/>
      <c r="CQO23" s="757"/>
      <c r="CQP23" s="757"/>
      <c r="CQQ23" s="757"/>
      <c r="CQR23" s="757"/>
      <c r="CQS23" s="757"/>
      <c r="CQT23" s="757"/>
      <c r="CQU23" s="757"/>
      <c r="CQV23" s="757"/>
      <c r="CQW23" s="757"/>
      <c r="CQX23" s="757"/>
      <c r="CQY23" s="757"/>
      <c r="CQZ23" s="757"/>
      <c r="CRA23" s="757"/>
      <c r="CRB23" s="757"/>
      <c r="CRC23" s="757"/>
      <c r="CRD23" s="757"/>
      <c r="CRE23" s="757"/>
      <c r="CRF23" s="757"/>
      <c r="CRG23" s="757"/>
      <c r="CRH23" s="757"/>
      <c r="CRI23" s="757"/>
      <c r="CRJ23" s="757"/>
      <c r="CRK23" s="757"/>
      <c r="CRL23" s="757"/>
      <c r="CRM23" s="757"/>
      <c r="CRN23" s="757"/>
      <c r="CRO23" s="757"/>
      <c r="CRP23" s="757"/>
      <c r="CRQ23" s="757"/>
      <c r="CRR23" s="757"/>
      <c r="CRS23" s="757"/>
      <c r="CRT23" s="757"/>
      <c r="CRU23" s="757"/>
      <c r="CRV23" s="757"/>
      <c r="CRW23" s="757"/>
      <c r="CRX23" s="757"/>
      <c r="CRY23" s="757"/>
      <c r="CRZ23" s="757"/>
      <c r="CSA23" s="757"/>
      <c r="CSB23" s="757"/>
      <c r="CSC23" s="757"/>
      <c r="CSD23" s="757"/>
      <c r="CSE23" s="757"/>
      <c r="CSF23" s="757"/>
      <c r="CSG23" s="757"/>
      <c r="CSH23" s="757"/>
      <c r="CSI23" s="757"/>
      <c r="CSJ23" s="757"/>
      <c r="CSK23" s="757"/>
      <c r="CSL23" s="757"/>
      <c r="CSM23" s="757"/>
      <c r="CSN23" s="757"/>
      <c r="CSO23" s="757"/>
      <c r="CSP23" s="757"/>
      <c r="CSQ23" s="757"/>
      <c r="CSR23" s="757"/>
      <c r="CSS23" s="757"/>
      <c r="CST23" s="757"/>
      <c r="CSU23" s="757"/>
      <c r="CSV23" s="757"/>
      <c r="CSW23" s="757"/>
      <c r="CSX23" s="757"/>
      <c r="CSY23" s="757"/>
      <c r="CSZ23" s="757"/>
      <c r="CTA23" s="757"/>
      <c r="CTB23" s="757"/>
      <c r="CTC23" s="757"/>
      <c r="CTD23" s="757"/>
      <c r="CTE23" s="757"/>
      <c r="CTF23" s="757"/>
      <c r="CTG23" s="757"/>
      <c r="CTH23" s="757"/>
      <c r="CTI23" s="757"/>
      <c r="CTJ23" s="757"/>
      <c r="CTK23" s="757"/>
      <c r="CTL23" s="757"/>
      <c r="CTM23" s="757"/>
      <c r="CTN23" s="757"/>
      <c r="CTO23" s="757"/>
      <c r="CTP23" s="757"/>
      <c r="CTQ23" s="757"/>
      <c r="CTR23" s="757"/>
      <c r="CTS23" s="757"/>
      <c r="CTT23" s="757"/>
      <c r="CTU23" s="757"/>
      <c r="CTV23" s="757"/>
      <c r="CTW23" s="757"/>
      <c r="CTX23" s="757"/>
      <c r="CTY23" s="757"/>
      <c r="CTZ23" s="757"/>
      <c r="CUA23" s="757"/>
      <c r="CUB23" s="757"/>
      <c r="CUC23" s="757"/>
      <c r="CUD23" s="757"/>
      <c r="CUE23" s="757"/>
      <c r="CUF23" s="757"/>
      <c r="CUG23" s="757"/>
      <c r="CUH23" s="757"/>
      <c r="CUI23" s="757"/>
      <c r="CUJ23" s="757"/>
      <c r="CUK23" s="757"/>
      <c r="CUL23" s="757"/>
      <c r="CUM23" s="757"/>
      <c r="CUN23" s="757"/>
      <c r="CUO23" s="757"/>
      <c r="CUP23" s="757"/>
      <c r="CUQ23" s="757"/>
      <c r="CUR23" s="757"/>
      <c r="CUS23" s="757"/>
      <c r="CUT23" s="757"/>
      <c r="CUU23" s="757"/>
      <c r="CUV23" s="757"/>
      <c r="CUW23" s="757"/>
      <c r="CUX23" s="757"/>
      <c r="CUY23" s="757"/>
      <c r="CUZ23" s="757"/>
      <c r="CVA23" s="757"/>
      <c r="CVB23" s="757"/>
      <c r="CVC23" s="757"/>
      <c r="CVD23" s="757"/>
      <c r="CVE23" s="757"/>
      <c r="CVF23" s="757"/>
      <c r="CVG23" s="757"/>
      <c r="CVH23" s="757"/>
      <c r="CVI23" s="757"/>
      <c r="CVJ23" s="757"/>
      <c r="CVK23" s="757"/>
      <c r="CVL23" s="757"/>
      <c r="CVM23" s="757"/>
      <c r="CVN23" s="757"/>
      <c r="CVO23" s="757"/>
      <c r="CVP23" s="757"/>
      <c r="CVQ23" s="757"/>
      <c r="CVR23" s="757"/>
      <c r="CVS23" s="757"/>
      <c r="CVT23" s="757"/>
      <c r="CVU23" s="757"/>
      <c r="CVV23" s="757"/>
      <c r="CVW23" s="757"/>
      <c r="CVX23" s="757"/>
      <c r="CVY23" s="757"/>
      <c r="CVZ23" s="757"/>
      <c r="CWA23" s="757"/>
      <c r="CWB23" s="757"/>
      <c r="CWC23" s="757"/>
      <c r="CWD23" s="757"/>
      <c r="CWE23" s="757"/>
      <c r="CWF23" s="757"/>
      <c r="CWG23" s="757"/>
      <c r="CWH23" s="757"/>
      <c r="CWI23" s="757"/>
      <c r="CWJ23" s="757"/>
      <c r="CWK23" s="757"/>
      <c r="CWL23" s="757"/>
      <c r="CWM23" s="757"/>
      <c r="CWN23" s="757"/>
      <c r="CWO23" s="757"/>
      <c r="CWP23" s="757"/>
      <c r="CWQ23" s="757"/>
      <c r="CWR23" s="757"/>
      <c r="CWS23" s="757"/>
      <c r="CWT23" s="757"/>
      <c r="CWU23" s="757"/>
      <c r="CWV23" s="757"/>
      <c r="CWW23" s="757"/>
      <c r="CWX23" s="757"/>
      <c r="CWY23" s="757"/>
      <c r="CWZ23" s="757"/>
      <c r="CXA23" s="757"/>
      <c r="CXB23" s="757"/>
      <c r="CXC23" s="757"/>
      <c r="CXD23" s="757"/>
      <c r="CXE23" s="757"/>
      <c r="CXF23" s="757"/>
      <c r="CXG23" s="757"/>
      <c r="CXH23" s="757"/>
      <c r="CXI23" s="757"/>
      <c r="CXJ23" s="757"/>
      <c r="CXK23" s="757"/>
      <c r="CXL23" s="757"/>
      <c r="CXM23" s="757"/>
      <c r="CXN23" s="757"/>
      <c r="CXO23" s="757"/>
      <c r="CXP23" s="757"/>
      <c r="CXQ23" s="757"/>
      <c r="CXR23" s="757"/>
      <c r="CXS23" s="757"/>
      <c r="CXT23" s="757"/>
      <c r="CXU23" s="757"/>
      <c r="CXV23" s="757"/>
      <c r="CXW23" s="757"/>
      <c r="CXX23" s="757"/>
      <c r="CXY23" s="757"/>
      <c r="CXZ23" s="757"/>
      <c r="CYA23" s="757"/>
      <c r="CYB23" s="757"/>
      <c r="CYC23" s="757"/>
      <c r="CYD23" s="757"/>
      <c r="CYE23" s="757"/>
      <c r="CYF23" s="757"/>
      <c r="CYG23" s="757"/>
      <c r="CYH23" s="757"/>
      <c r="CYI23" s="757"/>
      <c r="CYJ23" s="757"/>
      <c r="CYK23" s="757"/>
      <c r="CYL23" s="757"/>
      <c r="CYM23" s="757"/>
      <c r="CYN23" s="757"/>
      <c r="CYO23" s="757"/>
      <c r="CYP23" s="757"/>
      <c r="CYQ23" s="757"/>
      <c r="CYR23" s="757"/>
      <c r="CYS23" s="757"/>
      <c r="CYT23" s="757"/>
      <c r="CYU23" s="757"/>
      <c r="CYV23" s="757"/>
      <c r="CYW23" s="757"/>
      <c r="CYX23" s="757"/>
      <c r="CYY23" s="757"/>
      <c r="CYZ23" s="757"/>
      <c r="CZA23" s="757"/>
      <c r="CZB23" s="757"/>
      <c r="CZC23" s="757"/>
      <c r="CZD23" s="757"/>
      <c r="CZE23" s="757"/>
      <c r="CZF23" s="757"/>
      <c r="CZG23" s="757"/>
      <c r="CZH23" s="757"/>
      <c r="CZI23" s="757"/>
      <c r="CZJ23" s="757"/>
      <c r="CZK23" s="757"/>
      <c r="CZL23" s="757"/>
      <c r="CZM23" s="757"/>
      <c r="CZN23" s="757"/>
      <c r="CZO23" s="757"/>
      <c r="CZP23" s="757"/>
      <c r="CZQ23" s="757"/>
      <c r="CZR23" s="757"/>
      <c r="CZS23" s="757"/>
      <c r="CZT23" s="757"/>
      <c r="CZU23" s="757"/>
      <c r="CZV23" s="757"/>
      <c r="CZW23" s="757"/>
      <c r="CZX23" s="757"/>
      <c r="CZY23" s="757"/>
      <c r="CZZ23" s="757"/>
      <c r="DAA23" s="757"/>
      <c r="DAB23" s="757"/>
      <c r="DAC23" s="757"/>
      <c r="DAD23" s="757"/>
      <c r="DAE23" s="757"/>
      <c r="DAF23" s="757"/>
      <c r="DAG23" s="757"/>
      <c r="DAH23" s="757"/>
      <c r="DAI23" s="757"/>
      <c r="DAJ23" s="757"/>
      <c r="DAK23" s="757"/>
      <c r="DAL23" s="757"/>
      <c r="DAM23" s="757"/>
      <c r="DAN23" s="757"/>
      <c r="DAO23" s="757"/>
      <c r="DAP23" s="757"/>
      <c r="DAQ23" s="757"/>
      <c r="DAR23" s="757"/>
      <c r="DAS23" s="757"/>
      <c r="DAT23" s="757"/>
      <c r="DAU23" s="757"/>
      <c r="DAV23" s="757"/>
      <c r="DAW23" s="757"/>
      <c r="DAX23" s="757"/>
      <c r="DAY23" s="757"/>
      <c r="DAZ23" s="757"/>
      <c r="DBA23" s="757"/>
      <c r="DBB23" s="757"/>
      <c r="DBC23" s="757"/>
      <c r="DBD23" s="757"/>
      <c r="DBE23" s="757"/>
      <c r="DBF23" s="757"/>
      <c r="DBG23" s="757"/>
      <c r="DBH23" s="757"/>
      <c r="DBI23" s="757"/>
      <c r="DBJ23" s="757"/>
      <c r="DBK23" s="757"/>
      <c r="DBL23" s="757"/>
      <c r="DBM23" s="757"/>
      <c r="DBN23" s="757"/>
      <c r="DBO23" s="757"/>
      <c r="DBP23" s="757"/>
      <c r="DBQ23" s="757"/>
      <c r="DBR23" s="757"/>
      <c r="DBS23" s="757"/>
      <c r="DBT23" s="757"/>
      <c r="DBU23" s="757"/>
      <c r="DBV23" s="757"/>
      <c r="DBW23" s="757"/>
      <c r="DBX23" s="757"/>
      <c r="DBY23" s="757"/>
      <c r="DBZ23" s="757"/>
      <c r="DCA23" s="757"/>
      <c r="DCB23" s="757"/>
      <c r="DCC23" s="757"/>
      <c r="DCD23" s="757"/>
      <c r="DCE23" s="757"/>
      <c r="DCF23" s="757"/>
      <c r="DCG23" s="757"/>
      <c r="DCH23" s="757"/>
      <c r="DCI23" s="757"/>
      <c r="DCJ23" s="757"/>
      <c r="DCK23" s="757"/>
      <c r="DCL23" s="757"/>
      <c r="DCM23" s="757"/>
      <c r="DCN23" s="757"/>
      <c r="DCO23" s="757"/>
      <c r="DCP23" s="757"/>
      <c r="DCQ23" s="757"/>
      <c r="DCR23" s="757"/>
      <c r="DCS23" s="757"/>
      <c r="DCT23" s="757"/>
      <c r="DCU23" s="757"/>
      <c r="DCV23" s="757"/>
      <c r="DCW23" s="757"/>
      <c r="DCX23" s="757"/>
      <c r="DCY23" s="757"/>
      <c r="DCZ23" s="757"/>
      <c r="DDA23" s="757"/>
      <c r="DDB23" s="757"/>
      <c r="DDC23" s="757"/>
      <c r="DDD23" s="757"/>
      <c r="DDE23" s="757"/>
      <c r="DDF23" s="757"/>
      <c r="DDG23" s="757"/>
      <c r="DDH23" s="757"/>
      <c r="DDI23" s="757"/>
      <c r="DDJ23" s="757"/>
      <c r="DDK23" s="757"/>
      <c r="DDL23" s="757"/>
      <c r="DDM23" s="757"/>
      <c r="DDN23" s="757"/>
      <c r="DDO23" s="757"/>
      <c r="DDP23" s="757"/>
      <c r="DDQ23" s="757"/>
      <c r="DDR23" s="757"/>
      <c r="DDS23" s="757"/>
      <c r="DDT23" s="757"/>
      <c r="DDU23" s="757"/>
      <c r="DDV23" s="757"/>
      <c r="DDW23" s="757"/>
      <c r="DDX23" s="757"/>
      <c r="DDY23" s="757"/>
      <c r="DDZ23" s="757"/>
      <c r="DEA23" s="757"/>
      <c r="DEB23" s="757"/>
      <c r="DEC23" s="757"/>
      <c r="DED23" s="757"/>
      <c r="DEE23" s="757"/>
      <c r="DEF23" s="757"/>
      <c r="DEG23" s="757"/>
      <c r="DEH23" s="757"/>
      <c r="DEI23" s="757"/>
      <c r="DEJ23" s="757"/>
      <c r="DEK23" s="757"/>
      <c r="DEL23" s="757"/>
      <c r="DEM23" s="757"/>
      <c r="DEN23" s="757"/>
      <c r="DEO23" s="757"/>
      <c r="DEP23" s="757"/>
      <c r="DEQ23" s="757"/>
      <c r="DER23" s="757"/>
      <c r="DES23" s="757"/>
      <c r="DET23" s="757"/>
      <c r="DEU23" s="757"/>
      <c r="DEV23" s="757"/>
      <c r="DEW23" s="757"/>
      <c r="DEX23" s="757"/>
      <c r="DEY23" s="757"/>
      <c r="DEZ23" s="757"/>
      <c r="DFA23" s="757"/>
      <c r="DFB23" s="757"/>
      <c r="DFC23" s="757"/>
      <c r="DFD23" s="757"/>
      <c r="DFE23" s="757"/>
      <c r="DFF23" s="757"/>
      <c r="DFG23" s="757"/>
      <c r="DFH23" s="757"/>
      <c r="DFI23" s="757"/>
      <c r="DFJ23" s="757"/>
      <c r="DFK23" s="757"/>
      <c r="DFL23" s="757"/>
      <c r="DFM23" s="757"/>
      <c r="DFN23" s="757"/>
      <c r="DFO23" s="757"/>
      <c r="DFP23" s="757"/>
      <c r="DFQ23" s="757"/>
      <c r="DFR23" s="757"/>
      <c r="DFS23" s="757"/>
      <c r="DFT23" s="757"/>
      <c r="DFU23" s="757"/>
      <c r="DFV23" s="757"/>
      <c r="DFW23" s="757"/>
      <c r="DFX23" s="757"/>
      <c r="DFY23" s="757"/>
      <c r="DFZ23" s="757"/>
      <c r="DGA23" s="757"/>
      <c r="DGB23" s="757"/>
      <c r="DGC23" s="757"/>
      <c r="DGD23" s="757"/>
      <c r="DGE23" s="757"/>
      <c r="DGF23" s="757"/>
      <c r="DGG23" s="757"/>
      <c r="DGH23" s="757"/>
      <c r="DGI23" s="757"/>
      <c r="DGJ23" s="757"/>
      <c r="DGK23" s="757"/>
      <c r="DGL23" s="757"/>
      <c r="DGM23" s="757"/>
      <c r="DGN23" s="757"/>
      <c r="DGO23" s="757"/>
      <c r="DGP23" s="757"/>
      <c r="DGQ23" s="757"/>
      <c r="DGR23" s="757"/>
      <c r="DGS23" s="757"/>
      <c r="DGT23" s="757"/>
      <c r="DGU23" s="757"/>
      <c r="DGV23" s="757"/>
      <c r="DGW23" s="757"/>
      <c r="DGX23" s="757"/>
      <c r="DGY23" s="757"/>
      <c r="DGZ23" s="757"/>
      <c r="DHA23" s="757"/>
      <c r="DHB23" s="757"/>
      <c r="DHC23" s="757"/>
      <c r="DHD23" s="757"/>
      <c r="DHE23" s="757"/>
      <c r="DHF23" s="757"/>
      <c r="DHG23" s="757"/>
      <c r="DHH23" s="757"/>
      <c r="DHI23" s="757"/>
      <c r="DHJ23" s="757"/>
      <c r="DHK23" s="757"/>
      <c r="DHL23" s="757"/>
      <c r="DHM23" s="757"/>
      <c r="DHN23" s="757"/>
      <c r="DHO23" s="757"/>
      <c r="DHP23" s="757"/>
      <c r="DHQ23" s="757"/>
      <c r="DHR23" s="757"/>
      <c r="DHS23" s="757"/>
      <c r="DHT23" s="757"/>
      <c r="DHU23" s="757"/>
      <c r="DHV23" s="757"/>
      <c r="DHW23" s="757"/>
      <c r="DHX23" s="757"/>
      <c r="DHY23" s="757"/>
      <c r="DHZ23" s="757"/>
      <c r="DIA23" s="757"/>
      <c r="DIB23" s="757"/>
      <c r="DIC23" s="757"/>
      <c r="DID23" s="757"/>
      <c r="DIE23" s="757"/>
      <c r="DIF23" s="757"/>
      <c r="DIG23" s="757"/>
      <c r="DIH23" s="757"/>
      <c r="DII23" s="757"/>
      <c r="DIJ23" s="757"/>
      <c r="DIK23" s="757"/>
      <c r="DIL23" s="757"/>
      <c r="DIM23" s="757"/>
      <c r="DIN23" s="757"/>
      <c r="DIO23" s="757"/>
      <c r="DIP23" s="757"/>
      <c r="DIQ23" s="757"/>
      <c r="DIR23" s="757"/>
      <c r="DIS23" s="757"/>
      <c r="DIT23" s="757"/>
      <c r="DIU23" s="757"/>
      <c r="DIV23" s="757"/>
      <c r="DIW23" s="757"/>
      <c r="DIX23" s="757"/>
      <c r="DIY23" s="757"/>
      <c r="DIZ23" s="757"/>
      <c r="DJA23" s="757"/>
      <c r="DJB23" s="757"/>
      <c r="DJC23" s="757"/>
      <c r="DJD23" s="757"/>
      <c r="DJE23" s="757"/>
      <c r="DJF23" s="757"/>
      <c r="DJG23" s="757"/>
      <c r="DJH23" s="757"/>
      <c r="DJI23" s="757"/>
      <c r="DJJ23" s="757"/>
      <c r="DJK23" s="757"/>
      <c r="DJL23" s="757"/>
      <c r="DJM23" s="757"/>
      <c r="DJN23" s="757"/>
      <c r="DJO23" s="757"/>
      <c r="DJP23" s="757"/>
      <c r="DJQ23" s="757"/>
      <c r="DJR23" s="757"/>
      <c r="DJS23" s="757"/>
      <c r="DJT23" s="757"/>
      <c r="DJU23" s="757"/>
      <c r="DJV23" s="757"/>
      <c r="DJW23" s="757"/>
      <c r="DJX23" s="757"/>
      <c r="DJY23" s="757"/>
      <c r="DJZ23" s="757"/>
      <c r="DKA23" s="757"/>
      <c r="DKB23" s="757"/>
      <c r="DKC23" s="757"/>
      <c r="DKD23" s="757"/>
      <c r="DKE23" s="757"/>
      <c r="DKF23" s="757"/>
      <c r="DKG23" s="757"/>
      <c r="DKH23" s="757"/>
      <c r="DKI23" s="757"/>
      <c r="DKJ23" s="757"/>
      <c r="DKK23" s="757"/>
      <c r="DKL23" s="757"/>
      <c r="DKM23" s="757"/>
      <c r="DKN23" s="757"/>
      <c r="DKO23" s="757"/>
      <c r="DKP23" s="757"/>
      <c r="DKQ23" s="757"/>
      <c r="DKR23" s="757"/>
      <c r="DKS23" s="757"/>
      <c r="DKT23" s="757"/>
      <c r="DKU23" s="757"/>
      <c r="DKV23" s="757"/>
      <c r="DKW23" s="757"/>
      <c r="DKX23" s="757"/>
      <c r="DKY23" s="757"/>
      <c r="DKZ23" s="757"/>
      <c r="DLA23" s="757"/>
      <c r="DLB23" s="757"/>
      <c r="DLC23" s="757"/>
      <c r="DLD23" s="757"/>
      <c r="DLE23" s="757"/>
      <c r="DLF23" s="757"/>
      <c r="DLG23" s="757"/>
      <c r="DLH23" s="757"/>
      <c r="DLI23" s="757"/>
      <c r="DLJ23" s="757"/>
      <c r="DLK23" s="757"/>
      <c r="DLL23" s="757"/>
      <c r="DLM23" s="757"/>
      <c r="DLN23" s="757"/>
      <c r="DLO23" s="757"/>
      <c r="DLP23" s="757"/>
      <c r="DLQ23" s="757"/>
      <c r="DLR23" s="757"/>
      <c r="DLS23" s="757"/>
      <c r="DLT23" s="757"/>
      <c r="DLU23" s="757"/>
      <c r="DLV23" s="757"/>
      <c r="DLW23" s="757"/>
      <c r="DLX23" s="757"/>
      <c r="DLY23" s="757"/>
      <c r="DLZ23" s="757"/>
      <c r="DMA23" s="757"/>
      <c r="DMB23" s="757"/>
      <c r="DMC23" s="757"/>
      <c r="DMD23" s="757"/>
      <c r="DME23" s="757"/>
      <c r="DMF23" s="757"/>
      <c r="DMG23" s="757"/>
      <c r="DMH23" s="757"/>
      <c r="DMI23" s="757"/>
      <c r="DMJ23" s="757"/>
      <c r="DMK23" s="757"/>
      <c r="DML23" s="757"/>
      <c r="DMM23" s="757"/>
      <c r="DMN23" s="757"/>
      <c r="DMO23" s="757"/>
      <c r="DMP23" s="757"/>
      <c r="DMQ23" s="757"/>
      <c r="DMR23" s="757"/>
      <c r="DMS23" s="757"/>
      <c r="DMT23" s="757"/>
      <c r="DMU23" s="757"/>
      <c r="DMV23" s="757"/>
      <c r="DMW23" s="757"/>
      <c r="DMX23" s="757"/>
      <c r="DMY23" s="757"/>
      <c r="DMZ23" s="757"/>
      <c r="DNA23" s="757"/>
      <c r="DNB23" s="757"/>
      <c r="DNC23" s="757"/>
      <c r="DND23" s="757"/>
      <c r="DNE23" s="757"/>
      <c r="DNF23" s="757"/>
      <c r="DNG23" s="757"/>
      <c r="DNH23" s="757"/>
      <c r="DNI23" s="757"/>
      <c r="DNJ23" s="757"/>
      <c r="DNK23" s="757"/>
      <c r="DNL23" s="757"/>
      <c r="DNM23" s="757"/>
      <c r="DNN23" s="757"/>
      <c r="DNO23" s="757"/>
      <c r="DNP23" s="757"/>
      <c r="DNQ23" s="757"/>
      <c r="DNR23" s="757"/>
      <c r="DNS23" s="757"/>
      <c r="DNT23" s="757"/>
      <c r="DNU23" s="757"/>
      <c r="DNV23" s="757"/>
      <c r="DNW23" s="757"/>
      <c r="DNX23" s="757"/>
      <c r="DNY23" s="757"/>
      <c r="DNZ23" s="757"/>
      <c r="DOA23" s="757"/>
      <c r="DOB23" s="757"/>
      <c r="DOC23" s="757"/>
      <c r="DOD23" s="757"/>
      <c r="DOE23" s="757"/>
      <c r="DOF23" s="757"/>
      <c r="DOG23" s="757"/>
      <c r="DOH23" s="757"/>
      <c r="DOI23" s="757"/>
      <c r="DOJ23" s="757"/>
      <c r="DOK23" s="757"/>
      <c r="DOL23" s="757"/>
      <c r="DOM23" s="757"/>
      <c r="DON23" s="757"/>
      <c r="DOO23" s="757"/>
      <c r="DOP23" s="757"/>
      <c r="DOQ23" s="757"/>
      <c r="DOR23" s="757"/>
      <c r="DOS23" s="757"/>
      <c r="DOT23" s="757"/>
      <c r="DOU23" s="757"/>
      <c r="DOV23" s="757"/>
      <c r="DOW23" s="757"/>
      <c r="DOX23" s="757"/>
      <c r="DOY23" s="757"/>
      <c r="DOZ23" s="757"/>
      <c r="DPA23" s="757"/>
      <c r="DPB23" s="757"/>
      <c r="DPC23" s="757"/>
      <c r="DPD23" s="757"/>
      <c r="DPE23" s="757"/>
      <c r="DPF23" s="757"/>
      <c r="DPG23" s="757"/>
      <c r="DPH23" s="757"/>
      <c r="DPI23" s="757"/>
      <c r="DPJ23" s="757"/>
      <c r="DPK23" s="757"/>
      <c r="DPL23" s="757"/>
      <c r="DPM23" s="757"/>
      <c r="DPN23" s="757"/>
      <c r="DPO23" s="757"/>
      <c r="DPP23" s="757"/>
      <c r="DPQ23" s="757"/>
      <c r="DPR23" s="757"/>
      <c r="DPS23" s="757"/>
      <c r="DPT23" s="757"/>
      <c r="DPU23" s="757"/>
      <c r="DPV23" s="757"/>
      <c r="DPW23" s="757"/>
      <c r="DPX23" s="757"/>
      <c r="DPY23" s="757"/>
      <c r="DPZ23" s="757"/>
      <c r="DQA23" s="757"/>
      <c r="DQB23" s="757"/>
      <c r="DQC23" s="757"/>
      <c r="DQD23" s="757"/>
      <c r="DQE23" s="757"/>
      <c r="DQF23" s="757"/>
      <c r="DQG23" s="757"/>
      <c r="DQH23" s="757"/>
      <c r="DQI23" s="757"/>
      <c r="DQJ23" s="757"/>
      <c r="DQK23" s="757"/>
      <c r="DQL23" s="757"/>
      <c r="DQM23" s="757"/>
      <c r="DQN23" s="757"/>
      <c r="DQO23" s="757"/>
      <c r="DQP23" s="757"/>
      <c r="DQQ23" s="757"/>
      <c r="DQR23" s="757"/>
      <c r="DQS23" s="757"/>
      <c r="DQT23" s="757"/>
      <c r="DQU23" s="757"/>
      <c r="DQV23" s="757"/>
      <c r="DQW23" s="757"/>
      <c r="DQX23" s="757"/>
      <c r="DQY23" s="757"/>
      <c r="DQZ23" s="757"/>
      <c r="DRA23" s="757"/>
      <c r="DRB23" s="757"/>
      <c r="DRC23" s="757"/>
      <c r="DRD23" s="757"/>
      <c r="DRE23" s="757"/>
      <c r="DRF23" s="757"/>
      <c r="DRG23" s="757"/>
      <c r="DRH23" s="757"/>
      <c r="DRI23" s="757"/>
      <c r="DRJ23" s="757"/>
      <c r="DRK23" s="757"/>
      <c r="DRL23" s="757"/>
      <c r="DRM23" s="757"/>
      <c r="DRN23" s="757"/>
      <c r="DRO23" s="757"/>
      <c r="DRP23" s="757"/>
      <c r="DRQ23" s="757"/>
      <c r="DRR23" s="757"/>
      <c r="DRS23" s="757"/>
      <c r="DRT23" s="757"/>
      <c r="DRU23" s="757"/>
      <c r="DRV23" s="757"/>
      <c r="DRW23" s="757"/>
      <c r="DRX23" s="757"/>
      <c r="DRY23" s="757"/>
      <c r="DRZ23" s="757"/>
      <c r="DSA23" s="757"/>
      <c r="DSB23" s="757"/>
      <c r="DSC23" s="757"/>
      <c r="DSD23" s="757"/>
      <c r="DSE23" s="757"/>
      <c r="DSF23" s="757"/>
      <c r="DSG23" s="757"/>
      <c r="DSH23" s="757"/>
      <c r="DSI23" s="757"/>
      <c r="DSJ23" s="757"/>
      <c r="DSK23" s="757"/>
      <c r="DSL23" s="757"/>
      <c r="DSM23" s="757"/>
      <c r="DSN23" s="757"/>
      <c r="DSO23" s="757"/>
      <c r="DSP23" s="757"/>
      <c r="DSQ23" s="757"/>
      <c r="DSR23" s="757"/>
      <c r="DSS23" s="757"/>
      <c r="DST23" s="757"/>
      <c r="DSU23" s="757"/>
      <c r="DSV23" s="757"/>
      <c r="DSW23" s="757"/>
      <c r="DSX23" s="757"/>
      <c r="DSY23" s="757"/>
      <c r="DSZ23" s="757"/>
      <c r="DTA23" s="757"/>
      <c r="DTB23" s="757"/>
      <c r="DTC23" s="757"/>
      <c r="DTD23" s="757"/>
      <c r="DTE23" s="757"/>
      <c r="DTF23" s="757"/>
      <c r="DTG23" s="757"/>
      <c r="DTH23" s="757"/>
      <c r="DTI23" s="757"/>
      <c r="DTJ23" s="757"/>
      <c r="DTK23" s="757"/>
      <c r="DTL23" s="757"/>
      <c r="DTM23" s="757"/>
      <c r="DTN23" s="757"/>
      <c r="DTO23" s="757"/>
      <c r="DTP23" s="757"/>
      <c r="DTQ23" s="757"/>
      <c r="DTR23" s="757"/>
      <c r="DTS23" s="757"/>
      <c r="DTT23" s="757"/>
      <c r="DTU23" s="757"/>
      <c r="DTV23" s="757"/>
      <c r="DTW23" s="757"/>
      <c r="DTX23" s="757"/>
      <c r="DTY23" s="757"/>
      <c r="DTZ23" s="757"/>
      <c r="DUA23" s="757"/>
      <c r="DUB23" s="757"/>
      <c r="DUC23" s="757"/>
      <c r="DUD23" s="757"/>
      <c r="DUE23" s="757"/>
      <c r="DUF23" s="757"/>
      <c r="DUG23" s="757"/>
      <c r="DUH23" s="757"/>
      <c r="DUI23" s="757"/>
      <c r="DUJ23" s="757"/>
      <c r="DUK23" s="757"/>
      <c r="DUL23" s="757"/>
      <c r="DUM23" s="757"/>
      <c r="DUN23" s="757"/>
      <c r="DUO23" s="757"/>
      <c r="DUP23" s="757"/>
      <c r="DUQ23" s="757"/>
      <c r="DUR23" s="757"/>
      <c r="DUS23" s="757"/>
      <c r="DUT23" s="757"/>
      <c r="DUU23" s="757"/>
      <c r="DUV23" s="757"/>
      <c r="DUW23" s="757"/>
      <c r="DUX23" s="757"/>
      <c r="DUY23" s="757"/>
      <c r="DUZ23" s="757"/>
      <c r="DVA23" s="757"/>
      <c r="DVB23" s="757"/>
      <c r="DVC23" s="757"/>
      <c r="DVD23" s="757"/>
      <c r="DVE23" s="757"/>
      <c r="DVF23" s="757"/>
      <c r="DVG23" s="757"/>
      <c r="DVH23" s="757"/>
      <c r="DVI23" s="757"/>
      <c r="DVJ23" s="757"/>
      <c r="DVK23" s="757"/>
      <c r="DVL23" s="757"/>
      <c r="DVM23" s="757"/>
      <c r="DVN23" s="757"/>
      <c r="DVO23" s="757"/>
      <c r="DVP23" s="757"/>
      <c r="DVQ23" s="757"/>
      <c r="DVR23" s="757"/>
      <c r="DVS23" s="757"/>
      <c r="DVT23" s="757"/>
      <c r="DVU23" s="757"/>
      <c r="DVV23" s="757"/>
      <c r="DVW23" s="757"/>
      <c r="DVX23" s="757"/>
      <c r="DVY23" s="757"/>
      <c r="DVZ23" s="757"/>
      <c r="DWA23" s="757"/>
      <c r="DWB23" s="757"/>
      <c r="DWC23" s="757"/>
      <c r="DWD23" s="757"/>
      <c r="DWE23" s="757"/>
      <c r="DWF23" s="757"/>
      <c r="DWG23" s="757"/>
      <c r="DWH23" s="757"/>
      <c r="DWI23" s="757"/>
      <c r="DWJ23" s="757"/>
      <c r="DWK23" s="757"/>
      <c r="DWL23" s="757"/>
      <c r="DWM23" s="757"/>
      <c r="DWN23" s="757"/>
      <c r="DWO23" s="757"/>
      <c r="DWP23" s="757"/>
      <c r="DWQ23" s="757"/>
      <c r="DWR23" s="757"/>
      <c r="DWS23" s="757"/>
      <c r="DWT23" s="757"/>
      <c r="DWU23" s="757"/>
      <c r="DWV23" s="757"/>
      <c r="DWW23" s="757"/>
      <c r="DWX23" s="757"/>
      <c r="DWY23" s="757"/>
      <c r="DWZ23" s="757"/>
      <c r="DXA23" s="757"/>
      <c r="DXB23" s="757"/>
      <c r="DXC23" s="757"/>
      <c r="DXD23" s="757"/>
      <c r="DXE23" s="757"/>
      <c r="DXF23" s="757"/>
      <c r="DXG23" s="757"/>
      <c r="DXH23" s="757"/>
      <c r="DXI23" s="757"/>
      <c r="DXJ23" s="757"/>
      <c r="DXK23" s="757"/>
      <c r="DXL23" s="757"/>
      <c r="DXM23" s="757"/>
      <c r="DXN23" s="757"/>
      <c r="DXO23" s="757"/>
      <c r="DXP23" s="757"/>
      <c r="DXQ23" s="757"/>
      <c r="DXR23" s="757"/>
      <c r="DXS23" s="757"/>
      <c r="DXT23" s="757"/>
      <c r="DXU23" s="757"/>
      <c r="DXV23" s="757"/>
      <c r="DXW23" s="757"/>
      <c r="DXX23" s="757"/>
      <c r="DXY23" s="757"/>
      <c r="DXZ23" s="757"/>
      <c r="DYA23" s="757"/>
      <c r="DYB23" s="757"/>
      <c r="DYC23" s="757"/>
      <c r="DYD23" s="757"/>
      <c r="DYE23" s="757"/>
      <c r="DYF23" s="757"/>
      <c r="DYG23" s="757"/>
      <c r="DYH23" s="757"/>
      <c r="DYI23" s="757"/>
      <c r="DYJ23" s="757"/>
      <c r="DYK23" s="757"/>
      <c r="DYL23" s="757"/>
      <c r="DYM23" s="757"/>
      <c r="DYN23" s="757"/>
      <c r="DYO23" s="757"/>
      <c r="DYP23" s="757"/>
      <c r="DYQ23" s="757"/>
      <c r="DYR23" s="757"/>
      <c r="DYS23" s="757"/>
      <c r="DYT23" s="757"/>
      <c r="DYU23" s="757"/>
      <c r="DYV23" s="757"/>
      <c r="DYW23" s="757"/>
      <c r="DYX23" s="757"/>
      <c r="DYY23" s="757"/>
      <c r="DYZ23" s="757"/>
      <c r="DZA23" s="757"/>
      <c r="DZB23" s="757"/>
      <c r="DZC23" s="757"/>
      <c r="DZD23" s="757"/>
      <c r="DZE23" s="757"/>
      <c r="DZF23" s="757"/>
      <c r="DZG23" s="757"/>
      <c r="DZH23" s="757"/>
      <c r="DZI23" s="757"/>
      <c r="DZJ23" s="757"/>
      <c r="DZK23" s="757"/>
      <c r="DZL23" s="757"/>
      <c r="DZM23" s="757"/>
      <c r="DZN23" s="757"/>
      <c r="DZO23" s="757"/>
      <c r="DZP23" s="757"/>
      <c r="DZQ23" s="757"/>
      <c r="DZR23" s="757"/>
      <c r="DZS23" s="757"/>
      <c r="DZT23" s="757"/>
      <c r="DZU23" s="757"/>
      <c r="DZV23" s="757"/>
      <c r="DZW23" s="757"/>
      <c r="DZX23" s="757"/>
      <c r="DZY23" s="757"/>
      <c r="DZZ23" s="757"/>
      <c r="EAA23" s="757"/>
      <c r="EAB23" s="757"/>
      <c r="EAC23" s="757"/>
      <c r="EAD23" s="757"/>
      <c r="EAE23" s="757"/>
      <c r="EAF23" s="757"/>
      <c r="EAG23" s="757"/>
      <c r="EAH23" s="757"/>
      <c r="EAI23" s="757"/>
      <c r="EAJ23" s="757"/>
      <c r="EAK23" s="757"/>
      <c r="EAL23" s="757"/>
      <c r="EAM23" s="757"/>
      <c r="EAN23" s="757"/>
      <c r="EAO23" s="757"/>
      <c r="EAP23" s="757"/>
      <c r="EAQ23" s="757"/>
      <c r="EAR23" s="757"/>
      <c r="EAS23" s="757"/>
      <c r="EAT23" s="757"/>
      <c r="EAU23" s="757"/>
      <c r="EAV23" s="757"/>
      <c r="EAW23" s="757"/>
      <c r="EAX23" s="757"/>
      <c r="EAY23" s="757"/>
      <c r="EAZ23" s="757"/>
      <c r="EBA23" s="757"/>
      <c r="EBB23" s="757"/>
      <c r="EBC23" s="757"/>
      <c r="EBD23" s="757"/>
      <c r="EBE23" s="757"/>
      <c r="EBF23" s="757"/>
      <c r="EBG23" s="757"/>
      <c r="EBH23" s="757"/>
      <c r="EBI23" s="757"/>
      <c r="EBJ23" s="757"/>
      <c r="EBK23" s="757"/>
      <c r="EBL23" s="757"/>
      <c r="EBM23" s="757"/>
      <c r="EBN23" s="757"/>
      <c r="EBO23" s="757"/>
      <c r="EBP23" s="757"/>
      <c r="EBQ23" s="757"/>
      <c r="EBR23" s="757"/>
      <c r="EBS23" s="757"/>
      <c r="EBT23" s="757"/>
      <c r="EBU23" s="757"/>
      <c r="EBV23" s="757"/>
      <c r="EBW23" s="757"/>
      <c r="EBX23" s="757"/>
      <c r="EBY23" s="757"/>
      <c r="EBZ23" s="757"/>
      <c r="ECA23" s="757"/>
      <c r="ECB23" s="757"/>
      <c r="ECC23" s="757"/>
      <c r="ECD23" s="757"/>
      <c r="ECE23" s="757"/>
      <c r="ECF23" s="757"/>
      <c r="ECG23" s="757"/>
      <c r="ECH23" s="757"/>
      <c r="ECI23" s="757"/>
      <c r="ECJ23" s="757"/>
      <c r="ECK23" s="757"/>
      <c r="ECL23" s="757"/>
      <c r="ECM23" s="757"/>
      <c r="ECN23" s="757"/>
      <c r="ECO23" s="757"/>
      <c r="ECP23" s="757"/>
      <c r="ECQ23" s="757"/>
      <c r="ECR23" s="757"/>
      <c r="ECS23" s="757"/>
      <c r="ECT23" s="757"/>
      <c r="ECU23" s="757"/>
      <c r="ECV23" s="757"/>
      <c r="ECW23" s="757"/>
      <c r="ECX23" s="757"/>
      <c r="ECY23" s="757"/>
      <c r="ECZ23" s="757"/>
      <c r="EDA23" s="757"/>
      <c r="EDB23" s="757"/>
      <c r="EDC23" s="757"/>
      <c r="EDD23" s="757"/>
      <c r="EDE23" s="757"/>
      <c r="EDF23" s="757"/>
      <c r="EDG23" s="757"/>
      <c r="EDH23" s="757"/>
      <c r="EDI23" s="757"/>
      <c r="EDJ23" s="757"/>
      <c r="EDK23" s="757"/>
      <c r="EDL23" s="757"/>
      <c r="EDM23" s="757"/>
      <c r="EDN23" s="757"/>
      <c r="EDO23" s="757"/>
      <c r="EDP23" s="757"/>
      <c r="EDQ23" s="757"/>
      <c r="EDR23" s="757"/>
      <c r="EDS23" s="757"/>
      <c r="EDT23" s="757"/>
      <c r="EDU23" s="757"/>
      <c r="EDV23" s="757"/>
      <c r="EDW23" s="757"/>
      <c r="EDX23" s="757"/>
      <c r="EDY23" s="757"/>
      <c r="EDZ23" s="757"/>
      <c r="EEA23" s="757"/>
      <c r="EEB23" s="757"/>
      <c r="EEC23" s="757"/>
      <c r="EED23" s="757"/>
      <c r="EEE23" s="757"/>
      <c r="EEF23" s="757"/>
      <c r="EEG23" s="757"/>
      <c r="EEH23" s="757"/>
      <c r="EEI23" s="757"/>
      <c r="EEJ23" s="757"/>
      <c r="EEK23" s="757"/>
      <c r="EEL23" s="757"/>
      <c r="EEM23" s="757"/>
      <c r="EEN23" s="757"/>
      <c r="EEO23" s="757"/>
      <c r="EEP23" s="757"/>
      <c r="EEQ23" s="757"/>
      <c r="EER23" s="757"/>
      <c r="EES23" s="757"/>
      <c r="EET23" s="757"/>
      <c r="EEU23" s="757"/>
      <c r="EEV23" s="757"/>
      <c r="EEW23" s="757"/>
      <c r="EEX23" s="757"/>
      <c r="EEY23" s="757"/>
      <c r="EEZ23" s="757"/>
      <c r="EFA23" s="757"/>
      <c r="EFB23" s="757"/>
      <c r="EFC23" s="757"/>
      <c r="EFD23" s="757"/>
      <c r="EFE23" s="757"/>
      <c r="EFF23" s="757"/>
      <c r="EFG23" s="757"/>
      <c r="EFH23" s="757"/>
      <c r="EFI23" s="757"/>
      <c r="EFJ23" s="757"/>
      <c r="EFK23" s="757"/>
      <c r="EFL23" s="757"/>
      <c r="EFM23" s="757"/>
      <c r="EFN23" s="757"/>
      <c r="EFO23" s="757"/>
      <c r="EFP23" s="757"/>
      <c r="EFQ23" s="757"/>
      <c r="EFR23" s="757"/>
      <c r="EFS23" s="757"/>
      <c r="EFT23" s="757"/>
      <c r="EFU23" s="757"/>
      <c r="EFV23" s="757"/>
      <c r="EFW23" s="757"/>
      <c r="EFX23" s="757"/>
      <c r="EFY23" s="757"/>
      <c r="EFZ23" s="757"/>
      <c r="EGA23" s="757"/>
      <c r="EGB23" s="757"/>
      <c r="EGC23" s="757"/>
      <c r="EGD23" s="757"/>
      <c r="EGE23" s="757"/>
      <c r="EGF23" s="757"/>
      <c r="EGG23" s="757"/>
      <c r="EGH23" s="757"/>
      <c r="EGI23" s="757"/>
      <c r="EGJ23" s="757"/>
      <c r="EGK23" s="757"/>
      <c r="EGL23" s="757"/>
      <c r="EGM23" s="757"/>
      <c r="EGN23" s="757"/>
      <c r="EGO23" s="757"/>
      <c r="EGP23" s="757"/>
      <c r="EGQ23" s="757"/>
      <c r="EGR23" s="757"/>
      <c r="EGS23" s="757"/>
      <c r="EGT23" s="757"/>
      <c r="EGU23" s="757"/>
      <c r="EGV23" s="757"/>
      <c r="EGW23" s="757"/>
      <c r="EGX23" s="757"/>
      <c r="EGY23" s="757"/>
      <c r="EGZ23" s="757"/>
      <c r="EHA23" s="757"/>
      <c r="EHB23" s="757"/>
      <c r="EHC23" s="757"/>
      <c r="EHD23" s="757"/>
      <c r="EHE23" s="757"/>
      <c r="EHF23" s="757"/>
      <c r="EHG23" s="757"/>
      <c r="EHH23" s="757"/>
      <c r="EHI23" s="757"/>
      <c r="EHJ23" s="757"/>
      <c r="EHK23" s="757"/>
      <c r="EHL23" s="757"/>
      <c r="EHM23" s="757"/>
      <c r="EHN23" s="757"/>
      <c r="EHO23" s="757"/>
      <c r="EHP23" s="757"/>
      <c r="EHQ23" s="757"/>
      <c r="EHR23" s="757"/>
      <c r="EHS23" s="757"/>
      <c r="EHT23" s="757"/>
      <c r="EHU23" s="757"/>
      <c r="EHV23" s="757"/>
      <c r="EHW23" s="757"/>
      <c r="EHX23" s="757"/>
      <c r="EHY23" s="757"/>
      <c r="EHZ23" s="757"/>
      <c r="EIA23" s="757"/>
      <c r="EIB23" s="757"/>
      <c r="EIC23" s="757"/>
      <c r="EID23" s="757"/>
      <c r="EIE23" s="757"/>
      <c r="EIF23" s="757"/>
      <c r="EIG23" s="757"/>
      <c r="EIH23" s="757"/>
      <c r="EII23" s="757"/>
      <c r="EIJ23" s="757"/>
      <c r="EIK23" s="757"/>
      <c r="EIL23" s="757"/>
      <c r="EIM23" s="757"/>
      <c r="EIN23" s="757"/>
      <c r="EIO23" s="757"/>
      <c r="EIP23" s="757"/>
      <c r="EIQ23" s="757"/>
      <c r="EIR23" s="757"/>
      <c r="EIS23" s="757"/>
      <c r="EIT23" s="757"/>
      <c r="EIU23" s="757"/>
      <c r="EIV23" s="757"/>
      <c r="EIW23" s="757"/>
      <c r="EIX23" s="757"/>
      <c r="EIY23" s="757"/>
      <c r="EIZ23" s="757"/>
      <c r="EJA23" s="757"/>
      <c r="EJB23" s="757"/>
      <c r="EJC23" s="757"/>
      <c r="EJD23" s="757"/>
      <c r="EJE23" s="757"/>
      <c r="EJF23" s="757"/>
      <c r="EJG23" s="757"/>
      <c r="EJH23" s="757"/>
      <c r="EJI23" s="757"/>
      <c r="EJJ23" s="757"/>
      <c r="EJK23" s="757"/>
      <c r="EJL23" s="757"/>
      <c r="EJM23" s="757"/>
      <c r="EJN23" s="757"/>
      <c r="EJO23" s="757"/>
      <c r="EJP23" s="757"/>
      <c r="EJQ23" s="757"/>
      <c r="EJR23" s="757"/>
      <c r="EJS23" s="757"/>
      <c r="EJT23" s="757"/>
      <c r="EJU23" s="757"/>
      <c r="EJV23" s="757"/>
      <c r="EJW23" s="757"/>
      <c r="EJX23" s="757"/>
      <c r="EJY23" s="757"/>
      <c r="EJZ23" s="757"/>
      <c r="EKA23" s="757"/>
      <c r="EKB23" s="757"/>
      <c r="EKC23" s="757"/>
      <c r="EKD23" s="757"/>
      <c r="EKE23" s="757"/>
      <c r="EKF23" s="757"/>
      <c r="EKG23" s="757"/>
      <c r="EKH23" s="757"/>
      <c r="EKI23" s="757"/>
      <c r="EKJ23" s="757"/>
      <c r="EKK23" s="757"/>
      <c r="EKL23" s="757"/>
      <c r="EKM23" s="757"/>
      <c r="EKN23" s="757"/>
      <c r="EKO23" s="757"/>
      <c r="EKP23" s="757"/>
      <c r="EKQ23" s="757"/>
      <c r="EKR23" s="757"/>
      <c r="EKS23" s="757"/>
      <c r="EKT23" s="757"/>
      <c r="EKU23" s="757"/>
      <c r="EKV23" s="757"/>
      <c r="EKW23" s="757"/>
      <c r="EKX23" s="757"/>
      <c r="EKY23" s="757"/>
      <c r="EKZ23" s="757"/>
      <c r="ELA23" s="757"/>
      <c r="ELB23" s="757"/>
      <c r="ELC23" s="757"/>
      <c r="ELD23" s="757"/>
      <c r="ELE23" s="757"/>
      <c r="ELF23" s="757"/>
      <c r="ELG23" s="757"/>
      <c r="ELH23" s="757"/>
      <c r="ELI23" s="757"/>
      <c r="ELJ23" s="757"/>
      <c r="ELK23" s="757"/>
      <c r="ELL23" s="757"/>
      <c r="ELM23" s="757"/>
      <c r="ELN23" s="757"/>
      <c r="ELO23" s="757"/>
      <c r="ELP23" s="757"/>
      <c r="ELQ23" s="757"/>
      <c r="ELR23" s="757"/>
      <c r="ELS23" s="757"/>
      <c r="ELT23" s="757"/>
      <c r="ELU23" s="757"/>
      <c r="ELV23" s="757"/>
      <c r="ELW23" s="757"/>
      <c r="ELX23" s="757"/>
      <c r="ELY23" s="757"/>
      <c r="ELZ23" s="757"/>
      <c r="EMA23" s="757"/>
      <c r="EMB23" s="757"/>
      <c r="EMC23" s="757"/>
      <c r="EMD23" s="757"/>
      <c r="EME23" s="757"/>
      <c r="EMF23" s="757"/>
      <c r="EMG23" s="757"/>
      <c r="EMH23" s="757"/>
      <c r="EMI23" s="757"/>
      <c r="EMJ23" s="757"/>
      <c r="EMK23" s="757"/>
      <c r="EML23" s="757"/>
      <c r="EMM23" s="757"/>
      <c r="EMN23" s="757"/>
      <c r="EMO23" s="757"/>
      <c r="EMP23" s="757"/>
      <c r="EMQ23" s="757"/>
      <c r="EMR23" s="757"/>
      <c r="EMS23" s="757"/>
      <c r="EMT23" s="757"/>
      <c r="EMU23" s="757"/>
      <c r="EMV23" s="757"/>
      <c r="EMW23" s="757"/>
      <c r="EMX23" s="757"/>
      <c r="EMY23" s="757"/>
      <c r="EMZ23" s="757"/>
      <c r="ENA23" s="757"/>
      <c r="ENB23" s="757"/>
      <c r="ENC23" s="757"/>
      <c r="END23" s="757"/>
      <c r="ENE23" s="757"/>
      <c r="ENF23" s="757"/>
      <c r="ENG23" s="757"/>
      <c r="ENH23" s="757"/>
      <c r="ENI23" s="757"/>
      <c r="ENJ23" s="757"/>
      <c r="ENK23" s="757"/>
      <c r="ENL23" s="757"/>
      <c r="ENM23" s="757"/>
      <c r="ENN23" s="757"/>
      <c r="ENO23" s="757"/>
      <c r="ENP23" s="757"/>
      <c r="ENQ23" s="757"/>
      <c r="ENR23" s="757"/>
      <c r="ENS23" s="757"/>
      <c r="ENT23" s="757"/>
      <c r="ENU23" s="757"/>
      <c r="ENV23" s="757"/>
      <c r="ENW23" s="757"/>
      <c r="ENX23" s="757"/>
      <c r="ENY23" s="757"/>
      <c r="ENZ23" s="757"/>
      <c r="EOA23" s="757"/>
      <c r="EOB23" s="757"/>
      <c r="EOC23" s="757"/>
      <c r="EOD23" s="757"/>
      <c r="EOE23" s="757"/>
      <c r="EOF23" s="757"/>
      <c r="EOG23" s="757"/>
      <c r="EOH23" s="757"/>
      <c r="EOI23" s="757"/>
      <c r="EOJ23" s="757"/>
      <c r="EOK23" s="757"/>
      <c r="EOL23" s="757"/>
      <c r="EOM23" s="757"/>
      <c r="EON23" s="757"/>
      <c r="EOO23" s="757"/>
      <c r="EOP23" s="757"/>
      <c r="EOQ23" s="757"/>
      <c r="EOR23" s="757"/>
      <c r="EOS23" s="757"/>
      <c r="EOT23" s="757"/>
      <c r="EOU23" s="757"/>
      <c r="EOV23" s="757"/>
      <c r="EOW23" s="757"/>
      <c r="EOX23" s="757"/>
      <c r="EOY23" s="757"/>
      <c r="EOZ23" s="757"/>
      <c r="EPA23" s="757"/>
      <c r="EPB23" s="757"/>
      <c r="EPC23" s="757"/>
      <c r="EPD23" s="757"/>
      <c r="EPE23" s="757"/>
      <c r="EPF23" s="757"/>
      <c r="EPG23" s="757"/>
      <c r="EPH23" s="757"/>
      <c r="EPI23" s="757"/>
      <c r="EPJ23" s="757"/>
      <c r="EPK23" s="757"/>
      <c r="EPL23" s="757"/>
      <c r="EPM23" s="757"/>
      <c r="EPN23" s="757"/>
      <c r="EPO23" s="757"/>
      <c r="EPP23" s="757"/>
      <c r="EPQ23" s="757"/>
      <c r="EPR23" s="757"/>
      <c r="EPS23" s="757"/>
      <c r="EPT23" s="757"/>
      <c r="EPU23" s="757"/>
      <c r="EPV23" s="757"/>
      <c r="EPW23" s="757"/>
      <c r="EPX23" s="757"/>
      <c r="EPY23" s="757"/>
      <c r="EPZ23" s="757"/>
      <c r="EQA23" s="757"/>
      <c r="EQB23" s="757"/>
      <c r="EQC23" s="757"/>
      <c r="EQD23" s="757"/>
      <c r="EQE23" s="757"/>
      <c r="EQF23" s="757"/>
      <c r="EQG23" s="757"/>
      <c r="EQH23" s="757"/>
      <c r="EQI23" s="757"/>
      <c r="EQJ23" s="757"/>
      <c r="EQK23" s="757"/>
      <c r="EQL23" s="757"/>
      <c r="EQM23" s="757"/>
      <c r="EQN23" s="757"/>
      <c r="EQO23" s="757"/>
      <c r="EQP23" s="757"/>
      <c r="EQQ23" s="757"/>
      <c r="EQR23" s="757"/>
      <c r="EQS23" s="757"/>
      <c r="EQT23" s="757"/>
      <c r="EQU23" s="757"/>
      <c r="EQV23" s="757"/>
      <c r="EQW23" s="757"/>
      <c r="EQX23" s="757"/>
      <c r="EQY23" s="757"/>
      <c r="EQZ23" s="757"/>
      <c r="ERA23" s="757"/>
      <c r="ERB23" s="757"/>
      <c r="ERC23" s="757"/>
      <c r="ERD23" s="757"/>
      <c r="ERE23" s="757"/>
      <c r="ERF23" s="757"/>
      <c r="ERG23" s="757"/>
      <c r="ERH23" s="757"/>
      <c r="ERI23" s="757"/>
      <c r="ERJ23" s="757"/>
      <c r="ERK23" s="757"/>
      <c r="ERL23" s="757"/>
      <c r="ERM23" s="757"/>
      <c r="ERN23" s="757"/>
      <c r="ERO23" s="757"/>
      <c r="ERP23" s="757"/>
      <c r="ERQ23" s="757"/>
      <c r="ERR23" s="757"/>
      <c r="ERS23" s="757"/>
      <c r="ERT23" s="757"/>
      <c r="ERU23" s="757"/>
      <c r="ERV23" s="757"/>
      <c r="ERW23" s="757"/>
      <c r="ERX23" s="757"/>
      <c r="ERY23" s="757"/>
      <c r="ERZ23" s="757"/>
      <c r="ESA23" s="757"/>
      <c r="ESB23" s="757"/>
      <c r="ESC23" s="757"/>
      <c r="ESD23" s="757"/>
      <c r="ESE23" s="757"/>
      <c r="ESF23" s="757"/>
      <c r="ESG23" s="757"/>
      <c r="ESH23" s="757"/>
      <c r="ESI23" s="757"/>
      <c r="ESJ23" s="757"/>
      <c r="ESK23" s="757"/>
      <c r="ESL23" s="757"/>
      <c r="ESM23" s="757"/>
      <c r="ESN23" s="757"/>
      <c r="ESO23" s="757"/>
      <c r="ESP23" s="757"/>
      <c r="ESQ23" s="757"/>
      <c r="ESR23" s="757"/>
      <c r="ESS23" s="757"/>
      <c r="EST23" s="757"/>
      <c r="ESU23" s="757"/>
      <c r="ESV23" s="757"/>
      <c r="ESW23" s="757"/>
      <c r="ESX23" s="757"/>
      <c r="ESY23" s="757"/>
      <c r="ESZ23" s="757"/>
      <c r="ETA23" s="757"/>
      <c r="ETB23" s="757"/>
      <c r="ETC23" s="757"/>
      <c r="ETD23" s="757"/>
      <c r="ETE23" s="757"/>
      <c r="ETF23" s="757"/>
      <c r="ETG23" s="757"/>
      <c r="ETH23" s="757"/>
      <c r="ETI23" s="757"/>
      <c r="ETJ23" s="757"/>
      <c r="ETK23" s="757"/>
      <c r="ETL23" s="757"/>
      <c r="ETM23" s="757"/>
      <c r="ETN23" s="757"/>
      <c r="ETO23" s="757"/>
      <c r="ETP23" s="757"/>
      <c r="ETQ23" s="757"/>
      <c r="ETR23" s="757"/>
      <c r="ETS23" s="757"/>
      <c r="ETT23" s="757"/>
      <c r="ETU23" s="757"/>
      <c r="ETV23" s="757"/>
      <c r="ETW23" s="757"/>
      <c r="ETX23" s="757"/>
      <c r="ETY23" s="757"/>
      <c r="ETZ23" s="757"/>
      <c r="EUA23" s="757"/>
      <c r="EUB23" s="757"/>
      <c r="EUC23" s="757"/>
      <c r="EUD23" s="757"/>
      <c r="EUE23" s="757"/>
      <c r="EUF23" s="757"/>
      <c r="EUG23" s="757"/>
      <c r="EUH23" s="757"/>
      <c r="EUI23" s="757"/>
      <c r="EUJ23" s="757"/>
      <c r="EUK23" s="757"/>
      <c r="EUL23" s="757"/>
      <c r="EUM23" s="757"/>
      <c r="EUN23" s="757"/>
      <c r="EUO23" s="757"/>
      <c r="EUP23" s="757"/>
      <c r="EUQ23" s="757"/>
      <c r="EUR23" s="757"/>
      <c r="EUS23" s="757"/>
      <c r="EUT23" s="757"/>
      <c r="EUU23" s="757"/>
      <c r="EUV23" s="757"/>
      <c r="EUW23" s="757"/>
      <c r="EUX23" s="757"/>
      <c r="EUY23" s="757"/>
      <c r="EUZ23" s="757"/>
      <c r="EVA23" s="757"/>
      <c r="EVB23" s="757"/>
      <c r="EVC23" s="757"/>
      <c r="EVD23" s="757"/>
      <c r="EVE23" s="757"/>
      <c r="EVF23" s="757"/>
      <c r="EVG23" s="757"/>
      <c r="EVH23" s="757"/>
      <c r="EVI23" s="757"/>
      <c r="EVJ23" s="757"/>
      <c r="EVK23" s="757"/>
      <c r="EVL23" s="757"/>
      <c r="EVM23" s="757"/>
      <c r="EVN23" s="757"/>
      <c r="EVO23" s="757"/>
      <c r="EVP23" s="757"/>
      <c r="EVQ23" s="757"/>
      <c r="EVR23" s="757"/>
      <c r="EVS23" s="757"/>
      <c r="EVT23" s="757"/>
      <c r="EVU23" s="757"/>
      <c r="EVV23" s="757"/>
      <c r="EVW23" s="757"/>
      <c r="EVX23" s="757"/>
      <c r="EVY23" s="757"/>
      <c r="EVZ23" s="757"/>
      <c r="EWA23" s="757"/>
      <c r="EWB23" s="757"/>
      <c r="EWC23" s="757"/>
      <c r="EWD23" s="757"/>
      <c r="EWE23" s="757"/>
      <c r="EWF23" s="757"/>
      <c r="EWG23" s="757"/>
      <c r="EWH23" s="757"/>
      <c r="EWI23" s="757"/>
      <c r="EWJ23" s="757"/>
      <c r="EWK23" s="757"/>
      <c r="EWL23" s="757"/>
      <c r="EWM23" s="757"/>
      <c r="EWN23" s="757"/>
      <c r="EWO23" s="757"/>
      <c r="EWP23" s="757"/>
      <c r="EWQ23" s="757"/>
      <c r="EWR23" s="757"/>
      <c r="EWS23" s="757"/>
      <c r="EWT23" s="757"/>
      <c r="EWU23" s="757"/>
      <c r="EWV23" s="757"/>
      <c r="EWW23" s="757"/>
      <c r="EWX23" s="757"/>
      <c r="EWY23" s="757"/>
      <c r="EWZ23" s="757"/>
      <c r="EXA23" s="757"/>
      <c r="EXB23" s="757"/>
      <c r="EXC23" s="757"/>
      <c r="EXD23" s="757"/>
      <c r="EXE23" s="757"/>
      <c r="EXF23" s="757"/>
      <c r="EXG23" s="757"/>
      <c r="EXH23" s="757"/>
      <c r="EXI23" s="757"/>
      <c r="EXJ23" s="757"/>
      <c r="EXK23" s="757"/>
      <c r="EXL23" s="757"/>
      <c r="EXM23" s="757"/>
      <c r="EXN23" s="757"/>
      <c r="EXO23" s="757"/>
      <c r="EXP23" s="757"/>
      <c r="EXQ23" s="757"/>
      <c r="EXR23" s="757"/>
      <c r="EXS23" s="757"/>
      <c r="EXT23" s="757"/>
      <c r="EXU23" s="757"/>
      <c r="EXV23" s="757"/>
      <c r="EXW23" s="757"/>
      <c r="EXX23" s="757"/>
      <c r="EXY23" s="757"/>
      <c r="EXZ23" s="757"/>
      <c r="EYA23" s="757"/>
      <c r="EYB23" s="757"/>
      <c r="EYC23" s="757"/>
      <c r="EYD23" s="757"/>
      <c r="EYE23" s="757"/>
      <c r="EYF23" s="757"/>
      <c r="EYG23" s="757"/>
      <c r="EYH23" s="757"/>
      <c r="EYI23" s="757"/>
      <c r="EYJ23" s="757"/>
      <c r="EYK23" s="757"/>
      <c r="EYL23" s="757"/>
      <c r="EYM23" s="757"/>
      <c r="EYN23" s="757"/>
      <c r="EYO23" s="757"/>
      <c r="EYP23" s="757"/>
      <c r="EYQ23" s="757"/>
      <c r="EYR23" s="757"/>
      <c r="EYS23" s="757"/>
      <c r="EYT23" s="757"/>
      <c r="EYU23" s="757"/>
      <c r="EYV23" s="757"/>
      <c r="EYW23" s="757"/>
      <c r="EYX23" s="757"/>
      <c r="EYY23" s="757"/>
      <c r="EYZ23" s="757"/>
      <c r="EZA23" s="757"/>
      <c r="EZB23" s="757"/>
      <c r="EZC23" s="757"/>
      <c r="EZD23" s="757"/>
      <c r="EZE23" s="757"/>
      <c r="EZF23" s="757"/>
      <c r="EZG23" s="757"/>
      <c r="EZH23" s="757"/>
      <c r="EZI23" s="757"/>
      <c r="EZJ23" s="757"/>
      <c r="EZK23" s="757"/>
      <c r="EZL23" s="757"/>
      <c r="EZM23" s="757"/>
      <c r="EZN23" s="757"/>
      <c r="EZO23" s="757"/>
      <c r="EZP23" s="757"/>
      <c r="EZQ23" s="757"/>
      <c r="EZR23" s="757"/>
      <c r="EZS23" s="757"/>
      <c r="EZT23" s="757"/>
      <c r="EZU23" s="757"/>
      <c r="EZV23" s="757"/>
      <c r="EZW23" s="757"/>
      <c r="EZX23" s="757"/>
      <c r="EZY23" s="757"/>
      <c r="EZZ23" s="757"/>
      <c r="FAA23" s="757"/>
      <c r="FAB23" s="757"/>
      <c r="FAC23" s="757"/>
      <c r="FAD23" s="757"/>
      <c r="FAE23" s="757"/>
      <c r="FAF23" s="757"/>
      <c r="FAG23" s="757"/>
      <c r="FAH23" s="757"/>
      <c r="FAI23" s="757"/>
      <c r="FAJ23" s="757"/>
      <c r="FAK23" s="757"/>
      <c r="FAL23" s="757"/>
      <c r="FAM23" s="757"/>
      <c r="FAN23" s="757"/>
      <c r="FAO23" s="757"/>
      <c r="FAP23" s="757"/>
      <c r="FAQ23" s="757"/>
      <c r="FAR23" s="757"/>
      <c r="FAS23" s="757"/>
      <c r="FAT23" s="757"/>
      <c r="FAU23" s="757"/>
      <c r="FAV23" s="757"/>
      <c r="FAW23" s="757"/>
      <c r="FAX23" s="757"/>
      <c r="FAY23" s="757"/>
      <c r="FAZ23" s="757"/>
      <c r="FBA23" s="757"/>
      <c r="FBB23" s="757"/>
      <c r="FBC23" s="757"/>
      <c r="FBD23" s="757"/>
      <c r="FBE23" s="757"/>
      <c r="FBF23" s="757"/>
      <c r="FBG23" s="757"/>
      <c r="FBH23" s="757"/>
      <c r="FBI23" s="757"/>
      <c r="FBJ23" s="757"/>
      <c r="FBK23" s="757"/>
      <c r="FBL23" s="757"/>
      <c r="FBM23" s="757"/>
      <c r="FBN23" s="757"/>
      <c r="FBO23" s="757"/>
      <c r="FBP23" s="757"/>
      <c r="FBQ23" s="757"/>
      <c r="FBR23" s="757"/>
      <c r="FBS23" s="757"/>
      <c r="FBT23" s="757"/>
      <c r="FBU23" s="757"/>
      <c r="FBV23" s="757"/>
      <c r="FBW23" s="757"/>
      <c r="FBX23" s="757"/>
      <c r="FBY23" s="757"/>
      <c r="FBZ23" s="757"/>
      <c r="FCA23" s="757"/>
      <c r="FCB23" s="757"/>
      <c r="FCC23" s="757"/>
      <c r="FCD23" s="757"/>
      <c r="FCE23" s="757"/>
      <c r="FCF23" s="757"/>
      <c r="FCG23" s="757"/>
      <c r="FCH23" s="757"/>
      <c r="FCI23" s="757"/>
      <c r="FCJ23" s="757"/>
      <c r="FCK23" s="757"/>
      <c r="FCL23" s="757"/>
      <c r="FCM23" s="757"/>
      <c r="FCN23" s="757"/>
      <c r="FCO23" s="757"/>
      <c r="FCP23" s="757"/>
      <c r="FCQ23" s="757"/>
      <c r="FCR23" s="757"/>
      <c r="FCS23" s="757"/>
      <c r="FCT23" s="757"/>
      <c r="FCU23" s="757"/>
      <c r="FCV23" s="757"/>
      <c r="FCW23" s="757"/>
      <c r="FCX23" s="757"/>
      <c r="FCY23" s="757"/>
      <c r="FCZ23" s="757"/>
      <c r="FDA23" s="757"/>
      <c r="FDB23" s="757"/>
      <c r="FDC23" s="757"/>
      <c r="FDD23" s="757"/>
      <c r="FDE23" s="757"/>
      <c r="FDF23" s="757"/>
      <c r="FDG23" s="757"/>
      <c r="FDH23" s="757"/>
      <c r="FDI23" s="757"/>
      <c r="FDJ23" s="757"/>
      <c r="FDK23" s="757"/>
      <c r="FDL23" s="757"/>
      <c r="FDM23" s="757"/>
      <c r="FDN23" s="757"/>
      <c r="FDO23" s="757"/>
      <c r="FDP23" s="757"/>
      <c r="FDQ23" s="757"/>
      <c r="FDR23" s="757"/>
      <c r="FDS23" s="757"/>
      <c r="FDT23" s="757"/>
      <c r="FDU23" s="757"/>
      <c r="FDV23" s="757"/>
      <c r="FDW23" s="757"/>
      <c r="FDX23" s="757"/>
      <c r="FDY23" s="757"/>
      <c r="FDZ23" s="757"/>
      <c r="FEA23" s="757"/>
      <c r="FEB23" s="757"/>
      <c r="FEC23" s="757"/>
      <c r="FED23" s="757"/>
      <c r="FEE23" s="757"/>
      <c r="FEF23" s="757"/>
      <c r="FEG23" s="757"/>
      <c r="FEH23" s="757"/>
      <c r="FEI23" s="757"/>
      <c r="FEJ23" s="757"/>
      <c r="FEK23" s="757"/>
      <c r="FEL23" s="757"/>
      <c r="FEM23" s="757"/>
      <c r="FEN23" s="757"/>
      <c r="FEO23" s="757"/>
      <c r="FEP23" s="757"/>
      <c r="FEQ23" s="757"/>
      <c r="FER23" s="757"/>
      <c r="FES23" s="757"/>
      <c r="FET23" s="757"/>
      <c r="FEU23" s="757"/>
      <c r="FEV23" s="757"/>
      <c r="FEW23" s="757"/>
      <c r="FEX23" s="757"/>
      <c r="FEY23" s="757"/>
      <c r="FEZ23" s="757"/>
      <c r="FFA23" s="757"/>
      <c r="FFB23" s="757"/>
      <c r="FFC23" s="757"/>
      <c r="FFD23" s="757"/>
      <c r="FFE23" s="757"/>
      <c r="FFF23" s="757"/>
      <c r="FFG23" s="757"/>
      <c r="FFH23" s="757"/>
      <c r="FFI23" s="757"/>
      <c r="FFJ23" s="757"/>
      <c r="FFK23" s="757"/>
      <c r="FFL23" s="757"/>
      <c r="FFM23" s="757"/>
      <c r="FFN23" s="757"/>
      <c r="FFO23" s="757"/>
      <c r="FFP23" s="757"/>
      <c r="FFQ23" s="757"/>
      <c r="FFR23" s="757"/>
      <c r="FFS23" s="757"/>
      <c r="FFT23" s="757"/>
      <c r="FFU23" s="757"/>
      <c r="FFV23" s="757"/>
      <c r="FFW23" s="757"/>
      <c r="FFX23" s="757"/>
      <c r="FFY23" s="757"/>
      <c r="FFZ23" s="757"/>
      <c r="FGA23" s="757"/>
      <c r="FGB23" s="757"/>
      <c r="FGC23" s="757"/>
      <c r="FGD23" s="757"/>
      <c r="FGE23" s="757"/>
      <c r="FGF23" s="757"/>
      <c r="FGG23" s="757"/>
      <c r="FGH23" s="757"/>
      <c r="FGI23" s="757"/>
      <c r="FGJ23" s="757"/>
      <c r="FGK23" s="757"/>
      <c r="FGL23" s="757"/>
      <c r="FGM23" s="757"/>
      <c r="FGN23" s="757"/>
      <c r="FGO23" s="757"/>
      <c r="FGP23" s="757"/>
      <c r="FGQ23" s="757"/>
      <c r="FGR23" s="757"/>
      <c r="FGS23" s="757"/>
      <c r="FGT23" s="757"/>
      <c r="FGU23" s="757"/>
      <c r="FGV23" s="757"/>
      <c r="FGW23" s="757"/>
      <c r="FGX23" s="757"/>
      <c r="FGY23" s="757"/>
      <c r="FGZ23" s="757"/>
      <c r="FHA23" s="757"/>
      <c r="FHB23" s="757"/>
      <c r="FHC23" s="757"/>
      <c r="FHD23" s="757"/>
      <c r="FHE23" s="757"/>
      <c r="FHF23" s="757"/>
      <c r="FHG23" s="757"/>
      <c r="FHH23" s="757"/>
      <c r="FHI23" s="757"/>
      <c r="FHJ23" s="757"/>
      <c r="FHK23" s="757"/>
      <c r="FHL23" s="757"/>
      <c r="FHM23" s="757"/>
      <c r="FHN23" s="757"/>
      <c r="FHO23" s="757"/>
      <c r="FHP23" s="757"/>
      <c r="FHQ23" s="757"/>
      <c r="FHR23" s="757"/>
      <c r="FHS23" s="757"/>
      <c r="FHT23" s="757"/>
      <c r="FHU23" s="757"/>
      <c r="FHV23" s="757"/>
      <c r="FHW23" s="757"/>
      <c r="FHX23" s="757"/>
      <c r="FHY23" s="757"/>
      <c r="FHZ23" s="757"/>
      <c r="FIA23" s="757"/>
      <c r="FIB23" s="757"/>
      <c r="FIC23" s="757"/>
      <c r="FID23" s="757"/>
      <c r="FIE23" s="757"/>
      <c r="FIF23" s="757"/>
      <c r="FIG23" s="757"/>
      <c r="FIH23" s="757"/>
      <c r="FII23" s="757"/>
      <c r="FIJ23" s="757"/>
      <c r="FIK23" s="757"/>
      <c r="FIL23" s="757"/>
      <c r="FIM23" s="757"/>
      <c r="FIN23" s="757"/>
      <c r="FIO23" s="757"/>
      <c r="FIP23" s="757"/>
      <c r="FIQ23" s="757"/>
      <c r="FIR23" s="757"/>
      <c r="FIS23" s="757"/>
      <c r="FIT23" s="757"/>
      <c r="FIU23" s="757"/>
      <c r="FIV23" s="757"/>
      <c r="FIW23" s="757"/>
      <c r="FIX23" s="757"/>
      <c r="FIY23" s="757"/>
      <c r="FIZ23" s="757"/>
      <c r="FJA23" s="757"/>
      <c r="FJB23" s="757"/>
      <c r="FJC23" s="757"/>
      <c r="FJD23" s="757"/>
      <c r="FJE23" s="757"/>
      <c r="FJF23" s="757"/>
      <c r="FJG23" s="757"/>
      <c r="FJH23" s="757"/>
      <c r="FJI23" s="757"/>
      <c r="FJJ23" s="757"/>
      <c r="FJK23" s="757"/>
      <c r="FJL23" s="757"/>
      <c r="FJM23" s="757"/>
      <c r="FJN23" s="757"/>
      <c r="FJO23" s="757"/>
      <c r="FJP23" s="757"/>
      <c r="FJQ23" s="757"/>
      <c r="FJR23" s="757"/>
      <c r="FJS23" s="757"/>
      <c r="FJT23" s="757"/>
      <c r="FJU23" s="757"/>
      <c r="FJV23" s="757"/>
      <c r="FJW23" s="757"/>
      <c r="FJX23" s="757"/>
      <c r="FJY23" s="757"/>
      <c r="FJZ23" s="757"/>
      <c r="FKA23" s="757"/>
      <c r="FKB23" s="757"/>
      <c r="FKC23" s="757"/>
      <c r="FKD23" s="757"/>
      <c r="FKE23" s="757"/>
      <c r="FKF23" s="757"/>
      <c r="FKG23" s="757"/>
      <c r="FKH23" s="757"/>
      <c r="FKI23" s="757"/>
      <c r="FKJ23" s="757"/>
      <c r="FKK23" s="757"/>
      <c r="FKL23" s="757"/>
      <c r="FKM23" s="757"/>
      <c r="FKN23" s="757"/>
      <c r="FKO23" s="757"/>
      <c r="FKP23" s="757"/>
      <c r="FKQ23" s="757"/>
      <c r="FKR23" s="757"/>
      <c r="FKS23" s="757"/>
      <c r="FKT23" s="757"/>
      <c r="FKU23" s="757"/>
      <c r="FKV23" s="757"/>
      <c r="FKW23" s="757"/>
      <c r="FKX23" s="757"/>
      <c r="FKY23" s="757"/>
      <c r="FKZ23" s="757"/>
      <c r="FLA23" s="757"/>
      <c r="FLB23" s="757"/>
      <c r="FLC23" s="757"/>
      <c r="FLD23" s="757"/>
      <c r="FLE23" s="757"/>
      <c r="FLF23" s="757"/>
      <c r="FLG23" s="757"/>
      <c r="FLH23" s="757"/>
      <c r="FLI23" s="757"/>
      <c r="FLJ23" s="757"/>
      <c r="FLK23" s="757"/>
      <c r="FLL23" s="757"/>
      <c r="FLM23" s="757"/>
      <c r="FLN23" s="757"/>
      <c r="FLO23" s="757"/>
      <c r="FLP23" s="757"/>
      <c r="FLQ23" s="757"/>
      <c r="FLR23" s="757"/>
      <c r="FLS23" s="757"/>
      <c r="FLT23" s="757"/>
      <c r="FLU23" s="757"/>
      <c r="FLV23" s="757"/>
      <c r="FLW23" s="757"/>
      <c r="FLX23" s="757"/>
      <c r="FLY23" s="757"/>
      <c r="FLZ23" s="757"/>
      <c r="FMA23" s="757"/>
      <c r="FMB23" s="757"/>
      <c r="FMC23" s="757"/>
      <c r="FMD23" s="757"/>
      <c r="FME23" s="757"/>
      <c r="FMF23" s="757"/>
      <c r="FMG23" s="757"/>
      <c r="FMH23" s="757"/>
      <c r="FMI23" s="757"/>
      <c r="FMJ23" s="757"/>
      <c r="FMK23" s="757"/>
      <c r="FML23" s="757"/>
      <c r="FMM23" s="757"/>
      <c r="FMN23" s="757"/>
      <c r="FMO23" s="757"/>
      <c r="FMP23" s="757"/>
      <c r="FMQ23" s="757"/>
      <c r="FMR23" s="757"/>
      <c r="FMS23" s="757"/>
      <c r="FMT23" s="757"/>
      <c r="FMU23" s="757"/>
      <c r="FMV23" s="757"/>
      <c r="FMW23" s="757"/>
      <c r="FMX23" s="757"/>
      <c r="FMY23" s="757"/>
      <c r="FMZ23" s="757"/>
      <c r="FNA23" s="757"/>
      <c r="FNB23" s="757"/>
      <c r="FNC23" s="757"/>
      <c r="FND23" s="757"/>
      <c r="FNE23" s="757"/>
      <c r="FNF23" s="757"/>
      <c r="FNG23" s="757"/>
      <c r="FNH23" s="757"/>
      <c r="FNI23" s="757"/>
      <c r="FNJ23" s="757"/>
      <c r="FNK23" s="757"/>
      <c r="FNL23" s="757"/>
      <c r="FNM23" s="757"/>
      <c r="FNN23" s="757"/>
      <c r="FNO23" s="757"/>
      <c r="FNP23" s="757"/>
      <c r="FNQ23" s="757"/>
      <c r="FNR23" s="757"/>
      <c r="FNS23" s="757"/>
      <c r="FNT23" s="757"/>
      <c r="FNU23" s="757"/>
      <c r="FNV23" s="757"/>
      <c r="FNW23" s="757"/>
      <c r="FNX23" s="757"/>
      <c r="FNY23" s="757"/>
      <c r="FNZ23" s="757"/>
      <c r="FOA23" s="757"/>
      <c r="FOB23" s="757"/>
      <c r="FOC23" s="757"/>
      <c r="FOD23" s="757"/>
      <c r="FOE23" s="757"/>
      <c r="FOF23" s="757"/>
      <c r="FOG23" s="757"/>
      <c r="FOH23" s="757"/>
      <c r="FOI23" s="757"/>
      <c r="FOJ23" s="757"/>
      <c r="FOK23" s="757"/>
      <c r="FOL23" s="757"/>
      <c r="FOM23" s="757"/>
      <c r="FON23" s="757"/>
      <c r="FOO23" s="757"/>
      <c r="FOP23" s="757"/>
      <c r="FOQ23" s="757"/>
      <c r="FOR23" s="757"/>
      <c r="FOS23" s="757"/>
      <c r="FOT23" s="757"/>
      <c r="FOU23" s="757"/>
      <c r="FOV23" s="757"/>
      <c r="FOW23" s="757"/>
      <c r="FOX23" s="757"/>
      <c r="FOY23" s="757"/>
      <c r="FOZ23" s="757"/>
      <c r="FPA23" s="757"/>
      <c r="FPB23" s="757"/>
      <c r="FPC23" s="757"/>
      <c r="FPD23" s="757"/>
      <c r="FPE23" s="757"/>
      <c r="FPF23" s="757"/>
      <c r="FPG23" s="757"/>
      <c r="FPH23" s="757"/>
      <c r="FPI23" s="757"/>
      <c r="FPJ23" s="757"/>
      <c r="FPK23" s="757"/>
      <c r="FPL23" s="757"/>
      <c r="FPM23" s="757"/>
      <c r="FPN23" s="757"/>
      <c r="FPO23" s="757"/>
      <c r="FPP23" s="757"/>
      <c r="FPQ23" s="757"/>
      <c r="FPR23" s="757"/>
      <c r="FPS23" s="757"/>
      <c r="FPT23" s="757"/>
      <c r="FPU23" s="757"/>
      <c r="FPV23" s="757"/>
      <c r="FPW23" s="757"/>
      <c r="FPX23" s="757"/>
      <c r="FPY23" s="757"/>
      <c r="FPZ23" s="757"/>
      <c r="FQA23" s="757"/>
      <c r="FQB23" s="757"/>
      <c r="FQC23" s="757"/>
      <c r="FQD23" s="757"/>
      <c r="FQE23" s="757"/>
      <c r="FQF23" s="757"/>
      <c r="FQG23" s="757"/>
      <c r="FQH23" s="757"/>
      <c r="FQI23" s="757"/>
      <c r="FQJ23" s="757"/>
      <c r="FQK23" s="757"/>
      <c r="FQL23" s="757"/>
      <c r="FQM23" s="757"/>
      <c r="FQN23" s="757"/>
      <c r="FQO23" s="757"/>
      <c r="FQP23" s="757"/>
      <c r="FQQ23" s="757"/>
      <c r="FQR23" s="757"/>
      <c r="FQS23" s="757"/>
      <c r="FQT23" s="757"/>
      <c r="FQU23" s="757"/>
      <c r="FQV23" s="757"/>
      <c r="FQW23" s="757"/>
      <c r="FQX23" s="757"/>
      <c r="FQY23" s="757"/>
      <c r="FQZ23" s="757"/>
      <c r="FRA23" s="757"/>
      <c r="FRB23" s="757"/>
      <c r="FRC23" s="757"/>
      <c r="FRD23" s="757"/>
      <c r="FRE23" s="757"/>
      <c r="FRF23" s="757"/>
      <c r="FRG23" s="757"/>
      <c r="FRH23" s="757"/>
      <c r="FRI23" s="757"/>
      <c r="FRJ23" s="757"/>
      <c r="FRK23" s="757"/>
      <c r="FRL23" s="757"/>
      <c r="FRM23" s="757"/>
      <c r="FRN23" s="757"/>
      <c r="FRO23" s="757"/>
      <c r="FRP23" s="757"/>
      <c r="FRQ23" s="757"/>
      <c r="FRR23" s="757"/>
      <c r="FRS23" s="757"/>
      <c r="FRT23" s="757"/>
      <c r="FRU23" s="757"/>
      <c r="FRV23" s="757"/>
      <c r="FRW23" s="757"/>
      <c r="FRX23" s="757"/>
      <c r="FRY23" s="757"/>
      <c r="FRZ23" s="757"/>
      <c r="FSA23" s="757"/>
      <c r="FSB23" s="757"/>
      <c r="FSC23" s="757"/>
      <c r="FSD23" s="757"/>
      <c r="FSE23" s="757"/>
      <c r="FSF23" s="757"/>
      <c r="FSG23" s="757"/>
      <c r="FSH23" s="757"/>
      <c r="FSI23" s="757"/>
      <c r="FSJ23" s="757"/>
      <c r="FSK23" s="757"/>
      <c r="FSL23" s="757"/>
      <c r="FSM23" s="757"/>
      <c r="FSN23" s="757"/>
      <c r="FSO23" s="757"/>
      <c r="FSP23" s="757"/>
      <c r="FSQ23" s="757"/>
      <c r="FSR23" s="757"/>
      <c r="FSS23" s="757"/>
      <c r="FST23" s="757"/>
      <c r="FSU23" s="757"/>
      <c r="FSV23" s="757"/>
      <c r="FSW23" s="757"/>
      <c r="FSX23" s="757"/>
      <c r="FSY23" s="757"/>
      <c r="FSZ23" s="757"/>
      <c r="FTA23" s="757"/>
      <c r="FTB23" s="757"/>
      <c r="FTC23" s="757"/>
      <c r="FTD23" s="757"/>
      <c r="FTE23" s="757"/>
      <c r="FTF23" s="757"/>
      <c r="FTG23" s="757"/>
      <c r="FTH23" s="757"/>
      <c r="FTI23" s="757"/>
      <c r="FTJ23" s="757"/>
      <c r="FTK23" s="757"/>
      <c r="FTL23" s="757"/>
      <c r="FTM23" s="757"/>
      <c r="FTN23" s="757"/>
      <c r="FTO23" s="757"/>
      <c r="FTP23" s="757"/>
      <c r="FTQ23" s="757"/>
      <c r="FTR23" s="757"/>
      <c r="FTS23" s="757"/>
      <c r="FTT23" s="757"/>
      <c r="FTU23" s="757"/>
      <c r="FTV23" s="757"/>
      <c r="FTW23" s="757"/>
      <c r="FTX23" s="757"/>
      <c r="FTY23" s="757"/>
      <c r="FTZ23" s="757"/>
      <c r="FUA23" s="757"/>
      <c r="FUB23" s="757"/>
      <c r="FUC23" s="757"/>
      <c r="FUD23" s="757"/>
      <c r="FUE23" s="757"/>
      <c r="FUF23" s="757"/>
      <c r="FUG23" s="757"/>
      <c r="FUH23" s="757"/>
      <c r="FUI23" s="757"/>
      <c r="FUJ23" s="757"/>
      <c r="FUK23" s="757"/>
      <c r="FUL23" s="757"/>
      <c r="FUM23" s="757"/>
      <c r="FUN23" s="757"/>
      <c r="FUO23" s="757"/>
      <c r="FUP23" s="757"/>
      <c r="FUQ23" s="757"/>
      <c r="FUR23" s="757"/>
      <c r="FUS23" s="757"/>
      <c r="FUT23" s="757"/>
      <c r="FUU23" s="757"/>
      <c r="FUV23" s="757"/>
      <c r="FUW23" s="757"/>
      <c r="FUX23" s="757"/>
      <c r="FUY23" s="757"/>
      <c r="FUZ23" s="757"/>
      <c r="FVA23" s="757"/>
      <c r="FVB23" s="757"/>
      <c r="FVC23" s="757"/>
      <c r="FVD23" s="757"/>
      <c r="FVE23" s="757"/>
      <c r="FVF23" s="757"/>
      <c r="FVG23" s="757"/>
      <c r="FVH23" s="757"/>
      <c r="FVI23" s="757"/>
      <c r="FVJ23" s="757"/>
      <c r="FVK23" s="757"/>
      <c r="FVL23" s="757"/>
      <c r="FVM23" s="757"/>
      <c r="FVN23" s="757"/>
      <c r="FVO23" s="757"/>
      <c r="FVP23" s="757"/>
      <c r="FVQ23" s="757"/>
      <c r="FVR23" s="757"/>
      <c r="FVS23" s="757"/>
      <c r="FVT23" s="757"/>
      <c r="FVU23" s="757"/>
      <c r="FVV23" s="757"/>
      <c r="FVW23" s="757"/>
      <c r="FVX23" s="757"/>
      <c r="FVY23" s="757"/>
      <c r="FVZ23" s="757"/>
      <c r="FWA23" s="757"/>
      <c r="FWB23" s="757"/>
      <c r="FWC23" s="757"/>
      <c r="FWD23" s="757"/>
      <c r="FWE23" s="757"/>
      <c r="FWF23" s="757"/>
      <c r="FWG23" s="757"/>
      <c r="FWH23" s="757"/>
      <c r="FWI23" s="757"/>
      <c r="FWJ23" s="757"/>
      <c r="FWK23" s="757"/>
      <c r="FWL23" s="757"/>
      <c r="FWM23" s="757"/>
      <c r="FWN23" s="757"/>
      <c r="FWO23" s="757"/>
      <c r="FWP23" s="757"/>
      <c r="FWQ23" s="757"/>
      <c r="FWR23" s="757"/>
      <c r="FWS23" s="757"/>
      <c r="FWT23" s="757"/>
      <c r="FWU23" s="757"/>
      <c r="FWV23" s="757"/>
      <c r="FWW23" s="757"/>
      <c r="FWX23" s="757"/>
      <c r="FWY23" s="757"/>
      <c r="FWZ23" s="757"/>
      <c r="FXA23" s="757"/>
      <c r="FXB23" s="757"/>
      <c r="FXC23" s="757"/>
      <c r="FXD23" s="757"/>
      <c r="FXE23" s="757"/>
      <c r="FXF23" s="757"/>
      <c r="FXG23" s="757"/>
      <c r="FXH23" s="757"/>
      <c r="FXI23" s="757"/>
      <c r="FXJ23" s="757"/>
      <c r="FXK23" s="757"/>
      <c r="FXL23" s="757"/>
      <c r="FXM23" s="757"/>
      <c r="FXN23" s="757"/>
      <c r="FXO23" s="757"/>
      <c r="FXP23" s="757"/>
      <c r="FXQ23" s="757"/>
      <c r="FXR23" s="757"/>
      <c r="FXS23" s="757"/>
      <c r="FXT23" s="757"/>
      <c r="FXU23" s="757"/>
      <c r="FXV23" s="757"/>
      <c r="FXW23" s="757"/>
      <c r="FXX23" s="757"/>
      <c r="FXY23" s="757"/>
      <c r="FXZ23" s="757"/>
      <c r="FYA23" s="757"/>
      <c r="FYB23" s="757"/>
      <c r="FYC23" s="757"/>
      <c r="FYD23" s="757"/>
      <c r="FYE23" s="757"/>
      <c r="FYF23" s="757"/>
      <c r="FYG23" s="757"/>
      <c r="FYH23" s="757"/>
      <c r="FYI23" s="757"/>
      <c r="FYJ23" s="757"/>
      <c r="FYK23" s="757"/>
      <c r="FYL23" s="757"/>
      <c r="FYM23" s="757"/>
      <c r="FYN23" s="757"/>
      <c r="FYO23" s="757"/>
      <c r="FYP23" s="757"/>
      <c r="FYQ23" s="757"/>
      <c r="FYR23" s="757"/>
      <c r="FYS23" s="757"/>
      <c r="FYT23" s="757"/>
      <c r="FYU23" s="757"/>
      <c r="FYV23" s="757"/>
      <c r="FYW23" s="757"/>
      <c r="FYX23" s="757"/>
      <c r="FYY23" s="757"/>
      <c r="FYZ23" s="757"/>
      <c r="FZA23" s="757"/>
      <c r="FZB23" s="757"/>
      <c r="FZC23" s="757"/>
      <c r="FZD23" s="757"/>
      <c r="FZE23" s="757"/>
      <c r="FZF23" s="757"/>
      <c r="FZG23" s="757"/>
      <c r="FZH23" s="757"/>
      <c r="FZI23" s="757"/>
      <c r="FZJ23" s="757"/>
      <c r="FZK23" s="757"/>
      <c r="FZL23" s="757"/>
      <c r="FZM23" s="757"/>
      <c r="FZN23" s="757"/>
      <c r="FZO23" s="757"/>
      <c r="FZP23" s="757"/>
      <c r="FZQ23" s="757"/>
      <c r="FZR23" s="757"/>
      <c r="FZS23" s="757"/>
      <c r="FZT23" s="757"/>
      <c r="FZU23" s="757"/>
      <c r="FZV23" s="757"/>
      <c r="FZW23" s="757"/>
      <c r="FZX23" s="757"/>
      <c r="FZY23" s="757"/>
      <c r="FZZ23" s="757"/>
      <c r="GAA23" s="757"/>
      <c r="GAB23" s="757"/>
      <c r="GAC23" s="757"/>
      <c r="GAD23" s="757"/>
      <c r="GAE23" s="757"/>
      <c r="GAF23" s="757"/>
      <c r="GAG23" s="757"/>
      <c r="GAH23" s="757"/>
      <c r="GAI23" s="757"/>
      <c r="GAJ23" s="757"/>
      <c r="GAK23" s="757"/>
      <c r="GAL23" s="757"/>
      <c r="GAM23" s="757"/>
      <c r="GAN23" s="757"/>
      <c r="GAO23" s="757"/>
      <c r="GAP23" s="757"/>
      <c r="GAQ23" s="757"/>
      <c r="GAR23" s="757"/>
      <c r="GAS23" s="757"/>
      <c r="GAT23" s="757"/>
      <c r="GAU23" s="757"/>
      <c r="GAV23" s="757"/>
      <c r="GAW23" s="757"/>
      <c r="GAX23" s="757"/>
      <c r="GAY23" s="757"/>
      <c r="GAZ23" s="757"/>
      <c r="GBA23" s="757"/>
      <c r="GBB23" s="757"/>
      <c r="GBC23" s="757"/>
      <c r="GBD23" s="757"/>
      <c r="GBE23" s="757"/>
      <c r="GBF23" s="757"/>
      <c r="GBG23" s="757"/>
      <c r="GBH23" s="757"/>
      <c r="GBI23" s="757"/>
      <c r="GBJ23" s="757"/>
      <c r="GBK23" s="757"/>
      <c r="GBL23" s="757"/>
      <c r="GBM23" s="757"/>
      <c r="GBN23" s="757"/>
      <c r="GBO23" s="757"/>
      <c r="GBP23" s="757"/>
      <c r="GBQ23" s="757"/>
      <c r="GBR23" s="757"/>
      <c r="GBS23" s="757"/>
      <c r="GBT23" s="757"/>
      <c r="GBU23" s="757"/>
      <c r="GBV23" s="757"/>
      <c r="GBW23" s="757"/>
      <c r="GBX23" s="757"/>
      <c r="GBY23" s="757"/>
      <c r="GBZ23" s="757"/>
      <c r="GCA23" s="757"/>
      <c r="GCB23" s="757"/>
      <c r="GCC23" s="757"/>
      <c r="GCD23" s="757"/>
      <c r="GCE23" s="757"/>
      <c r="GCF23" s="757"/>
      <c r="GCG23" s="757"/>
      <c r="GCH23" s="757"/>
      <c r="GCI23" s="757"/>
      <c r="GCJ23" s="757"/>
      <c r="GCK23" s="757"/>
      <c r="GCL23" s="757"/>
      <c r="GCM23" s="757"/>
      <c r="GCN23" s="757"/>
      <c r="GCO23" s="757"/>
      <c r="GCP23" s="757"/>
      <c r="GCQ23" s="757"/>
      <c r="GCR23" s="757"/>
      <c r="GCS23" s="757"/>
      <c r="GCT23" s="757"/>
      <c r="GCU23" s="757"/>
      <c r="GCV23" s="757"/>
      <c r="GCW23" s="757"/>
      <c r="GCX23" s="757"/>
      <c r="GCY23" s="757"/>
      <c r="GCZ23" s="757"/>
      <c r="GDA23" s="757"/>
      <c r="GDB23" s="757"/>
      <c r="GDC23" s="757"/>
      <c r="GDD23" s="757"/>
      <c r="GDE23" s="757"/>
      <c r="GDF23" s="757"/>
      <c r="GDG23" s="757"/>
      <c r="GDH23" s="757"/>
      <c r="GDI23" s="757"/>
      <c r="GDJ23" s="757"/>
      <c r="GDK23" s="757"/>
      <c r="GDL23" s="757"/>
      <c r="GDM23" s="757"/>
      <c r="GDN23" s="757"/>
      <c r="GDO23" s="757"/>
      <c r="GDP23" s="757"/>
      <c r="GDQ23" s="757"/>
      <c r="GDR23" s="757"/>
      <c r="GDS23" s="757"/>
      <c r="GDT23" s="757"/>
      <c r="GDU23" s="757"/>
      <c r="GDV23" s="757"/>
      <c r="GDW23" s="757"/>
      <c r="GDX23" s="757"/>
      <c r="GDY23" s="757"/>
      <c r="GDZ23" s="757"/>
      <c r="GEA23" s="757"/>
      <c r="GEB23" s="757"/>
      <c r="GEC23" s="757"/>
      <c r="GED23" s="757"/>
      <c r="GEE23" s="757"/>
      <c r="GEF23" s="757"/>
      <c r="GEG23" s="757"/>
      <c r="GEH23" s="757"/>
      <c r="GEI23" s="757"/>
      <c r="GEJ23" s="757"/>
      <c r="GEK23" s="757"/>
      <c r="GEL23" s="757"/>
      <c r="GEM23" s="757"/>
      <c r="GEN23" s="757"/>
      <c r="GEO23" s="757"/>
      <c r="GEP23" s="757"/>
      <c r="GEQ23" s="757"/>
      <c r="GER23" s="757"/>
      <c r="GES23" s="757"/>
      <c r="GET23" s="757"/>
      <c r="GEU23" s="757"/>
      <c r="GEV23" s="757"/>
      <c r="GEW23" s="757"/>
      <c r="GEX23" s="757"/>
      <c r="GEY23" s="757"/>
      <c r="GEZ23" s="757"/>
      <c r="GFA23" s="757"/>
      <c r="GFB23" s="757"/>
      <c r="GFC23" s="757"/>
      <c r="GFD23" s="757"/>
      <c r="GFE23" s="757"/>
      <c r="GFF23" s="757"/>
      <c r="GFG23" s="757"/>
      <c r="GFH23" s="757"/>
      <c r="GFI23" s="757"/>
      <c r="GFJ23" s="757"/>
      <c r="GFK23" s="757"/>
      <c r="GFL23" s="757"/>
      <c r="GFM23" s="757"/>
      <c r="GFN23" s="757"/>
      <c r="GFO23" s="757"/>
      <c r="GFP23" s="757"/>
      <c r="GFQ23" s="757"/>
      <c r="GFR23" s="757"/>
      <c r="GFS23" s="757"/>
      <c r="GFT23" s="757"/>
      <c r="GFU23" s="757"/>
      <c r="GFV23" s="757"/>
      <c r="GFW23" s="757"/>
      <c r="GFX23" s="757"/>
      <c r="GFY23" s="757"/>
      <c r="GFZ23" s="757"/>
      <c r="GGA23" s="757"/>
      <c r="GGB23" s="757"/>
      <c r="GGC23" s="757"/>
      <c r="GGD23" s="757"/>
      <c r="GGE23" s="757"/>
      <c r="GGF23" s="757"/>
      <c r="GGG23" s="757"/>
      <c r="GGH23" s="757"/>
      <c r="GGI23" s="757"/>
      <c r="GGJ23" s="757"/>
      <c r="GGK23" s="757"/>
      <c r="GGL23" s="757"/>
      <c r="GGM23" s="757"/>
      <c r="GGN23" s="757"/>
      <c r="GGO23" s="757"/>
      <c r="GGP23" s="757"/>
      <c r="GGQ23" s="757"/>
      <c r="GGR23" s="757"/>
      <c r="GGS23" s="757"/>
      <c r="GGT23" s="757"/>
      <c r="GGU23" s="757"/>
      <c r="GGV23" s="757"/>
      <c r="GGW23" s="757"/>
      <c r="GGX23" s="757"/>
      <c r="GGY23" s="757"/>
      <c r="GGZ23" s="757"/>
      <c r="GHA23" s="757"/>
      <c r="GHB23" s="757"/>
      <c r="GHC23" s="757"/>
      <c r="GHD23" s="757"/>
      <c r="GHE23" s="757"/>
      <c r="GHF23" s="757"/>
      <c r="GHG23" s="757"/>
      <c r="GHH23" s="757"/>
      <c r="GHI23" s="757"/>
      <c r="GHJ23" s="757"/>
      <c r="GHK23" s="757"/>
      <c r="GHL23" s="757"/>
      <c r="GHM23" s="757"/>
      <c r="GHN23" s="757"/>
      <c r="GHO23" s="757"/>
      <c r="GHP23" s="757"/>
      <c r="GHQ23" s="757"/>
      <c r="GHR23" s="757"/>
      <c r="GHS23" s="757"/>
      <c r="GHT23" s="757"/>
      <c r="GHU23" s="757"/>
      <c r="GHV23" s="757"/>
      <c r="GHW23" s="757"/>
      <c r="GHX23" s="757"/>
      <c r="GHY23" s="757"/>
      <c r="GHZ23" s="757"/>
      <c r="GIA23" s="757"/>
      <c r="GIB23" s="757"/>
      <c r="GIC23" s="757"/>
      <c r="GID23" s="757"/>
      <c r="GIE23" s="757"/>
      <c r="GIF23" s="757"/>
      <c r="GIG23" s="757"/>
      <c r="GIH23" s="757"/>
      <c r="GII23" s="757"/>
      <c r="GIJ23" s="757"/>
      <c r="GIK23" s="757"/>
      <c r="GIL23" s="757"/>
      <c r="GIM23" s="757"/>
      <c r="GIN23" s="757"/>
      <c r="GIO23" s="757"/>
      <c r="GIP23" s="757"/>
      <c r="GIQ23" s="757"/>
      <c r="GIR23" s="757"/>
      <c r="GIS23" s="757"/>
      <c r="GIT23" s="757"/>
      <c r="GIU23" s="757"/>
      <c r="GIV23" s="757"/>
      <c r="GIW23" s="757"/>
      <c r="GIX23" s="757"/>
      <c r="GIY23" s="757"/>
      <c r="GIZ23" s="757"/>
      <c r="GJA23" s="757"/>
      <c r="GJB23" s="757"/>
      <c r="GJC23" s="757"/>
      <c r="GJD23" s="757"/>
      <c r="GJE23" s="757"/>
      <c r="GJF23" s="757"/>
      <c r="GJG23" s="757"/>
      <c r="GJH23" s="757"/>
      <c r="GJI23" s="757"/>
      <c r="GJJ23" s="757"/>
      <c r="GJK23" s="757"/>
      <c r="GJL23" s="757"/>
      <c r="GJM23" s="757"/>
      <c r="GJN23" s="757"/>
      <c r="GJO23" s="757"/>
      <c r="GJP23" s="757"/>
      <c r="GJQ23" s="757"/>
      <c r="GJR23" s="757"/>
      <c r="GJS23" s="757"/>
      <c r="GJT23" s="757"/>
      <c r="GJU23" s="757"/>
      <c r="GJV23" s="757"/>
      <c r="GJW23" s="757"/>
      <c r="GJX23" s="757"/>
      <c r="GJY23" s="757"/>
      <c r="GJZ23" s="757"/>
      <c r="GKA23" s="757"/>
      <c r="GKB23" s="757"/>
      <c r="GKC23" s="757"/>
      <c r="GKD23" s="757"/>
      <c r="GKE23" s="757"/>
      <c r="GKF23" s="757"/>
      <c r="GKG23" s="757"/>
      <c r="GKH23" s="757"/>
      <c r="GKI23" s="757"/>
      <c r="GKJ23" s="757"/>
      <c r="GKK23" s="757"/>
      <c r="GKL23" s="757"/>
      <c r="GKM23" s="757"/>
      <c r="GKN23" s="757"/>
      <c r="GKO23" s="757"/>
      <c r="GKP23" s="757"/>
      <c r="GKQ23" s="757"/>
      <c r="GKR23" s="757"/>
      <c r="GKS23" s="757"/>
      <c r="GKT23" s="757"/>
      <c r="GKU23" s="757"/>
      <c r="GKV23" s="757"/>
      <c r="GKW23" s="757"/>
      <c r="GKX23" s="757"/>
      <c r="GKY23" s="757"/>
      <c r="GKZ23" s="757"/>
      <c r="GLA23" s="757"/>
      <c r="GLB23" s="757"/>
      <c r="GLC23" s="757"/>
      <c r="GLD23" s="757"/>
      <c r="GLE23" s="757"/>
      <c r="GLF23" s="757"/>
      <c r="GLG23" s="757"/>
      <c r="GLH23" s="757"/>
      <c r="GLI23" s="757"/>
      <c r="GLJ23" s="757"/>
      <c r="GLK23" s="757"/>
      <c r="GLL23" s="757"/>
      <c r="GLM23" s="757"/>
      <c r="GLN23" s="757"/>
      <c r="GLO23" s="757"/>
      <c r="GLP23" s="757"/>
      <c r="GLQ23" s="757"/>
      <c r="GLR23" s="757"/>
      <c r="GLS23" s="757"/>
      <c r="GLT23" s="757"/>
      <c r="GLU23" s="757"/>
      <c r="GLV23" s="757"/>
      <c r="GLW23" s="757"/>
      <c r="GLX23" s="757"/>
      <c r="GLY23" s="757"/>
      <c r="GLZ23" s="757"/>
      <c r="GMA23" s="757"/>
      <c r="GMB23" s="757"/>
      <c r="GMC23" s="757"/>
      <c r="GMD23" s="757"/>
      <c r="GME23" s="757"/>
      <c r="GMF23" s="757"/>
      <c r="GMG23" s="757"/>
      <c r="GMH23" s="757"/>
      <c r="GMI23" s="757"/>
      <c r="GMJ23" s="757"/>
      <c r="GMK23" s="757"/>
      <c r="GML23" s="757"/>
      <c r="GMM23" s="757"/>
      <c r="GMN23" s="757"/>
      <c r="GMO23" s="757"/>
      <c r="GMP23" s="757"/>
      <c r="GMQ23" s="757"/>
      <c r="GMR23" s="757"/>
      <c r="GMS23" s="757"/>
      <c r="GMT23" s="757"/>
      <c r="GMU23" s="757"/>
      <c r="GMV23" s="757"/>
      <c r="GMW23" s="757"/>
      <c r="GMX23" s="757"/>
      <c r="GMY23" s="757"/>
      <c r="GMZ23" s="757"/>
      <c r="GNA23" s="757"/>
      <c r="GNB23" s="757"/>
      <c r="GNC23" s="757"/>
      <c r="GND23" s="757"/>
      <c r="GNE23" s="757"/>
      <c r="GNF23" s="757"/>
      <c r="GNG23" s="757"/>
      <c r="GNH23" s="757"/>
      <c r="GNI23" s="757"/>
      <c r="GNJ23" s="757"/>
      <c r="GNK23" s="757"/>
      <c r="GNL23" s="757"/>
      <c r="GNM23" s="757"/>
      <c r="GNN23" s="757"/>
      <c r="GNO23" s="757"/>
      <c r="GNP23" s="757"/>
      <c r="GNQ23" s="757"/>
      <c r="GNR23" s="757"/>
      <c r="GNS23" s="757"/>
      <c r="GNT23" s="757"/>
      <c r="GNU23" s="757"/>
      <c r="GNV23" s="757"/>
      <c r="GNW23" s="757"/>
      <c r="GNX23" s="757"/>
      <c r="GNY23" s="757"/>
      <c r="GNZ23" s="757"/>
      <c r="GOA23" s="757"/>
      <c r="GOB23" s="757"/>
      <c r="GOC23" s="757"/>
      <c r="GOD23" s="757"/>
      <c r="GOE23" s="757"/>
      <c r="GOF23" s="757"/>
      <c r="GOG23" s="757"/>
      <c r="GOH23" s="757"/>
      <c r="GOI23" s="757"/>
      <c r="GOJ23" s="757"/>
      <c r="GOK23" s="757"/>
      <c r="GOL23" s="757"/>
      <c r="GOM23" s="757"/>
      <c r="GON23" s="757"/>
      <c r="GOO23" s="757"/>
      <c r="GOP23" s="757"/>
      <c r="GOQ23" s="757"/>
      <c r="GOR23" s="757"/>
      <c r="GOS23" s="757"/>
      <c r="GOT23" s="757"/>
      <c r="GOU23" s="757"/>
      <c r="GOV23" s="757"/>
      <c r="GOW23" s="757"/>
      <c r="GOX23" s="757"/>
      <c r="GOY23" s="757"/>
      <c r="GOZ23" s="757"/>
      <c r="GPA23" s="757"/>
      <c r="GPB23" s="757"/>
      <c r="GPC23" s="757"/>
      <c r="GPD23" s="757"/>
      <c r="GPE23" s="757"/>
      <c r="GPF23" s="757"/>
      <c r="GPG23" s="757"/>
      <c r="GPH23" s="757"/>
      <c r="GPI23" s="757"/>
      <c r="GPJ23" s="757"/>
      <c r="GPK23" s="757"/>
      <c r="GPL23" s="757"/>
      <c r="GPM23" s="757"/>
      <c r="GPN23" s="757"/>
      <c r="GPO23" s="757"/>
      <c r="GPP23" s="757"/>
      <c r="GPQ23" s="757"/>
      <c r="GPR23" s="757"/>
      <c r="GPS23" s="757"/>
      <c r="GPT23" s="757"/>
      <c r="GPU23" s="757"/>
      <c r="GPV23" s="757"/>
      <c r="GPW23" s="757"/>
      <c r="GPX23" s="757"/>
      <c r="GPY23" s="757"/>
      <c r="GPZ23" s="757"/>
      <c r="GQA23" s="757"/>
      <c r="GQB23" s="757"/>
      <c r="GQC23" s="757"/>
      <c r="GQD23" s="757"/>
      <c r="GQE23" s="757"/>
      <c r="GQF23" s="757"/>
      <c r="GQG23" s="757"/>
      <c r="GQH23" s="757"/>
      <c r="GQI23" s="757"/>
      <c r="GQJ23" s="757"/>
      <c r="GQK23" s="757"/>
      <c r="GQL23" s="757"/>
      <c r="GQM23" s="757"/>
      <c r="GQN23" s="757"/>
      <c r="GQO23" s="757"/>
      <c r="GQP23" s="757"/>
      <c r="GQQ23" s="757"/>
      <c r="GQR23" s="757"/>
      <c r="GQS23" s="757"/>
      <c r="GQT23" s="757"/>
      <c r="GQU23" s="757"/>
      <c r="GQV23" s="757"/>
      <c r="GQW23" s="757"/>
      <c r="GQX23" s="757"/>
      <c r="GQY23" s="757"/>
      <c r="GQZ23" s="757"/>
      <c r="GRA23" s="757"/>
      <c r="GRB23" s="757"/>
      <c r="GRC23" s="757"/>
      <c r="GRD23" s="757"/>
      <c r="GRE23" s="757"/>
      <c r="GRF23" s="757"/>
      <c r="GRG23" s="757"/>
      <c r="GRH23" s="757"/>
      <c r="GRI23" s="757"/>
      <c r="GRJ23" s="757"/>
      <c r="GRK23" s="757"/>
      <c r="GRL23" s="757"/>
      <c r="GRM23" s="757"/>
      <c r="GRN23" s="757"/>
      <c r="GRO23" s="757"/>
      <c r="GRP23" s="757"/>
      <c r="GRQ23" s="757"/>
      <c r="GRR23" s="757"/>
      <c r="GRS23" s="757"/>
      <c r="GRT23" s="757"/>
      <c r="GRU23" s="757"/>
      <c r="GRV23" s="757"/>
      <c r="GRW23" s="757"/>
      <c r="GRX23" s="757"/>
      <c r="GRY23" s="757"/>
      <c r="GRZ23" s="757"/>
      <c r="GSA23" s="757"/>
      <c r="GSB23" s="757"/>
      <c r="GSC23" s="757"/>
      <c r="GSD23" s="757"/>
      <c r="GSE23" s="757"/>
      <c r="GSF23" s="757"/>
      <c r="GSG23" s="757"/>
      <c r="GSH23" s="757"/>
      <c r="GSI23" s="757"/>
      <c r="GSJ23" s="757"/>
      <c r="GSK23" s="757"/>
      <c r="GSL23" s="757"/>
      <c r="GSM23" s="757"/>
      <c r="GSN23" s="757"/>
      <c r="GSO23" s="757"/>
      <c r="GSP23" s="757"/>
      <c r="GSQ23" s="757"/>
      <c r="GSR23" s="757"/>
      <c r="GSS23" s="757"/>
      <c r="GST23" s="757"/>
      <c r="GSU23" s="757"/>
      <c r="GSV23" s="757"/>
      <c r="GSW23" s="757"/>
      <c r="GSX23" s="757"/>
      <c r="GSY23" s="757"/>
      <c r="GSZ23" s="757"/>
      <c r="GTA23" s="757"/>
      <c r="GTB23" s="757"/>
      <c r="GTC23" s="757"/>
      <c r="GTD23" s="757"/>
      <c r="GTE23" s="757"/>
      <c r="GTF23" s="757"/>
      <c r="GTG23" s="757"/>
      <c r="GTH23" s="757"/>
      <c r="GTI23" s="757"/>
      <c r="GTJ23" s="757"/>
      <c r="GTK23" s="757"/>
      <c r="GTL23" s="757"/>
      <c r="GTM23" s="757"/>
      <c r="GTN23" s="757"/>
      <c r="GTO23" s="757"/>
      <c r="GTP23" s="757"/>
      <c r="GTQ23" s="757"/>
      <c r="GTR23" s="757"/>
      <c r="GTS23" s="757"/>
      <c r="GTT23" s="757"/>
      <c r="GTU23" s="757"/>
      <c r="GTV23" s="757"/>
      <c r="GTW23" s="757"/>
      <c r="GTX23" s="757"/>
      <c r="GTY23" s="757"/>
      <c r="GTZ23" s="757"/>
      <c r="GUA23" s="757"/>
      <c r="GUB23" s="757"/>
      <c r="GUC23" s="757"/>
      <c r="GUD23" s="757"/>
      <c r="GUE23" s="757"/>
      <c r="GUF23" s="757"/>
      <c r="GUG23" s="757"/>
      <c r="GUH23" s="757"/>
      <c r="GUI23" s="757"/>
      <c r="GUJ23" s="757"/>
      <c r="GUK23" s="757"/>
      <c r="GUL23" s="757"/>
      <c r="GUM23" s="757"/>
      <c r="GUN23" s="757"/>
      <c r="GUO23" s="757"/>
      <c r="GUP23" s="757"/>
      <c r="GUQ23" s="757"/>
      <c r="GUR23" s="757"/>
      <c r="GUS23" s="757"/>
      <c r="GUT23" s="757"/>
      <c r="GUU23" s="757"/>
      <c r="GUV23" s="757"/>
      <c r="GUW23" s="757"/>
      <c r="GUX23" s="757"/>
      <c r="GUY23" s="757"/>
      <c r="GUZ23" s="757"/>
      <c r="GVA23" s="757"/>
      <c r="GVB23" s="757"/>
      <c r="GVC23" s="757"/>
      <c r="GVD23" s="757"/>
      <c r="GVE23" s="757"/>
      <c r="GVF23" s="757"/>
      <c r="GVG23" s="757"/>
      <c r="GVH23" s="757"/>
      <c r="GVI23" s="757"/>
      <c r="GVJ23" s="757"/>
      <c r="GVK23" s="757"/>
      <c r="GVL23" s="757"/>
      <c r="GVM23" s="757"/>
      <c r="GVN23" s="757"/>
      <c r="GVO23" s="757"/>
      <c r="GVP23" s="757"/>
      <c r="GVQ23" s="757"/>
      <c r="GVR23" s="757"/>
      <c r="GVS23" s="757"/>
      <c r="GVT23" s="757"/>
      <c r="GVU23" s="757"/>
      <c r="GVV23" s="757"/>
      <c r="GVW23" s="757"/>
      <c r="GVX23" s="757"/>
      <c r="GVY23" s="757"/>
      <c r="GVZ23" s="757"/>
      <c r="GWA23" s="757"/>
      <c r="GWB23" s="757"/>
      <c r="GWC23" s="757"/>
      <c r="GWD23" s="757"/>
      <c r="GWE23" s="757"/>
      <c r="GWF23" s="757"/>
      <c r="GWG23" s="757"/>
      <c r="GWH23" s="757"/>
      <c r="GWI23" s="757"/>
      <c r="GWJ23" s="757"/>
      <c r="GWK23" s="757"/>
      <c r="GWL23" s="757"/>
      <c r="GWM23" s="757"/>
      <c r="GWN23" s="757"/>
      <c r="GWO23" s="757"/>
      <c r="GWP23" s="757"/>
      <c r="GWQ23" s="757"/>
      <c r="GWR23" s="757"/>
      <c r="GWS23" s="757"/>
      <c r="GWT23" s="757"/>
      <c r="GWU23" s="757"/>
      <c r="GWV23" s="757"/>
      <c r="GWW23" s="757"/>
      <c r="GWX23" s="757"/>
      <c r="GWY23" s="757"/>
      <c r="GWZ23" s="757"/>
      <c r="GXA23" s="757"/>
      <c r="GXB23" s="757"/>
      <c r="GXC23" s="757"/>
      <c r="GXD23" s="757"/>
      <c r="GXE23" s="757"/>
      <c r="GXF23" s="757"/>
      <c r="GXG23" s="757"/>
      <c r="GXH23" s="757"/>
      <c r="GXI23" s="757"/>
      <c r="GXJ23" s="757"/>
      <c r="GXK23" s="757"/>
      <c r="GXL23" s="757"/>
      <c r="GXM23" s="757"/>
      <c r="GXN23" s="757"/>
      <c r="GXO23" s="757"/>
      <c r="GXP23" s="757"/>
      <c r="GXQ23" s="757"/>
      <c r="GXR23" s="757"/>
      <c r="GXS23" s="757"/>
      <c r="GXT23" s="757"/>
      <c r="GXU23" s="757"/>
      <c r="GXV23" s="757"/>
      <c r="GXW23" s="757"/>
      <c r="GXX23" s="757"/>
      <c r="GXY23" s="757"/>
      <c r="GXZ23" s="757"/>
      <c r="GYA23" s="757"/>
      <c r="GYB23" s="757"/>
      <c r="GYC23" s="757"/>
      <c r="GYD23" s="757"/>
      <c r="GYE23" s="757"/>
      <c r="GYF23" s="757"/>
      <c r="GYG23" s="757"/>
      <c r="GYH23" s="757"/>
      <c r="GYI23" s="757"/>
      <c r="GYJ23" s="757"/>
      <c r="GYK23" s="757"/>
      <c r="GYL23" s="757"/>
      <c r="GYM23" s="757"/>
      <c r="GYN23" s="757"/>
      <c r="GYO23" s="757"/>
      <c r="GYP23" s="757"/>
      <c r="GYQ23" s="757"/>
      <c r="GYR23" s="757"/>
      <c r="GYS23" s="757"/>
      <c r="GYT23" s="757"/>
      <c r="GYU23" s="757"/>
      <c r="GYV23" s="757"/>
      <c r="GYW23" s="757"/>
      <c r="GYX23" s="757"/>
      <c r="GYY23" s="757"/>
      <c r="GYZ23" s="757"/>
      <c r="GZA23" s="757"/>
      <c r="GZB23" s="757"/>
      <c r="GZC23" s="757"/>
      <c r="GZD23" s="757"/>
      <c r="GZE23" s="757"/>
      <c r="GZF23" s="757"/>
      <c r="GZG23" s="757"/>
      <c r="GZH23" s="757"/>
      <c r="GZI23" s="757"/>
      <c r="GZJ23" s="757"/>
      <c r="GZK23" s="757"/>
      <c r="GZL23" s="757"/>
      <c r="GZM23" s="757"/>
      <c r="GZN23" s="757"/>
      <c r="GZO23" s="757"/>
      <c r="GZP23" s="757"/>
      <c r="GZQ23" s="757"/>
      <c r="GZR23" s="757"/>
      <c r="GZS23" s="757"/>
      <c r="GZT23" s="757"/>
      <c r="GZU23" s="757"/>
      <c r="GZV23" s="757"/>
      <c r="GZW23" s="757"/>
      <c r="GZX23" s="757"/>
      <c r="GZY23" s="757"/>
      <c r="GZZ23" s="757"/>
      <c r="HAA23" s="757"/>
      <c r="HAB23" s="757"/>
      <c r="HAC23" s="757"/>
      <c r="HAD23" s="757"/>
      <c r="HAE23" s="757"/>
      <c r="HAF23" s="757"/>
      <c r="HAG23" s="757"/>
      <c r="HAH23" s="757"/>
      <c r="HAI23" s="757"/>
      <c r="HAJ23" s="757"/>
      <c r="HAK23" s="757"/>
      <c r="HAL23" s="757"/>
      <c r="HAM23" s="757"/>
      <c r="HAN23" s="757"/>
      <c r="HAO23" s="757"/>
      <c r="HAP23" s="757"/>
      <c r="HAQ23" s="757"/>
      <c r="HAR23" s="757"/>
      <c r="HAS23" s="757"/>
      <c r="HAT23" s="757"/>
      <c r="HAU23" s="757"/>
      <c r="HAV23" s="757"/>
      <c r="HAW23" s="757"/>
      <c r="HAX23" s="757"/>
      <c r="HAY23" s="757"/>
      <c r="HAZ23" s="757"/>
      <c r="HBA23" s="757"/>
      <c r="HBB23" s="757"/>
      <c r="HBC23" s="757"/>
      <c r="HBD23" s="757"/>
      <c r="HBE23" s="757"/>
      <c r="HBF23" s="757"/>
      <c r="HBG23" s="757"/>
      <c r="HBH23" s="757"/>
      <c r="HBI23" s="757"/>
      <c r="HBJ23" s="757"/>
      <c r="HBK23" s="757"/>
      <c r="HBL23" s="757"/>
      <c r="HBM23" s="757"/>
      <c r="HBN23" s="757"/>
      <c r="HBO23" s="757"/>
      <c r="HBP23" s="757"/>
      <c r="HBQ23" s="757"/>
      <c r="HBR23" s="757"/>
      <c r="HBS23" s="757"/>
      <c r="HBT23" s="757"/>
      <c r="HBU23" s="757"/>
      <c r="HBV23" s="757"/>
      <c r="HBW23" s="757"/>
      <c r="HBX23" s="757"/>
      <c r="HBY23" s="757"/>
      <c r="HBZ23" s="757"/>
      <c r="HCA23" s="757"/>
      <c r="HCB23" s="757"/>
      <c r="HCC23" s="757"/>
      <c r="HCD23" s="757"/>
      <c r="HCE23" s="757"/>
      <c r="HCF23" s="757"/>
      <c r="HCG23" s="757"/>
      <c r="HCH23" s="757"/>
      <c r="HCI23" s="757"/>
      <c r="HCJ23" s="757"/>
      <c r="HCK23" s="757"/>
      <c r="HCL23" s="757"/>
      <c r="HCM23" s="757"/>
      <c r="HCN23" s="757"/>
      <c r="HCO23" s="757"/>
      <c r="HCP23" s="757"/>
      <c r="HCQ23" s="757"/>
      <c r="HCR23" s="757"/>
      <c r="HCS23" s="757"/>
      <c r="HCT23" s="757"/>
      <c r="HCU23" s="757"/>
      <c r="HCV23" s="757"/>
      <c r="HCW23" s="757"/>
      <c r="HCX23" s="757"/>
      <c r="HCY23" s="757"/>
      <c r="HCZ23" s="757"/>
      <c r="HDA23" s="757"/>
      <c r="HDB23" s="757"/>
      <c r="HDC23" s="757"/>
      <c r="HDD23" s="757"/>
      <c r="HDE23" s="757"/>
      <c r="HDF23" s="757"/>
      <c r="HDG23" s="757"/>
      <c r="HDH23" s="757"/>
      <c r="HDI23" s="757"/>
      <c r="HDJ23" s="757"/>
      <c r="HDK23" s="757"/>
      <c r="HDL23" s="757"/>
      <c r="HDM23" s="757"/>
      <c r="HDN23" s="757"/>
      <c r="HDO23" s="757"/>
      <c r="HDP23" s="757"/>
      <c r="HDQ23" s="757"/>
      <c r="HDR23" s="757"/>
      <c r="HDS23" s="757"/>
      <c r="HDT23" s="757"/>
      <c r="HDU23" s="757"/>
      <c r="HDV23" s="757"/>
      <c r="HDW23" s="757"/>
      <c r="HDX23" s="757"/>
      <c r="HDY23" s="757"/>
      <c r="HDZ23" s="757"/>
      <c r="HEA23" s="757"/>
      <c r="HEB23" s="757"/>
      <c r="HEC23" s="757"/>
      <c r="HED23" s="757"/>
      <c r="HEE23" s="757"/>
      <c r="HEF23" s="757"/>
      <c r="HEG23" s="757"/>
      <c r="HEH23" s="757"/>
      <c r="HEI23" s="757"/>
      <c r="HEJ23" s="757"/>
      <c r="HEK23" s="757"/>
      <c r="HEL23" s="757"/>
      <c r="HEM23" s="757"/>
      <c r="HEN23" s="757"/>
      <c r="HEO23" s="757"/>
      <c r="HEP23" s="757"/>
      <c r="HEQ23" s="757"/>
      <c r="HER23" s="757"/>
      <c r="HES23" s="757"/>
      <c r="HET23" s="757"/>
      <c r="HEU23" s="757"/>
      <c r="HEV23" s="757"/>
      <c r="HEW23" s="757"/>
      <c r="HEX23" s="757"/>
      <c r="HEY23" s="757"/>
      <c r="HEZ23" s="757"/>
      <c r="HFA23" s="757"/>
      <c r="HFB23" s="757"/>
      <c r="HFC23" s="757"/>
      <c r="HFD23" s="757"/>
      <c r="HFE23" s="757"/>
      <c r="HFF23" s="757"/>
      <c r="HFG23" s="757"/>
      <c r="HFH23" s="757"/>
      <c r="HFI23" s="757"/>
      <c r="HFJ23" s="757"/>
      <c r="HFK23" s="757"/>
      <c r="HFL23" s="757"/>
      <c r="HFM23" s="757"/>
      <c r="HFN23" s="757"/>
      <c r="HFO23" s="757"/>
      <c r="HFP23" s="757"/>
      <c r="HFQ23" s="757"/>
      <c r="HFR23" s="757"/>
      <c r="HFS23" s="757"/>
      <c r="HFT23" s="757"/>
      <c r="HFU23" s="757"/>
      <c r="HFV23" s="757"/>
      <c r="HFW23" s="757"/>
      <c r="HFX23" s="757"/>
      <c r="HFY23" s="757"/>
      <c r="HFZ23" s="757"/>
      <c r="HGA23" s="757"/>
      <c r="HGB23" s="757"/>
      <c r="HGC23" s="757"/>
      <c r="HGD23" s="757"/>
      <c r="HGE23" s="757"/>
      <c r="HGF23" s="757"/>
      <c r="HGG23" s="757"/>
      <c r="HGH23" s="757"/>
      <c r="HGI23" s="757"/>
      <c r="HGJ23" s="757"/>
      <c r="HGK23" s="757"/>
      <c r="HGL23" s="757"/>
      <c r="HGM23" s="757"/>
      <c r="HGN23" s="757"/>
      <c r="HGO23" s="757"/>
      <c r="HGP23" s="757"/>
      <c r="HGQ23" s="757"/>
      <c r="HGR23" s="757"/>
      <c r="HGS23" s="757"/>
      <c r="HGT23" s="757"/>
      <c r="HGU23" s="757"/>
      <c r="HGV23" s="757"/>
      <c r="HGW23" s="757"/>
      <c r="HGX23" s="757"/>
      <c r="HGY23" s="757"/>
      <c r="HGZ23" s="757"/>
      <c r="HHA23" s="757"/>
      <c r="HHB23" s="757"/>
      <c r="HHC23" s="757"/>
      <c r="HHD23" s="757"/>
      <c r="HHE23" s="757"/>
      <c r="HHF23" s="757"/>
      <c r="HHG23" s="757"/>
      <c r="HHH23" s="757"/>
      <c r="HHI23" s="757"/>
      <c r="HHJ23" s="757"/>
      <c r="HHK23" s="757"/>
      <c r="HHL23" s="757"/>
      <c r="HHM23" s="757"/>
      <c r="HHN23" s="757"/>
      <c r="HHO23" s="757"/>
      <c r="HHP23" s="757"/>
      <c r="HHQ23" s="757"/>
      <c r="HHR23" s="757"/>
      <c r="HHS23" s="757"/>
      <c r="HHT23" s="757"/>
      <c r="HHU23" s="757"/>
      <c r="HHV23" s="757"/>
      <c r="HHW23" s="757"/>
      <c r="HHX23" s="757"/>
      <c r="HHY23" s="757"/>
      <c r="HHZ23" s="757"/>
      <c r="HIA23" s="757"/>
      <c r="HIB23" s="757"/>
      <c r="HIC23" s="757"/>
      <c r="HID23" s="757"/>
      <c r="HIE23" s="757"/>
      <c r="HIF23" s="757"/>
      <c r="HIG23" s="757"/>
      <c r="HIH23" s="757"/>
      <c r="HII23" s="757"/>
      <c r="HIJ23" s="757"/>
      <c r="HIK23" s="757"/>
      <c r="HIL23" s="757"/>
      <c r="HIM23" s="757"/>
      <c r="HIN23" s="757"/>
      <c r="HIO23" s="757"/>
      <c r="HIP23" s="757"/>
      <c r="HIQ23" s="757"/>
      <c r="HIR23" s="757"/>
      <c r="HIS23" s="757"/>
      <c r="HIT23" s="757"/>
      <c r="HIU23" s="757"/>
      <c r="HIV23" s="757"/>
      <c r="HIW23" s="757"/>
      <c r="HIX23" s="757"/>
      <c r="HIY23" s="757"/>
      <c r="HIZ23" s="757"/>
      <c r="HJA23" s="757"/>
      <c r="HJB23" s="757"/>
      <c r="HJC23" s="757"/>
      <c r="HJD23" s="757"/>
      <c r="HJE23" s="757"/>
      <c r="HJF23" s="757"/>
      <c r="HJG23" s="757"/>
      <c r="HJH23" s="757"/>
      <c r="HJI23" s="757"/>
      <c r="HJJ23" s="757"/>
      <c r="HJK23" s="757"/>
      <c r="HJL23" s="757"/>
      <c r="HJM23" s="757"/>
      <c r="HJN23" s="757"/>
      <c r="HJO23" s="757"/>
      <c r="HJP23" s="757"/>
      <c r="HJQ23" s="757"/>
      <c r="HJR23" s="757"/>
      <c r="HJS23" s="757"/>
      <c r="HJT23" s="757"/>
      <c r="HJU23" s="757"/>
      <c r="HJV23" s="757"/>
      <c r="HJW23" s="757"/>
      <c r="HJX23" s="757"/>
      <c r="HJY23" s="757"/>
      <c r="HJZ23" s="757"/>
      <c r="HKA23" s="757"/>
      <c r="HKB23" s="757"/>
      <c r="HKC23" s="757"/>
      <c r="HKD23" s="757"/>
      <c r="HKE23" s="757"/>
      <c r="HKF23" s="757"/>
      <c r="HKG23" s="757"/>
      <c r="HKH23" s="757"/>
      <c r="HKI23" s="757"/>
      <c r="HKJ23" s="757"/>
      <c r="HKK23" s="757"/>
      <c r="HKL23" s="757"/>
      <c r="HKM23" s="757"/>
      <c r="HKN23" s="757"/>
      <c r="HKO23" s="757"/>
      <c r="HKP23" s="757"/>
      <c r="HKQ23" s="757"/>
      <c r="HKR23" s="757"/>
      <c r="HKS23" s="757"/>
      <c r="HKT23" s="757"/>
      <c r="HKU23" s="757"/>
      <c r="HKV23" s="757"/>
      <c r="HKW23" s="757"/>
      <c r="HKX23" s="757"/>
      <c r="HKY23" s="757"/>
      <c r="HKZ23" s="757"/>
      <c r="HLA23" s="757"/>
      <c r="HLB23" s="757"/>
      <c r="HLC23" s="757"/>
      <c r="HLD23" s="757"/>
      <c r="HLE23" s="757"/>
      <c r="HLF23" s="757"/>
      <c r="HLG23" s="757"/>
      <c r="HLH23" s="757"/>
      <c r="HLI23" s="757"/>
      <c r="HLJ23" s="757"/>
      <c r="HLK23" s="757"/>
      <c r="HLL23" s="757"/>
      <c r="HLM23" s="757"/>
      <c r="HLN23" s="757"/>
      <c r="HLO23" s="757"/>
      <c r="HLP23" s="757"/>
      <c r="HLQ23" s="757"/>
      <c r="HLR23" s="757"/>
      <c r="HLS23" s="757"/>
      <c r="HLT23" s="757"/>
      <c r="HLU23" s="757"/>
      <c r="HLV23" s="757"/>
      <c r="HLW23" s="757"/>
      <c r="HLX23" s="757"/>
      <c r="HLY23" s="757"/>
      <c r="HLZ23" s="757"/>
      <c r="HMA23" s="757"/>
      <c r="HMB23" s="757"/>
      <c r="HMC23" s="757"/>
      <c r="HMD23" s="757"/>
      <c r="HME23" s="757"/>
      <c r="HMF23" s="757"/>
      <c r="HMG23" s="757"/>
      <c r="HMH23" s="757"/>
      <c r="HMI23" s="757"/>
      <c r="HMJ23" s="757"/>
      <c r="HMK23" s="757"/>
      <c r="HML23" s="757"/>
      <c r="HMM23" s="757"/>
      <c r="HMN23" s="757"/>
      <c r="HMO23" s="757"/>
      <c r="HMP23" s="757"/>
      <c r="HMQ23" s="757"/>
      <c r="HMR23" s="757"/>
      <c r="HMS23" s="757"/>
      <c r="HMT23" s="757"/>
      <c r="HMU23" s="757"/>
      <c r="HMV23" s="757"/>
      <c r="HMW23" s="757"/>
      <c r="HMX23" s="757"/>
      <c r="HMY23" s="757"/>
      <c r="HMZ23" s="757"/>
      <c r="HNA23" s="757"/>
      <c r="HNB23" s="757"/>
      <c r="HNC23" s="757"/>
      <c r="HND23" s="757"/>
      <c r="HNE23" s="757"/>
      <c r="HNF23" s="757"/>
      <c r="HNG23" s="757"/>
      <c r="HNH23" s="757"/>
      <c r="HNI23" s="757"/>
      <c r="HNJ23" s="757"/>
      <c r="HNK23" s="757"/>
      <c r="HNL23" s="757"/>
      <c r="HNM23" s="757"/>
      <c r="HNN23" s="757"/>
      <c r="HNO23" s="757"/>
      <c r="HNP23" s="757"/>
      <c r="HNQ23" s="757"/>
      <c r="HNR23" s="757"/>
      <c r="HNS23" s="757"/>
      <c r="HNT23" s="757"/>
      <c r="HNU23" s="757"/>
      <c r="HNV23" s="757"/>
      <c r="HNW23" s="757"/>
      <c r="HNX23" s="757"/>
      <c r="HNY23" s="757"/>
      <c r="HNZ23" s="757"/>
      <c r="HOA23" s="757"/>
      <c r="HOB23" s="757"/>
      <c r="HOC23" s="757"/>
      <c r="HOD23" s="757"/>
      <c r="HOE23" s="757"/>
      <c r="HOF23" s="757"/>
      <c r="HOG23" s="757"/>
      <c r="HOH23" s="757"/>
      <c r="HOI23" s="757"/>
      <c r="HOJ23" s="757"/>
      <c r="HOK23" s="757"/>
      <c r="HOL23" s="757"/>
      <c r="HOM23" s="757"/>
      <c r="HON23" s="757"/>
      <c r="HOO23" s="757"/>
      <c r="HOP23" s="757"/>
      <c r="HOQ23" s="757"/>
      <c r="HOR23" s="757"/>
      <c r="HOS23" s="757"/>
      <c r="HOT23" s="757"/>
      <c r="HOU23" s="757"/>
      <c r="HOV23" s="757"/>
      <c r="HOW23" s="757"/>
      <c r="HOX23" s="757"/>
      <c r="HOY23" s="757"/>
      <c r="HOZ23" s="757"/>
      <c r="HPA23" s="757"/>
      <c r="HPB23" s="757"/>
      <c r="HPC23" s="757"/>
      <c r="HPD23" s="757"/>
      <c r="HPE23" s="757"/>
      <c r="HPF23" s="757"/>
      <c r="HPG23" s="757"/>
      <c r="HPH23" s="757"/>
      <c r="HPI23" s="757"/>
      <c r="HPJ23" s="757"/>
      <c r="HPK23" s="757"/>
      <c r="HPL23" s="757"/>
      <c r="HPM23" s="757"/>
      <c r="HPN23" s="757"/>
      <c r="HPO23" s="757"/>
      <c r="HPP23" s="757"/>
      <c r="HPQ23" s="757"/>
      <c r="HPR23" s="757"/>
      <c r="HPS23" s="757"/>
      <c r="HPT23" s="757"/>
      <c r="HPU23" s="757"/>
      <c r="HPV23" s="757"/>
      <c r="HPW23" s="757"/>
      <c r="HPX23" s="757"/>
      <c r="HPY23" s="757"/>
      <c r="HPZ23" s="757"/>
      <c r="HQA23" s="757"/>
      <c r="HQB23" s="757"/>
      <c r="HQC23" s="757"/>
      <c r="HQD23" s="757"/>
      <c r="HQE23" s="757"/>
      <c r="HQF23" s="757"/>
      <c r="HQG23" s="757"/>
      <c r="HQH23" s="757"/>
      <c r="HQI23" s="757"/>
      <c r="HQJ23" s="757"/>
      <c r="HQK23" s="757"/>
      <c r="HQL23" s="757"/>
      <c r="HQM23" s="757"/>
      <c r="HQN23" s="757"/>
      <c r="HQO23" s="757"/>
      <c r="HQP23" s="757"/>
      <c r="HQQ23" s="757"/>
      <c r="HQR23" s="757"/>
      <c r="HQS23" s="757"/>
      <c r="HQT23" s="757"/>
      <c r="HQU23" s="757"/>
      <c r="HQV23" s="757"/>
      <c r="HQW23" s="757"/>
      <c r="HQX23" s="757"/>
      <c r="HQY23" s="757"/>
      <c r="HQZ23" s="757"/>
      <c r="HRA23" s="757"/>
      <c r="HRB23" s="757"/>
      <c r="HRC23" s="757"/>
      <c r="HRD23" s="757"/>
      <c r="HRE23" s="757"/>
      <c r="HRF23" s="757"/>
      <c r="HRG23" s="757"/>
      <c r="HRH23" s="757"/>
      <c r="HRI23" s="757"/>
      <c r="HRJ23" s="757"/>
      <c r="HRK23" s="757"/>
      <c r="HRL23" s="757"/>
      <c r="HRM23" s="757"/>
      <c r="HRN23" s="757"/>
      <c r="HRO23" s="757"/>
      <c r="HRP23" s="757"/>
      <c r="HRQ23" s="757"/>
      <c r="HRR23" s="757"/>
      <c r="HRS23" s="757"/>
      <c r="HRT23" s="757"/>
      <c r="HRU23" s="757"/>
      <c r="HRV23" s="757"/>
      <c r="HRW23" s="757"/>
      <c r="HRX23" s="757"/>
      <c r="HRY23" s="757"/>
      <c r="HRZ23" s="757"/>
      <c r="HSA23" s="757"/>
      <c r="HSB23" s="757"/>
      <c r="HSC23" s="757"/>
      <c r="HSD23" s="757"/>
      <c r="HSE23" s="757"/>
      <c r="HSF23" s="757"/>
      <c r="HSG23" s="757"/>
      <c r="HSH23" s="757"/>
      <c r="HSI23" s="757"/>
      <c r="HSJ23" s="757"/>
      <c r="HSK23" s="757"/>
      <c r="HSL23" s="757"/>
      <c r="HSM23" s="757"/>
      <c r="HSN23" s="757"/>
      <c r="HSO23" s="757"/>
      <c r="HSP23" s="757"/>
      <c r="HSQ23" s="757"/>
      <c r="HSR23" s="757"/>
      <c r="HSS23" s="757"/>
      <c r="HST23" s="757"/>
      <c r="HSU23" s="757"/>
      <c r="HSV23" s="757"/>
      <c r="HSW23" s="757"/>
      <c r="HSX23" s="757"/>
      <c r="HSY23" s="757"/>
      <c r="HSZ23" s="757"/>
      <c r="HTA23" s="757"/>
      <c r="HTB23" s="757"/>
      <c r="HTC23" s="757"/>
      <c r="HTD23" s="757"/>
      <c r="HTE23" s="757"/>
      <c r="HTF23" s="757"/>
      <c r="HTG23" s="757"/>
      <c r="HTH23" s="757"/>
      <c r="HTI23" s="757"/>
      <c r="HTJ23" s="757"/>
      <c r="HTK23" s="757"/>
      <c r="HTL23" s="757"/>
      <c r="HTM23" s="757"/>
      <c r="HTN23" s="757"/>
      <c r="HTO23" s="757"/>
      <c r="HTP23" s="757"/>
      <c r="HTQ23" s="757"/>
      <c r="HTR23" s="757"/>
      <c r="HTS23" s="757"/>
      <c r="HTT23" s="757"/>
      <c r="HTU23" s="757"/>
      <c r="HTV23" s="757"/>
      <c r="HTW23" s="757"/>
      <c r="HTX23" s="757"/>
      <c r="HTY23" s="757"/>
      <c r="HTZ23" s="757"/>
      <c r="HUA23" s="757"/>
      <c r="HUB23" s="757"/>
      <c r="HUC23" s="757"/>
      <c r="HUD23" s="757"/>
      <c r="HUE23" s="757"/>
      <c r="HUF23" s="757"/>
      <c r="HUG23" s="757"/>
      <c r="HUH23" s="757"/>
      <c r="HUI23" s="757"/>
      <c r="HUJ23" s="757"/>
      <c r="HUK23" s="757"/>
      <c r="HUL23" s="757"/>
      <c r="HUM23" s="757"/>
      <c r="HUN23" s="757"/>
      <c r="HUO23" s="757"/>
      <c r="HUP23" s="757"/>
      <c r="HUQ23" s="757"/>
      <c r="HUR23" s="757"/>
      <c r="HUS23" s="757"/>
      <c r="HUT23" s="757"/>
      <c r="HUU23" s="757"/>
      <c r="HUV23" s="757"/>
      <c r="HUW23" s="757"/>
      <c r="HUX23" s="757"/>
      <c r="HUY23" s="757"/>
      <c r="HUZ23" s="757"/>
      <c r="HVA23" s="757"/>
      <c r="HVB23" s="757"/>
      <c r="HVC23" s="757"/>
      <c r="HVD23" s="757"/>
      <c r="HVE23" s="757"/>
      <c r="HVF23" s="757"/>
      <c r="HVG23" s="757"/>
      <c r="HVH23" s="757"/>
      <c r="HVI23" s="757"/>
      <c r="HVJ23" s="757"/>
      <c r="HVK23" s="757"/>
      <c r="HVL23" s="757"/>
      <c r="HVM23" s="757"/>
      <c r="HVN23" s="757"/>
      <c r="HVO23" s="757"/>
      <c r="HVP23" s="757"/>
      <c r="HVQ23" s="757"/>
      <c r="HVR23" s="757"/>
      <c r="HVS23" s="757"/>
      <c r="HVT23" s="757"/>
      <c r="HVU23" s="757"/>
      <c r="HVV23" s="757"/>
      <c r="HVW23" s="757"/>
      <c r="HVX23" s="757"/>
      <c r="HVY23" s="757"/>
      <c r="HVZ23" s="757"/>
      <c r="HWA23" s="757"/>
      <c r="HWB23" s="757"/>
      <c r="HWC23" s="757"/>
      <c r="HWD23" s="757"/>
      <c r="HWE23" s="757"/>
      <c r="HWF23" s="757"/>
      <c r="HWG23" s="757"/>
      <c r="HWH23" s="757"/>
      <c r="HWI23" s="757"/>
      <c r="HWJ23" s="757"/>
      <c r="HWK23" s="757"/>
      <c r="HWL23" s="757"/>
      <c r="HWM23" s="757"/>
      <c r="HWN23" s="757"/>
      <c r="HWO23" s="757"/>
      <c r="HWP23" s="757"/>
      <c r="HWQ23" s="757"/>
      <c r="HWR23" s="757"/>
      <c r="HWS23" s="757"/>
      <c r="HWT23" s="757"/>
      <c r="HWU23" s="757"/>
      <c r="HWV23" s="757"/>
      <c r="HWW23" s="757"/>
      <c r="HWX23" s="757"/>
      <c r="HWY23" s="757"/>
      <c r="HWZ23" s="757"/>
      <c r="HXA23" s="757"/>
      <c r="HXB23" s="757"/>
      <c r="HXC23" s="757"/>
      <c r="HXD23" s="757"/>
      <c r="HXE23" s="757"/>
      <c r="HXF23" s="757"/>
      <c r="HXG23" s="757"/>
      <c r="HXH23" s="757"/>
      <c r="HXI23" s="757"/>
      <c r="HXJ23" s="757"/>
      <c r="HXK23" s="757"/>
      <c r="HXL23" s="757"/>
      <c r="HXM23" s="757"/>
      <c r="HXN23" s="757"/>
      <c r="HXO23" s="757"/>
      <c r="HXP23" s="757"/>
      <c r="HXQ23" s="757"/>
      <c r="HXR23" s="757"/>
      <c r="HXS23" s="757"/>
      <c r="HXT23" s="757"/>
      <c r="HXU23" s="757"/>
      <c r="HXV23" s="757"/>
      <c r="HXW23" s="757"/>
      <c r="HXX23" s="757"/>
      <c r="HXY23" s="757"/>
      <c r="HXZ23" s="757"/>
      <c r="HYA23" s="757"/>
      <c r="HYB23" s="757"/>
      <c r="HYC23" s="757"/>
      <c r="HYD23" s="757"/>
      <c r="HYE23" s="757"/>
      <c r="HYF23" s="757"/>
      <c r="HYG23" s="757"/>
      <c r="HYH23" s="757"/>
      <c r="HYI23" s="757"/>
      <c r="HYJ23" s="757"/>
      <c r="HYK23" s="757"/>
      <c r="HYL23" s="757"/>
      <c r="HYM23" s="757"/>
      <c r="HYN23" s="757"/>
      <c r="HYO23" s="757"/>
      <c r="HYP23" s="757"/>
      <c r="HYQ23" s="757"/>
      <c r="HYR23" s="757"/>
      <c r="HYS23" s="757"/>
      <c r="HYT23" s="757"/>
      <c r="HYU23" s="757"/>
      <c r="HYV23" s="757"/>
      <c r="HYW23" s="757"/>
      <c r="HYX23" s="757"/>
      <c r="HYY23" s="757"/>
      <c r="HYZ23" s="757"/>
      <c r="HZA23" s="757"/>
      <c r="HZB23" s="757"/>
      <c r="HZC23" s="757"/>
      <c r="HZD23" s="757"/>
      <c r="HZE23" s="757"/>
      <c r="HZF23" s="757"/>
      <c r="HZG23" s="757"/>
      <c r="HZH23" s="757"/>
      <c r="HZI23" s="757"/>
      <c r="HZJ23" s="757"/>
      <c r="HZK23" s="757"/>
      <c r="HZL23" s="757"/>
      <c r="HZM23" s="757"/>
      <c r="HZN23" s="757"/>
      <c r="HZO23" s="757"/>
      <c r="HZP23" s="757"/>
      <c r="HZQ23" s="757"/>
      <c r="HZR23" s="757"/>
      <c r="HZS23" s="757"/>
      <c r="HZT23" s="757"/>
      <c r="HZU23" s="757"/>
      <c r="HZV23" s="757"/>
      <c r="HZW23" s="757"/>
      <c r="HZX23" s="757"/>
      <c r="HZY23" s="757"/>
      <c r="HZZ23" s="757"/>
      <c r="IAA23" s="757"/>
      <c r="IAB23" s="757"/>
      <c r="IAC23" s="757"/>
      <c r="IAD23" s="757"/>
      <c r="IAE23" s="757"/>
      <c r="IAF23" s="757"/>
      <c r="IAG23" s="757"/>
      <c r="IAH23" s="757"/>
      <c r="IAI23" s="757"/>
      <c r="IAJ23" s="757"/>
      <c r="IAK23" s="757"/>
      <c r="IAL23" s="757"/>
      <c r="IAM23" s="757"/>
      <c r="IAN23" s="757"/>
      <c r="IAO23" s="757"/>
      <c r="IAP23" s="757"/>
      <c r="IAQ23" s="757"/>
      <c r="IAR23" s="757"/>
      <c r="IAS23" s="757"/>
      <c r="IAT23" s="757"/>
      <c r="IAU23" s="757"/>
      <c r="IAV23" s="757"/>
      <c r="IAW23" s="757"/>
      <c r="IAX23" s="757"/>
      <c r="IAY23" s="757"/>
      <c r="IAZ23" s="757"/>
      <c r="IBA23" s="757"/>
      <c r="IBB23" s="757"/>
      <c r="IBC23" s="757"/>
      <c r="IBD23" s="757"/>
      <c r="IBE23" s="757"/>
      <c r="IBF23" s="757"/>
      <c r="IBG23" s="757"/>
      <c r="IBH23" s="757"/>
      <c r="IBI23" s="757"/>
      <c r="IBJ23" s="757"/>
      <c r="IBK23" s="757"/>
      <c r="IBL23" s="757"/>
      <c r="IBM23" s="757"/>
      <c r="IBN23" s="757"/>
      <c r="IBO23" s="757"/>
      <c r="IBP23" s="757"/>
      <c r="IBQ23" s="757"/>
      <c r="IBR23" s="757"/>
      <c r="IBS23" s="757"/>
      <c r="IBT23" s="757"/>
      <c r="IBU23" s="757"/>
      <c r="IBV23" s="757"/>
      <c r="IBW23" s="757"/>
      <c r="IBX23" s="757"/>
      <c r="IBY23" s="757"/>
      <c r="IBZ23" s="757"/>
      <c r="ICA23" s="757"/>
      <c r="ICB23" s="757"/>
      <c r="ICC23" s="757"/>
      <c r="ICD23" s="757"/>
      <c r="ICE23" s="757"/>
      <c r="ICF23" s="757"/>
      <c r="ICG23" s="757"/>
      <c r="ICH23" s="757"/>
      <c r="ICI23" s="757"/>
      <c r="ICJ23" s="757"/>
      <c r="ICK23" s="757"/>
      <c r="ICL23" s="757"/>
      <c r="ICM23" s="757"/>
      <c r="ICN23" s="757"/>
      <c r="ICO23" s="757"/>
      <c r="ICP23" s="757"/>
      <c r="ICQ23" s="757"/>
      <c r="ICR23" s="757"/>
      <c r="ICS23" s="757"/>
      <c r="ICT23" s="757"/>
      <c r="ICU23" s="757"/>
      <c r="ICV23" s="757"/>
      <c r="ICW23" s="757"/>
      <c r="ICX23" s="757"/>
      <c r="ICY23" s="757"/>
      <c r="ICZ23" s="757"/>
      <c r="IDA23" s="757"/>
      <c r="IDB23" s="757"/>
      <c r="IDC23" s="757"/>
      <c r="IDD23" s="757"/>
      <c r="IDE23" s="757"/>
      <c r="IDF23" s="757"/>
      <c r="IDG23" s="757"/>
      <c r="IDH23" s="757"/>
      <c r="IDI23" s="757"/>
      <c r="IDJ23" s="757"/>
      <c r="IDK23" s="757"/>
      <c r="IDL23" s="757"/>
      <c r="IDM23" s="757"/>
      <c r="IDN23" s="757"/>
      <c r="IDO23" s="757"/>
      <c r="IDP23" s="757"/>
      <c r="IDQ23" s="757"/>
      <c r="IDR23" s="757"/>
      <c r="IDS23" s="757"/>
      <c r="IDT23" s="757"/>
      <c r="IDU23" s="757"/>
      <c r="IDV23" s="757"/>
      <c r="IDW23" s="757"/>
      <c r="IDX23" s="757"/>
      <c r="IDY23" s="757"/>
      <c r="IDZ23" s="757"/>
      <c r="IEA23" s="757"/>
      <c r="IEB23" s="757"/>
      <c r="IEC23" s="757"/>
      <c r="IED23" s="757"/>
      <c r="IEE23" s="757"/>
      <c r="IEF23" s="757"/>
      <c r="IEG23" s="757"/>
      <c r="IEH23" s="757"/>
      <c r="IEI23" s="757"/>
      <c r="IEJ23" s="757"/>
      <c r="IEK23" s="757"/>
      <c r="IEL23" s="757"/>
      <c r="IEM23" s="757"/>
      <c r="IEN23" s="757"/>
      <c r="IEO23" s="757"/>
      <c r="IEP23" s="757"/>
      <c r="IEQ23" s="757"/>
      <c r="IER23" s="757"/>
      <c r="IES23" s="757"/>
      <c r="IET23" s="757"/>
      <c r="IEU23" s="757"/>
      <c r="IEV23" s="757"/>
      <c r="IEW23" s="757"/>
      <c r="IEX23" s="757"/>
      <c r="IEY23" s="757"/>
      <c r="IEZ23" s="757"/>
      <c r="IFA23" s="757"/>
      <c r="IFB23" s="757"/>
      <c r="IFC23" s="757"/>
      <c r="IFD23" s="757"/>
      <c r="IFE23" s="757"/>
      <c r="IFF23" s="757"/>
      <c r="IFG23" s="757"/>
      <c r="IFH23" s="757"/>
      <c r="IFI23" s="757"/>
      <c r="IFJ23" s="757"/>
      <c r="IFK23" s="757"/>
      <c r="IFL23" s="757"/>
      <c r="IFM23" s="757"/>
      <c r="IFN23" s="757"/>
      <c r="IFO23" s="757"/>
      <c r="IFP23" s="757"/>
      <c r="IFQ23" s="757"/>
      <c r="IFR23" s="757"/>
      <c r="IFS23" s="757"/>
      <c r="IFT23" s="757"/>
      <c r="IFU23" s="757"/>
      <c r="IFV23" s="757"/>
      <c r="IFW23" s="757"/>
      <c r="IFX23" s="757"/>
      <c r="IFY23" s="757"/>
      <c r="IFZ23" s="757"/>
      <c r="IGA23" s="757"/>
      <c r="IGB23" s="757"/>
      <c r="IGC23" s="757"/>
      <c r="IGD23" s="757"/>
      <c r="IGE23" s="757"/>
      <c r="IGF23" s="757"/>
      <c r="IGG23" s="757"/>
      <c r="IGH23" s="757"/>
      <c r="IGI23" s="757"/>
      <c r="IGJ23" s="757"/>
      <c r="IGK23" s="757"/>
      <c r="IGL23" s="757"/>
      <c r="IGM23" s="757"/>
      <c r="IGN23" s="757"/>
      <c r="IGO23" s="757"/>
      <c r="IGP23" s="757"/>
      <c r="IGQ23" s="757"/>
      <c r="IGR23" s="757"/>
      <c r="IGS23" s="757"/>
      <c r="IGT23" s="757"/>
      <c r="IGU23" s="757"/>
      <c r="IGV23" s="757"/>
      <c r="IGW23" s="757"/>
      <c r="IGX23" s="757"/>
      <c r="IGY23" s="757"/>
      <c r="IGZ23" s="757"/>
      <c r="IHA23" s="757"/>
      <c r="IHB23" s="757"/>
      <c r="IHC23" s="757"/>
      <c r="IHD23" s="757"/>
      <c r="IHE23" s="757"/>
      <c r="IHF23" s="757"/>
      <c r="IHG23" s="757"/>
      <c r="IHH23" s="757"/>
      <c r="IHI23" s="757"/>
      <c r="IHJ23" s="757"/>
      <c r="IHK23" s="757"/>
      <c r="IHL23" s="757"/>
      <c r="IHM23" s="757"/>
      <c r="IHN23" s="757"/>
      <c r="IHO23" s="757"/>
      <c r="IHP23" s="757"/>
      <c r="IHQ23" s="757"/>
      <c r="IHR23" s="757"/>
      <c r="IHS23" s="757"/>
      <c r="IHT23" s="757"/>
      <c r="IHU23" s="757"/>
      <c r="IHV23" s="757"/>
      <c r="IHW23" s="757"/>
      <c r="IHX23" s="757"/>
      <c r="IHY23" s="757"/>
      <c r="IHZ23" s="757"/>
      <c r="IIA23" s="757"/>
      <c r="IIB23" s="757"/>
      <c r="IIC23" s="757"/>
      <c r="IID23" s="757"/>
      <c r="IIE23" s="757"/>
      <c r="IIF23" s="757"/>
      <c r="IIG23" s="757"/>
      <c r="IIH23" s="757"/>
      <c r="III23" s="757"/>
      <c r="IIJ23" s="757"/>
      <c r="IIK23" s="757"/>
      <c r="IIL23" s="757"/>
      <c r="IIM23" s="757"/>
      <c r="IIN23" s="757"/>
      <c r="IIO23" s="757"/>
      <c r="IIP23" s="757"/>
      <c r="IIQ23" s="757"/>
      <c r="IIR23" s="757"/>
      <c r="IIS23" s="757"/>
      <c r="IIT23" s="757"/>
      <c r="IIU23" s="757"/>
      <c r="IIV23" s="757"/>
      <c r="IIW23" s="757"/>
      <c r="IIX23" s="757"/>
      <c r="IIY23" s="757"/>
      <c r="IIZ23" s="757"/>
      <c r="IJA23" s="757"/>
      <c r="IJB23" s="757"/>
      <c r="IJC23" s="757"/>
      <c r="IJD23" s="757"/>
      <c r="IJE23" s="757"/>
      <c r="IJF23" s="757"/>
      <c r="IJG23" s="757"/>
      <c r="IJH23" s="757"/>
      <c r="IJI23" s="757"/>
      <c r="IJJ23" s="757"/>
      <c r="IJK23" s="757"/>
      <c r="IJL23" s="757"/>
      <c r="IJM23" s="757"/>
      <c r="IJN23" s="757"/>
      <c r="IJO23" s="757"/>
      <c r="IJP23" s="757"/>
      <c r="IJQ23" s="757"/>
      <c r="IJR23" s="757"/>
      <c r="IJS23" s="757"/>
      <c r="IJT23" s="757"/>
      <c r="IJU23" s="757"/>
      <c r="IJV23" s="757"/>
      <c r="IJW23" s="757"/>
      <c r="IJX23" s="757"/>
      <c r="IJY23" s="757"/>
      <c r="IJZ23" s="757"/>
      <c r="IKA23" s="757"/>
      <c r="IKB23" s="757"/>
      <c r="IKC23" s="757"/>
      <c r="IKD23" s="757"/>
      <c r="IKE23" s="757"/>
      <c r="IKF23" s="757"/>
      <c r="IKG23" s="757"/>
      <c r="IKH23" s="757"/>
      <c r="IKI23" s="757"/>
      <c r="IKJ23" s="757"/>
      <c r="IKK23" s="757"/>
      <c r="IKL23" s="757"/>
      <c r="IKM23" s="757"/>
      <c r="IKN23" s="757"/>
      <c r="IKO23" s="757"/>
      <c r="IKP23" s="757"/>
      <c r="IKQ23" s="757"/>
      <c r="IKR23" s="757"/>
      <c r="IKS23" s="757"/>
      <c r="IKT23" s="757"/>
      <c r="IKU23" s="757"/>
      <c r="IKV23" s="757"/>
      <c r="IKW23" s="757"/>
      <c r="IKX23" s="757"/>
      <c r="IKY23" s="757"/>
      <c r="IKZ23" s="757"/>
      <c r="ILA23" s="757"/>
      <c r="ILB23" s="757"/>
      <c r="ILC23" s="757"/>
      <c r="ILD23" s="757"/>
      <c r="ILE23" s="757"/>
      <c r="ILF23" s="757"/>
      <c r="ILG23" s="757"/>
      <c r="ILH23" s="757"/>
      <c r="ILI23" s="757"/>
      <c r="ILJ23" s="757"/>
      <c r="ILK23" s="757"/>
      <c r="ILL23" s="757"/>
      <c r="ILM23" s="757"/>
      <c r="ILN23" s="757"/>
      <c r="ILO23" s="757"/>
      <c r="ILP23" s="757"/>
      <c r="ILQ23" s="757"/>
      <c r="ILR23" s="757"/>
      <c r="ILS23" s="757"/>
      <c r="ILT23" s="757"/>
      <c r="ILU23" s="757"/>
      <c r="ILV23" s="757"/>
      <c r="ILW23" s="757"/>
      <c r="ILX23" s="757"/>
      <c r="ILY23" s="757"/>
      <c r="ILZ23" s="757"/>
      <c r="IMA23" s="757"/>
      <c r="IMB23" s="757"/>
      <c r="IMC23" s="757"/>
      <c r="IMD23" s="757"/>
      <c r="IME23" s="757"/>
      <c r="IMF23" s="757"/>
      <c r="IMG23" s="757"/>
      <c r="IMH23" s="757"/>
      <c r="IMI23" s="757"/>
      <c r="IMJ23" s="757"/>
      <c r="IMK23" s="757"/>
      <c r="IML23" s="757"/>
      <c r="IMM23" s="757"/>
      <c r="IMN23" s="757"/>
      <c r="IMO23" s="757"/>
      <c r="IMP23" s="757"/>
      <c r="IMQ23" s="757"/>
      <c r="IMR23" s="757"/>
      <c r="IMS23" s="757"/>
      <c r="IMT23" s="757"/>
      <c r="IMU23" s="757"/>
      <c r="IMV23" s="757"/>
      <c r="IMW23" s="757"/>
      <c r="IMX23" s="757"/>
      <c r="IMY23" s="757"/>
      <c r="IMZ23" s="757"/>
      <c r="INA23" s="757"/>
      <c r="INB23" s="757"/>
      <c r="INC23" s="757"/>
      <c r="IND23" s="757"/>
      <c r="INE23" s="757"/>
      <c r="INF23" s="757"/>
      <c r="ING23" s="757"/>
      <c r="INH23" s="757"/>
      <c r="INI23" s="757"/>
      <c r="INJ23" s="757"/>
      <c r="INK23" s="757"/>
      <c r="INL23" s="757"/>
      <c r="INM23" s="757"/>
      <c r="INN23" s="757"/>
      <c r="INO23" s="757"/>
      <c r="INP23" s="757"/>
      <c r="INQ23" s="757"/>
      <c r="INR23" s="757"/>
      <c r="INS23" s="757"/>
      <c r="INT23" s="757"/>
      <c r="INU23" s="757"/>
      <c r="INV23" s="757"/>
      <c r="INW23" s="757"/>
      <c r="INX23" s="757"/>
      <c r="INY23" s="757"/>
      <c r="INZ23" s="757"/>
      <c r="IOA23" s="757"/>
      <c r="IOB23" s="757"/>
      <c r="IOC23" s="757"/>
      <c r="IOD23" s="757"/>
      <c r="IOE23" s="757"/>
      <c r="IOF23" s="757"/>
      <c r="IOG23" s="757"/>
      <c r="IOH23" s="757"/>
      <c r="IOI23" s="757"/>
      <c r="IOJ23" s="757"/>
      <c r="IOK23" s="757"/>
      <c r="IOL23" s="757"/>
      <c r="IOM23" s="757"/>
      <c r="ION23" s="757"/>
      <c r="IOO23" s="757"/>
      <c r="IOP23" s="757"/>
      <c r="IOQ23" s="757"/>
      <c r="IOR23" s="757"/>
      <c r="IOS23" s="757"/>
      <c r="IOT23" s="757"/>
      <c r="IOU23" s="757"/>
      <c r="IOV23" s="757"/>
      <c r="IOW23" s="757"/>
      <c r="IOX23" s="757"/>
      <c r="IOY23" s="757"/>
      <c r="IOZ23" s="757"/>
      <c r="IPA23" s="757"/>
      <c r="IPB23" s="757"/>
      <c r="IPC23" s="757"/>
      <c r="IPD23" s="757"/>
      <c r="IPE23" s="757"/>
      <c r="IPF23" s="757"/>
      <c r="IPG23" s="757"/>
      <c r="IPH23" s="757"/>
      <c r="IPI23" s="757"/>
      <c r="IPJ23" s="757"/>
      <c r="IPK23" s="757"/>
      <c r="IPL23" s="757"/>
      <c r="IPM23" s="757"/>
      <c r="IPN23" s="757"/>
      <c r="IPO23" s="757"/>
      <c r="IPP23" s="757"/>
      <c r="IPQ23" s="757"/>
      <c r="IPR23" s="757"/>
      <c r="IPS23" s="757"/>
      <c r="IPT23" s="757"/>
      <c r="IPU23" s="757"/>
      <c r="IPV23" s="757"/>
      <c r="IPW23" s="757"/>
      <c r="IPX23" s="757"/>
      <c r="IPY23" s="757"/>
      <c r="IPZ23" s="757"/>
      <c r="IQA23" s="757"/>
      <c r="IQB23" s="757"/>
      <c r="IQC23" s="757"/>
      <c r="IQD23" s="757"/>
      <c r="IQE23" s="757"/>
      <c r="IQF23" s="757"/>
      <c r="IQG23" s="757"/>
      <c r="IQH23" s="757"/>
      <c r="IQI23" s="757"/>
      <c r="IQJ23" s="757"/>
      <c r="IQK23" s="757"/>
      <c r="IQL23" s="757"/>
      <c r="IQM23" s="757"/>
      <c r="IQN23" s="757"/>
      <c r="IQO23" s="757"/>
      <c r="IQP23" s="757"/>
      <c r="IQQ23" s="757"/>
      <c r="IQR23" s="757"/>
      <c r="IQS23" s="757"/>
      <c r="IQT23" s="757"/>
      <c r="IQU23" s="757"/>
      <c r="IQV23" s="757"/>
      <c r="IQW23" s="757"/>
      <c r="IQX23" s="757"/>
      <c r="IQY23" s="757"/>
      <c r="IQZ23" s="757"/>
      <c r="IRA23" s="757"/>
      <c r="IRB23" s="757"/>
      <c r="IRC23" s="757"/>
      <c r="IRD23" s="757"/>
      <c r="IRE23" s="757"/>
      <c r="IRF23" s="757"/>
      <c r="IRG23" s="757"/>
      <c r="IRH23" s="757"/>
      <c r="IRI23" s="757"/>
      <c r="IRJ23" s="757"/>
      <c r="IRK23" s="757"/>
      <c r="IRL23" s="757"/>
      <c r="IRM23" s="757"/>
      <c r="IRN23" s="757"/>
      <c r="IRO23" s="757"/>
      <c r="IRP23" s="757"/>
      <c r="IRQ23" s="757"/>
      <c r="IRR23" s="757"/>
      <c r="IRS23" s="757"/>
      <c r="IRT23" s="757"/>
      <c r="IRU23" s="757"/>
      <c r="IRV23" s="757"/>
      <c r="IRW23" s="757"/>
      <c r="IRX23" s="757"/>
      <c r="IRY23" s="757"/>
      <c r="IRZ23" s="757"/>
      <c r="ISA23" s="757"/>
      <c r="ISB23" s="757"/>
      <c r="ISC23" s="757"/>
      <c r="ISD23" s="757"/>
      <c r="ISE23" s="757"/>
      <c r="ISF23" s="757"/>
      <c r="ISG23" s="757"/>
      <c r="ISH23" s="757"/>
      <c r="ISI23" s="757"/>
      <c r="ISJ23" s="757"/>
      <c r="ISK23" s="757"/>
      <c r="ISL23" s="757"/>
      <c r="ISM23" s="757"/>
      <c r="ISN23" s="757"/>
      <c r="ISO23" s="757"/>
      <c r="ISP23" s="757"/>
      <c r="ISQ23" s="757"/>
      <c r="ISR23" s="757"/>
      <c r="ISS23" s="757"/>
      <c r="IST23" s="757"/>
      <c r="ISU23" s="757"/>
      <c r="ISV23" s="757"/>
      <c r="ISW23" s="757"/>
      <c r="ISX23" s="757"/>
      <c r="ISY23" s="757"/>
      <c r="ISZ23" s="757"/>
      <c r="ITA23" s="757"/>
      <c r="ITB23" s="757"/>
      <c r="ITC23" s="757"/>
      <c r="ITD23" s="757"/>
      <c r="ITE23" s="757"/>
      <c r="ITF23" s="757"/>
      <c r="ITG23" s="757"/>
      <c r="ITH23" s="757"/>
      <c r="ITI23" s="757"/>
      <c r="ITJ23" s="757"/>
      <c r="ITK23" s="757"/>
      <c r="ITL23" s="757"/>
      <c r="ITM23" s="757"/>
      <c r="ITN23" s="757"/>
      <c r="ITO23" s="757"/>
      <c r="ITP23" s="757"/>
      <c r="ITQ23" s="757"/>
      <c r="ITR23" s="757"/>
      <c r="ITS23" s="757"/>
      <c r="ITT23" s="757"/>
      <c r="ITU23" s="757"/>
      <c r="ITV23" s="757"/>
      <c r="ITW23" s="757"/>
      <c r="ITX23" s="757"/>
      <c r="ITY23" s="757"/>
      <c r="ITZ23" s="757"/>
      <c r="IUA23" s="757"/>
      <c r="IUB23" s="757"/>
      <c r="IUC23" s="757"/>
      <c r="IUD23" s="757"/>
      <c r="IUE23" s="757"/>
      <c r="IUF23" s="757"/>
      <c r="IUG23" s="757"/>
      <c r="IUH23" s="757"/>
      <c r="IUI23" s="757"/>
      <c r="IUJ23" s="757"/>
      <c r="IUK23" s="757"/>
      <c r="IUL23" s="757"/>
      <c r="IUM23" s="757"/>
      <c r="IUN23" s="757"/>
      <c r="IUO23" s="757"/>
      <c r="IUP23" s="757"/>
      <c r="IUQ23" s="757"/>
      <c r="IUR23" s="757"/>
      <c r="IUS23" s="757"/>
      <c r="IUT23" s="757"/>
      <c r="IUU23" s="757"/>
      <c r="IUV23" s="757"/>
      <c r="IUW23" s="757"/>
      <c r="IUX23" s="757"/>
      <c r="IUY23" s="757"/>
      <c r="IUZ23" s="757"/>
      <c r="IVA23" s="757"/>
      <c r="IVB23" s="757"/>
      <c r="IVC23" s="757"/>
      <c r="IVD23" s="757"/>
      <c r="IVE23" s="757"/>
      <c r="IVF23" s="757"/>
      <c r="IVG23" s="757"/>
      <c r="IVH23" s="757"/>
      <c r="IVI23" s="757"/>
      <c r="IVJ23" s="757"/>
      <c r="IVK23" s="757"/>
      <c r="IVL23" s="757"/>
      <c r="IVM23" s="757"/>
      <c r="IVN23" s="757"/>
      <c r="IVO23" s="757"/>
      <c r="IVP23" s="757"/>
      <c r="IVQ23" s="757"/>
      <c r="IVR23" s="757"/>
      <c r="IVS23" s="757"/>
      <c r="IVT23" s="757"/>
      <c r="IVU23" s="757"/>
      <c r="IVV23" s="757"/>
      <c r="IVW23" s="757"/>
      <c r="IVX23" s="757"/>
      <c r="IVY23" s="757"/>
      <c r="IVZ23" s="757"/>
      <c r="IWA23" s="757"/>
      <c r="IWB23" s="757"/>
      <c r="IWC23" s="757"/>
      <c r="IWD23" s="757"/>
      <c r="IWE23" s="757"/>
      <c r="IWF23" s="757"/>
      <c r="IWG23" s="757"/>
      <c r="IWH23" s="757"/>
      <c r="IWI23" s="757"/>
      <c r="IWJ23" s="757"/>
      <c r="IWK23" s="757"/>
      <c r="IWL23" s="757"/>
      <c r="IWM23" s="757"/>
      <c r="IWN23" s="757"/>
      <c r="IWO23" s="757"/>
      <c r="IWP23" s="757"/>
      <c r="IWQ23" s="757"/>
      <c r="IWR23" s="757"/>
      <c r="IWS23" s="757"/>
      <c r="IWT23" s="757"/>
      <c r="IWU23" s="757"/>
      <c r="IWV23" s="757"/>
      <c r="IWW23" s="757"/>
      <c r="IWX23" s="757"/>
      <c r="IWY23" s="757"/>
      <c r="IWZ23" s="757"/>
      <c r="IXA23" s="757"/>
      <c r="IXB23" s="757"/>
      <c r="IXC23" s="757"/>
      <c r="IXD23" s="757"/>
      <c r="IXE23" s="757"/>
      <c r="IXF23" s="757"/>
      <c r="IXG23" s="757"/>
      <c r="IXH23" s="757"/>
      <c r="IXI23" s="757"/>
      <c r="IXJ23" s="757"/>
      <c r="IXK23" s="757"/>
      <c r="IXL23" s="757"/>
      <c r="IXM23" s="757"/>
      <c r="IXN23" s="757"/>
      <c r="IXO23" s="757"/>
      <c r="IXP23" s="757"/>
      <c r="IXQ23" s="757"/>
      <c r="IXR23" s="757"/>
      <c r="IXS23" s="757"/>
      <c r="IXT23" s="757"/>
      <c r="IXU23" s="757"/>
      <c r="IXV23" s="757"/>
      <c r="IXW23" s="757"/>
      <c r="IXX23" s="757"/>
      <c r="IXY23" s="757"/>
      <c r="IXZ23" s="757"/>
      <c r="IYA23" s="757"/>
      <c r="IYB23" s="757"/>
      <c r="IYC23" s="757"/>
      <c r="IYD23" s="757"/>
      <c r="IYE23" s="757"/>
      <c r="IYF23" s="757"/>
      <c r="IYG23" s="757"/>
      <c r="IYH23" s="757"/>
      <c r="IYI23" s="757"/>
      <c r="IYJ23" s="757"/>
      <c r="IYK23" s="757"/>
      <c r="IYL23" s="757"/>
      <c r="IYM23" s="757"/>
      <c r="IYN23" s="757"/>
      <c r="IYO23" s="757"/>
      <c r="IYP23" s="757"/>
      <c r="IYQ23" s="757"/>
      <c r="IYR23" s="757"/>
      <c r="IYS23" s="757"/>
      <c r="IYT23" s="757"/>
      <c r="IYU23" s="757"/>
      <c r="IYV23" s="757"/>
      <c r="IYW23" s="757"/>
      <c r="IYX23" s="757"/>
      <c r="IYY23" s="757"/>
      <c r="IYZ23" s="757"/>
      <c r="IZA23" s="757"/>
      <c r="IZB23" s="757"/>
      <c r="IZC23" s="757"/>
      <c r="IZD23" s="757"/>
      <c r="IZE23" s="757"/>
      <c r="IZF23" s="757"/>
      <c r="IZG23" s="757"/>
      <c r="IZH23" s="757"/>
      <c r="IZI23" s="757"/>
      <c r="IZJ23" s="757"/>
      <c r="IZK23" s="757"/>
      <c r="IZL23" s="757"/>
      <c r="IZM23" s="757"/>
      <c r="IZN23" s="757"/>
      <c r="IZO23" s="757"/>
      <c r="IZP23" s="757"/>
      <c r="IZQ23" s="757"/>
      <c r="IZR23" s="757"/>
      <c r="IZS23" s="757"/>
      <c r="IZT23" s="757"/>
      <c r="IZU23" s="757"/>
      <c r="IZV23" s="757"/>
      <c r="IZW23" s="757"/>
      <c r="IZX23" s="757"/>
      <c r="IZY23" s="757"/>
      <c r="IZZ23" s="757"/>
      <c r="JAA23" s="757"/>
      <c r="JAB23" s="757"/>
      <c r="JAC23" s="757"/>
      <c r="JAD23" s="757"/>
      <c r="JAE23" s="757"/>
      <c r="JAF23" s="757"/>
      <c r="JAG23" s="757"/>
      <c r="JAH23" s="757"/>
      <c r="JAI23" s="757"/>
      <c r="JAJ23" s="757"/>
      <c r="JAK23" s="757"/>
      <c r="JAL23" s="757"/>
      <c r="JAM23" s="757"/>
      <c r="JAN23" s="757"/>
      <c r="JAO23" s="757"/>
      <c r="JAP23" s="757"/>
      <c r="JAQ23" s="757"/>
      <c r="JAR23" s="757"/>
      <c r="JAS23" s="757"/>
      <c r="JAT23" s="757"/>
      <c r="JAU23" s="757"/>
      <c r="JAV23" s="757"/>
      <c r="JAW23" s="757"/>
      <c r="JAX23" s="757"/>
      <c r="JAY23" s="757"/>
      <c r="JAZ23" s="757"/>
      <c r="JBA23" s="757"/>
      <c r="JBB23" s="757"/>
      <c r="JBC23" s="757"/>
      <c r="JBD23" s="757"/>
      <c r="JBE23" s="757"/>
      <c r="JBF23" s="757"/>
      <c r="JBG23" s="757"/>
      <c r="JBH23" s="757"/>
      <c r="JBI23" s="757"/>
      <c r="JBJ23" s="757"/>
      <c r="JBK23" s="757"/>
      <c r="JBL23" s="757"/>
      <c r="JBM23" s="757"/>
      <c r="JBN23" s="757"/>
      <c r="JBO23" s="757"/>
      <c r="JBP23" s="757"/>
      <c r="JBQ23" s="757"/>
      <c r="JBR23" s="757"/>
      <c r="JBS23" s="757"/>
      <c r="JBT23" s="757"/>
      <c r="JBU23" s="757"/>
      <c r="JBV23" s="757"/>
      <c r="JBW23" s="757"/>
      <c r="JBX23" s="757"/>
      <c r="JBY23" s="757"/>
      <c r="JBZ23" s="757"/>
      <c r="JCA23" s="757"/>
      <c r="JCB23" s="757"/>
      <c r="JCC23" s="757"/>
      <c r="JCD23" s="757"/>
      <c r="JCE23" s="757"/>
      <c r="JCF23" s="757"/>
      <c r="JCG23" s="757"/>
      <c r="JCH23" s="757"/>
      <c r="JCI23" s="757"/>
      <c r="JCJ23" s="757"/>
      <c r="JCK23" s="757"/>
      <c r="JCL23" s="757"/>
      <c r="JCM23" s="757"/>
      <c r="JCN23" s="757"/>
      <c r="JCO23" s="757"/>
      <c r="JCP23" s="757"/>
      <c r="JCQ23" s="757"/>
      <c r="JCR23" s="757"/>
      <c r="JCS23" s="757"/>
      <c r="JCT23" s="757"/>
      <c r="JCU23" s="757"/>
      <c r="JCV23" s="757"/>
      <c r="JCW23" s="757"/>
      <c r="JCX23" s="757"/>
      <c r="JCY23" s="757"/>
      <c r="JCZ23" s="757"/>
      <c r="JDA23" s="757"/>
      <c r="JDB23" s="757"/>
      <c r="JDC23" s="757"/>
      <c r="JDD23" s="757"/>
      <c r="JDE23" s="757"/>
      <c r="JDF23" s="757"/>
      <c r="JDG23" s="757"/>
      <c r="JDH23" s="757"/>
      <c r="JDI23" s="757"/>
      <c r="JDJ23" s="757"/>
      <c r="JDK23" s="757"/>
      <c r="JDL23" s="757"/>
      <c r="JDM23" s="757"/>
      <c r="JDN23" s="757"/>
      <c r="JDO23" s="757"/>
      <c r="JDP23" s="757"/>
      <c r="JDQ23" s="757"/>
      <c r="JDR23" s="757"/>
      <c r="JDS23" s="757"/>
      <c r="JDT23" s="757"/>
      <c r="JDU23" s="757"/>
      <c r="JDV23" s="757"/>
      <c r="JDW23" s="757"/>
      <c r="JDX23" s="757"/>
      <c r="JDY23" s="757"/>
      <c r="JDZ23" s="757"/>
      <c r="JEA23" s="757"/>
      <c r="JEB23" s="757"/>
      <c r="JEC23" s="757"/>
      <c r="JED23" s="757"/>
      <c r="JEE23" s="757"/>
      <c r="JEF23" s="757"/>
      <c r="JEG23" s="757"/>
      <c r="JEH23" s="757"/>
      <c r="JEI23" s="757"/>
      <c r="JEJ23" s="757"/>
      <c r="JEK23" s="757"/>
      <c r="JEL23" s="757"/>
      <c r="JEM23" s="757"/>
      <c r="JEN23" s="757"/>
      <c r="JEO23" s="757"/>
      <c r="JEP23" s="757"/>
      <c r="JEQ23" s="757"/>
      <c r="JER23" s="757"/>
      <c r="JES23" s="757"/>
      <c r="JET23" s="757"/>
      <c r="JEU23" s="757"/>
      <c r="JEV23" s="757"/>
      <c r="JEW23" s="757"/>
      <c r="JEX23" s="757"/>
      <c r="JEY23" s="757"/>
      <c r="JEZ23" s="757"/>
      <c r="JFA23" s="757"/>
      <c r="JFB23" s="757"/>
      <c r="JFC23" s="757"/>
      <c r="JFD23" s="757"/>
      <c r="JFE23" s="757"/>
      <c r="JFF23" s="757"/>
      <c r="JFG23" s="757"/>
      <c r="JFH23" s="757"/>
      <c r="JFI23" s="757"/>
      <c r="JFJ23" s="757"/>
      <c r="JFK23" s="757"/>
      <c r="JFL23" s="757"/>
      <c r="JFM23" s="757"/>
      <c r="JFN23" s="757"/>
      <c r="JFO23" s="757"/>
      <c r="JFP23" s="757"/>
      <c r="JFQ23" s="757"/>
      <c r="JFR23" s="757"/>
      <c r="JFS23" s="757"/>
      <c r="JFT23" s="757"/>
      <c r="JFU23" s="757"/>
      <c r="JFV23" s="757"/>
      <c r="JFW23" s="757"/>
      <c r="JFX23" s="757"/>
      <c r="JFY23" s="757"/>
      <c r="JFZ23" s="757"/>
      <c r="JGA23" s="757"/>
      <c r="JGB23" s="757"/>
      <c r="JGC23" s="757"/>
      <c r="JGD23" s="757"/>
      <c r="JGE23" s="757"/>
      <c r="JGF23" s="757"/>
      <c r="JGG23" s="757"/>
      <c r="JGH23" s="757"/>
      <c r="JGI23" s="757"/>
      <c r="JGJ23" s="757"/>
      <c r="JGK23" s="757"/>
      <c r="JGL23" s="757"/>
      <c r="JGM23" s="757"/>
      <c r="JGN23" s="757"/>
      <c r="JGO23" s="757"/>
      <c r="JGP23" s="757"/>
      <c r="JGQ23" s="757"/>
      <c r="JGR23" s="757"/>
      <c r="JGS23" s="757"/>
      <c r="JGT23" s="757"/>
      <c r="JGU23" s="757"/>
      <c r="JGV23" s="757"/>
      <c r="JGW23" s="757"/>
      <c r="JGX23" s="757"/>
      <c r="JGY23" s="757"/>
      <c r="JGZ23" s="757"/>
      <c r="JHA23" s="757"/>
      <c r="JHB23" s="757"/>
      <c r="JHC23" s="757"/>
      <c r="JHD23" s="757"/>
      <c r="JHE23" s="757"/>
      <c r="JHF23" s="757"/>
      <c r="JHG23" s="757"/>
      <c r="JHH23" s="757"/>
      <c r="JHI23" s="757"/>
      <c r="JHJ23" s="757"/>
      <c r="JHK23" s="757"/>
      <c r="JHL23" s="757"/>
      <c r="JHM23" s="757"/>
      <c r="JHN23" s="757"/>
      <c r="JHO23" s="757"/>
      <c r="JHP23" s="757"/>
      <c r="JHQ23" s="757"/>
      <c r="JHR23" s="757"/>
      <c r="JHS23" s="757"/>
      <c r="JHT23" s="757"/>
      <c r="JHU23" s="757"/>
      <c r="JHV23" s="757"/>
      <c r="JHW23" s="757"/>
      <c r="JHX23" s="757"/>
      <c r="JHY23" s="757"/>
      <c r="JHZ23" s="757"/>
      <c r="JIA23" s="757"/>
      <c r="JIB23" s="757"/>
      <c r="JIC23" s="757"/>
      <c r="JID23" s="757"/>
      <c r="JIE23" s="757"/>
      <c r="JIF23" s="757"/>
      <c r="JIG23" s="757"/>
      <c r="JIH23" s="757"/>
      <c r="JII23" s="757"/>
      <c r="JIJ23" s="757"/>
      <c r="JIK23" s="757"/>
      <c r="JIL23" s="757"/>
      <c r="JIM23" s="757"/>
      <c r="JIN23" s="757"/>
      <c r="JIO23" s="757"/>
      <c r="JIP23" s="757"/>
      <c r="JIQ23" s="757"/>
      <c r="JIR23" s="757"/>
      <c r="JIS23" s="757"/>
      <c r="JIT23" s="757"/>
      <c r="JIU23" s="757"/>
      <c r="JIV23" s="757"/>
      <c r="JIW23" s="757"/>
      <c r="JIX23" s="757"/>
      <c r="JIY23" s="757"/>
      <c r="JIZ23" s="757"/>
      <c r="JJA23" s="757"/>
      <c r="JJB23" s="757"/>
      <c r="JJC23" s="757"/>
      <c r="JJD23" s="757"/>
      <c r="JJE23" s="757"/>
      <c r="JJF23" s="757"/>
      <c r="JJG23" s="757"/>
      <c r="JJH23" s="757"/>
      <c r="JJI23" s="757"/>
      <c r="JJJ23" s="757"/>
      <c r="JJK23" s="757"/>
      <c r="JJL23" s="757"/>
      <c r="JJM23" s="757"/>
      <c r="JJN23" s="757"/>
      <c r="JJO23" s="757"/>
      <c r="JJP23" s="757"/>
      <c r="JJQ23" s="757"/>
      <c r="JJR23" s="757"/>
      <c r="JJS23" s="757"/>
      <c r="JJT23" s="757"/>
      <c r="JJU23" s="757"/>
      <c r="JJV23" s="757"/>
      <c r="JJW23" s="757"/>
      <c r="JJX23" s="757"/>
      <c r="JJY23" s="757"/>
      <c r="JJZ23" s="757"/>
      <c r="JKA23" s="757"/>
      <c r="JKB23" s="757"/>
      <c r="JKC23" s="757"/>
      <c r="JKD23" s="757"/>
      <c r="JKE23" s="757"/>
      <c r="JKF23" s="757"/>
      <c r="JKG23" s="757"/>
      <c r="JKH23" s="757"/>
      <c r="JKI23" s="757"/>
      <c r="JKJ23" s="757"/>
      <c r="JKK23" s="757"/>
      <c r="JKL23" s="757"/>
      <c r="JKM23" s="757"/>
      <c r="JKN23" s="757"/>
      <c r="JKO23" s="757"/>
      <c r="JKP23" s="757"/>
      <c r="JKQ23" s="757"/>
      <c r="JKR23" s="757"/>
      <c r="JKS23" s="757"/>
      <c r="JKT23" s="757"/>
      <c r="JKU23" s="757"/>
      <c r="JKV23" s="757"/>
      <c r="JKW23" s="757"/>
      <c r="JKX23" s="757"/>
      <c r="JKY23" s="757"/>
      <c r="JKZ23" s="757"/>
      <c r="JLA23" s="757"/>
      <c r="JLB23" s="757"/>
      <c r="JLC23" s="757"/>
      <c r="JLD23" s="757"/>
      <c r="JLE23" s="757"/>
      <c r="JLF23" s="757"/>
      <c r="JLG23" s="757"/>
      <c r="JLH23" s="757"/>
      <c r="JLI23" s="757"/>
      <c r="JLJ23" s="757"/>
      <c r="JLK23" s="757"/>
      <c r="JLL23" s="757"/>
      <c r="JLM23" s="757"/>
      <c r="JLN23" s="757"/>
      <c r="JLO23" s="757"/>
      <c r="JLP23" s="757"/>
      <c r="JLQ23" s="757"/>
      <c r="JLR23" s="757"/>
      <c r="JLS23" s="757"/>
      <c r="JLT23" s="757"/>
      <c r="JLU23" s="757"/>
      <c r="JLV23" s="757"/>
      <c r="JLW23" s="757"/>
      <c r="JLX23" s="757"/>
      <c r="JLY23" s="757"/>
      <c r="JLZ23" s="757"/>
      <c r="JMA23" s="757"/>
      <c r="JMB23" s="757"/>
      <c r="JMC23" s="757"/>
      <c r="JMD23" s="757"/>
      <c r="JME23" s="757"/>
      <c r="JMF23" s="757"/>
      <c r="JMG23" s="757"/>
      <c r="JMH23" s="757"/>
      <c r="JMI23" s="757"/>
      <c r="JMJ23" s="757"/>
      <c r="JMK23" s="757"/>
      <c r="JML23" s="757"/>
      <c r="JMM23" s="757"/>
      <c r="JMN23" s="757"/>
      <c r="JMO23" s="757"/>
      <c r="JMP23" s="757"/>
      <c r="JMQ23" s="757"/>
      <c r="JMR23" s="757"/>
      <c r="JMS23" s="757"/>
      <c r="JMT23" s="757"/>
      <c r="JMU23" s="757"/>
      <c r="JMV23" s="757"/>
      <c r="JMW23" s="757"/>
      <c r="JMX23" s="757"/>
      <c r="JMY23" s="757"/>
      <c r="JMZ23" s="757"/>
      <c r="JNA23" s="757"/>
      <c r="JNB23" s="757"/>
      <c r="JNC23" s="757"/>
      <c r="JND23" s="757"/>
      <c r="JNE23" s="757"/>
      <c r="JNF23" s="757"/>
      <c r="JNG23" s="757"/>
      <c r="JNH23" s="757"/>
      <c r="JNI23" s="757"/>
      <c r="JNJ23" s="757"/>
      <c r="JNK23" s="757"/>
      <c r="JNL23" s="757"/>
      <c r="JNM23" s="757"/>
      <c r="JNN23" s="757"/>
      <c r="JNO23" s="757"/>
      <c r="JNP23" s="757"/>
      <c r="JNQ23" s="757"/>
      <c r="JNR23" s="757"/>
      <c r="JNS23" s="757"/>
      <c r="JNT23" s="757"/>
      <c r="JNU23" s="757"/>
      <c r="JNV23" s="757"/>
      <c r="JNW23" s="757"/>
      <c r="JNX23" s="757"/>
      <c r="JNY23" s="757"/>
      <c r="JNZ23" s="757"/>
      <c r="JOA23" s="757"/>
      <c r="JOB23" s="757"/>
      <c r="JOC23" s="757"/>
      <c r="JOD23" s="757"/>
      <c r="JOE23" s="757"/>
      <c r="JOF23" s="757"/>
      <c r="JOG23" s="757"/>
      <c r="JOH23" s="757"/>
      <c r="JOI23" s="757"/>
      <c r="JOJ23" s="757"/>
      <c r="JOK23" s="757"/>
      <c r="JOL23" s="757"/>
      <c r="JOM23" s="757"/>
      <c r="JON23" s="757"/>
      <c r="JOO23" s="757"/>
      <c r="JOP23" s="757"/>
      <c r="JOQ23" s="757"/>
      <c r="JOR23" s="757"/>
      <c r="JOS23" s="757"/>
      <c r="JOT23" s="757"/>
      <c r="JOU23" s="757"/>
      <c r="JOV23" s="757"/>
      <c r="JOW23" s="757"/>
      <c r="JOX23" s="757"/>
      <c r="JOY23" s="757"/>
      <c r="JOZ23" s="757"/>
      <c r="JPA23" s="757"/>
      <c r="JPB23" s="757"/>
      <c r="JPC23" s="757"/>
      <c r="JPD23" s="757"/>
      <c r="JPE23" s="757"/>
      <c r="JPF23" s="757"/>
      <c r="JPG23" s="757"/>
      <c r="JPH23" s="757"/>
      <c r="JPI23" s="757"/>
      <c r="JPJ23" s="757"/>
      <c r="JPK23" s="757"/>
      <c r="JPL23" s="757"/>
      <c r="JPM23" s="757"/>
      <c r="JPN23" s="757"/>
      <c r="JPO23" s="757"/>
      <c r="JPP23" s="757"/>
      <c r="JPQ23" s="757"/>
      <c r="JPR23" s="757"/>
      <c r="JPS23" s="757"/>
      <c r="JPT23" s="757"/>
      <c r="JPU23" s="757"/>
      <c r="JPV23" s="757"/>
      <c r="JPW23" s="757"/>
      <c r="JPX23" s="757"/>
      <c r="JPY23" s="757"/>
      <c r="JPZ23" s="757"/>
      <c r="JQA23" s="757"/>
      <c r="JQB23" s="757"/>
      <c r="JQC23" s="757"/>
      <c r="JQD23" s="757"/>
      <c r="JQE23" s="757"/>
      <c r="JQF23" s="757"/>
      <c r="JQG23" s="757"/>
      <c r="JQH23" s="757"/>
      <c r="JQI23" s="757"/>
      <c r="JQJ23" s="757"/>
      <c r="JQK23" s="757"/>
      <c r="JQL23" s="757"/>
      <c r="JQM23" s="757"/>
      <c r="JQN23" s="757"/>
      <c r="JQO23" s="757"/>
      <c r="JQP23" s="757"/>
      <c r="JQQ23" s="757"/>
      <c r="JQR23" s="757"/>
      <c r="JQS23" s="757"/>
      <c r="JQT23" s="757"/>
      <c r="JQU23" s="757"/>
      <c r="JQV23" s="757"/>
      <c r="JQW23" s="757"/>
      <c r="JQX23" s="757"/>
      <c r="JQY23" s="757"/>
      <c r="JQZ23" s="757"/>
      <c r="JRA23" s="757"/>
      <c r="JRB23" s="757"/>
      <c r="JRC23" s="757"/>
      <c r="JRD23" s="757"/>
      <c r="JRE23" s="757"/>
      <c r="JRF23" s="757"/>
      <c r="JRG23" s="757"/>
      <c r="JRH23" s="757"/>
      <c r="JRI23" s="757"/>
      <c r="JRJ23" s="757"/>
      <c r="JRK23" s="757"/>
      <c r="JRL23" s="757"/>
      <c r="JRM23" s="757"/>
      <c r="JRN23" s="757"/>
      <c r="JRO23" s="757"/>
      <c r="JRP23" s="757"/>
      <c r="JRQ23" s="757"/>
      <c r="JRR23" s="757"/>
      <c r="JRS23" s="757"/>
      <c r="JRT23" s="757"/>
      <c r="JRU23" s="757"/>
      <c r="JRV23" s="757"/>
      <c r="JRW23" s="757"/>
      <c r="JRX23" s="757"/>
      <c r="JRY23" s="757"/>
      <c r="JRZ23" s="757"/>
      <c r="JSA23" s="757"/>
      <c r="JSB23" s="757"/>
      <c r="JSC23" s="757"/>
      <c r="JSD23" s="757"/>
      <c r="JSE23" s="757"/>
      <c r="JSF23" s="757"/>
      <c r="JSG23" s="757"/>
      <c r="JSH23" s="757"/>
      <c r="JSI23" s="757"/>
      <c r="JSJ23" s="757"/>
      <c r="JSK23" s="757"/>
      <c r="JSL23" s="757"/>
      <c r="JSM23" s="757"/>
      <c r="JSN23" s="757"/>
      <c r="JSO23" s="757"/>
      <c r="JSP23" s="757"/>
      <c r="JSQ23" s="757"/>
      <c r="JSR23" s="757"/>
      <c r="JSS23" s="757"/>
      <c r="JST23" s="757"/>
      <c r="JSU23" s="757"/>
      <c r="JSV23" s="757"/>
      <c r="JSW23" s="757"/>
      <c r="JSX23" s="757"/>
      <c r="JSY23" s="757"/>
      <c r="JSZ23" s="757"/>
      <c r="JTA23" s="757"/>
      <c r="JTB23" s="757"/>
      <c r="JTC23" s="757"/>
      <c r="JTD23" s="757"/>
      <c r="JTE23" s="757"/>
      <c r="JTF23" s="757"/>
      <c r="JTG23" s="757"/>
      <c r="JTH23" s="757"/>
      <c r="JTI23" s="757"/>
      <c r="JTJ23" s="757"/>
      <c r="JTK23" s="757"/>
      <c r="JTL23" s="757"/>
      <c r="JTM23" s="757"/>
      <c r="JTN23" s="757"/>
      <c r="JTO23" s="757"/>
      <c r="JTP23" s="757"/>
      <c r="JTQ23" s="757"/>
      <c r="JTR23" s="757"/>
      <c r="JTS23" s="757"/>
      <c r="JTT23" s="757"/>
      <c r="JTU23" s="757"/>
      <c r="JTV23" s="757"/>
      <c r="JTW23" s="757"/>
      <c r="JTX23" s="757"/>
      <c r="JTY23" s="757"/>
      <c r="JTZ23" s="757"/>
      <c r="JUA23" s="757"/>
      <c r="JUB23" s="757"/>
      <c r="JUC23" s="757"/>
      <c r="JUD23" s="757"/>
      <c r="JUE23" s="757"/>
      <c r="JUF23" s="757"/>
      <c r="JUG23" s="757"/>
      <c r="JUH23" s="757"/>
      <c r="JUI23" s="757"/>
      <c r="JUJ23" s="757"/>
      <c r="JUK23" s="757"/>
      <c r="JUL23" s="757"/>
      <c r="JUM23" s="757"/>
      <c r="JUN23" s="757"/>
      <c r="JUO23" s="757"/>
      <c r="JUP23" s="757"/>
      <c r="JUQ23" s="757"/>
      <c r="JUR23" s="757"/>
      <c r="JUS23" s="757"/>
      <c r="JUT23" s="757"/>
      <c r="JUU23" s="757"/>
      <c r="JUV23" s="757"/>
      <c r="JUW23" s="757"/>
      <c r="JUX23" s="757"/>
      <c r="JUY23" s="757"/>
      <c r="JUZ23" s="757"/>
      <c r="JVA23" s="757"/>
      <c r="JVB23" s="757"/>
      <c r="JVC23" s="757"/>
      <c r="JVD23" s="757"/>
      <c r="JVE23" s="757"/>
      <c r="JVF23" s="757"/>
      <c r="JVG23" s="757"/>
      <c r="JVH23" s="757"/>
      <c r="JVI23" s="757"/>
      <c r="JVJ23" s="757"/>
      <c r="JVK23" s="757"/>
      <c r="JVL23" s="757"/>
      <c r="JVM23" s="757"/>
      <c r="JVN23" s="757"/>
      <c r="JVO23" s="757"/>
      <c r="JVP23" s="757"/>
      <c r="JVQ23" s="757"/>
      <c r="JVR23" s="757"/>
      <c r="JVS23" s="757"/>
      <c r="JVT23" s="757"/>
      <c r="JVU23" s="757"/>
      <c r="JVV23" s="757"/>
      <c r="JVW23" s="757"/>
      <c r="JVX23" s="757"/>
      <c r="JVY23" s="757"/>
      <c r="JVZ23" s="757"/>
      <c r="JWA23" s="757"/>
      <c r="JWB23" s="757"/>
      <c r="JWC23" s="757"/>
      <c r="JWD23" s="757"/>
      <c r="JWE23" s="757"/>
      <c r="JWF23" s="757"/>
      <c r="JWG23" s="757"/>
      <c r="JWH23" s="757"/>
      <c r="JWI23" s="757"/>
      <c r="JWJ23" s="757"/>
      <c r="JWK23" s="757"/>
      <c r="JWL23" s="757"/>
      <c r="JWM23" s="757"/>
      <c r="JWN23" s="757"/>
      <c r="JWO23" s="757"/>
      <c r="JWP23" s="757"/>
      <c r="JWQ23" s="757"/>
      <c r="JWR23" s="757"/>
      <c r="JWS23" s="757"/>
      <c r="JWT23" s="757"/>
      <c r="JWU23" s="757"/>
      <c r="JWV23" s="757"/>
      <c r="JWW23" s="757"/>
      <c r="JWX23" s="757"/>
      <c r="JWY23" s="757"/>
      <c r="JWZ23" s="757"/>
      <c r="JXA23" s="757"/>
      <c r="JXB23" s="757"/>
      <c r="JXC23" s="757"/>
      <c r="JXD23" s="757"/>
      <c r="JXE23" s="757"/>
      <c r="JXF23" s="757"/>
      <c r="JXG23" s="757"/>
      <c r="JXH23" s="757"/>
      <c r="JXI23" s="757"/>
      <c r="JXJ23" s="757"/>
      <c r="JXK23" s="757"/>
      <c r="JXL23" s="757"/>
      <c r="JXM23" s="757"/>
      <c r="JXN23" s="757"/>
      <c r="JXO23" s="757"/>
      <c r="JXP23" s="757"/>
      <c r="JXQ23" s="757"/>
      <c r="JXR23" s="757"/>
      <c r="JXS23" s="757"/>
      <c r="JXT23" s="757"/>
      <c r="JXU23" s="757"/>
      <c r="JXV23" s="757"/>
      <c r="JXW23" s="757"/>
      <c r="JXX23" s="757"/>
      <c r="JXY23" s="757"/>
      <c r="JXZ23" s="757"/>
      <c r="JYA23" s="757"/>
      <c r="JYB23" s="757"/>
      <c r="JYC23" s="757"/>
      <c r="JYD23" s="757"/>
      <c r="JYE23" s="757"/>
      <c r="JYF23" s="757"/>
      <c r="JYG23" s="757"/>
      <c r="JYH23" s="757"/>
      <c r="JYI23" s="757"/>
      <c r="JYJ23" s="757"/>
      <c r="JYK23" s="757"/>
      <c r="JYL23" s="757"/>
      <c r="JYM23" s="757"/>
      <c r="JYN23" s="757"/>
      <c r="JYO23" s="757"/>
      <c r="JYP23" s="757"/>
      <c r="JYQ23" s="757"/>
      <c r="JYR23" s="757"/>
      <c r="JYS23" s="757"/>
      <c r="JYT23" s="757"/>
      <c r="JYU23" s="757"/>
      <c r="JYV23" s="757"/>
      <c r="JYW23" s="757"/>
      <c r="JYX23" s="757"/>
      <c r="JYY23" s="757"/>
      <c r="JYZ23" s="757"/>
      <c r="JZA23" s="757"/>
      <c r="JZB23" s="757"/>
      <c r="JZC23" s="757"/>
      <c r="JZD23" s="757"/>
      <c r="JZE23" s="757"/>
      <c r="JZF23" s="757"/>
      <c r="JZG23" s="757"/>
      <c r="JZH23" s="757"/>
      <c r="JZI23" s="757"/>
      <c r="JZJ23" s="757"/>
      <c r="JZK23" s="757"/>
      <c r="JZL23" s="757"/>
      <c r="JZM23" s="757"/>
      <c r="JZN23" s="757"/>
      <c r="JZO23" s="757"/>
      <c r="JZP23" s="757"/>
      <c r="JZQ23" s="757"/>
      <c r="JZR23" s="757"/>
      <c r="JZS23" s="757"/>
      <c r="JZT23" s="757"/>
      <c r="JZU23" s="757"/>
      <c r="JZV23" s="757"/>
      <c r="JZW23" s="757"/>
      <c r="JZX23" s="757"/>
      <c r="JZY23" s="757"/>
      <c r="JZZ23" s="757"/>
      <c r="KAA23" s="757"/>
      <c r="KAB23" s="757"/>
      <c r="KAC23" s="757"/>
      <c r="KAD23" s="757"/>
      <c r="KAE23" s="757"/>
      <c r="KAF23" s="757"/>
      <c r="KAG23" s="757"/>
      <c r="KAH23" s="757"/>
      <c r="KAI23" s="757"/>
      <c r="KAJ23" s="757"/>
      <c r="KAK23" s="757"/>
      <c r="KAL23" s="757"/>
      <c r="KAM23" s="757"/>
      <c r="KAN23" s="757"/>
      <c r="KAO23" s="757"/>
      <c r="KAP23" s="757"/>
      <c r="KAQ23" s="757"/>
      <c r="KAR23" s="757"/>
      <c r="KAS23" s="757"/>
      <c r="KAT23" s="757"/>
      <c r="KAU23" s="757"/>
      <c r="KAV23" s="757"/>
      <c r="KAW23" s="757"/>
      <c r="KAX23" s="757"/>
      <c r="KAY23" s="757"/>
      <c r="KAZ23" s="757"/>
      <c r="KBA23" s="757"/>
      <c r="KBB23" s="757"/>
      <c r="KBC23" s="757"/>
      <c r="KBD23" s="757"/>
      <c r="KBE23" s="757"/>
      <c r="KBF23" s="757"/>
      <c r="KBG23" s="757"/>
      <c r="KBH23" s="757"/>
      <c r="KBI23" s="757"/>
      <c r="KBJ23" s="757"/>
      <c r="KBK23" s="757"/>
      <c r="KBL23" s="757"/>
      <c r="KBM23" s="757"/>
      <c r="KBN23" s="757"/>
      <c r="KBO23" s="757"/>
      <c r="KBP23" s="757"/>
      <c r="KBQ23" s="757"/>
      <c r="KBR23" s="757"/>
      <c r="KBS23" s="757"/>
      <c r="KBT23" s="757"/>
      <c r="KBU23" s="757"/>
      <c r="KBV23" s="757"/>
      <c r="KBW23" s="757"/>
      <c r="KBX23" s="757"/>
      <c r="KBY23" s="757"/>
      <c r="KBZ23" s="757"/>
      <c r="KCA23" s="757"/>
      <c r="KCB23" s="757"/>
      <c r="KCC23" s="757"/>
      <c r="KCD23" s="757"/>
      <c r="KCE23" s="757"/>
      <c r="KCF23" s="757"/>
      <c r="KCG23" s="757"/>
      <c r="KCH23" s="757"/>
      <c r="KCI23" s="757"/>
      <c r="KCJ23" s="757"/>
      <c r="KCK23" s="757"/>
      <c r="KCL23" s="757"/>
      <c r="KCM23" s="757"/>
      <c r="KCN23" s="757"/>
      <c r="KCO23" s="757"/>
      <c r="KCP23" s="757"/>
      <c r="KCQ23" s="757"/>
      <c r="KCR23" s="757"/>
      <c r="KCS23" s="757"/>
      <c r="KCT23" s="757"/>
      <c r="KCU23" s="757"/>
      <c r="KCV23" s="757"/>
      <c r="KCW23" s="757"/>
      <c r="KCX23" s="757"/>
      <c r="KCY23" s="757"/>
      <c r="KCZ23" s="757"/>
      <c r="KDA23" s="757"/>
      <c r="KDB23" s="757"/>
      <c r="KDC23" s="757"/>
      <c r="KDD23" s="757"/>
      <c r="KDE23" s="757"/>
      <c r="KDF23" s="757"/>
      <c r="KDG23" s="757"/>
      <c r="KDH23" s="757"/>
      <c r="KDI23" s="757"/>
      <c r="KDJ23" s="757"/>
      <c r="KDK23" s="757"/>
      <c r="KDL23" s="757"/>
      <c r="KDM23" s="757"/>
      <c r="KDN23" s="757"/>
      <c r="KDO23" s="757"/>
      <c r="KDP23" s="757"/>
      <c r="KDQ23" s="757"/>
      <c r="KDR23" s="757"/>
      <c r="KDS23" s="757"/>
      <c r="KDT23" s="757"/>
      <c r="KDU23" s="757"/>
      <c r="KDV23" s="757"/>
      <c r="KDW23" s="757"/>
      <c r="KDX23" s="757"/>
      <c r="KDY23" s="757"/>
      <c r="KDZ23" s="757"/>
      <c r="KEA23" s="757"/>
      <c r="KEB23" s="757"/>
      <c r="KEC23" s="757"/>
      <c r="KED23" s="757"/>
      <c r="KEE23" s="757"/>
      <c r="KEF23" s="757"/>
      <c r="KEG23" s="757"/>
      <c r="KEH23" s="757"/>
      <c r="KEI23" s="757"/>
      <c r="KEJ23" s="757"/>
      <c r="KEK23" s="757"/>
      <c r="KEL23" s="757"/>
      <c r="KEM23" s="757"/>
      <c r="KEN23" s="757"/>
      <c r="KEO23" s="757"/>
      <c r="KEP23" s="757"/>
      <c r="KEQ23" s="757"/>
      <c r="KER23" s="757"/>
      <c r="KES23" s="757"/>
      <c r="KET23" s="757"/>
      <c r="KEU23" s="757"/>
      <c r="KEV23" s="757"/>
      <c r="KEW23" s="757"/>
      <c r="KEX23" s="757"/>
      <c r="KEY23" s="757"/>
      <c r="KEZ23" s="757"/>
      <c r="KFA23" s="757"/>
      <c r="KFB23" s="757"/>
      <c r="KFC23" s="757"/>
      <c r="KFD23" s="757"/>
      <c r="KFE23" s="757"/>
      <c r="KFF23" s="757"/>
      <c r="KFG23" s="757"/>
      <c r="KFH23" s="757"/>
      <c r="KFI23" s="757"/>
      <c r="KFJ23" s="757"/>
      <c r="KFK23" s="757"/>
      <c r="KFL23" s="757"/>
      <c r="KFM23" s="757"/>
      <c r="KFN23" s="757"/>
      <c r="KFO23" s="757"/>
      <c r="KFP23" s="757"/>
      <c r="KFQ23" s="757"/>
      <c r="KFR23" s="757"/>
      <c r="KFS23" s="757"/>
      <c r="KFT23" s="757"/>
      <c r="KFU23" s="757"/>
      <c r="KFV23" s="757"/>
      <c r="KFW23" s="757"/>
      <c r="KFX23" s="757"/>
      <c r="KFY23" s="757"/>
      <c r="KFZ23" s="757"/>
      <c r="KGA23" s="757"/>
      <c r="KGB23" s="757"/>
      <c r="KGC23" s="757"/>
      <c r="KGD23" s="757"/>
      <c r="KGE23" s="757"/>
      <c r="KGF23" s="757"/>
      <c r="KGG23" s="757"/>
      <c r="KGH23" s="757"/>
      <c r="KGI23" s="757"/>
      <c r="KGJ23" s="757"/>
      <c r="KGK23" s="757"/>
      <c r="KGL23" s="757"/>
      <c r="KGM23" s="757"/>
      <c r="KGN23" s="757"/>
      <c r="KGO23" s="757"/>
      <c r="KGP23" s="757"/>
      <c r="KGQ23" s="757"/>
      <c r="KGR23" s="757"/>
      <c r="KGS23" s="757"/>
      <c r="KGT23" s="757"/>
      <c r="KGU23" s="757"/>
      <c r="KGV23" s="757"/>
      <c r="KGW23" s="757"/>
      <c r="KGX23" s="757"/>
      <c r="KGY23" s="757"/>
      <c r="KGZ23" s="757"/>
      <c r="KHA23" s="757"/>
      <c r="KHB23" s="757"/>
      <c r="KHC23" s="757"/>
      <c r="KHD23" s="757"/>
      <c r="KHE23" s="757"/>
      <c r="KHF23" s="757"/>
      <c r="KHG23" s="757"/>
      <c r="KHH23" s="757"/>
      <c r="KHI23" s="757"/>
      <c r="KHJ23" s="757"/>
      <c r="KHK23" s="757"/>
      <c r="KHL23" s="757"/>
      <c r="KHM23" s="757"/>
      <c r="KHN23" s="757"/>
      <c r="KHO23" s="757"/>
      <c r="KHP23" s="757"/>
      <c r="KHQ23" s="757"/>
      <c r="KHR23" s="757"/>
      <c r="KHS23" s="757"/>
      <c r="KHT23" s="757"/>
      <c r="KHU23" s="757"/>
      <c r="KHV23" s="757"/>
      <c r="KHW23" s="757"/>
      <c r="KHX23" s="757"/>
      <c r="KHY23" s="757"/>
      <c r="KHZ23" s="757"/>
      <c r="KIA23" s="757"/>
      <c r="KIB23" s="757"/>
      <c r="KIC23" s="757"/>
      <c r="KID23" s="757"/>
      <c r="KIE23" s="757"/>
      <c r="KIF23" s="757"/>
      <c r="KIG23" s="757"/>
      <c r="KIH23" s="757"/>
      <c r="KII23" s="757"/>
      <c r="KIJ23" s="757"/>
      <c r="KIK23" s="757"/>
      <c r="KIL23" s="757"/>
      <c r="KIM23" s="757"/>
      <c r="KIN23" s="757"/>
      <c r="KIO23" s="757"/>
      <c r="KIP23" s="757"/>
      <c r="KIQ23" s="757"/>
      <c r="KIR23" s="757"/>
      <c r="KIS23" s="757"/>
      <c r="KIT23" s="757"/>
      <c r="KIU23" s="757"/>
      <c r="KIV23" s="757"/>
      <c r="KIW23" s="757"/>
      <c r="KIX23" s="757"/>
      <c r="KIY23" s="757"/>
      <c r="KIZ23" s="757"/>
      <c r="KJA23" s="757"/>
      <c r="KJB23" s="757"/>
      <c r="KJC23" s="757"/>
      <c r="KJD23" s="757"/>
      <c r="KJE23" s="757"/>
      <c r="KJF23" s="757"/>
      <c r="KJG23" s="757"/>
      <c r="KJH23" s="757"/>
      <c r="KJI23" s="757"/>
      <c r="KJJ23" s="757"/>
      <c r="KJK23" s="757"/>
      <c r="KJL23" s="757"/>
      <c r="KJM23" s="757"/>
      <c r="KJN23" s="757"/>
      <c r="KJO23" s="757"/>
      <c r="KJP23" s="757"/>
      <c r="KJQ23" s="757"/>
      <c r="KJR23" s="757"/>
      <c r="KJS23" s="757"/>
      <c r="KJT23" s="757"/>
      <c r="KJU23" s="757"/>
      <c r="KJV23" s="757"/>
      <c r="KJW23" s="757"/>
      <c r="KJX23" s="757"/>
      <c r="KJY23" s="757"/>
      <c r="KJZ23" s="757"/>
      <c r="KKA23" s="757"/>
      <c r="KKB23" s="757"/>
      <c r="KKC23" s="757"/>
      <c r="KKD23" s="757"/>
      <c r="KKE23" s="757"/>
      <c r="KKF23" s="757"/>
      <c r="KKG23" s="757"/>
      <c r="KKH23" s="757"/>
      <c r="KKI23" s="757"/>
      <c r="KKJ23" s="757"/>
      <c r="KKK23" s="757"/>
      <c r="KKL23" s="757"/>
      <c r="KKM23" s="757"/>
      <c r="KKN23" s="757"/>
      <c r="KKO23" s="757"/>
      <c r="KKP23" s="757"/>
      <c r="KKQ23" s="757"/>
      <c r="KKR23" s="757"/>
      <c r="KKS23" s="757"/>
      <c r="KKT23" s="757"/>
      <c r="KKU23" s="757"/>
      <c r="KKV23" s="757"/>
      <c r="KKW23" s="757"/>
      <c r="KKX23" s="757"/>
      <c r="KKY23" s="757"/>
      <c r="KKZ23" s="757"/>
      <c r="KLA23" s="757"/>
      <c r="KLB23" s="757"/>
      <c r="KLC23" s="757"/>
      <c r="KLD23" s="757"/>
      <c r="KLE23" s="757"/>
      <c r="KLF23" s="757"/>
      <c r="KLG23" s="757"/>
      <c r="KLH23" s="757"/>
      <c r="KLI23" s="757"/>
      <c r="KLJ23" s="757"/>
      <c r="KLK23" s="757"/>
      <c r="KLL23" s="757"/>
      <c r="KLM23" s="757"/>
      <c r="KLN23" s="757"/>
      <c r="KLO23" s="757"/>
      <c r="KLP23" s="757"/>
      <c r="KLQ23" s="757"/>
      <c r="KLR23" s="757"/>
      <c r="KLS23" s="757"/>
      <c r="KLT23" s="757"/>
      <c r="KLU23" s="757"/>
      <c r="KLV23" s="757"/>
      <c r="KLW23" s="757"/>
      <c r="KLX23" s="757"/>
      <c r="KLY23" s="757"/>
      <c r="KLZ23" s="757"/>
      <c r="KMA23" s="757"/>
      <c r="KMB23" s="757"/>
      <c r="KMC23" s="757"/>
      <c r="KMD23" s="757"/>
      <c r="KME23" s="757"/>
      <c r="KMF23" s="757"/>
      <c r="KMG23" s="757"/>
      <c r="KMH23" s="757"/>
      <c r="KMI23" s="757"/>
      <c r="KMJ23" s="757"/>
      <c r="KMK23" s="757"/>
      <c r="KML23" s="757"/>
      <c r="KMM23" s="757"/>
      <c r="KMN23" s="757"/>
      <c r="KMO23" s="757"/>
      <c r="KMP23" s="757"/>
      <c r="KMQ23" s="757"/>
      <c r="KMR23" s="757"/>
      <c r="KMS23" s="757"/>
      <c r="KMT23" s="757"/>
      <c r="KMU23" s="757"/>
      <c r="KMV23" s="757"/>
      <c r="KMW23" s="757"/>
      <c r="KMX23" s="757"/>
      <c r="KMY23" s="757"/>
      <c r="KMZ23" s="757"/>
      <c r="KNA23" s="757"/>
      <c r="KNB23" s="757"/>
      <c r="KNC23" s="757"/>
      <c r="KND23" s="757"/>
      <c r="KNE23" s="757"/>
      <c r="KNF23" s="757"/>
      <c r="KNG23" s="757"/>
      <c r="KNH23" s="757"/>
      <c r="KNI23" s="757"/>
      <c r="KNJ23" s="757"/>
      <c r="KNK23" s="757"/>
      <c r="KNL23" s="757"/>
      <c r="KNM23" s="757"/>
      <c r="KNN23" s="757"/>
      <c r="KNO23" s="757"/>
      <c r="KNP23" s="757"/>
      <c r="KNQ23" s="757"/>
      <c r="KNR23" s="757"/>
      <c r="KNS23" s="757"/>
      <c r="KNT23" s="757"/>
      <c r="KNU23" s="757"/>
      <c r="KNV23" s="757"/>
      <c r="KNW23" s="757"/>
      <c r="KNX23" s="757"/>
      <c r="KNY23" s="757"/>
      <c r="KNZ23" s="757"/>
      <c r="KOA23" s="757"/>
      <c r="KOB23" s="757"/>
      <c r="KOC23" s="757"/>
      <c r="KOD23" s="757"/>
      <c r="KOE23" s="757"/>
      <c r="KOF23" s="757"/>
      <c r="KOG23" s="757"/>
      <c r="KOH23" s="757"/>
      <c r="KOI23" s="757"/>
      <c r="KOJ23" s="757"/>
      <c r="KOK23" s="757"/>
      <c r="KOL23" s="757"/>
      <c r="KOM23" s="757"/>
      <c r="KON23" s="757"/>
      <c r="KOO23" s="757"/>
      <c r="KOP23" s="757"/>
      <c r="KOQ23" s="757"/>
      <c r="KOR23" s="757"/>
      <c r="KOS23" s="757"/>
      <c r="KOT23" s="757"/>
      <c r="KOU23" s="757"/>
      <c r="KOV23" s="757"/>
      <c r="KOW23" s="757"/>
      <c r="KOX23" s="757"/>
      <c r="KOY23" s="757"/>
      <c r="KOZ23" s="757"/>
      <c r="KPA23" s="757"/>
      <c r="KPB23" s="757"/>
      <c r="KPC23" s="757"/>
      <c r="KPD23" s="757"/>
      <c r="KPE23" s="757"/>
      <c r="KPF23" s="757"/>
      <c r="KPG23" s="757"/>
      <c r="KPH23" s="757"/>
      <c r="KPI23" s="757"/>
      <c r="KPJ23" s="757"/>
      <c r="KPK23" s="757"/>
      <c r="KPL23" s="757"/>
      <c r="KPM23" s="757"/>
      <c r="KPN23" s="757"/>
      <c r="KPO23" s="757"/>
      <c r="KPP23" s="757"/>
      <c r="KPQ23" s="757"/>
      <c r="KPR23" s="757"/>
      <c r="KPS23" s="757"/>
      <c r="KPT23" s="757"/>
      <c r="KPU23" s="757"/>
      <c r="KPV23" s="757"/>
      <c r="KPW23" s="757"/>
      <c r="KPX23" s="757"/>
      <c r="KPY23" s="757"/>
      <c r="KPZ23" s="757"/>
      <c r="KQA23" s="757"/>
      <c r="KQB23" s="757"/>
      <c r="KQC23" s="757"/>
      <c r="KQD23" s="757"/>
      <c r="KQE23" s="757"/>
      <c r="KQF23" s="757"/>
      <c r="KQG23" s="757"/>
      <c r="KQH23" s="757"/>
      <c r="KQI23" s="757"/>
      <c r="KQJ23" s="757"/>
      <c r="KQK23" s="757"/>
      <c r="KQL23" s="757"/>
      <c r="KQM23" s="757"/>
      <c r="KQN23" s="757"/>
      <c r="KQO23" s="757"/>
      <c r="KQP23" s="757"/>
      <c r="KQQ23" s="757"/>
      <c r="KQR23" s="757"/>
      <c r="KQS23" s="757"/>
      <c r="KQT23" s="757"/>
      <c r="KQU23" s="757"/>
      <c r="KQV23" s="757"/>
      <c r="KQW23" s="757"/>
      <c r="KQX23" s="757"/>
      <c r="KQY23" s="757"/>
      <c r="KQZ23" s="757"/>
      <c r="KRA23" s="757"/>
      <c r="KRB23" s="757"/>
      <c r="KRC23" s="757"/>
      <c r="KRD23" s="757"/>
      <c r="KRE23" s="757"/>
      <c r="KRF23" s="757"/>
      <c r="KRG23" s="757"/>
      <c r="KRH23" s="757"/>
      <c r="KRI23" s="757"/>
      <c r="KRJ23" s="757"/>
      <c r="KRK23" s="757"/>
      <c r="KRL23" s="757"/>
      <c r="KRM23" s="757"/>
      <c r="KRN23" s="757"/>
      <c r="KRO23" s="757"/>
      <c r="KRP23" s="757"/>
      <c r="KRQ23" s="757"/>
      <c r="KRR23" s="757"/>
      <c r="KRS23" s="757"/>
      <c r="KRT23" s="757"/>
      <c r="KRU23" s="757"/>
      <c r="KRV23" s="757"/>
      <c r="KRW23" s="757"/>
      <c r="KRX23" s="757"/>
      <c r="KRY23" s="757"/>
      <c r="KRZ23" s="757"/>
      <c r="KSA23" s="757"/>
      <c r="KSB23" s="757"/>
      <c r="KSC23" s="757"/>
      <c r="KSD23" s="757"/>
      <c r="KSE23" s="757"/>
      <c r="KSF23" s="757"/>
      <c r="KSG23" s="757"/>
      <c r="KSH23" s="757"/>
      <c r="KSI23" s="757"/>
      <c r="KSJ23" s="757"/>
      <c r="KSK23" s="757"/>
      <c r="KSL23" s="757"/>
      <c r="KSM23" s="757"/>
      <c r="KSN23" s="757"/>
      <c r="KSO23" s="757"/>
      <c r="KSP23" s="757"/>
      <c r="KSQ23" s="757"/>
      <c r="KSR23" s="757"/>
      <c r="KSS23" s="757"/>
      <c r="KST23" s="757"/>
      <c r="KSU23" s="757"/>
      <c r="KSV23" s="757"/>
      <c r="KSW23" s="757"/>
      <c r="KSX23" s="757"/>
      <c r="KSY23" s="757"/>
      <c r="KSZ23" s="757"/>
      <c r="KTA23" s="757"/>
      <c r="KTB23" s="757"/>
      <c r="KTC23" s="757"/>
      <c r="KTD23" s="757"/>
      <c r="KTE23" s="757"/>
      <c r="KTF23" s="757"/>
      <c r="KTG23" s="757"/>
      <c r="KTH23" s="757"/>
      <c r="KTI23" s="757"/>
      <c r="KTJ23" s="757"/>
      <c r="KTK23" s="757"/>
      <c r="KTL23" s="757"/>
      <c r="KTM23" s="757"/>
      <c r="KTN23" s="757"/>
      <c r="KTO23" s="757"/>
      <c r="KTP23" s="757"/>
      <c r="KTQ23" s="757"/>
      <c r="KTR23" s="757"/>
      <c r="KTS23" s="757"/>
      <c r="KTT23" s="757"/>
      <c r="KTU23" s="757"/>
      <c r="KTV23" s="757"/>
      <c r="KTW23" s="757"/>
      <c r="KTX23" s="757"/>
      <c r="KTY23" s="757"/>
      <c r="KTZ23" s="757"/>
      <c r="KUA23" s="757"/>
      <c r="KUB23" s="757"/>
      <c r="KUC23" s="757"/>
      <c r="KUD23" s="757"/>
      <c r="KUE23" s="757"/>
      <c r="KUF23" s="757"/>
      <c r="KUG23" s="757"/>
      <c r="KUH23" s="757"/>
      <c r="KUI23" s="757"/>
      <c r="KUJ23" s="757"/>
      <c r="KUK23" s="757"/>
      <c r="KUL23" s="757"/>
      <c r="KUM23" s="757"/>
      <c r="KUN23" s="757"/>
      <c r="KUO23" s="757"/>
      <c r="KUP23" s="757"/>
      <c r="KUQ23" s="757"/>
      <c r="KUR23" s="757"/>
      <c r="KUS23" s="757"/>
      <c r="KUT23" s="757"/>
      <c r="KUU23" s="757"/>
      <c r="KUV23" s="757"/>
      <c r="KUW23" s="757"/>
      <c r="KUX23" s="757"/>
      <c r="KUY23" s="757"/>
      <c r="KUZ23" s="757"/>
      <c r="KVA23" s="757"/>
      <c r="KVB23" s="757"/>
      <c r="KVC23" s="757"/>
      <c r="KVD23" s="757"/>
      <c r="KVE23" s="757"/>
      <c r="KVF23" s="757"/>
      <c r="KVG23" s="757"/>
      <c r="KVH23" s="757"/>
      <c r="KVI23" s="757"/>
      <c r="KVJ23" s="757"/>
      <c r="KVK23" s="757"/>
      <c r="KVL23" s="757"/>
      <c r="KVM23" s="757"/>
      <c r="KVN23" s="757"/>
      <c r="KVO23" s="757"/>
      <c r="KVP23" s="757"/>
      <c r="KVQ23" s="757"/>
      <c r="KVR23" s="757"/>
      <c r="KVS23" s="757"/>
      <c r="KVT23" s="757"/>
      <c r="KVU23" s="757"/>
      <c r="KVV23" s="757"/>
      <c r="KVW23" s="757"/>
      <c r="KVX23" s="757"/>
      <c r="KVY23" s="757"/>
      <c r="KVZ23" s="757"/>
      <c r="KWA23" s="757"/>
      <c r="KWB23" s="757"/>
      <c r="KWC23" s="757"/>
      <c r="KWD23" s="757"/>
      <c r="KWE23" s="757"/>
      <c r="KWF23" s="757"/>
      <c r="KWG23" s="757"/>
      <c r="KWH23" s="757"/>
      <c r="KWI23" s="757"/>
      <c r="KWJ23" s="757"/>
      <c r="KWK23" s="757"/>
      <c r="KWL23" s="757"/>
      <c r="KWM23" s="757"/>
      <c r="KWN23" s="757"/>
      <c r="KWO23" s="757"/>
      <c r="KWP23" s="757"/>
      <c r="KWQ23" s="757"/>
      <c r="KWR23" s="757"/>
      <c r="KWS23" s="757"/>
      <c r="KWT23" s="757"/>
      <c r="KWU23" s="757"/>
      <c r="KWV23" s="757"/>
      <c r="KWW23" s="757"/>
      <c r="KWX23" s="757"/>
      <c r="KWY23" s="757"/>
      <c r="KWZ23" s="757"/>
      <c r="KXA23" s="757"/>
      <c r="KXB23" s="757"/>
      <c r="KXC23" s="757"/>
      <c r="KXD23" s="757"/>
      <c r="KXE23" s="757"/>
      <c r="KXF23" s="757"/>
      <c r="KXG23" s="757"/>
      <c r="KXH23" s="757"/>
      <c r="KXI23" s="757"/>
      <c r="KXJ23" s="757"/>
      <c r="KXK23" s="757"/>
      <c r="KXL23" s="757"/>
      <c r="KXM23" s="757"/>
      <c r="KXN23" s="757"/>
      <c r="KXO23" s="757"/>
      <c r="KXP23" s="757"/>
      <c r="KXQ23" s="757"/>
      <c r="KXR23" s="757"/>
      <c r="KXS23" s="757"/>
      <c r="KXT23" s="757"/>
      <c r="KXU23" s="757"/>
      <c r="KXV23" s="757"/>
      <c r="KXW23" s="757"/>
      <c r="KXX23" s="757"/>
      <c r="KXY23" s="757"/>
      <c r="KXZ23" s="757"/>
      <c r="KYA23" s="757"/>
      <c r="KYB23" s="757"/>
      <c r="KYC23" s="757"/>
      <c r="KYD23" s="757"/>
      <c r="KYE23" s="757"/>
      <c r="KYF23" s="757"/>
      <c r="KYG23" s="757"/>
      <c r="KYH23" s="757"/>
      <c r="KYI23" s="757"/>
      <c r="KYJ23" s="757"/>
      <c r="KYK23" s="757"/>
      <c r="KYL23" s="757"/>
      <c r="KYM23" s="757"/>
      <c r="KYN23" s="757"/>
      <c r="KYO23" s="757"/>
      <c r="KYP23" s="757"/>
      <c r="KYQ23" s="757"/>
      <c r="KYR23" s="757"/>
      <c r="KYS23" s="757"/>
      <c r="KYT23" s="757"/>
      <c r="KYU23" s="757"/>
      <c r="KYV23" s="757"/>
      <c r="KYW23" s="757"/>
      <c r="KYX23" s="757"/>
      <c r="KYY23" s="757"/>
      <c r="KYZ23" s="757"/>
      <c r="KZA23" s="757"/>
      <c r="KZB23" s="757"/>
      <c r="KZC23" s="757"/>
      <c r="KZD23" s="757"/>
      <c r="KZE23" s="757"/>
      <c r="KZF23" s="757"/>
      <c r="KZG23" s="757"/>
      <c r="KZH23" s="757"/>
      <c r="KZI23" s="757"/>
      <c r="KZJ23" s="757"/>
      <c r="KZK23" s="757"/>
      <c r="KZL23" s="757"/>
      <c r="KZM23" s="757"/>
      <c r="KZN23" s="757"/>
      <c r="KZO23" s="757"/>
      <c r="KZP23" s="757"/>
      <c r="KZQ23" s="757"/>
      <c r="KZR23" s="757"/>
      <c r="KZS23" s="757"/>
      <c r="KZT23" s="757"/>
      <c r="KZU23" s="757"/>
      <c r="KZV23" s="757"/>
      <c r="KZW23" s="757"/>
      <c r="KZX23" s="757"/>
      <c r="KZY23" s="757"/>
      <c r="KZZ23" s="757"/>
      <c r="LAA23" s="757"/>
      <c r="LAB23" s="757"/>
      <c r="LAC23" s="757"/>
      <c r="LAD23" s="757"/>
      <c r="LAE23" s="757"/>
      <c r="LAF23" s="757"/>
      <c r="LAG23" s="757"/>
      <c r="LAH23" s="757"/>
      <c r="LAI23" s="757"/>
      <c r="LAJ23" s="757"/>
      <c r="LAK23" s="757"/>
      <c r="LAL23" s="757"/>
      <c r="LAM23" s="757"/>
      <c r="LAN23" s="757"/>
      <c r="LAO23" s="757"/>
      <c r="LAP23" s="757"/>
      <c r="LAQ23" s="757"/>
      <c r="LAR23" s="757"/>
      <c r="LAS23" s="757"/>
      <c r="LAT23" s="757"/>
      <c r="LAU23" s="757"/>
      <c r="LAV23" s="757"/>
      <c r="LAW23" s="757"/>
      <c r="LAX23" s="757"/>
      <c r="LAY23" s="757"/>
      <c r="LAZ23" s="757"/>
      <c r="LBA23" s="757"/>
      <c r="LBB23" s="757"/>
      <c r="LBC23" s="757"/>
      <c r="LBD23" s="757"/>
      <c r="LBE23" s="757"/>
      <c r="LBF23" s="757"/>
      <c r="LBG23" s="757"/>
      <c r="LBH23" s="757"/>
      <c r="LBI23" s="757"/>
      <c r="LBJ23" s="757"/>
      <c r="LBK23" s="757"/>
      <c r="LBL23" s="757"/>
      <c r="LBM23" s="757"/>
      <c r="LBN23" s="757"/>
      <c r="LBO23" s="757"/>
      <c r="LBP23" s="757"/>
      <c r="LBQ23" s="757"/>
      <c r="LBR23" s="757"/>
      <c r="LBS23" s="757"/>
      <c r="LBT23" s="757"/>
      <c r="LBU23" s="757"/>
      <c r="LBV23" s="757"/>
      <c r="LBW23" s="757"/>
      <c r="LBX23" s="757"/>
      <c r="LBY23" s="757"/>
      <c r="LBZ23" s="757"/>
      <c r="LCA23" s="757"/>
      <c r="LCB23" s="757"/>
      <c r="LCC23" s="757"/>
      <c r="LCD23" s="757"/>
      <c r="LCE23" s="757"/>
      <c r="LCF23" s="757"/>
      <c r="LCG23" s="757"/>
      <c r="LCH23" s="757"/>
      <c r="LCI23" s="757"/>
      <c r="LCJ23" s="757"/>
      <c r="LCK23" s="757"/>
      <c r="LCL23" s="757"/>
      <c r="LCM23" s="757"/>
      <c r="LCN23" s="757"/>
      <c r="LCO23" s="757"/>
      <c r="LCP23" s="757"/>
      <c r="LCQ23" s="757"/>
      <c r="LCR23" s="757"/>
      <c r="LCS23" s="757"/>
      <c r="LCT23" s="757"/>
      <c r="LCU23" s="757"/>
      <c r="LCV23" s="757"/>
      <c r="LCW23" s="757"/>
      <c r="LCX23" s="757"/>
      <c r="LCY23" s="757"/>
      <c r="LCZ23" s="757"/>
      <c r="LDA23" s="757"/>
      <c r="LDB23" s="757"/>
      <c r="LDC23" s="757"/>
      <c r="LDD23" s="757"/>
      <c r="LDE23" s="757"/>
      <c r="LDF23" s="757"/>
      <c r="LDG23" s="757"/>
      <c r="LDH23" s="757"/>
      <c r="LDI23" s="757"/>
      <c r="LDJ23" s="757"/>
      <c r="LDK23" s="757"/>
      <c r="LDL23" s="757"/>
      <c r="LDM23" s="757"/>
      <c r="LDN23" s="757"/>
      <c r="LDO23" s="757"/>
      <c r="LDP23" s="757"/>
      <c r="LDQ23" s="757"/>
      <c r="LDR23" s="757"/>
      <c r="LDS23" s="757"/>
      <c r="LDT23" s="757"/>
      <c r="LDU23" s="757"/>
      <c r="LDV23" s="757"/>
      <c r="LDW23" s="757"/>
      <c r="LDX23" s="757"/>
      <c r="LDY23" s="757"/>
      <c r="LDZ23" s="757"/>
      <c r="LEA23" s="757"/>
      <c r="LEB23" s="757"/>
      <c r="LEC23" s="757"/>
      <c r="LED23" s="757"/>
      <c r="LEE23" s="757"/>
      <c r="LEF23" s="757"/>
      <c r="LEG23" s="757"/>
      <c r="LEH23" s="757"/>
      <c r="LEI23" s="757"/>
      <c r="LEJ23" s="757"/>
      <c r="LEK23" s="757"/>
      <c r="LEL23" s="757"/>
      <c r="LEM23" s="757"/>
      <c r="LEN23" s="757"/>
      <c r="LEO23" s="757"/>
      <c r="LEP23" s="757"/>
      <c r="LEQ23" s="757"/>
      <c r="LER23" s="757"/>
      <c r="LES23" s="757"/>
      <c r="LET23" s="757"/>
      <c r="LEU23" s="757"/>
      <c r="LEV23" s="757"/>
      <c r="LEW23" s="757"/>
      <c r="LEX23" s="757"/>
      <c r="LEY23" s="757"/>
      <c r="LEZ23" s="757"/>
      <c r="LFA23" s="757"/>
      <c r="LFB23" s="757"/>
      <c r="LFC23" s="757"/>
      <c r="LFD23" s="757"/>
      <c r="LFE23" s="757"/>
      <c r="LFF23" s="757"/>
      <c r="LFG23" s="757"/>
      <c r="LFH23" s="757"/>
      <c r="LFI23" s="757"/>
      <c r="LFJ23" s="757"/>
      <c r="LFK23" s="757"/>
      <c r="LFL23" s="757"/>
      <c r="LFM23" s="757"/>
      <c r="LFN23" s="757"/>
      <c r="LFO23" s="757"/>
      <c r="LFP23" s="757"/>
      <c r="LFQ23" s="757"/>
      <c r="LFR23" s="757"/>
      <c r="LFS23" s="757"/>
      <c r="LFT23" s="757"/>
      <c r="LFU23" s="757"/>
      <c r="LFV23" s="757"/>
      <c r="LFW23" s="757"/>
      <c r="LFX23" s="757"/>
      <c r="LFY23" s="757"/>
      <c r="LFZ23" s="757"/>
      <c r="LGA23" s="757"/>
      <c r="LGB23" s="757"/>
      <c r="LGC23" s="757"/>
      <c r="LGD23" s="757"/>
      <c r="LGE23" s="757"/>
      <c r="LGF23" s="757"/>
      <c r="LGG23" s="757"/>
      <c r="LGH23" s="757"/>
      <c r="LGI23" s="757"/>
      <c r="LGJ23" s="757"/>
      <c r="LGK23" s="757"/>
      <c r="LGL23" s="757"/>
      <c r="LGM23" s="757"/>
      <c r="LGN23" s="757"/>
      <c r="LGO23" s="757"/>
      <c r="LGP23" s="757"/>
      <c r="LGQ23" s="757"/>
      <c r="LGR23" s="757"/>
      <c r="LGS23" s="757"/>
      <c r="LGT23" s="757"/>
      <c r="LGU23" s="757"/>
      <c r="LGV23" s="757"/>
      <c r="LGW23" s="757"/>
      <c r="LGX23" s="757"/>
      <c r="LGY23" s="757"/>
      <c r="LGZ23" s="757"/>
      <c r="LHA23" s="757"/>
      <c r="LHB23" s="757"/>
      <c r="LHC23" s="757"/>
      <c r="LHD23" s="757"/>
      <c r="LHE23" s="757"/>
      <c r="LHF23" s="757"/>
      <c r="LHG23" s="757"/>
      <c r="LHH23" s="757"/>
      <c r="LHI23" s="757"/>
      <c r="LHJ23" s="757"/>
      <c r="LHK23" s="757"/>
      <c r="LHL23" s="757"/>
      <c r="LHM23" s="757"/>
      <c r="LHN23" s="757"/>
      <c r="LHO23" s="757"/>
      <c r="LHP23" s="757"/>
      <c r="LHQ23" s="757"/>
      <c r="LHR23" s="757"/>
      <c r="LHS23" s="757"/>
      <c r="LHT23" s="757"/>
      <c r="LHU23" s="757"/>
      <c r="LHV23" s="757"/>
      <c r="LHW23" s="757"/>
      <c r="LHX23" s="757"/>
      <c r="LHY23" s="757"/>
      <c r="LHZ23" s="757"/>
      <c r="LIA23" s="757"/>
      <c r="LIB23" s="757"/>
      <c r="LIC23" s="757"/>
      <c r="LID23" s="757"/>
      <c r="LIE23" s="757"/>
      <c r="LIF23" s="757"/>
      <c r="LIG23" s="757"/>
      <c r="LIH23" s="757"/>
      <c r="LII23" s="757"/>
      <c r="LIJ23" s="757"/>
      <c r="LIK23" s="757"/>
      <c r="LIL23" s="757"/>
      <c r="LIM23" s="757"/>
      <c r="LIN23" s="757"/>
      <c r="LIO23" s="757"/>
      <c r="LIP23" s="757"/>
      <c r="LIQ23" s="757"/>
      <c r="LIR23" s="757"/>
      <c r="LIS23" s="757"/>
      <c r="LIT23" s="757"/>
      <c r="LIU23" s="757"/>
      <c r="LIV23" s="757"/>
      <c r="LIW23" s="757"/>
      <c r="LIX23" s="757"/>
      <c r="LIY23" s="757"/>
      <c r="LIZ23" s="757"/>
      <c r="LJA23" s="757"/>
      <c r="LJB23" s="757"/>
      <c r="LJC23" s="757"/>
      <c r="LJD23" s="757"/>
      <c r="LJE23" s="757"/>
      <c r="LJF23" s="757"/>
      <c r="LJG23" s="757"/>
      <c r="LJH23" s="757"/>
      <c r="LJI23" s="757"/>
      <c r="LJJ23" s="757"/>
      <c r="LJK23" s="757"/>
      <c r="LJL23" s="757"/>
      <c r="LJM23" s="757"/>
      <c r="LJN23" s="757"/>
      <c r="LJO23" s="757"/>
      <c r="LJP23" s="757"/>
      <c r="LJQ23" s="757"/>
      <c r="LJR23" s="757"/>
      <c r="LJS23" s="757"/>
      <c r="LJT23" s="757"/>
      <c r="LJU23" s="757"/>
      <c r="LJV23" s="757"/>
      <c r="LJW23" s="757"/>
      <c r="LJX23" s="757"/>
      <c r="LJY23" s="757"/>
      <c r="LJZ23" s="757"/>
      <c r="LKA23" s="757"/>
      <c r="LKB23" s="757"/>
      <c r="LKC23" s="757"/>
      <c r="LKD23" s="757"/>
      <c r="LKE23" s="757"/>
      <c r="LKF23" s="757"/>
      <c r="LKG23" s="757"/>
      <c r="LKH23" s="757"/>
      <c r="LKI23" s="757"/>
      <c r="LKJ23" s="757"/>
      <c r="LKK23" s="757"/>
      <c r="LKL23" s="757"/>
      <c r="LKM23" s="757"/>
      <c r="LKN23" s="757"/>
      <c r="LKO23" s="757"/>
      <c r="LKP23" s="757"/>
      <c r="LKQ23" s="757"/>
      <c r="LKR23" s="757"/>
      <c r="LKS23" s="757"/>
      <c r="LKT23" s="757"/>
      <c r="LKU23" s="757"/>
      <c r="LKV23" s="757"/>
      <c r="LKW23" s="757"/>
      <c r="LKX23" s="757"/>
      <c r="LKY23" s="757"/>
      <c r="LKZ23" s="757"/>
      <c r="LLA23" s="757"/>
      <c r="LLB23" s="757"/>
      <c r="LLC23" s="757"/>
      <c r="LLD23" s="757"/>
      <c r="LLE23" s="757"/>
      <c r="LLF23" s="757"/>
      <c r="LLG23" s="757"/>
      <c r="LLH23" s="757"/>
      <c r="LLI23" s="757"/>
      <c r="LLJ23" s="757"/>
      <c r="LLK23" s="757"/>
      <c r="LLL23" s="757"/>
      <c r="LLM23" s="757"/>
      <c r="LLN23" s="757"/>
      <c r="LLO23" s="757"/>
      <c r="LLP23" s="757"/>
      <c r="LLQ23" s="757"/>
      <c r="LLR23" s="757"/>
      <c r="LLS23" s="757"/>
      <c r="LLT23" s="757"/>
      <c r="LLU23" s="757"/>
      <c r="LLV23" s="757"/>
      <c r="LLW23" s="757"/>
      <c r="LLX23" s="757"/>
      <c r="LLY23" s="757"/>
      <c r="LLZ23" s="757"/>
      <c r="LMA23" s="757"/>
      <c r="LMB23" s="757"/>
      <c r="LMC23" s="757"/>
      <c r="LMD23" s="757"/>
      <c r="LME23" s="757"/>
      <c r="LMF23" s="757"/>
      <c r="LMG23" s="757"/>
      <c r="LMH23" s="757"/>
      <c r="LMI23" s="757"/>
      <c r="LMJ23" s="757"/>
      <c r="LMK23" s="757"/>
      <c r="LML23" s="757"/>
      <c r="LMM23" s="757"/>
      <c r="LMN23" s="757"/>
      <c r="LMO23" s="757"/>
      <c r="LMP23" s="757"/>
      <c r="LMQ23" s="757"/>
      <c r="LMR23" s="757"/>
      <c r="LMS23" s="757"/>
      <c r="LMT23" s="757"/>
      <c r="LMU23" s="757"/>
      <c r="LMV23" s="757"/>
      <c r="LMW23" s="757"/>
      <c r="LMX23" s="757"/>
      <c r="LMY23" s="757"/>
      <c r="LMZ23" s="757"/>
      <c r="LNA23" s="757"/>
      <c r="LNB23" s="757"/>
      <c r="LNC23" s="757"/>
      <c r="LND23" s="757"/>
      <c r="LNE23" s="757"/>
      <c r="LNF23" s="757"/>
      <c r="LNG23" s="757"/>
      <c r="LNH23" s="757"/>
      <c r="LNI23" s="757"/>
      <c r="LNJ23" s="757"/>
      <c r="LNK23" s="757"/>
      <c r="LNL23" s="757"/>
      <c r="LNM23" s="757"/>
      <c r="LNN23" s="757"/>
      <c r="LNO23" s="757"/>
      <c r="LNP23" s="757"/>
      <c r="LNQ23" s="757"/>
      <c r="LNR23" s="757"/>
      <c r="LNS23" s="757"/>
      <c r="LNT23" s="757"/>
      <c r="LNU23" s="757"/>
      <c r="LNV23" s="757"/>
      <c r="LNW23" s="757"/>
      <c r="LNX23" s="757"/>
      <c r="LNY23" s="757"/>
      <c r="LNZ23" s="757"/>
      <c r="LOA23" s="757"/>
      <c r="LOB23" s="757"/>
      <c r="LOC23" s="757"/>
      <c r="LOD23" s="757"/>
      <c r="LOE23" s="757"/>
      <c r="LOF23" s="757"/>
      <c r="LOG23" s="757"/>
      <c r="LOH23" s="757"/>
      <c r="LOI23" s="757"/>
      <c r="LOJ23" s="757"/>
      <c r="LOK23" s="757"/>
      <c r="LOL23" s="757"/>
      <c r="LOM23" s="757"/>
      <c r="LON23" s="757"/>
      <c r="LOO23" s="757"/>
      <c r="LOP23" s="757"/>
      <c r="LOQ23" s="757"/>
      <c r="LOR23" s="757"/>
      <c r="LOS23" s="757"/>
      <c r="LOT23" s="757"/>
      <c r="LOU23" s="757"/>
      <c r="LOV23" s="757"/>
      <c r="LOW23" s="757"/>
      <c r="LOX23" s="757"/>
      <c r="LOY23" s="757"/>
      <c r="LOZ23" s="757"/>
      <c r="LPA23" s="757"/>
      <c r="LPB23" s="757"/>
      <c r="LPC23" s="757"/>
      <c r="LPD23" s="757"/>
      <c r="LPE23" s="757"/>
      <c r="LPF23" s="757"/>
      <c r="LPG23" s="757"/>
      <c r="LPH23" s="757"/>
      <c r="LPI23" s="757"/>
      <c r="LPJ23" s="757"/>
      <c r="LPK23" s="757"/>
      <c r="LPL23" s="757"/>
      <c r="LPM23" s="757"/>
      <c r="LPN23" s="757"/>
      <c r="LPO23" s="757"/>
      <c r="LPP23" s="757"/>
      <c r="LPQ23" s="757"/>
      <c r="LPR23" s="757"/>
      <c r="LPS23" s="757"/>
      <c r="LPT23" s="757"/>
      <c r="LPU23" s="757"/>
      <c r="LPV23" s="757"/>
      <c r="LPW23" s="757"/>
      <c r="LPX23" s="757"/>
      <c r="LPY23" s="757"/>
      <c r="LPZ23" s="757"/>
      <c r="LQA23" s="757"/>
      <c r="LQB23" s="757"/>
      <c r="LQC23" s="757"/>
      <c r="LQD23" s="757"/>
      <c r="LQE23" s="757"/>
      <c r="LQF23" s="757"/>
      <c r="LQG23" s="757"/>
      <c r="LQH23" s="757"/>
      <c r="LQI23" s="757"/>
      <c r="LQJ23" s="757"/>
      <c r="LQK23" s="757"/>
      <c r="LQL23" s="757"/>
      <c r="LQM23" s="757"/>
      <c r="LQN23" s="757"/>
      <c r="LQO23" s="757"/>
      <c r="LQP23" s="757"/>
      <c r="LQQ23" s="757"/>
      <c r="LQR23" s="757"/>
      <c r="LQS23" s="757"/>
      <c r="LQT23" s="757"/>
      <c r="LQU23" s="757"/>
      <c r="LQV23" s="757"/>
      <c r="LQW23" s="757"/>
      <c r="LQX23" s="757"/>
      <c r="LQY23" s="757"/>
      <c r="LQZ23" s="757"/>
      <c r="LRA23" s="757"/>
      <c r="LRB23" s="757"/>
      <c r="LRC23" s="757"/>
      <c r="LRD23" s="757"/>
      <c r="LRE23" s="757"/>
      <c r="LRF23" s="757"/>
      <c r="LRG23" s="757"/>
      <c r="LRH23" s="757"/>
      <c r="LRI23" s="757"/>
      <c r="LRJ23" s="757"/>
      <c r="LRK23" s="757"/>
      <c r="LRL23" s="757"/>
      <c r="LRM23" s="757"/>
      <c r="LRN23" s="757"/>
      <c r="LRO23" s="757"/>
      <c r="LRP23" s="757"/>
      <c r="LRQ23" s="757"/>
      <c r="LRR23" s="757"/>
      <c r="LRS23" s="757"/>
      <c r="LRT23" s="757"/>
      <c r="LRU23" s="757"/>
      <c r="LRV23" s="757"/>
      <c r="LRW23" s="757"/>
      <c r="LRX23" s="757"/>
      <c r="LRY23" s="757"/>
      <c r="LRZ23" s="757"/>
      <c r="LSA23" s="757"/>
      <c r="LSB23" s="757"/>
      <c r="LSC23" s="757"/>
      <c r="LSD23" s="757"/>
      <c r="LSE23" s="757"/>
      <c r="LSF23" s="757"/>
      <c r="LSG23" s="757"/>
      <c r="LSH23" s="757"/>
      <c r="LSI23" s="757"/>
      <c r="LSJ23" s="757"/>
      <c r="LSK23" s="757"/>
      <c r="LSL23" s="757"/>
      <c r="LSM23" s="757"/>
      <c r="LSN23" s="757"/>
      <c r="LSO23" s="757"/>
      <c r="LSP23" s="757"/>
      <c r="LSQ23" s="757"/>
      <c r="LSR23" s="757"/>
      <c r="LSS23" s="757"/>
      <c r="LST23" s="757"/>
      <c r="LSU23" s="757"/>
      <c r="LSV23" s="757"/>
      <c r="LSW23" s="757"/>
      <c r="LSX23" s="757"/>
      <c r="LSY23" s="757"/>
      <c r="LSZ23" s="757"/>
      <c r="LTA23" s="757"/>
      <c r="LTB23" s="757"/>
      <c r="LTC23" s="757"/>
      <c r="LTD23" s="757"/>
      <c r="LTE23" s="757"/>
      <c r="LTF23" s="757"/>
      <c r="LTG23" s="757"/>
      <c r="LTH23" s="757"/>
      <c r="LTI23" s="757"/>
      <c r="LTJ23" s="757"/>
      <c r="LTK23" s="757"/>
      <c r="LTL23" s="757"/>
      <c r="LTM23" s="757"/>
      <c r="LTN23" s="757"/>
      <c r="LTO23" s="757"/>
      <c r="LTP23" s="757"/>
      <c r="LTQ23" s="757"/>
      <c r="LTR23" s="757"/>
      <c r="LTS23" s="757"/>
      <c r="LTT23" s="757"/>
      <c r="LTU23" s="757"/>
      <c r="LTV23" s="757"/>
      <c r="LTW23" s="757"/>
      <c r="LTX23" s="757"/>
      <c r="LTY23" s="757"/>
      <c r="LTZ23" s="757"/>
      <c r="LUA23" s="757"/>
      <c r="LUB23" s="757"/>
      <c r="LUC23" s="757"/>
      <c r="LUD23" s="757"/>
      <c r="LUE23" s="757"/>
      <c r="LUF23" s="757"/>
      <c r="LUG23" s="757"/>
      <c r="LUH23" s="757"/>
      <c r="LUI23" s="757"/>
      <c r="LUJ23" s="757"/>
      <c r="LUK23" s="757"/>
      <c r="LUL23" s="757"/>
      <c r="LUM23" s="757"/>
      <c r="LUN23" s="757"/>
      <c r="LUO23" s="757"/>
      <c r="LUP23" s="757"/>
      <c r="LUQ23" s="757"/>
      <c r="LUR23" s="757"/>
      <c r="LUS23" s="757"/>
      <c r="LUT23" s="757"/>
      <c r="LUU23" s="757"/>
      <c r="LUV23" s="757"/>
      <c r="LUW23" s="757"/>
      <c r="LUX23" s="757"/>
      <c r="LUY23" s="757"/>
      <c r="LUZ23" s="757"/>
      <c r="LVA23" s="757"/>
      <c r="LVB23" s="757"/>
      <c r="LVC23" s="757"/>
      <c r="LVD23" s="757"/>
      <c r="LVE23" s="757"/>
      <c r="LVF23" s="757"/>
      <c r="LVG23" s="757"/>
      <c r="LVH23" s="757"/>
      <c r="LVI23" s="757"/>
      <c r="LVJ23" s="757"/>
      <c r="LVK23" s="757"/>
      <c r="LVL23" s="757"/>
      <c r="LVM23" s="757"/>
      <c r="LVN23" s="757"/>
      <c r="LVO23" s="757"/>
      <c r="LVP23" s="757"/>
      <c r="LVQ23" s="757"/>
      <c r="LVR23" s="757"/>
      <c r="LVS23" s="757"/>
      <c r="LVT23" s="757"/>
      <c r="LVU23" s="757"/>
      <c r="LVV23" s="757"/>
      <c r="LVW23" s="757"/>
      <c r="LVX23" s="757"/>
      <c r="LVY23" s="757"/>
      <c r="LVZ23" s="757"/>
      <c r="LWA23" s="757"/>
      <c r="LWB23" s="757"/>
      <c r="LWC23" s="757"/>
      <c r="LWD23" s="757"/>
      <c r="LWE23" s="757"/>
      <c r="LWF23" s="757"/>
      <c r="LWG23" s="757"/>
      <c r="LWH23" s="757"/>
      <c r="LWI23" s="757"/>
      <c r="LWJ23" s="757"/>
      <c r="LWK23" s="757"/>
      <c r="LWL23" s="757"/>
      <c r="LWM23" s="757"/>
      <c r="LWN23" s="757"/>
      <c r="LWO23" s="757"/>
      <c r="LWP23" s="757"/>
      <c r="LWQ23" s="757"/>
      <c r="LWR23" s="757"/>
      <c r="LWS23" s="757"/>
      <c r="LWT23" s="757"/>
      <c r="LWU23" s="757"/>
      <c r="LWV23" s="757"/>
      <c r="LWW23" s="757"/>
      <c r="LWX23" s="757"/>
      <c r="LWY23" s="757"/>
      <c r="LWZ23" s="757"/>
      <c r="LXA23" s="757"/>
      <c r="LXB23" s="757"/>
      <c r="LXC23" s="757"/>
      <c r="LXD23" s="757"/>
      <c r="LXE23" s="757"/>
      <c r="LXF23" s="757"/>
      <c r="LXG23" s="757"/>
      <c r="LXH23" s="757"/>
      <c r="LXI23" s="757"/>
      <c r="LXJ23" s="757"/>
      <c r="LXK23" s="757"/>
      <c r="LXL23" s="757"/>
      <c r="LXM23" s="757"/>
      <c r="LXN23" s="757"/>
      <c r="LXO23" s="757"/>
      <c r="LXP23" s="757"/>
      <c r="LXQ23" s="757"/>
      <c r="LXR23" s="757"/>
      <c r="LXS23" s="757"/>
      <c r="LXT23" s="757"/>
      <c r="LXU23" s="757"/>
      <c r="LXV23" s="757"/>
      <c r="LXW23" s="757"/>
      <c r="LXX23" s="757"/>
      <c r="LXY23" s="757"/>
      <c r="LXZ23" s="757"/>
      <c r="LYA23" s="757"/>
      <c r="LYB23" s="757"/>
      <c r="LYC23" s="757"/>
      <c r="LYD23" s="757"/>
      <c r="LYE23" s="757"/>
      <c r="LYF23" s="757"/>
      <c r="LYG23" s="757"/>
      <c r="LYH23" s="757"/>
      <c r="LYI23" s="757"/>
      <c r="LYJ23" s="757"/>
      <c r="LYK23" s="757"/>
      <c r="LYL23" s="757"/>
      <c r="LYM23" s="757"/>
      <c r="LYN23" s="757"/>
      <c r="LYO23" s="757"/>
      <c r="LYP23" s="757"/>
      <c r="LYQ23" s="757"/>
      <c r="LYR23" s="757"/>
      <c r="LYS23" s="757"/>
      <c r="LYT23" s="757"/>
      <c r="LYU23" s="757"/>
      <c r="LYV23" s="757"/>
      <c r="LYW23" s="757"/>
      <c r="LYX23" s="757"/>
      <c r="LYY23" s="757"/>
      <c r="LYZ23" s="757"/>
      <c r="LZA23" s="757"/>
      <c r="LZB23" s="757"/>
      <c r="LZC23" s="757"/>
      <c r="LZD23" s="757"/>
      <c r="LZE23" s="757"/>
      <c r="LZF23" s="757"/>
      <c r="LZG23" s="757"/>
      <c r="LZH23" s="757"/>
      <c r="LZI23" s="757"/>
      <c r="LZJ23" s="757"/>
      <c r="LZK23" s="757"/>
      <c r="LZL23" s="757"/>
      <c r="LZM23" s="757"/>
      <c r="LZN23" s="757"/>
      <c r="LZO23" s="757"/>
      <c r="LZP23" s="757"/>
      <c r="LZQ23" s="757"/>
      <c r="LZR23" s="757"/>
      <c r="LZS23" s="757"/>
      <c r="LZT23" s="757"/>
      <c r="LZU23" s="757"/>
      <c r="LZV23" s="757"/>
      <c r="LZW23" s="757"/>
      <c r="LZX23" s="757"/>
      <c r="LZY23" s="757"/>
      <c r="LZZ23" s="757"/>
      <c r="MAA23" s="757"/>
      <c r="MAB23" s="757"/>
      <c r="MAC23" s="757"/>
      <c r="MAD23" s="757"/>
      <c r="MAE23" s="757"/>
      <c r="MAF23" s="757"/>
      <c r="MAG23" s="757"/>
      <c r="MAH23" s="757"/>
      <c r="MAI23" s="757"/>
      <c r="MAJ23" s="757"/>
      <c r="MAK23" s="757"/>
      <c r="MAL23" s="757"/>
      <c r="MAM23" s="757"/>
      <c r="MAN23" s="757"/>
      <c r="MAO23" s="757"/>
      <c r="MAP23" s="757"/>
      <c r="MAQ23" s="757"/>
      <c r="MAR23" s="757"/>
      <c r="MAS23" s="757"/>
      <c r="MAT23" s="757"/>
      <c r="MAU23" s="757"/>
      <c r="MAV23" s="757"/>
      <c r="MAW23" s="757"/>
      <c r="MAX23" s="757"/>
      <c r="MAY23" s="757"/>
      <c r="MAZ23" s="757"/>
      <c r="MBA23" s="757"/>
      <c r="MBB23" s="757"/>
      <c r="MBC23" s="757"/>
      <c r="MBD23" s="757"/>
      <c r="MBE23" s="757"/>
      <c r="MBF23" s="757"/>
      <c r="MBG23" s="757"/>
      <c r="MBH23" s="757"/>
      <c r="MBI23" s="757"/>
      <c r="MBJ23" s="757"/>
      <c r="MBK23" s="757"/>
      <c r="MBL23" s="757"/>
      <c r="MBM23" s="757"/>
      <c r="MBN23" s="757"/>
      <c r="MBO23" s="757"/>
      <c r="MBP23" s="757"/>
      <c r="MBQ23" s="757"/>
      <c r="MBR23" s="757"/>
      <c r="MBS23" s="757"/>
      <c r="MBT23" s="757"/>
      <c r="MBU23" s="757"/>
      <c r="MBV23" s="757"/>
      <c r="MBW23" s="757"/>
      <c r="MBX23" s="757"/>
      <c r="MBY23" s="757"/>
      <c r="MBZ23" s="757"/>
      <c r="MCA23" s="757"/>
      <c r="MCB23" s="757"/>
      <c r="MCC23" s="757"/>
      <c r="MCD23" s="757"/>
      <c r="MCE23" s="757"/>
      <c r="MCF23" s="757"/>
      <c r="MCG23" s="757"/>
      <c r="MCH23" s="757"/>
      <c r="MCI23" s="757"/>
      <c r="MCJ23" s="757"/>
      <c r="MCK23" s="757"/>
      <c r="MCL23" s="757"/>
      <c r="MCM23" s="757"/>
      <c r="MCN23" s="757"/>
      <c r="MCO23" s="757"/>
      <c r="MCP23" s="757"/>
      <c r="MCQ23" s="757"/>
      <c r="MCR23" s="757"/>
      <c r="MCS23" s="757"/>
      <c r="MCT23" s="757"/>
      <c r="MCU23" s="757"/>
      <c r="MCV23" s="757"/>
      <c r="MCW23" s="757"/>
      <c r="MCX23" s="757"/>
      <c r="MCY23" s="757"/>
      <c r="MCZ23" s="757"/>
      <c r="MDA23" s="757"/>
      <c r="MDB23" s="757"/>
      <c r="MDC23" s="757"/>
      <c r="MDD23" s="757"/>
      <c r="MDE23" s="757"/>
      <c r="MDF23" s="757"/>
      <c r="MDG23" s="757"/>
      <c r="MDH23" s="757"/>
      <c r="MDI23" s="757"/>
      <c r="MDJ23" s="757"/>
      <c r="MDK23" s="757"/>
      <c r="MDL23" s="757"/>
      <c r="MDM23" s="757"/>
      <c r="MDN23" s="757"/>
      <c r="MDO23" s="757"/>
      <c r="MDP23" s="757"/>
      <c r="MDQ23" s="757"/>
      <c r="MDR23" s="757"/>
      <c r="MDS23" s="757"/>
      <c r="MDT23" s="757"/>
      <c r="MDU23" s="757"/>
      <c r="MDV23" s="757"/>
      <c r="MDW23" s="757"/>
      <c r="MDX23" s="757"/>
      <c r="MDY23" s="757"/>
      <c r="MDZ23" s="757"/>
      <c r="MEA23" s="757"/>
      <c r="MEB23" s="757"/>
      <c r="MEC23" s="757"/>
      <c r="MED23" s="757"/>
      <c r="MEE23" s="757"/>
      <c r="MEF23" s="757"/>
      <c r="MEG23" s="757"/>
      <c r="MEH23" s="757"/>
      <c r="MEI23" s="757"/>
      <c r="MEJ23" s="757"/>
      <c r="MEK23" s="757"/>
      <c r="MEL23" s="757"/>
      <c r="MEM23" s="757"/>
      <c r="MEN23" s="757"/>
      <c r="MEO23" s="757"/>
      <c r="MEP23" s="757"/>
      <c r="MEQ23" s="757"/>
      <c r="MER23" s="757"/>
      <c r="MES23" s="757"/>
      <c r="MET23" s="757"/>
      <c r="MEU23" s="757"/>
      <c r="MEV23" s="757"/>
      <c r="MEW23" s="757"/>
      <c r="MEX23" s="757"/>
      <c r="MEY23" s="757"/>
      <c r="MEZ23" s="757"/>
      <c r="MFA23" s="757"/>
      <c r="MFB23" s="757"/>
      <c r="MFC23" s="757"/>
      <c r="MFD23" s="757"/>
      <c r="MFE23" s="757"/>
      <c r="MFF23" s="757"/>
      <c r="MFG23" s="757"/>
      <c r="MFH23" s="757"/>
      <c r="MFI23" s="757"/>
      <c r="MFJ23" s="757"/>
      <c r="MFK23" s="757"/>
      <c r="MFL23" s="757"/>
      <c r="MFM23" s="757"/>
      <c r="MFN23" s="757"/>
      <c r="MFO23" s="757"/>
      <c r="MFP23" s="757"/>
      <c r="MFQ23" s="757"/>
      <c r="MFR23" s="757"/>
      <c r="MFS23" s="757"/>
      <c r="MFT23" s="757"/>
      <c r="MFU23" s="757"/>
      <c r="MFV23" s="757"/>
      <c r="MFW23" s="757"/>
      <c r="MFX23" s="757"/>
      <c r="MFY23" s="757"/>
      <c r="MFZ23" s="757"/>
      <c r="MGA23" s="757"/>
      <c r="MGB23" s="757"/>
      <c r="MGC23" s="757"/>
      <c r="MGD23" s="757"/>
      <c r="MGE23" s="757"/>
      <c r="MGF23" s="757"/>
      <c r="MGG23" s="757"/>
      <c r="MGH23" s="757"/>
      <c r="MGI23" s="757"/>
      <c r="MGJ23" s="757"/>
      <c r="MGK23" s="757"/>
      <c r="MGL23" s="757"/>
      <c r="MGM23" s="757"/>
      <c r="MGN23" s="757"/>
      <c r="MGO23" s="757"/>
      <c r="MGP23" s="757"/>
      <c r="MGQ23" s="757"/>
      <c r="MGR23" s="757"/>
      <c r="MGS23" s="757"/>
      <c r="MGT23" s="757"/>
      <c r="MGU23" s="757"/>
      <c r="MGV23" s="757"/>
      <c r="MGW23" s="757"/>
      <c r="MGX23" s="757"/>
      <c r="MGY23" s="757"/>
      <c r="MGZ23" s="757"/>
      <c r="MHA23" s="757"/>
      <c r="MHB23" s="757"/>
      <c r="MHC23" s="757"/>
      <c r="MHD23" s="757"/>
      <c r="MHE23" s="757"/>
      <c r="MHF23" s="757"/>
      <c r="MHG23" s="757"/>
      <c r="MHH23" s="757"/>
      <c r="MHI23" s="757"/>
      <c r="MHJ23" s="757"/>
      <c r="MHK23" s="757"/>
      <c r="MHL23" s="757"/>
      <c r="MHM23" s="757"/>
      <c r="MHN23" s="757"/>
      <c r="MHO23" s="757"/>
      <c r="MHP23" s="757"/>
      <c r="MHQ23" s="757"/>
      <c r="MHR23" s="757"/>
      <c r="MHS23" s="757"/>
      <c r="MHT23" s="757"/>
      <c r="MHU23" s="757"/>
      <c r="MHV23" s="757"/>
      <c r="MHW23" s="757"/>
      <c r="MHX23" s="757"/>
      <c r="MHY23" s="757"/>
      <c r="MHZ23" s="757"/>
      <c r="MIA23" s="757"/>
      <c r="MIB23" s="757"/>
      <c r="MIC23" s="757"/>
      <c r="MID23" s="757"/>
      <c r="MIE23" s="757"/>
      <c r="MIF23" s="757"/>
      <c r="MIG23" s="757"/>
      <c r="MIH23" s="757"/>
      <c r="MII23" s="757"/>
      <c r="MIJ23" s="757"/>
      <c r="MIK23" s="757"/>
      <c r="MIL23" s="757"/>
      <c r="MIM23" s="757"/>
      <c r="MIN23" s="757"/>
      <c r="MIO23" s="757"/>
      <c r="MIP23" s="757"/>
      <c r="MIQ23" s="757"/>
      <c r="MIR23" s="757"/>
      <c r="MIS23" s="757"/>
      <c r="MIT23" s="757"/>
      <c r="MIU23" s="757"/>
      <c r="MIV23" s="757"/>
      <c r="MIW23" s="757"/>
      <c r="MIX23" s="757"/>
      <c r="MIY23" s="757"/>
      <c r="MIZ23" s="757"/>
      <c r="MJA23" s="757"/>
      <c r="MJB23" s="757"/>
      <c r="MJC23" s="757"/>
      <c r="MJD23" s="757"/>
      <c r="MJE23" s="757"/>
      <c r="MJF23" s="757"/>
      <c r="MJG23" s="757"/>
      <c r="MJH23" s="757"/>
      <c r="MJI23" s="757"/>
      <c r="MJJ23" s="757"/>
      <c r="MJK23" s="757"/>
      <c r="MJL23" s="757"/>
      <c r="MJM23" s="757"/>
      <c r="MJN23" s="757"/>
      <c r="MJO23" s="757"/>
      <c r="MJP23" s="757"/>
      <c r="MJQ23" s="757"/>
      <c r="MJR23" s="757"/>
      <c r="MJS23" s="757"/>
      <c r="MJT23" s="757"/>
      <c r="MJU23" s="757"/>
      <c r="MJV23" s="757"/>
      <c r="MJW23" s="757"/>
      <c r="MJX23" s="757"/>
      <c r="MJY23" s="757"/>
      <c r="MJZ23" s="757"/>
      <c r="MKA23" s="757"/>
      <c r="MKB23" s="757"/>
      <c r="MKC23" s="757"/>
      <c r="MKD23" s="757"/>
      <c r="MKE23" s="757"/>
      <c r="MKF23" s="757"/>
      <c r="MKG23" s="757"/>
      <c r="MKH23" s="757"/>
      <c r="MKI23" s="757"/>
      <c r="MKJ23" s="757"/>
      <c r="MKK23" s="757"/>
      <c r="MKL23" s="757"/>
      <c r="MKM23" s="757"/>
      <c r="MKN23" s="757"/>
      <c r="MKO23" s="757"/>
      <c r="MKP23" s="757"/>
      <c r="MKQ23" s="757"/>
      <c r="MKR23" s="757"/>
      <c r="MKS23" s="757"/>
      <c r="MKT23" s="757"/>
      <c r="MKU23" s="757"/>
      <c r="MKV23" s="757"/>
      <c r="MKW23" s="757"/>
      <c r="MKX23" s="757"/>
      <c r="MKY23" s="757"/>
      <c r="MKZ23" s="757"/>
      <c r="MLA23" s="757"/>
      <c r="MLB23" s="757"/>
      <c r="MLC23" s="757"/>
      <c r="MLD23" s="757"/>
      <c r="MLE23" s="757"/>
      <c r="MLF23" s="757"/>
      <c r="MLG23" s="757"/>
      <c r="MLH23" s="757"/>
      <c r="MLI23" s="757"/>
      <c r="MLJ23" s="757"/>
      <c r="MLK23" s="757"/>
      <c r="MLL23" s="757"/>
      <c r="MLM23" s="757"/>
      <c r="MLN23" s="757"/>
      <c r="MLO23" s="757"/>
      <c r="MLP23" s="757"/>
      <c r="MLQ23" s="757"/>
      <c r="MLR23" s="757"/>
      <c r="MLS23" s="757"/>
      <c r="MLT23" s="757"/>
      <c r="MLU23" s="757"/>
      <c r="MLV23" s="757"/>
      <c r="MLW23" s="757"/>
      <c r="MLX23" s="757"/>
      <c r="MLY23" s="757"/>
      <c r="MLZ23" s="757"/>
      <c r="MMA23" s="757"/>
      <c r="MMB23" s="757"/>
      <c r="MMC23" s="757"/>
      <c r="MMD23" s="757"/>
      <c r="MME23" s="757"/>
      <c r="MMF23" s="757"/>
      <c r="MMG23" s="757"/>
      <c r="MMH23" s="757"/>
      <c r="MMI23" s="757"/>
      <c r="MMJ23" s="757"/>
      <c r="MMK23" s="757"/>
      <c r="MML23" s="757"/>
      <c r="MMM23" s="757"/>
      <c r="MMN23" s="757"/>
      <c r="MMO23" s="757"/>
      <c r="MMP23" s="757"/>
      <c r="MMQ23" s="757"/>
      <c r="MMR23" s="757"/>
      <c r="MMS23" s="757"/>
      <c r="MMT23" s="757"/>
      <c r="MMU23" s="757"/>
      <c r="MMV23" s="757"/>
      <c r="MMW23" s="757"/>
      <c r="MMX23" s="757"/>
      <c r="MMY23" s="757"/>
      <c r="MMZ23" s="757"/>
      <c r="MNA23" s="757"/>
      <c r="MNB23" s="757"/>
      <c r="MNC23" s="757"/>
      <c r="MND23" s="757"/>
      <c r="MNE23" s="757"/>
      <c r="MNF23" s="757"/>
      <c r="MNG23" s="757"/>
      <c r="MNH23" s="757"/>
      <c r="MNI23" s="757"/>
      <c r="MNJ23" s="757"/>
      <c r="MNK23" s="757"/>
      <c r="MNL23" s="757"/>
      <c r="MNM23" s="757"/>
      <c r="MNN23" s="757"/>
      <c r="MNO23" s="757"/>
      <c r="MNP23" s="757"/>
      <c r="MNQ23" s="757"/>
      <c r="MNR23" s="757"/>
      <c r="MNS23" s="757"/>
      <c r="MNT23" s="757"/>
      <c r="MNU23" s="757"/>
      <c r="MNV23" s="757"/>
      <c r="MNW23" s="757"/>
      <c r="MNX23" s="757"/>
      <c r="MNY23" s="757"/>
      <c r="MNZ23" s="757"/>
      <c r="MOA23" s="757"/>
      <c r="MOB23" s="757"/>
      <c r="MOC23" s="757"/>
      <c r="MOD23" s="757"/>
      <c r="MOE23" s="757"/>
      <c r="MOF23" s="757"/>
      <c r="MOG23" s="757"/>
      <c r="MOH23" s="757"/>
      <c r="MOI23" s="757"/>
      <c r="MOJ23" s="757"/>
      <c r="MOK23" s="757"/>
      <c r="MOL23" s="757"/>
      <c r="MOM23" s="757"/>
      <c r="MON23" s="757"/>
      <c r="MOO23" s="757"/>
      <c r="MOP23" s="757"/>
      <c r="MOQ23" s="757"/>
      <c r="MOR23" s="757"/>
      <c r="MOS23" s="757"/>
      <c r="MOT23" s="757"/>
      <c r="MOU23" s="757"/>
      <c r="MOV23" s="757"/>
      <c r="MOW23" s="757"/>
      <c r="MOX23" s="757"/>
      <c r="MOY23" s="757"/>
      <c r="MOZ23" s="757"/>
      <c r="MPA23" s="757"/>
      <c r="MPB23" s="757"/>
      <c r="MPC23" s="757"/>
      <c r="MPD23" s="757"/>
      <c r="MPE23" s="757"/>
      <c r="MPF23" s="757"/>
      <c r="MPG23" s="757"/>
      <c r="MPH23" s="757"/>
      <c r="MPI23" s="757"/>
      <c r="MPJ23" s="757"/>
      <c r="MPK23" s="757"/>
      <c r="MPL23" s="757"/>
      <c r="MPM23" s="757"/>
      <c r="MPN23" s="757"/>
      <c r="MPO23" s="757"/>
      <c r="MPP23" s="757"/>
      <c r="MPQ23" s="757"/>
      <c r="MPR23" s="757"/>
      <c r="MPS23" s="757"/>
      <c r="MPT23" s="757"/>
      <c r="MPU23" s="757"/>
      <c r="MPV23" s="757"/>
      <c r="MPW23" s="757"/>
      <c r="MPX23" s="757"/>
      <c r="MPY23" s="757"/>
      <c r="MPZ23" s="757"/>
      <c r="MQA23" s="757"/>
      <c r="MQB23" s="757"/>
      <c r="MQC23" s="757"/>
      <c r="MQD23" s="757"/>
      <c r="MQE23" s="757"/>
      <c r="MQF23" s="757"/>
      <c r="MQG23" s="757"/>
      <c r="MQH23" s="757"/>
      <c r="MQI23" s="757"/>
      <c r="MQJ23" s="757"/>
      <c r="MQK23" s="757"/>
      <c r="MQL23" s="757"/>
      <c r="MQM23" s="757"/>
      <c r="MQN23" s="757"/>
      <c r="MQO23" s="757"/>
      <c r="MQP23" s="757"/>
      <c r="MQQ23" s="757"/>
      <c r="MQR23" s="757"/>
      <c r="MQS23" s="757"/>
      <c r="MQT23" s="757"/>
      <c r="MQU23" s="757"/>
      <c r="MQV23" s="757"/>
      <c r="MQW23" s="757"/>
      <c r="MQX23" s="757"/>
      <c r="MQY23" s="757"/>
      <c r="MQZ23" s="757"/>
      <c r="MRA23" s="757"/>
      <c r="MRB23" s="757"/>
      <c r="MRC23" s="757"/>
      <c r="MRD23" s="757"/>
      <c r="MRE23" s="757"/>
      <c r="MRF23" s="757"/>
      <c r="MRG23" s="757"/>
      <c r="MRH23" s="757"/>
      <c r="MRI23" s="757"/>
      <c r="MRJ23" s="757"/>
      <c r="MRK23" s="757"/>
      <c r="MRL23" s="757"/>
      <c r="MRM23" s="757"/>
      <c r="MRN23" s="757"/>
      <c r="MRO23" s="757"/>
      <c r="MRP23" s="757"/>
      <c r="MRQ23" s="757"/>
      <c r="MRR23" s="757"/>
      <c r="MRS23" s="757"/>
      <c r="MRT23" s="757"/>
      <c r="MRU23" s="757"/>
      <c r="MRV23" s="757"/>
      <c r="MRW23" s="757"/>
      <c r="MRX23" s="757"/>
      <c r="MRY23" s="757"/>
      <c r="MRZ23" s="757"/>
      <c r="MSA23" s="757"/>
      <c r="MSB23" s="757"/>
      <c r="MSC23" s="757"/>
      <c r="MSD23" s="757"/>
      <c r="MSE23" s="757"/>
      <c r="MSF23" s="757"/>
      <c r="MSG23" s="757"/>
      <c r="MSH23" s="757"/>
      <c r="MSI23" s="757"/>
      <c r="MSJ23" s="757"/>
      <c r="MSK23" s="757"/>
      <c r="MSL23" s="757"/>
      <c r="MSM23" s="757"/>
      <c r="MSN23" s="757"/>
      <c r="MSO23" s="757"/>
      <c r="MSP23" s="757"/>
      <c r="MSQ23" s="757"/>
      <c r="MSR23" s="757"/>
      <c r="MSS23" s="757"/>
      <c r="MST23" s="757"/>
      <c r="MSU23" s="757"/>
      <c r="MSV23" s="757"/>
      <c r="MSW23" s="757"/>
      <c r="MSX23" s="757"/>
      <c r="MSY23" s="757"/>
      <c r="MSZ23" s="757"/>
      <c r="MTA23" s="757"/>
      <c r="MTB23" s="757"/>
      <c r="MTC23" s="757"/>
      <c r="MTD23" s="757"/>
      <c r="MTE23" s="757"/>
      <c r="MTF23" s="757"/>
      <c r="MTG23" s="757"/>
      <c r="MTH23" s="757"/>
      <c r="MTI23" s="757"/>
      <c r="MTJ23" s="757"/>
      <c r="MTK23" s="757"/>
      <c r="MTL23" s="757"/>
      <c r="MTM23" s="757"/>
      <c r="MTN23" s="757"/>
      <c r="MTO23" s="757"/>
      <c r="MTP23" s="757"/>
      <c r="MTQ23" s="757"/>
      <c r="MTR23" s="757"/>
      <c r="MTS23" s="757"/>
      <c r="MTT23" s="757"/>
      <c r="MTU23" s="757"/>
      <c r="MTV23" s="757"/>
      <c r="MTW23" s="757"/>
      <c r="MTX23" s="757"/>
      <c r="MTY23" s="757"/>
      <c r="MTZ23" s="757"/>
      <c r="MUA23" s="757"/>
      <c r="MUB23" s="757"/>
      <c r="MUC23" s="757"/>
      <c r="MUD23" s="757"/>
      <c r="MUE23" s="757"/>
      <c r="MUF23" s="757"/>
      <c r="MUG23" s="757"/>
      <c r="MUH23" s="757"/>
      <c r="MUI23" s="757"/>
      <c r="MUJ23" s="757"/>
      <c r="MUK23" s="757"/>
      <c r="MUL23" s="757"/>
      <c r="MUM23" s="757"/>
      <c r="MUN23" s="757"/>
      <c r="MUO23" s="757"/>
      <c r="MUP23" s="757"/>
      <c r="MUQ23" s="757"/>
      <c r="MUR23" s="757"/>
      <c r="MUS23" s="757"/>
      <c r="MUT23" s="757"/>
      <c r="MUU23" s="757"/>
      <c r="MUV23" s="757"/>
      <c r="MUW23" s="757"/>
      <c r="MUX23" s="757"/>
      <c r="MUY23" s="757"/>
      <c r="MUZ23" s="757"/>
      <c r="MVA23" s="757"/>
      <c r="MVB23" s="757"/>
      <c r="MVC23" s="757"/>
      <c r="MVD23" s="757"/>
      <c r="MVE23" s="757"/>
      <c r="MVF23" s="757"/>
      <c r="MVG23" s="757"/>
      <c r="MVH23" s="757"/>
      <c r="MVI23" s="757"/>
      <c r="MVJ23" s="757"/>
      <c r="MVK23" s="757"/>
      <c r="MVL23" s="757"/>
      <c r="MVM23" s="757"/>
      <c r="MVN23" s="757"/>
      <c r="MVO23" s="757"/>
      <c r="MVP23" s="757"/>
      <c r="MVQ23" s="757"/>
      <c r="MVR23" s="757"/>
      <c r="MVS23" s="757"/>
      <c r="MVT23" s="757"/>
      <c r="MVU23" s="757"/>
      <c r="MVV23" s="757"/>
      <c r="MVW23" s="757"/>
      <c r="MVX23" s="757"/>
      <c r="MVY23" s="757"/>
      <c r="MVZ23" s="757"/>
      <c r="MWA23" s="757"/>
      <c r="MWB23" s="757"/>
      <c r="MWC23" s="757"/>
      <c r="MWD23" s="757"/>
      <c r="MWE23" s="757"/>
      <c r="MWF23" s="757"/>
      <c r="MWG23" s="757"/>
      <c r="MWH23" s="757"/>
      <c r="MWI23" s="757"/>
      <c r="MWJ23" s="757"/>
      <c r="MWK23" s="757"/>
      <c r="MWL23" s="757"/>
      <c r="MWM23" s="757"/>
      <c r="MWN23" s="757"/>
      <c r="MWO23" s="757"/>
      <c r="MWP23" s="757"/>
      <c r="MWQ23" s="757"/>
      <c r="MWR23" s="757"/>
      <c r="MWS23" s="757"/>
      <c r="MWT23" s="757"/>
      <c r="MWU23" s="757"/>
      <c r="MWV23" s="757"/>
      <c r="MWW23" s="757"/>
      <c r="MWX23" s="757"/>
      <c r="MWY23" s="757"/>
      <c r="MWZ23" s="757"/>
      <c r="MXA23" s="757"/>
      <c r="MXB23" s="757"/>
      <c r="MXC23" s="757"/>
      <c r="MXD23" s="757"/>
      <c r="MXE23" s="757"/>
      <c r="MXF23" s="757"/>
      <c r="MXG23" s="757"/>
      <c r="MXH23" s="757"/>
      <c r="MXI23" s="757"/>
      <c r="MXJ23" s="757"/>
      <c r="MXK23" s="757"/>
      <c r="MXL23" s="757"/>
      <c r="MXM23" s="757"/>
      <c r="MXN23" s="757"/>
      <c r="MXO23" s="757"/>
      <c r="MXP23" s="757"/>
      <c r="MXQ23" s="757"/>
      <c r="MXR23" s="757"/>
      <c r="MXS23" s="757"/>
      <c r="MXT23" s="757"/>
      <c r="MXU23" s="757"/>
      <c r="MXV23" s="757"/>
      <c r="MXW23" s="757"/>
      <c r="MXX23" s="757"/>
      <c r="MXY23" s="757"/>
      <c r="MXZ23" s="757"/>
      <c r="MYA23" s="757"/>
      <c r="MYB23" s="757"/>
      <c r="MYC23" s="757"/>
      <c r="MYD23" s="757"/>
      <c r="MYE23" s="757"/>
      <c r="MYF23" s="757"/>
      <c r="MYG23" s="757"/>
      <c r="MYH23" s="757"/>
      <c r="MYI23" s="757"/>
      <c r="MYJ23" s="757"/>
      <c r="MYK23" s="757"/>
      <c r="MYL23" s="757"/>
      <c r="MYM23" s="757"/>
      <c r="MYN23" s="757"/>
      <c r="MYO23" s="757"/>
      <c r="MYP23" s="757"/>
      <c r="MYQ23" s="757"/>
      <c r="MYR23" s="757"/>
      <c r="MYS23" s="757"/>
      <c r="MYT23" s="757"/>
      <c r="MYU23" s="757"/>
      <c r="MYV23" s="757"/>
      <c r="MYW23" s="757"/>
      <c r="MYX23" s="757"/>
      <c r="MYY23" s="757"/>
      <c r="MYZ23" s="757"/>
      <c r="MZA23" s="757"/>
      <c r="MZB23" s="757"/>
      <c r="MZC23" s="757"/>
      <c r="MZD23" s="757"/>
      <c r="MZE23" s="757"/>
      <c r="MZF23" s="757"/>
      <c r="MZG23" s="757"/>
      <c r="MZH23" s="757"/>
      <c r="MZI23" s="757"/>
      <c r="MZJ23" s="757"/>
      <c r="MZK23" s="757"/>
      <c r="MZL23" s="757"/>
      <c r="MZM23" s="757"/>
      <c r="MZN23" s="757"/>
      <c r="MZO23" s="757"/>
      <c r="MZP23" s="757"/>
      <c r="MZQ23" s="757"/>
      <c r="MZR23" s="757"/>
      <c r="MZS23" s="757"/>
      <c r="MZT23" s="757"/>
      <c r="MZU23" s="757"/>
      <c r="MZV23" s="757"/>
      <c r="MZW23" s="757"/>
      <c r="MZX23" s="757"/>
      <c r="MZY23" s="757"/>
      <c r="MZZ23" s="757"/>
      <c r="NAA23" s="757"/>
      <c r="NAB23" s="757"/>
      <c r="NAC23" s="757"/>
      <c r="NAD23" s="757"/>
      <c r="NAE23" s="757"/>
      <c r="NAF23" s="757"/>
      <c r="NAG23" s="757"/>
      <c r="NAH23" s="757"/>
      <c r="NAI23" s="757"/>
      <c r="NAJ23" s="757"/>
      <c r="NAK23" s="757"/>
      <c r="NAL23" s="757"/>
      <c r="NAM23" s="757"/>
      <c r="NAN23" s="757"/>
      <c r="NAO23" s="757"/>
      <c r="NAP23" s="757"/>
      <c r="NAQ23" s="757"/>
      <c r="NAR23" s="757"/>
      <c r="NAS23" s="757"/>
      <c r="NAT23" s="757"/>
      <c r="NAU23" s="757"/>
      <c r="NAV23" s="757"/>
      <c r="NAW23" s="757"/>
      <c r="NAX23" s="757"/>
      <c r="NAY23" s="757"/>
      <c r="NAZ23" s="757"/>
      <c r="NBA23" s="757"/>
      <c r="NBB23" s="757"/>
      <c r="NBC23" s="757"/>
      <c r="NBD23" s="757"/>
      <c r="NBE23" s="757"/>
      <c r="NBF23" s="757"/>
      <c r="NBG23" s="757"/>
      <c r="NBH23" s="757"/>
      <c r="NBI23" s="757"/>
      <c r="NBJ23" s="757"/>
      <c r="NBK23" s="757"/>
      <c r="NBL23" s="757"/>
      <c r="NBM23" s="757"/>
      <c r="NBN23" s="757"/>
      <c r="NBO23" s="757"/>
      <c r="NBP23" s="757"/>
      <c r="NBQ23" s="757"/>
      <c r="NBR23" s="757"/>
      <c r="NBS23" s="757"/>
      <c r="NBT23" s="757"/>
      <c r="NBU23" s="757"/>
      <c r="NBV23" s="757"/>
      <c r="NBW23" s="757"/>
      <c r="NBX23" s="757"/>
      <c r="NBY23" s="757"/>
      <c r="NBZ23" s="757"/>
      <c r="NCA23" s="757"/>
      <c r="NCB23" s="757"/>
      <c r="NCC23" s="757"/>
      <c r="NCD23" s="757"/>
      <c r="NCE23" s="757"/>
      <c r="NCF23" s="757"/>
      <c r="NCG23" s="757"/>
      <c r="NCH23" s="757"/>
      <c r="NCI23" s="757"/>
      <c r="NCJ23" s="757"/>
      <c r="NCK23" s="757"/>
      <c r="NCL23" s="757"/>
      <c r="NCM23" s="757"/>
      <c r="NCN23" s="757"/>
      <c r="NCO23" s="757"/>
      <c r="NCP23" s="757"/>
      <c r="NCQ23" s="757"/>
      <c r="NCR23" s="757"/>
      <c r="NCS23" s="757"/>
      <c r="NCT23" s="757"/>
      <c r="NCU23" s="757"/>
      <c r="NCV23" s="757"/>
      <c r="NCW23" s="757"/>
      <c r="NCX23" s="757"/>
      <c r="NCY23" s="757"/>
      <c r="NCZ23" s="757"/>
      <c r="NDA23" s="757"/>
      <c r="NDB23" s="757"/>
      <c r="NDC23" s="757"/>
      <c r="NDD23" s="757"/>
      <c r="NDE23" s="757"/>
      <c r="NDF23" s="757"/>
      <c r="NDG23" s="757"/>
      <c r="NDH23" s="757"/>
      <c r="NDI23" s="757"/>
      <c r="NDJ23" s="757"/>
      <c r="NDK23" s="757"/>
      <c r="NDL23" s="757"/>
      <c r="NDM23" s="757"/>
      <c r="NDN23" s="757"/>
      <c r="NDO23" s="757"/>
      <c r="NDP23" s="757"/>
      <c r="NDQ23" s="757"/>
      <c r="NDR23" s="757"/>
      <c r="NDS23" s="757"/>
      <c r="NDT23" s="757"/>
      <c r="NDU23" s="757"/>
      <c r="NDV23" s="757"/>
      <c r="NDW23" s="757"/>
      <c r="NDX23" s="757"/>
      <c r="NDY23" s="757"/>
      <c r="NDZ23" s="757"/>
      <c r="NEA23" s="757"/>
      <c r="NEB23" s="757"/>
      <c r="NEC23" s="757"/>
      <c r="NED23" s="757"/>
      <c r="NEE23" s="757"/>
      <c r="NEF23" s="757"/>
      <c r="NEG23" s="757"/>
      <c r="NEH23" s="757"/>
      <c r="NEI23" s="757"/>
      <c r="NEJ23" s="757"/>
      <c r="NEK23" s="757"/>
      <c r="NEL23" s="757"/>
      <c r="NEM23" s="757"/>
      <c r="NEN23" s="757"/>
      <c r="NEO23" s="757"/>
      <c r="NEP23" s="757"/>
      <c r="NEQ23" s="757"/>
      <c r="NER23" s="757"/>
      <c r="NES23" s="757"/>
      <c r="NET23" s="757"/>
      <c r="NEU23" s="757"/>
      <c r="NEV23" s="757"/>
      <c r="NEW23" s="757"/>
      <c r="NEX23" s="757"/>
      <c r="NEY23" s="757"/>
      <c r="NEZ23" s="757"/>
      <c r="NFA23" s="757"/>
      <c r="NFB23" s="757"/>
      <c r="NFC23" s="757"/>
      <c r="NFD23" s="757"/>
      <c r="NFE23" s="757"/>
      <c r="NFF23" s="757"/>
      <c r="NFG23" s="757"/>
      <c r="NFH23" s="757"/>
      <c r="NFI23" s="757"/>
      <c r="NFJ23" s="757"/>
      <c r="NFK23" s="757"/>
      <c r="NFL23" s="757"/>
      <c r="NFM23" s="757"/>
      <c r="NFN23" s="757"/>
      <c r="NFO23" s="757"/>
      <c r="NFP23" s="757"/>
      <c r="NFQ23" s="757"/>
      <c r="NFR23" s="757"/>
      <c r="NFS23" s="757"/>
      <c r="NFT23" s="757"/>
      <c r="NFU23" s="757"/>
      <c r="NFV23" s="757"/>
      <c r="NFW23" s="757"/>
      <c r="NFX23" s="757"/>
      <c r="NFY23" s="757"/>
      <c r="NFZ23" s="757"/>
      <c r="NGA23" s="757"/>
      <c r="NGB23" s="757"/>
      <c r="NGC23" s="757"/>
      <c r="NGD23" s="757"/>
      <c r="NGE23" s="757"/>
      <c r="NGF23" s="757"/>
      <c r="NGG23" s="757"/>
      <c r="NGH23" s="757"/>
      <c r="NGI23" s="757"/>
      <c r="NGJ23" s="757"/>
      <c r="NGK23" s="757"/>
      <c r="NGL23" s="757"/>
      <c r="NGM23" s="757"/>
      <c r="NGN23" s="757"/>
      <c r="NGO23" s="757"/>
      <c r="NGP23" s="757"/>
      <c r="NGQ23" s="757"/>
      <c r="NGR23" s="757"/>
      <c r="NGS23" s="757"/>
      <c r="NGT23" s="757"/>
      <c r="NGU23" s="757"/>
      <c r="NGV23" s="757"/>
      <c r="NGW23" s="757"/>
      <c r="NGX23" s="757"/>
      <c r="NGY23" s="757"/>
      <c r="NGZ23" s="757"/>
      <c r="NHA23" s="757"/>
      <c r="NHB23" s="757"/>
      <c r="NHC23" s="757"/>
      <c r="NHD23" s="757"/>
      <c r="NHE23" s="757"/>
      <c r="NHF23" s="757"/>
      <c r="NHG23" s="757"/>
      <c r="NHH23" s="757"/>
      <c r="NHI23" s="757"/>
      <c r="NHJ23" s="757"/>
      <c r="NHK23" s="757"/>
      <c r="NHL23" s="757"/>
      <c r="NHM23" s="757"/>
      <c r="NHN23" s="757"/>
      <c r="NHO23" s="757"/>
      <c r="NHP23" s="757"/>
      <c r="NHQ23" s="757"/>
      <c r="NHR23" s="757"/>
      <c r="NHS23" s="757"/>
      <c r="NHT23" s="757"/>
      <c r="NHU23" s="757"/>
      <c r="NHV23" s="757"/>
      <c r="NHW23" s="757"/>
      <c r="NHX23" s="757"/>
      <c r="NHY23" s="757"/>
      <c r="NHZ23" s="757"/>
      <c r="NIA23" s="757"/>
      <c r="NIB23" s="757"/>
      <c r="NIC23" s="757"/>
      <c r="NID23" s="757"/>
      <c r="NIE23" s="757"/>
      <c r="NIF23" s="757"/>
      <c r="NIG23" s="757"/>
      <c r="NIH23" s="757"/>
      <c r="NII23" s="757"/>
      <c r="NIJ23" s="757"/>
      <c r="NIK23" s="757"/>
      <c r="NIL23" s="757"/>
      <c r="NIM23" s="757"/>
      <c r="NIN23" s="757"/>
      <c r="NIO23" s="757"/>
      <c r="NIP23" s="757"/>
      <c r="NIQ23" s="757"/>
      <c r="NIR23" s="757"/>
      <c r="NIS23" s="757"/>
      <c r="NIT23" s="757"/>
      <c r="NIU23" s="757"/>
      <c r="NIV23" s="757"/>
      <c r="NIW23" s="757"/>
      <c r="NIX23" s="757"/>
      <c r="NIY23" s="757"/>
      <c r="NIZ23" s="757"/>
      <c r="NJA23" s="757"/>
      <c r="NJB23" s="757"/>
      <c r="NJC23" s="757"/>
      <c r="NJD23" s="757"/>
      <c r="NJE23" s="757"/>
      <c r="NJF23" s="757"/>
      <c r="NJG23" s="757"/>
      <c r="NJH23" s="757"/>
      <c r="NJI23" s="757"/>
      <c r="NJJ23" s="757"/>
      <c r="NJK23" s="757"/>
      <c r="NJL23" s="757"/>
      <c r="NJM23" s="757"/>
      <c r="NJN23" s="757"/>
      <c r="NJO23" s="757"/>
      <c r="NJP23" s="757"/>
      <c r="NJQ23" s="757"/>
      <c r="NJR23" s="757"/>
      <c r="NJS23" s="757"/>
      <c r="NJT23" s="757"/>
      <c r="NJU23" s="757"/>
      <c r="NJV23" s="757"/>
      <c r="NJW23" s="757"/>
      <c r="NJX23" s="757"/>
      <c r="NJY23" s="757"/>
      <c r="NJZ23" s="757"/>
      <c r="NKA23" s="757"/>
      <c r="NKB23" s="757"/>
      <c r="NKC23" s="757"/>
      <c r="NKD23" s="757"/>
      <c r="NKE23" s="757"/>
      <c r="NKF23" s="757"/>
      <c r="NKG23" s="757"/>
      <c r="NKH23" s="757"/>
      <c r="NKI23" s="757"/>
      <c r="NKJ23" s="757"/>
      <c r="NKK23" s="757"/>
      <c r="NKL23" s="757"/>
      <c r="NKM23" s="757"/>
      <c r="NKN23" s="757"/>
      <c r="NKO23" s="757"/>
      <c r="NKP23" s="757"/>
      <c r="NKQ23" s="757"/>
      <c r="NKR23" s="757"/>
      <c r="NKS23" s="757"/>
      <c r="NKT23" s="757"/>
      <c r="NKU23" s="757"/>
      <c r="NKV23" s="757"/>
      <c r="NKW23" s="757"/>
      <c r="NKX23" s="757"/>
      <c r="NKY23" s="757"/>
      <c r="NKZ23" s="757"/>
      <c r="NLA23" s="757"/>
      <c r="NLB23" s="757"/>
      <c r="NLC23" s="757"/>
      <c r="NLD23" s="757"/>
      <c r="NLE23" s="757"/>
      <c r="NLF23" s="757"/>
      <c r="NLG23" s="757"/>
      <c r="NLH23" s="757"/>
      <c r="NLI23" s="757"/>
      <c r="NLJ23" s="757"/>
      <c r="NLK23" s="757"/>
      <c r="NLL23" s="757"/>
      <c r="NLM23" s="757"/>
      <c r="NLN23" s="757"/>
      <c r="NLO23" s="757"/>
      <c r="NLP23" s="757"/>
      <c r="NLQ23" s="757"/>
      <c r="NLR23" s="757"/>
      <c r="NLS23" s="757"/>
      <c r="NLT23" s="757"/>
      <c r="NLU23" s="757"/>
      <c r="NLV23" s="757"/>
      <c r="NLW23" s="757"/>
      <c r="NLX23" s="757"/>
      <c r="NLY23" s="757"/>
      <c r="NLZ23" s="757"/>
      <c r="NMA23" s="757"/>
      <c r="NMB23" s="757"/>
      <c r="NMC23" s="757"/>
      <c r="NMD23" s="757"/>
      <c r="NME23" s="757"/>
      <c r="NMF23" s="757"/>
      <c r="NMG23" s="757"/>
      <c r="NMH23" s="757"/>
      <c r="NMI23" s="757"/>
      <c r="NMJ23" s="757"/>
      <c r="NMK23" s="757"/>
      <c r="NML23" s="757"/>
      <c r="NMM23" s="757"/>
      <c r="NMN23" s="757"/>
      <c r="NMO23" s="757"/>
      <c r="NMP23" s="757"/>
      <c r="NMQ23" s="757"/>
      <c r="NMR23" s="757"/>
      <c r="NMS23" s="757"/>
      <c r="NMT23" s="757"/>
      <c r="NMU23" s="757"/>
      <c r="NMV23" s="757"/>
      <c r="NMW23" s="757"/>
      <c r="NMX23" s="757"/>
      <c r="NMY23" s="757"/>
      <c r="NMZ23" s="757"/>
      <c r="NNA23" s="757"/>
      <c r="NNB23" s="757"/>
      <c r="NNC23" s="757"/>
      <c r="NND23" s="757"/>
      <c r="NNE23" s="757"/>
      <c r="NNF23" s="757"/>
      <c r="NNG23" s="757"/>
      <c r="NNH23" s="757"/>
      <c r="NNI23" s="757"/>
      <c r="NNJ23" s="757"/>
      <c r="NNK23" s="757"/>
      <c r="NNL23" s="757"/>
      <c r="NNM23" s="757"/>
      <c r="NNN23" s="757"/>
      <c r="NNO23" s="757"/>
      <c r="NNP23" s="757"/>
      <c r="NNQ23" s="757"/>
      <c r="NNR23" s="757"/>
      <c r="NNS23" s="757"/>
      <c r="NNT23" s="757"/>
      <c r="NNU23" s="757"/>
      <c r="NNV23" s="757"/>
      <c r="NNW23" s="757"/>
      <c r="NNX23" s="757"/>
      <c r="NNY23" s="757"/>
      <c r="NNZ23" s="757"/>
      <c r="NOA23" s="757"/>
      <c r="NOB23" s="757"/>
      <c r="NOC23" s="757"/>
      <c r="NOD23" s="757"/>
      <c r="NOE23" s="757"/>
      <c r="NOF23" s="757"/>
      <c r="NOG23" s="757"/>
      <c r="NOH23" s="757"/>
      <c r="NOI23" s="757"/>
      <c r="NOJ23" s="757"/>
      <c r="NOK23" s="757"/>
      <c r="NOL23" s="757"/>
      <c r="NOM23" s="757"/>
      <c r="NON23" s="757"/>
      <c r="NOO23" s="757"/>
      <c r="NOP23" s="757"/>
      <c r="NOQ23" s="757"/>
      <c r="NOR23" s="757"/>
      <c r="NOS23" s="757"/>
      <c r="NOT23" s="757"/>
      <c r="NOU23" s="757"/>
      <c r="NOV23" s="757"/>
      <c r="NOW23" s="757"/>
      <c r="NOX23" s="757"/>
      <c r="NOY23" s="757"/>
      <c r="NOZ23" s="757"/>
      <c r="NPA23" s="757"/>
      <c r="NPB23" s="757"/>
      <c r="NPC23" s="757"/>
      <c r="NPD23" s="757"/>
      <c r="NPE23" s="757"/>
      <c r="NPF23" s="757"/>
      <c r="NPG23" s="757"/>
      <c r="NPH23" s="757"/>
      <c r="NPI23" s="757"/>
      <c r="NPJ23" s="757"/>
      <c r="NPK23" s="757"/>
      <c r="NPL23" s="757"/>
      <c r="NPM23" s="757"/>
      <c r="NPN23" s="757"/>
      <c r="NPO23" s="757"/>
      <c r="NPP23" s="757"/>
      <c r="NPQ23" s="757"/>
      <c r="NPR23" s="757"/>
      <c r="NPS23" s="757"/>
      <c r="NPT23" s="757"/>
      <c r="NPU23" s="757"/>
      <c r="NPV23" s="757"/>
      <c r="NPW23" s="757"/>
      <c r="NPX23" s="757"/>
      <c r="NPY23" s="757"/>
      <c r="NPZ23" s="757"/>
      <c r="NQA23" s="757"/>
      <c r="NQB23" s="757"/>
      <c r="NQC23" s="757"/>
      <c r="NQD23" s="757"/>
      <c r="NQE23" s="757"/>
      <c r="NQF23" s="757"/>
      <c r="NQG23" s="757"/>
      <c r="NQH23" s="757"/>
      <c r="NQI23" s="757"/>
      <c r="NQJ23" s="757"/>
      <c r="NQK23" s="757"/>
      <c r="NQL23" s="757"/>
      <c r="NQM23" s="757"/>
      <c r="NQN23" s="757"/>
      <c r="NQO23" s="757"/>
      <c r="NQP23" s="757"/>
      <c r="NQQ23" s="757"/>
      <c r="NQR23" s="757"/>
      <c r="NQS23" s="757"/>
      <c r="NQT23" s="757"/>
      <c r="NQU23" s="757"/>
      <c r="NQV23" s="757"/>
      <c r="NQW23" s="757"/>
      <c r="NQX23" s="757"/>
      <c r="NQY23" s="757"/>
      <c r="NQZ23" s="757"/>
      <c r="NRA23" s="757"/>
      <c r="NRB23" s="757"/>
      <c r="NRC23" s="757"/>
      <c r="NRD23" s="757"/>
      <c r="NRE23" s="757"/>
      <c r="NRF23" s="757"/>
      <c r="NRG23" s="757"/>
      <c r="NRH23" s="757"/>
      <c r="NRI23" s="757"/>
      <c r="NRJ23" s="757"/>
      <c r="NRK23" s="757"/>
      <c r="NRL23" s="757"/>
      <c r="NRM23" s="757"/>
      <c r="NRN23" s="757"/>
      <c r="NRO23" s="757"/>
      <c r="NRP23" s="757"/>
      <c r="NRQ23" s="757"/>
      <c r="NRR23" s="757"/>
      <c r="NRS23" s="757"/>
      <c r="NRT23" s="757"/>
      <c r="NRU23" s="757"/>
      <c r="NRV23" s="757"/>
      <c r="NRW23" s="757"/>
      <c r="NRX23" s="757"/>
      <c r="NRY23" s="757"/>
      <c r="NRZ23" s="757"/>
      <c r="NSA23" s="757"/>
      <c r="NSB23" s="757"/>
      <c r="NSC23" s="757"/>
      <c r="NSD23" s="757"/>
      <c r="NSE23" s="757"/>
      <c r="NSF23" s="757"/>
      <c r="NSG23" s="757"/>
      <c r="NSH23" s="757"/>
      <c r="NSI23" s="757"/>
      <c r="NSJ23" s="757"/>
      <c r="NSK23" s="757"/>
      <c r="NSL23" s="757"/>
      <c r="NSM23" s="757"/>
      <c r="NSN23" s="757"/>
      <c r="NSO23" s="757"/>
      <c r="NSP23" s="757"/>
      <c r="NSQ23" s="757"/>
      <c r="NSR23" s="757"/>
      <c r="NSS23" s="757"/>
      <c r="NST23" s="757"/>
      <c r="NSU23" s="757"/>
      <c r="NSV23" s="757"/>
      <c r="NSW23" s="757"/>
      <c r="NSX23" s="757"/>
      <c r="NSY23" s="757"/>
      <c r="NSZ23" s="757"/>
      <c r="NTA23" s="757"/>
      <c r="NTB23" s="757"/>
      <c r="NTC23" s="757"/>
      <c r="NTD23" s="757"/>
      <c r="NTE23" s="757"/>
      <c r="NTF23" s="757"/>
      <c r="NTG23" s="757"/>
      <c r="NTH23" s="757"/>
      <c r="NTI23" s="757"/>
      <c r="NTJ23" s="757"/>
      <c r="NTK23" s="757"/>
      <c r="NTL23" s="757"/>
      <c r="NTM23" s="757"/>
      <c r="NTN23" s="757"/>
      <c r="NTO23" s="757"/>
      <c r="NTP23" s="757"/>
      <c r="NTQ23" s="757"/>
      <c r="NTR23" s="757"/>
      <c r="NTS23" s="757"/>
      <c r="NTT23" s="757"/>
      <c r="NTU23" s="757"/>
      <c r="NTV23" s="757"/>
      <c r="NTW23" s="757"/>
      <c r="NTX23" s="757"/>
      <c r="NTY23" s="757"/>
      <c r="NTZ23" s="757"/>
      <c r="NUA23" s="757"/>
      <c r="NUB23" s="757"/>
      <c r="NUC23" s="757"/>
      <c r="NUD23" s="757"/>
      <c r="NUE23" s="757"/>
      <c r="NUF23" s="757"/>
      <c r="NUG23" s="757"/>
      <c r="NUH23" s="757"/>
      <c r="NUI23" s="757"/>
      <c r="NUJ23" s="757"/>
      <c r="NUK23" s="757"/>
      <c r="NUL23" s="757"/>
      <c r="NUM23" s="757"/>
      <c r="NUN23" s="757"/>
      <c r="NUO23" s="757"/>
      <c r="NUP23" s="757"/>
      <c r="NUQ23" s="757"/>
      <c r="NUR23" s="757"/>
      <c r="NUS23" s="757"/>
      <c r="NUT23" s="757"/>
      <c r="NUU23" s="757"/>
      <c r="NUV23" s="757"/>
      <c r="NUW23" s="757"/>
      <c r="NUX23" s="757"/>
      <c r="NUY23" s="757"/>
      <c r="NUZ23" s="757"/>
      <c r="NVA23" s="757"/>
      <c r="NVB23" s="757"/>
      <c r="NVC23" s="757"/>
      <c r="NVD23" s="757"/>
      <c r="NVE23" s="757"/>
      <c r="NVF23" s="757"/>
      <c r="NVG23" s="757"/>
      <c r="NVH23" s="757"/>
      <c r="NVI23" s="757"/>
      <c r="NVJ23" s="757"/>
      <c r="NVK23" s="757"/>
      <c r="NVL23" s="757"/>
      <c r="NVM23" s="757"/>
      <c r="NVN23" s="757"/>
      <c r="NVO23" s="757"/>
      <c r="NVP23" s="757"/>
      <c r="NVQ23" s="757"/>
      <c r="NVR23" s="757"/>
      <c r="NVS23" s="757"/>
      <c r="NVT23" s="757"/>
      <c r="NVU23" s="757"/>
      <c r="NVV23" s="757"/>
      <c r="NVW23" s="757"/>
      <c r="NVX23" s="757"/>
      <c r="NVY23" s="757"/>
      <c r="NVZ23" s="757"/>
      <c r="NWA23" s="757"/>
      <c r="NWB23" s="757"/>
      <c r="NWC23" s="757"/>
      <c r="NWD23" s="757"/>
      <c r="NWE23" s="757"/>
      <c r="NWF23" s="757"/>
      <c r="NWG23" s="757"/>
      <c r="NWH23" s="757"/>
      <c r="NWI23" s="757"/>
      <c r="NWJ23" s="757"/>
      <c r="NWK23" s="757"/>
      <c r="NWL23" s="757"/>
      <c r="NWM23" s="757"/>
      <c r="NWN23" s="757"/>
      <c r="NWO23" s="757"/>
      <c r="NWP23" s="757"/>
      <c r="NWQ23" s="757"/>
      <c r="NWR23" s="757"/>
      <c r="NWS23" s="757"/>
      <c r="NWT23" s="757"/>
      <c r="NWU23" s="757"/>
      <c r="NWV23" s="757"/>
      <c r="NWW23" s="757"/>
      <c r="NWX23" s="757"/>
      <c r="NWY23" s="757"/>
      <c r="NWZ23" s="757"/>
      <c r="NXA23" s="757"/>
      <c r="NXB23" s="757"/>
      <c r="NXC23" s="757"/>
      <c r="NXD23" s="757"/>
      <c r="NXE23" s="757"/>
      <c r="NXF23" s="757"/>
      <c r="NXG23" s="757"/>
      <c r="NXH23" s="757"/>
      <c r="NXI23" s="757"/>
      <c r="NXJ23" s="757"/>
      <c r="NXK23" s="757"/>
      <c r="NXL23" s="757"/>
      <c r="NXM23" s="757"/>
      <c r="NXN23" s="757"/>
      <c r="NXO23" s="757"/>
      <c r="NXP23" s="757"/>
      <c r="NXQ23" s="757"/>
      <c r="NXR23" s="757"/>
      <c r="NXS23" s="757"/>
      <c r="NXT23" s="757"/>
      <c r="NXU23" s="757"/>
      <c r="NXV23" s="757"/>
      <c r="NXW23" s="757"/>
      <c r="NXX23" s="757"/>
      <c r="NXY23" s="757"/>
      <c r="NXZ23" s="757"/>
      <c r="NYA23" s="757"/>
      <c r="NYB23" s="757"/>
      <c r="NYC23" s="757"/>
      <c r="NYD23" s="757"/>
      <c r="NYE23" s="757"/>
      <c r="NYF23" s="757"/>
      <c r="NYG23" s="757"/>
      <c r="NYH23" s="757"/>
      <c r="NYI23" s="757"/>
      <c r="NYJ23" s="757"/>
      <c r="NYK23" s="757"/>
      <c r="NYL23" s="757"/>
      <c r="NYM23" s="757"/>
      <c r="NYN23" s="757"/>
      <c r="NYO23" s="757"/>
      <c r="NYP23" s="757"/>
      <c r="NYQ23" s="757"/>
      <c r="NYR23" s="757"/>
      <c r="NYS23" s="757"/>
      <c r="NYT23" s="757"/>
      <c r="NYU23" s="757"/>
      <c r="NYV23" s="757"/>
      <c r="NYW23" s="757"/>
      <c r="NYX23" s="757"/>
      <c r="NYY23" s="757"/>
      <c r="NYZ23" s="757"/>
      <c r="NZA23" s="757"/>
      <c r="NZB23" s="757"/>
      <c r="NZC23" s="757"/>
      <c r="NZD23" s="757"/>
      <c r="NZE23" s="757"/>
      <c r="NZF23" s="757"/>
      <c r="NZG23" s="757"/>
      <c r="NZH23" s="757"/>
      <c r="NZI23" s="757"/>
      <c r="NZJ23" s="757"/>
      <c r="NZK23" s="757"/>
      <c r="NZL23" s="757"/>
      <c r="NZM23" s="757"/>
      <c r="NZN23" s="757"/>
      <c r="NZO23" s="757"/>
      <c r="NZP23" s="757"/>
      <c r="NZQ23" s="757"/>
      <c r="NZR23" s="757"/>
      <c r="NZS23" s="757"/>
      <c r="NZT23" s="757"/>
      <c r="NZU23" s="757"/>
      <c r="NZV23" s="757"/>
      <c r="NZW23" s="757"/>
      <c r="NZX23" s="757"/>
      <c r="NZY23" s="757"/>
      <c r="NZZ23" s="757"/>
      <c r="OAA23" s="757"/>
      <c r="OAB23" s="757"/>
      <c r="OAC23" s="757"/>
      <c r="OAD23" s="757"/>
      <c r="OAE23" s="757"/>
      <c r="OAF23" s="757"/>
      <c r="OAG23" s="757"/>
      <c r="OAH23" s="757"/>
      <c r="OAI23" s="757"/>
      <c r="OAJ23" s="757"/>
      <c r="OAK23" s="757"/>
      <c r="OAL23" s="757"/>
      <c r="OAM23" s="757"/>
      <c r="OAN23" s="757"/>
      <c r="OAO23" s="757"/>
      <c r="OAP23" s="757"/>
      <c r="OAQ23" s="757"/>
      <c r="OAR23" s="757"/>
      <c r="OAS23" s="757"/>
      <c r="OAT23" s="757"/>
      <c r="OAU23" s="757"/>
      <c r="OAV23" s="757"/>
      <c r="OAW23" s="757"/>
      <c r="OAX23" s="757"/>
      <c r="OAY23" s="757"/>
      <c r="OAZ23" s="757"/>
      <c r="OBA23" s="757"/>
      <c r="OBB23" s="757"/>
      <c r="OBC23" s="757"/>
      <c r="OBD23" s="757"/>
      <c r="OBE23" s="757"/>
      <c r="OBF23" s="757"/>
      <c r="OBG23" s="757"/>
      <c r="OBH23" s="757"/>
      <c r="OBI23" s="757"/>
      <c r="OBJ23" s="757"/>
      <c r="OBK23" s="757"/>
      <c r="OBL23" s="757"/>
      <c r="OBM23" s="757"/>
      <c r="OBN23" s="757"/>
      <c r="OBO23" s="757"/>
      <c r="OBP23" s="757"/>
      <c r="OBQ23" s="757"/>
      <c r="OBR23" s="757"/>
      <c r="OBS23" s="757"/>
      <c r="OBT23" s="757"/>
      <c r="OBU23" s="757"/>
      <c r="OBV23" s="757"/>
      <c r="OBW23" s="757"/>
      <c r="OBX23" s="757"/>
      <c r="OBY23" s="757"/>
      <c r="OBZ23" s="757"/>
      <c r="OCA23" s="757"/>
      <c r="OCB23" s="757"/>
      <c r="OCC23" s="757"/>
      <c r="OCD23" s="757"/>
      <c r="OCE23" s="757"/>
      <c r="OCF23" s="757"/>
      <c r="OCG23" s="757"/>
      <c r="OCH23" s="757"/>
      <c r="OCI23" s="757"/>
      <c r="OCJ23" s="757"/>
      <c r="OCK23" s="757"/>
      <c r="OCL23" s="757"/>
      <c r="OCM23" s="757"/>
      <c r="OCN23" s="757"/>
      <c r="OCO23" s="757"/>
      <c r="OCP23" s="757"/>
      <c r="OCQ23" s="757"/>
      <c r="OCR23" s="757"/>
      <c r="OCS23" s="757"/>
      <c r="OCT23" s="757"/>
      <c r="OCU23" s="757"/>
      <c r="OCV23" s="757"/>
      <c r="OCW23" s="757"/>
      <c r="OCX23" s="757"/>
      <c r="OCY23" s="757"/>
      <c r="OCZ23" s="757"/>
      <c r="ODA23" s="757"/>
      <c r="ODB23" s="757"/>
      <c r="ODC23" s="757"/>
      <c r="ODD23" s="757"/>
      <c r="ODE23" s="757"/>
      <c r="ODF23" s="757"/>
      <c r="ODG23" s="757"/>
      <c r="ODH23" s="757"/>
      <c r="ODI23" s="757"/>
      <c r="ODJ23" s="757"/>
      <c r="ODK23" s="757"/>
      <c r="ODL23" s="757"/>
      <c r="ODM23" s="757"/>
      <c r="ODN23" s="757"/>
      <c r="ODO23" s="757"/>
      <c r="ODP23" s="757"/>
      <c r="ODQ23" s="757"/>
      <c r="ODR23" s="757"/>
      <c r="ODS23" s="757"/>
      <c r="ODT23" s="757"/>
      <c r="ODU23" s="757"/>
      <c r="ODV23" s="757"/>
      <c r="ODW23" s="757"/>
      <c r="ODX23" s="757"/>
      <c r="ODY23" s="757"/>
      <c r="ODZ23" s="757"/>
      <c r="OEA23" s="757"/>
      <c r="OEB23" s="757"/>
      <c r="OEC23" s="757"/>
      <c r="OED23" s="757"/>
      <c r="OEE23" s="757"/>
      <c r="OEF23" s="757"/>
      <c r="OEG23" s="757"/>
      <c r="OEH23" s="757"/>
      <c r="OEI23" s="757"/>
      <c r="OEJ23" s="757"/>
      <c r="OEK23" s="757"/>
      <c r="OEL23" s="757"/>
      <c r="OEM23" s="757"/>
      <c r="OEN23" s="757"/>
      <c r="OEO23" s="757"/>
      <c r="OEP23" s="757"/>
      <c r="OEQ23" s="757"/>
      <c r="OER23" s="757"/>
      <c r="OES23" s="757"/>
      <c r="OET23" s="757"/>
      <c r="OEU23" s="757"/>
      <c r="OEV23" s="757"/>
      <c r="OEW23" s="757"/>
      <c r="OEX23" s="757"/>
      <c r="OEY23" s="757"/>
      <c r="OEZ23" s="757"/>
      <c r="OFA23" s="757"/>
      <c r="OFB23" s="757"/>
      <c r="OFC23" s="757"/>
      <c r="OFD23" s="757"/>
      <c r="OFE23" s="757"/>
      <c r="OFF23" s="757"/>
      <c r="OFG23" s="757"/>
      <c r="OFH23" s="757"/>
      <c r="OFI23" s="757"/>
      <c r="OFJ23" s="757"/>
      <c r="OFK23" s="757"/>
      <c r="OFL23" s="757"/>
      <c r="OFM23" s="757"/>
      <c r="OFN23" s="757"/>
      <c r="OFO23" s="757"/>
      <c r="OFP23" s="757"/>
      <c r="OFQ23" s="757"/>
      <c r="OFR23" s="757"/>
      <c r="OFS23" s="757"/>
      <c r="OFT23" s="757"/>
      <c r="OFU23" s="757"/>
      <c r="OFV23" s="757"/>
      <c r="OFW23" s="757"/>
      <c r="OFX23" s="757"/>
      <c r="OFY23" s="757"/>
      <c r="OFZ23" s="757"/>
      <c r="OGA23" s="757"/>
      <c r="OGB23" s="757"/>
      <c r="OGC23" s="757"/>
      <c r="OGD23" s="757"/>
      <c r="OGE23" s="757"/>
      <c r="OGF23" s="757"/>
      <c r="OGG23" s="757"/>
      <c r="OGH23" s="757"/>
      <c r="OGI23" s="757"/>
      <c r="OGJ23" s="757"/>
      <c r="OGK23" s="757"/>
      <c r="OGL23" s="757"/>
      <c r="OGM23" s="757"/>
      <c r="OGN23" s="757"/>
      <c r="OGO23" s="757"/>
      <c r="OGP23" s="757"/>
      <c r="OGQ23" s="757"/>
      <c r="OGR23" s="757"/>
      <c r="OGS23" s="757"/>
      <c r="OGT23" s="757"/>
      <c r="OGU23" s="757"/>
      <c r="OGV23" s="757"/>
      <c r="OGW23" s="757"/>
      <c r="OGX23" s="757"/>
      <c r="OGY23" s="757"/>
      <c r="OGZ23" s="757"/>
      <c r="OHA23" s="757"/>
      <c r="OHB23" s="757"/>
      <c r="OHC23" s="757"/>
      <c r="OHD23" s="757"/>
      <c r="OHE23" s="757"/>
      <c r="OHF23" s="757"/>
      <c r="OHG23" s="757"/>
      <c r="OHH23" s="757"/>
      <c r="OHI23" s="757"/>
      <c r="OHJ23" s="757"/>
      <c r="OHK23" s="757"/>
      <c r="OHL23" s="757"/>
      <c r="OHM23" s="757"/>
      <c r="OHN23" s="757"/>
      <c r="OHO23" s="757"/>
      <c r="OHP23" s="757"/>
      <c r="OHQ23" s="757"/>
      <c r="OHR23" s="757"/>
      <c r="OHS23" s="757"/>
      <c r="OHT23" s="757"/>
      <c r="OHU23" s="757"/>
      <c r="OHV23" s="757"/>
      <c r="OHW23" s="757"/>
      <c r="OHX23" s="757"/>
      <c r="OHY23" s="757"/>
      <c r="OHZ23" s="757"/>
      <c r="OIA23" s="757"/>
      <c r="OIB23" s="757"/>
      <c r="OIC23" s="757"/>
      <c r="OID23" s="757"/>
      <c r="OIE23" s="757"/>
      <c r="OIF23" s="757"/>
      <c r="OIG23" s="757"/>
      <c r="OIH23" s="757"/>
      <c r="OII23" s="757"/>
      <c r="OIJ23" s="757"/>
      <c r="OIK23" s="757"/>
      <c r="OIL23" s="757"/>
      <c r="OIM23" s="757"/>
      <c r="OIN23" s="757"/>
      <c r="OIO23" s="757"/>
      <c r="OIP23" s="757"/>
      <c r="OIQ23" s="757"/>
      <c r="OIR23" s="757"/>
      <c r="OIS23" s="757"/>
      <c r="OIT23" s="757"/>
      <c r="OIU23" s="757"/>
      <c r="OIV23" s="757"/>
      <c r="OIW23" s="757"/>
      <c r="OIX23" s="757"/>
      <c r="OIY23" s="757"/>
      <c r="OIZ23" s="757"/>
      <c r="OJA23" s="757"/>
      <c r="OJB23" s="757"/>
      <c r="OJC23" s="757"/>
      <c r="OJD23" s="757"/>
      <c r="OJE23" s="757"/>
      <c r="OJF23" s="757"/>
      <c r="OJG23" s="757"/>
      <c r="OJH23" s="757"/>
      <c r="OJI23" s="757"/>
      <c r="OJJ23" s="757"/>
      <c r="OJK23" s="757"/>
      <c r="OJL23" s="757"/>
      <c r="OJM23" s="757"/>
      <c r="OJN23" s="757"/>
      <c r="OJO23" s="757"/>
      <c r="OJP23" s="757"/>
      <c r="OJQ23" s="757"/>
      <c r="OJR23" s="757"/>
      <c r="OJS23" s="757"/>
      <c r="OJT23" s="757"/>
      <c r="OJU23" s="757"/>
      <c r="OJV23" s="757"/>
      <c r="OJW23" s="757"/>
      <c r="OJX23" s="757"/>
      <c r="OJY23" s="757"/>
      <c r="OJZ23" s="757"/>
      <c r="OKA23" s="757"/>
      <c r="OKB23" s="757"/>
      <c r="OKC23" s="757"/>
      <c r="OKD23" s="757"/>
      <c r="OKE23" s="757"/>
      <c r="OKF23" s="757"/>
      <c r="OKG23" s="757"/>
      <c r="OKH23" s="757"/>
      <c r="OKI23" s="757"/>
      <c r="OKJ23" s="757"/>
      <c r="OKK23" s="757"/>
      <c r="OKL23" s="757"/>
      <c r="OKM23" s="757"/>
      <c r="OKN23" s="757"/>
      <c r="OKO23" s="757"/>
      <c r="OKP23" s="757"/>
      <c r="OKQ23" s="757"/>
      <c r="OKR23" s="757"/>
      <c r="OKS23" s="757"/>
      <c r="OKT23" s="757"/>
      <c r="OKU23" s="757"/>
      <c r="OKV23" s="757"/>
      <c r="OKW23" s="757"/>
      <c r="OKX23" s="757"/>
      <c r="OKY23" s="757"/>
      <c r="OKZ23" s="757"/>
      <c r="OLA23" s="757"/>
      <c r="OLB23" s="757"/>
      <c r="OLC23" s="757"/>
      <c r="OLD23" s="757"/>
      <c r="OLE23" s="757"/>
      <c r="OLF23" s="757"/>
      <c r="OLG23" s="757"/>
      <c r="OLH23" s="757"/>
      <c r="OLI23" s="757"/>
      <c r="OLJ23" s="757"/>
      <c r="OLK23" s="757"/>
      <c r="OLL23" s="757"/>
      <c r="OLM23" s="757"/>
      <c r="OLN23" s="757"/>
      <c r="OLO23" s="757"/>
      <c r="OLP23" s="757"/>
      <c r="OLQ23" s="757"/>
      <c r="OLR23" s="757"/>
      <c r="OLS23" s="757"/>
      <c r="OLT23" s="757"/>
      <c r="OLU23" s="757"/>
      <c r="OLV23" s="757"/>
      <c r="OLW23" s="757"/>
      <c r="OLX23" s="757"/>
      <c r="OLY23" s="757"/>
      <c r="OLZ23" s="757"/>
      <c r="OMA23" s="757"/>
      <c r="OMB23" s="757"/>
      <c r="OMC23" s="757"/>
      <c r="OMD23" s="757"/>
      <c r="OME23" s="757"/>
      <c r="OMF23" s="757"/>
      <c r="OMG23" s="757"/>
      <c r="OMH23" s="757"/>
      <c r="OMI23" s="757"/>
      <c r="OMJ23" s="757"/>
      <c r="OMK23" s="757"/>
      <c r="OML23" s="757"/>
      <c r="OMM23" s="757"/>
      <c r="OMN23" s="757"/>
      <c r="OMO23" s="757"/>
      <c r="OMP23" s="757"/>
      <c r="OMQ23" s="757"/>
      <c r="OMR23" s="757"/>
      <c r="OMS23" s="757"/>
      <c r="OMT23" s="757"/>
      <c r="OMU23" s="757"/>
      <c r="OMV23" s="757"/>
      <c r="OMW23" s="757"/>
      <c r="OMX23" s="757"/>
      <c r="OMY23" s="757"/>
      <c r="OMZ23" s="757"/>
      <c r="ONA23" s="757"/>
      <c r="ONB23" s="757"/>
      <c r="ONC23" s="757"/>
      <c r="OND23" s="757"/>
      <c r="ONE23" s="757"/>
      <c r="ONF23" s="757"/>
      <c r="ONG23" s="757"/>
      <c r="ONH23" s="757"/>
      <c r="ONI23" s="757"/>
      <c r="ONJ23" s="757"/>
      <c r="ONK23" s="757"/>
      <c r="ONL23" s="757"/>
      <c r="ONM23" s="757"/>
      <c r="ONN23" s="757"/>
      <c r="ONO23" s="757"/>
      <c r="ONP23" s="757"/>
      <c r="ONQ23" s="757"/>
      <c r="ONR23" s="757"/>
      <c r="ONS23" s="757"/>
      <c r="ONT23" s="757"/>
      <c r="ONU23" s="757"/>
      <c r="ONV23" s="757"/>
      <c r="ONW23" s="757"/>
      <c r="ONX23" s="757"/>
      <c r="ONY23" s="757"/>
      <c r="ONZ23" s="757"/>
      <c r="OOA23" s="757"/>
      <c r="OOB23" s="757"/>
      <c r="OOC23" s="757"/>
      <c r="OOD23" s="757"/>
      <c r="OOE23" s="757"/>
      <c r="OOF23" s="757"/>
      <c r="OOG23" s="757"/>
      <c r="OOH23" s="757"/>
      <c r="OOI23" s="757"/>
      <c r="OOJ23" s="757"/>
      <c r="OOK23" s="757"/>
      <c r="OOL23" s="757"/>
      <c r="OOM23" s="757"/>
      <c r="OON23" s="757"/>
      <c r="OOO23" s="757"/>
      <c r="OOP23" s="757"/>
      <c r="OOQ23" s="757"/>
      <c r="OOR23" s="757"/>
      <c r="OOS23" s="757"/>
      <c r="OOT23" s="757"/>
      <c r="OOU23" s="757"/>
      <c r="OOV23" s="757"/>
      <c r="OOW23" s="757"/>
      <c r="OOX23" s="757"/>
      <c r="OOY23" s="757"/>
      <c r="OOZ23" s="757"/>
      <c r="OPA23" s="757"/>
      <c r="OPB23" s="757"/>
      <c r="OPC23" s="757"/>
      <c r="OPD23" s="757"/>
      <c r="OPE23" s="757"/>
      <c r="OPF23" s="757"/>
      <c r="OPG23" s="757"/>
      <c r="OPH23" s="757"/>
      <c r="OPI23" s="757"/>
      <c r="OPJ23" s="757"/>
      <c r="OPK23" s="757"/>
      <c r="OPL23" s="757"/>
      <c r="OPM23" s="757"/>
      <c r="OPN23" s="757"/>
      <c r="OPO23" s="757"/>
      <c r="OPP23" s="757"/>
      <c r="OPQ23" s="757"/>
      <c r="OPR23" s="757"/>
      <c r="OPS23" s="757"/>
      <c r="OPT23" s="757"/>
      <c r="OPU23" s="757"/>
      <c r="OPV23" s="757"/>
      <c r="OPW23" s="757"/>
      <c r="OPX23" s="757"/>
      <c r="OPY23" s="757"/>
      <c r="OPZ23" s="757"/>
      <c r="OQA23" s="757"/>
      <c r="OQB23" s="757"/>
      <c r="OQC23" s="757"/>
      <c r="OQD23" s="757"/>
      <c r="OQE23" s="757"/>
      <c r="OQF23" s="757"/>
      <c r="OQG23" s="757"/>
      <c r="OQH23" s="757"/>
      <c r="OQI23" s="757"/>
      <c r="OQJ23" s="757"/>
      <c r="OQK23" s="757"/>
      <c r="OQL23" s="757"/>
      <c r="OQM23" s="757"/>
      <c r="OQN23" s="757"/>
      <c r="OQO23" s="757"/>
      <c r="OQP23" s="757"/>
      <c r="OQQ23" s="757"/>
      <c r="OQR23" s="757"/>
      <c r="OQS23" s="757"/>
      <c r="OQT23" s="757"/>
      <c r="OQU23" s="757"/>
      <c r="OQV23" s="757"/>
      <c r="OQW23" s="757"/>
      <c r="OQX23" s="757"/>
      <c r="OQY23" s="757"/>
      <c r="OQZ23" s="757"/>
      <c r="ORA23" s="757"/>
      <c r="ORB23" s="757"/>
      <c r="ORC23" s="757"/>
      <c r="ORD23" s="757"/>
      <c r="ORE23" s="757"/>
      <c r="ORF23" s="757"/>
      <c r="ORG23" s="757"/>
      <c r="ORH23" s="757"/>
      <c r="ORI23" s="757"/>
      <c r="ORJ23" s="757"/>
      <c r="ORK23" s="757"/>
      <c r="ORL23" s="757"/>
      <c r="ORM23" s="757"/>
      <c r="ORN23" s="757"/>
      <c r="ORO23" s="757"/>
      <c r="ORP23" s="757"/>
      <c r="ORQ23" s="757"/>
      <c r="ORR23" s="757"/>
      <c r="ORS23" s="757"/>
      <c r="ORT23" s="757"/>
      <c r="ORU23" s="757"/>
      <c r="ORV23" s="757"/>
      <c r="ORW23" s="757"/>
      <c r="ORX23" s="757"/>
      <c r="ORY23" s="757"/>
      <c r="ORZ23" s="757"/>
      <c r="OSA23" s="757"/>
      <c r="OSB23" s="757"/>
      <c r="OSC23" s="757"/>
      <c r="OSD23" s="757"/>
      <c r="OSE23" s="757"/>
      <c r="OSF23" s="757"/>
      <c r="OSG23" s="757"/>
      <c r="OSH23" s="757"/>
      <c r="OSI23" s="757"/>
      <c r="OSJ23" s="757"/>
      <c r="OSK23" s="757"/>
      <c r="OSL23" s="757"/>
      <c r="OSM23" s="757"/>
      <c r="OSN23" s="757"/>
      <c r="OSO23" s="757"/>
      <c r="OSP23" s="757"/>
      <c r="OSQ23" s="757"/>
      <c r="OSR23" s="757"/>
      <c r="OSS23" s="757"/>
      <c r="OST23" s="757"/>
      <c r="OSU23" s="757"/>
      <c r="OSV23" s="757"/>
      <c r="OSW23" s="757"/>
      <c r="OSX23" s="757"/>
      <c r="OSY23" s="757"/>
      <c r="OSZ23" s="757"/>
      <c r="OTA23" s="757"/>
      <c r="OTB23" s="757"/>
      <c r="OTC23" s="757"/>
      <c r="OTD23" s="757"/>
      <c r="OTE23" s="757"/>
      <c r="OTF23" s="757"/>
      <c r="OTG23" s="757"/>
      <c r="OTH23" s="757"/>
      <c r="OTI23" s="757"/>
      <c r="OTJ23" s="757"/>
      <c r="OTK23" s="757"/>
      <c r="OTL23" s="757"/>
      <c r="OTM23" s="757"/>
      <c r="OTN23" s="757"/>
      <c r="OTO23" s="757"/>
      <c r="OTP23" s="757"/>
      <c r="OTQ23" s="757"/>
      <c r="OTR23" s="757"/>
      <c r="OTS23" s="757"/>
      <c r="OTT23" s="757"/>
      <c r="OTU23" s="757"/>
      <c r="OTV23" s="757"/>
      <c r="OTW23" s="757"/>
      <c r="OTX23" s="757"/>
      <c r="OTY23" s="757"/>
      <c r="OTZ23" s="757"/>
      <c r="OUA23" s="757"/>
      <c r="OUB23" s="757"/>
      <c r="OUC23" s="757"/>
      <c r="OUD23" s="757"/>
      <c r="OUE23" s="757"/>
      <c r="OUF23" s="757"/>
      <c r="OUG23" s="757"/>
      <c r="OUH23" s="757"/>
      <c r="OUI23" s="757"/>
      <c r="OUJ23" s="757"/>
      <c r="OUK23" s="757"/>
      <c r="OUL23" s="757"/>
      <c r="OUM23" s="757"/>
      <c r="OUN23" s="757"/>
      <c r="OUO23" s="757"/>
      <c r="OUP23" s="757"/>
      <c r="OUQ23" s="757"/>
      <c r="OUR23" s="757"/>
      <c r="OUS23" s="757"/>
      <c r="OUT23" s="757"/>
      <c r="OUU23" s="757"/>
      <c r="OUV23" s="757"/>
      <c r="OUW23" s="757"/>
      <c r="OUX23" s="757"/>
      <c r="OUY23" s="757"/>
      <c r="OUZ23" s="757"/>
      <c r="OVA23" s="757"/>
      <c r="OVB23" s="757"/>
      <c r="OVC23" s="757"/>
      <c r="OVD23" s="757"/>
      <c r="OVE23" s="757"/>
      <c r="OVF23" s="757"/>
      <c r="OVG23" s="757"/>
      <c r="OVH23" s="757"/>
      <c r="OVI23" s="757"/>
      <c r="OVJ23" s="757"/>
      <c r="OVK23" s="757"/>
      <c r="OVL23" s="757"/>
      <c r="OVM23" s="757"/>
      <c r="OVN23" s="757"/>
      <c r="OVO23" s="757"/>
      <c r="OVP23" s="757"/>
      <c r="OVQ23" s="757"/>
      <c r="OVR23" s="757"/>
      <c r="OVS23" s="757"/>
      <c r="OVT23" s="757"/>
      <c r="OVU23" s="757"/>
      <c r="OVV23" s="757"/>
      <c r="OVW23" s="757"/>
      <c r="OVX23" s="757"/>
      <c r="OVY23" s="757"/>
      <c r="OVZ23" s="757"/>
      <c r="OWA23" s="757"/>
      <c r="OWB23" s="757"/>
      <c r="OWC23" s="757"/>
      <c r="OWD23" s="757"/>
      <c r="OWE23" s="757"/>
      <c r="OWF23" s="757"/>
      <c r="OWG23" s="757"/>
      <c r="OWH23" s="757"/>
      <c r="OWI23" s="757"/>
      <c r="OWJ23" s="757"/>
      <c r="OWK23" s="757"/>
      <c r="OWL23" s="757"/>
      <c r="OWM23" s="757"/>
      <c r="OWN23" s="757"/>
      <c r="OWO23" s="757"/>
      <c r="OWP23" s="757"/>
      <c r="OWQ23" s="757"/>
      <c r="OWR23" s="757"/>
      <c r="OWS23" s="757"/>
      <c r="OWT23" s="757"/>
      <c r="OWU23" s="757"/>
      <c r="OWV23" s="757"/>
      <c r="OWW23" s="757"/>
      <c r="OWX23" s="757"/>
      <c r="OWY23" s="757"/>
      <c r="OWZ23" s="757"/>
      <c r="OXA23" s="757"/>
      <c r="OXB23" s="757"/>
      <c r="OXC23" s="757"/>
      <c r="OXD23" s="757"/>
      <c r="OXE23" s="757"/>
      <c r="OXF23" s="757"/>
      <c r="OXG23" s="757"/>
      <c r="OXH23" s="757"/>
      <c r="OXI23" s="757"/>
      <c r="OXJ23" s="757"/>
      <c r="OXK23" s="757"/>
      <c r="OXL23" s="757"/>
      <c r="OXM23" s="757"/>
      <c r="OXN23" s="757"/>
      <c r="OXO23" s="757"/>
      <c r="OXP23" s="757"/>
      <c r="OXQ23" s="757"/>
      <c r="OXR23" s="757"/>
      <c r="OXS23" s="757"/>
      <c r="OXT23" s="757"/>
      <c r="OXU23" s="757"/>
      <c r="OXV23" s="757"/>
      <c r="OXW23" s="757"/>
      <c r="OXX23" s="757"/>
      <c r="OXY23" s="757"/>
      <c r="OXZ23" s="757"/>
      <c r="OYA23" s="757"/>
      <c r="OYB23" s="757"/>
      <c r="OYC23" s="757"/>
      <c r="OYD23" s="757"/>
      <c r="OYE23" s="757"/>
      <c r="OYF23" s="757"/>
      <c r="OYG23" s="757"/>
      <c r="OYH23" s="757"/>
      <c r="OYI23" s="757"/>
      <c r="OYJ23" s="757"/>
      <c r="OYK23" s="757"/>
      <c r="OYL23" s="757"/>
      <c r="OYM23" s="757"/>
      <c r="OYN23" s="757"/>
      <c r="OYO23" s="757"/>
      <c r="OYP23" s="757"/>
      <c r="OYQ23" s="757"/>
      <c r="OYR23" s="757"/>
      <c r="OYS23" s="757"/>
      <c r="OYT23" s="757"/>
      <c r="OYU23" s="757"/>
      <c r="OYV23" s="757"/>
      <c r="OYW23" s="757"/>
      <c r="OYX23" s="757"/>
      <c r="OYY23" s="757"/>
      <c r="OYZ23" s="757"/>
      <c r="OZA23" s="757"/>
      <c r="OZB23" s="757"/>
      <c r="OZC23" s="757"/>
      <c r="OZD23" s="757"/>
      <c r="OZE23" s="757"/>
      <c r="OZF23" s="757"/>
      <c r="OZG23" s="757"/>
      <c r="OZH23" s="757"/>
      <c r="OZI23" s="757"/>
      <c r="OZJ23" s="757"/>
      <c r="OZK23" s="757"/>
      <c r="OZL23" s="757"/>
      <c r="OZM23" s="757"/>
      <c r="OZN23" s="757"/>
      <c r="OZO23" s="757"/>
      <c r="OZP23" s="757"/>
      <c r="OZQ23" s="757"/>
      <c r="OZR23" s="757"/>
      <c r="OZS23" s="757"/>
      <c r="OZT23" s="757"/>
      <c r="OZU23" s="757"/>
      <c r="OZV23" s="757"/>
      <c r="OZW23" s="757"/>
      <c r="OZX23" s="757"/>
      <c r="OZY23" s="757"/>
      <c r="OZZ23" s="757"/>
      <c r="PAA23" s="757"/>
      <c r="PAB23" s="757"/>
      <c r="PAC23" s="757"/>
      <c r="PAD23" s="757"/>
      <c r="PAE23" s="757"/>
      <c r="PAF23" s="757"/>
      <c r="PAG23" s="757"/>
      <c r="PAH23" s="757"/>
      <c r="PAI23" s="757"/>
      <c r="PAJ23" s="757"/>
      <c r="PAK23" s="757"/>
      <c r="PAL23" s="757"/>
      <c r="PAM23" s="757"/>
      <c r="PAN23" s="757"/>
      <c r="PAO23" s="757"/>
      <c r="PAP23" s="757"/>
      <c r="PAQ23" s="757"/>
      <c r="PAR23" s="757"/>
      <c r="PAS23" s="757"/>
      <c r="PAT23" s="757"/>
      <c r="PAU23" s="757"/>
      <c r="PAV23" s="757"/>
      <c r="PAW23" s="757"/>
      <c r="PAX23" s="757"/>
      <c r="PAY23" s="757"/>
      <c r="PAZ23" s="757"/>
      <c r="PBA23" s="757"/>
      <c r="PBB23" s="757"/>
      <c r="PBC23" s="757"/>
      <c r="PBD23" s="757"/>
      <c r="PBE23" s="757"/>
      <c r="PBF23" s="757"/>
      <c r="PBG23" s="757"/>
      <c r="PBH23" s="757"/>
      <c r="PBI23" s="757"/>
      <c r="PBJ23" s="757"/>
      <c r="PBK23" s="757"/>
      <c r="PBL23" s="757"/>
      <c r="PBM23" s="757"/>
      <c r="PBN23" s="757"/>
      <c r="PBO23" s="757"/>
      <c r="PBP23" s="757"/>
      <c r="PBQ23" s="757"/>
      <c r="PBR23" s="757"/>
      <c r="PBS23" s="757"/>
      <c r="PBT23" s="757"/>
      <c r="PBU23" s="757"/>
      <c r="PBV23" s="757"/>
      <c r="PBW23" s="757"/>
      <c r="PBX23" s="757"/>
      <c r="PBY23" s="757"/>
      <c r="PBZ23" s="757"/>
      <c r="PCA23" s="757"/>
      <c r="PCB23" s="757"/>
      <c r="PCC23" s="757"/>
      <c r="PCD23" s="757"/>
      <c r="PCE23" s="757"/>
      <c r="PCF23" s="757"/>
      <c r="PCG23" s="757"/>
      <c r="PCH23" s="757"/>
      <c r="PCI23" s="757"/>
      <c r="PCJ23" s="757"/>
      <c r="PCK23" s="757"/>
      <c r="PCL23" s="757"/>
      <c r="PCM23" s="757"/>
      <c r="PCN23" s="757"/>
      <c r="PCO23" s="757"/>
      <c r="PCP23" s="757"/>
      <c r="PCQ23" s="757"/>
      <c r="PCR23" s="757"/>
      <c r="PCS23" s="757"/>
      <c r="PCT23" s="757"/>
      <c r="PCU23" s="757"/>
      <c r="PCV23" s="757"/>
      <c r="PCW23" s="757"/>
      <c r="PCX23" s="757"/>
      <c r="PCY23" s="757"/>
      <c r="PCZ23" s="757"/>
      <c r="PDA23" s="757"/>
      <c r="PDB23" s="757"/>
      <c r="PDC23" s="757"/>
      <c r="PDD23" s="757"/>
      <c r="PDE23" s="757"/>
      <c r="PDF23" s="757"/>
      <c r="PDG23" s="757"/>
      <c r="PDH23" s="757"/>
      <c r="PDI23" s="757"/>
      <c r="PDJ23" s="757"/>
      <c r="PDK23" s="757"/>
      <c r="PDL23" s="757"/>
      <c r="PDM23" s="757"/>
      <c r="PDN23" s="757"/>
      <c r="PDO23" s="757"/>
      <c r="PDP23" s="757"/>
      <c r="PDQ23" s="757"/>
      <c r="PDR23" s="757"/>
      <c r="PDS23" s="757"/>
      <c r="PDT23" s="757"/>
      <c r="PDU23" s="757"/>
      <c r="PDV23" s="757"/>
      <c r="PDW23" s="757"/>
      <c r="PDX23" s="757"/>
      <c r="PDY23" s="757"/>
      <c r="PDZ23" s="757"/>
      <c r="PEA23" s="757"/>
      <c r="PEB23" s="757"/>
      <c r="PEC23" s="757"/>
      <c r="PED23" s="757"/>
      <c r="PEE23" s="757"/>
      <c r="PEF23" s="757"/>
      <c r="PEG23" s="757"/>
      <c r="PEH23" s="757"/>
      <c r="PEI23" s="757"/>
      <c r="PEJ23" s="757"/>
      <c r="PEK23" s="757"/>
      <c r="PEL23" s="757"/>
      <c r="PEM23" s="757"/>
      <c r="PEN23" s="757"/>
      <c r="PEO23" s="757"/>
      <c r="PEP23" s="757"/>
      <c r="PEQ23" s="757"/>
      <c r="PER23" s="757"/>
      <c r="PES23" s="757"/>
      <c r="PET23" s="757"/>
      <c r="PEU23" s="757"/>
      <c r="PEV23" s="757"/>
      <c r="PEW23" s="757"/>
      <c r="PEX23" s="757"/>
      <c r="PEY23" s="757"/>
      <c r="PEZ23" s="757"/>
      <c r="PFA23" s="757"/>
      <c r="PFB23" s="757"/>
      <c r="PFC23" s="757"/>
      <c r="PFD23" s="757"/>
      <c r="PFE23" s="757"/>
      <c r="PFF23" s="757"/>
      <c r="PFG23" s="757"/>
      <c r="PFH23" s="757"/>
      <c r="PFI23" s="757"/>
      <c r="PFJ23" s="757"/>
      <c r="PFK23" s="757"/>
      <c r="PFL23" s="757"/>
      <c r="PFM23" s="757"/>
      <c r="PFN23" s="757"/>
      <c r="PFO23" s="757"/>
      <c r="PFP23" s="757"/>
      <c r="PFQ23" s="757"/>
      <c r="PFR23" s="757"/>
      <c r="PFS23" s="757"/>
      <c r="PFT23" s="757"/>
      <c r="PFU23" s="757"/>
      <c r="PFV23" s="757"/>
      <c r="PFW23" s="757"/>
      <c r="PFX23" s="757"/>
      <c r="PFY23" s="757"/>
      <c r="PFZ23" s="757"/>
      <c r="PGA23" s="757"/>
      <c r="PGB23" s="757"/>
      <c r="PGC23" s="757"/>
      <c r="PGD23" s="757"/>
      <c r="PGE23" s="757"/>
      <c r="PGF23" s="757"/>
      <c r="PGG23" s="757"/>
      <c r="PGH23" s="757"/>
      <c r="PGI23" s="757"/>
      <c r="PGJ23" s="757"/>
      <c r="PGK23" s="757"/>
      <c r="PGL23" s="757"/>
      <c r="PGM23" s="757"/>
      <c r="PGN23" s="757"/>
      <c r="PGO23" s="757"/>
      <c r="PGP23" s="757"/>
      <c r="PGQ23" s="757"/>
      <c r="PGR23" s="757"/>
      <c r="PGS23" s="757"/>
      <c r="PGT23" s="757"/>
      <c r="PGU23" s="757"/>
      <c r="PGV23" s="757"/>
      <c r="PGW23" s="757"/>
      <c r="PGX23" s="757"/>
      <c r="PGY23" s="757"/>
      <c r="PGZ23" s="757"/>
      <c r="PHA23" s="757"/>
      <c r="PHB23" s="757"/>
      <c r="PHC23" s="757"/>
      <c r="PHD23" s="757"/>
      <c r="PHE23" s="757"/>
      <c r="PHF23" s="757"/>
      <c r="PHG23" s="757"/>
      <c r="PHH23" s="757"/>
      <c r="PHI23" s="757"/>
      <c r="PHJ23" s="757"/>
      <c r="PHK23" s="757"/>
      <c r="PHL23" s="757"/>
      <c r="PHM23" s="757"/>
      <c r="PHN23" s="757"/>
      <c r="PHO23" s="757"/>
      <c r="PHP23" s="757"/>
      <c r="PHQ23" s="757"/>
      <c r="PHR23" s="757"/>
      <c r="PHS23" s="757"/>
      <c r="PHT23" s="757"/>
      <c r="PHU23" s="757"/>
      <c r="PHV23" s="757"/>
      <c r="PHW23" s="757"/>
      <c r="PHX23" s="757"/>
      <c r="PHY23" s="757"/>
      <c r="PHZ23" s="757"/>
      <c r="PIA23" s="757"/>
      <c r="PIB23" s="757"/>
      <c r="PIC23" s="757"/>
      <c r="PID23" s="757"/>
      <c r="PIE23" s="757"/>
      <c r="PIF23" s="757"/>
      <c r="PIG23" s="757"/>
      <c r="PIH23" s="757"/>
      <c r="PII23" s="757"/>
      <c r="PIJ23" s="757"/>
      <c r="PIK23" s="757"/>
      <c r="PIL23" s="757"/>
      <c r="PIM23" s="757"/>
      <c r="PIN23" s="757"/>
      <c r="PIO23" s="757"/>
      <c r="PIP23" s="757"/>
      <c r="PIQ23" s="757"/>
      <c r="PIR23" s="757"/>
      <c r="PIS23" s="757"/>
      <c r="PIT23" s="757"/>
      <c r="PIU23" s="757"/>
      <c r="PIV23" s="757"/>
      <c r="PIW23" s="757"/>
      <c r="PIX23" s="757"/>
      <c r="PIY23" s="757"/>
      <c r="PIZ23" s="757"/>
      <c r="PJA23" s="757"/>
      <c r="PJB23" s="757"/>
      <c r="PJC23" s="757"/>
      <c r="PJD23" s="757"/>
      <c r="PJE23" s="757"/>
      <c r="PJF23" s="757"/>
      <c r="PJG23" s="757"/>
      <c r="PJH23" s="757"/>
      <c r="PJI23" s="757"/>
      <c r="PJJ23" s="757"/>
      <c r="PJK23" s="757"/>
      <c r="PJL23" s="757"/>
      <c r="PJM23" s="757"/>
      <c r="PJN23" s="757"/>
      <c r="PJO23" s="757"/>
      <c r="PJP23" s="757"/>
      <c r="PJQ23" s="757"/>
      <c r="PJR23" s="757"/>
      <c r="PJS23" s="757"/>
      <c r="PJT23" s="757"/>
      <c r="PJU23" s="757"/>
      <c r="PJV23" s="757"/>
      <c r="PJW23" s="757"/>
      <c r="PJX23" s="757"/>
      <c r="PJY23" s="757"/>
      <c r="PJZ23" s="757"/>
      <c r="PKA23" s="757"/>
      <c r="PKB23" s="757"/>
      <c r="PKC23" s="757"/>
      <c r="PKD23" s="757"/>
      <c r="PKE23" s="757"/>
      <c r="PKF23" s="757"/>
      <c r="PKG23" s="757"/>
      <c r="PKH23" s="757"/>
      <c r="PKI23" s="757"/>
      <c r="PKJ23" s="757"/>
      <c r="PKK23" s="757"/>
      <c r="PKL23" s="757"/>
      <c r="PKM23" s="757"/>
      <c r="PKN23" s="757"/>
      <c r="PKO23" s="757"/>
      <c r="PKP23" s="757"/>
      <c r="PKQ23" s="757"/>
      <c r="PKR23" s="757"/>
      <c r="PKS23" s="757"/>
      <c r="PKT23" s="757"/>
      <c r="PKU23" s="757"/>
      <c r="PKV23" s="757"/>
      <c r="PKW23" s="757"/>
      <c r="PKX23" s="757"/>
      <c r="PKY23" s="757"/>
      <c r="PKZ23" s="757"/>
      <c r="PLA23" s="757"/>
      <c r="PLB23" s="757"/>
      <c r="PLC23" s="757"/>
      <c r="PLD23" s="757"/>
      <c r="PLE23" s="757"/>
      <c r="PLF23" s="757"/>
      <c r="PLG23" s="757"/>
      <c r="PLH23" s="757"/>
      <c r="PLI23" s="757"/>
      <c r="PLJ23" s="757"/>
      <c r="PLK23" s="757"/>
      <c r="PLL23" s="757"/>
      <c r="PLM23" s="757"/>
      <c r="PLN23" s="757"/>
      <c r="PLO23" s="757"/>
      <c r="PLP23" s="757"/>
      <c r="PLQ23" s="757"/>
      <c r="PLR23" s="757"/>
      <c r="PLS23" s="757"/>
      <c r="PLT23" s="757"/>
      <c r="PLU23" s="757"/>
      <c r="PLV23" s="757"/>
      <c r="PLW23" s="757"/>
      <c r="PLX23" s="757"/>
      <c r="PLY23" s="757"/>
      <c r="PLZ23" s="757"/>
      <c r="PMA23" s="757"/>
      <c r="PMB23" s="757"/>
      <c r="PMC23" s="757"/>
      <c r="PMD23" s="757"/>
      <c r="PME23" s="757"/>
      <c r="PMF23" s="757"/>
      <c r="PMG23" s="757"/>
      <c r="PMH23" s="757"/>
      <c r="PMI23" s="757"/>
      <c r="PMJ23" s="757"/>
      <c r="PMK23" s="757"/>
      <c r="PML23" s="757"/>
      <c r="PMM23" s="757"/>
      <c r="PMN23" s="757"/>
      <c r="PMO23" s="757"/>
      <c r="PMP23" s="757"/>
      <c r="PMQ23" s="757"/>
      <c r="PMR23" s="757"/>
      <c r="PMS23" s="757"/>
      <c r="PMT23" s="757"/>
      <c r="PMU23" s="757"/>
      <c r="PMV23" s="757"/>
      <c r="PMW23" s="757"/>
      <c r="PMX23" s="757"/>
      <c r="PMY23" s="757"/>
      <c r="PMZ23" s="757"/>
      <c r="PNA23" s="757"/>
      <c r="PNB23" s="757"/>
      <c r="PNC23" s="757"/>
      <c r="PND23" s="757"/>
      <c r="PNE23" s="757"/>
      <c r="PNF23" s="757"/>
      <c r="PNG23" s="757"/>
      <c r="PNH23" s="757"/>
      <c r="PNI23" s="757"/>
      <c r="PNJ23" s="757"/>
      <c r="PNK23" s="757"/>
      <c r="PNL23" s="757"/>
      <c r="PNM23" s="757"/>
      <c r="PNN23" s="757"/>
      <c r="PNO23" s="757"/>
      <c r="PNP23" s="757"/>
      <c r="PNQ23" s="757"/>
      <c r="PNR23" s="757"/>
      <c r="PNS23" s="757"/>
      <c r="PNT23" s="757"/>
      <c r="PNU23" s="757"/>
      <c r="PNV23" s="757"/>
      <c r="PNW23" s="757"/>
      <c r="PNX23" s="757"/>
      <c r="PNY23" s="757"/>
      <c r="PNZ23" s="757"/>
      <c r="POA23" s="757"/>
      <c r="POB23" s="757"/>
      <c r="POC23" s="757"/>
      <c r="POD23" s="757"/>
      <c r="POE23" s="757"/>
      <c r="POF23" s="757"/>
      <c r="POG23" s="757"/>
      <c r="POH23" s="757"/>
      <c r="POI23" s="757"/>
      <c r="POJ23" s="757"/>
      <c r="POK23" s="757"/>
      <c r="POL23" s="757"/>
      <c r="POM23" s="757"/>
      <c r="PON23" s="757"/>
      <c r="POO23" s="757"/>
      <c r="POP23" s="757"/>
      <c r="POQ23" s="757"/>
      <c r="POR23" s="757"/>
      <c r="POS23" s="757"/>
      <c r="POT23" s="757"/>
      <c r="POU23" s="757"/>
      <c r="POV23" s="757"/>
      <c r="POW23" s="757"/>
      <c r="POX23" s="757"/>
      <c r="POY23" s="757"/>
      <c r="POZ23" s="757"/>
      <c r="PPA23" s="757"/>
      <c r="PPB23" s="757"/>
      <c r="PPC23" s="757"/>
      <c r="PPD23" s="757"/>
      <c r="PPE23" s="757"/>
      <c r="PPF23" s="757"/>
      <c r="PPG23" s="757"/>
      <c r="PPH23" s="757"/>
      <c r="PPI23" s="757"/>
      <c r="PPJ23" s="757"/>
      <c r="PPK23" s="757"/>
      <c r="PPL23" s="757"/>
      <c r="PPM23" s="757"/>
      <c r="PPN23" s="757"/>
      <c r="PPO23" s="757"/>
      <c r="PPP23" s="757"/>
      <c r="PPQ23" s="757"/>
      <c r="PPR23" s="757"/>
      <c r="PPS23" s="757"/>
      <c r="PPT23" s="757"/>
      <c r="PPU23" s="757"/>
      <c r="PPV23" s="757"/>
      <c r="PPW23" s="757"/>
      <c r="PPX23" s="757"/>
      <c r="PPY23" s="757"/>
      <c r="PPZ23" s="757"/>
      <c r="PQA23" s="757"/>
      <c r="PQB23" s="757"/>
      <c r="PQC23" s="757"/>
      <c r="PQD23" s="757"/>
      <c r="PQE23" s="757"/>
      <c r="PQF23" s="757"/>
      <c r="PQG23" s="757"/>
      <c r="PQH23" s="757"/>
      <c r="PQI23" s="757"/>
      <c r="PQJ23" s="757"/>
      <c r="PQK23" s="757"/>
      <c r="PQL23" s="757"/>
      <c r="PQM23" s="757"/>
      <c r="PQN23" s="757"/>
      <c r="PQO23" s="757"/>
      <c r="PQP23" s="757"/>
      <c r="PQQ23" s="757"/>
      <c r="PQR23" s="757"/>
      <c r="PQS23" s="757"/>
      <c r="PQT23" s="757"/>
      <c r="PQU23" s="757"/>
      <c r="PQV23" s="757"/>
      <c r="PQW23" s="757"/>
      <c r="PQX23" s="757"/>
      <c r="PQY23" s="757"/>
      <c r="PQZ23" s="757"/>
      <c r="PRA23" s="757"/>
      <c r="PRB23" s="757"/>
      <c r="PRC23" s="757"/>
      <c r="PRD23" s="757"/>
      <c r="PRE23" s="757"/>
      <c r="PRF23" s="757"/>
      <c r="PRG23" s="757"/>
      <c r="PRH23" s="757"/>
      <c r="PRI23" s="757"/>
      <c r="PRJ23" s="757"/>
      <c r="PRK23" s="757"/>
      <c r="PRL23" s="757"/>
      <c r="PRM23" s="757"/>
      <c r="PRN23" s="757"/>
      <c r="PRO23" s="757"/>
      <c r="PRP23" s="757"/>
      <c r="PRQ23" s="757"/>
      <c r="PRR23" s="757"/>
      <c r="PRS23" s="757"/>
      <c r="PRT23" s="757"/>
      <c r="PRU23" s="757"/>
      <c r="PRV23" s="757"/>
      <c r="PRW23" s="757"/>
      <c r="PRX23" s="757"/>
      <c r="PRY23" s="757"/>
      <c r="PRZ23" s="757"/>
      <c r="PSA23" s="757"/>
      <c r="PSB23" s="757"/>
      <c r="PSC23" s="757"/>
      <c r="PSD23" s="757"/>
      <c r="PSE23" s="757"/>
      <c r="PSF23" s="757"/>
      <c r="PSG23" s="757"/>
      <c r="PSH23" s="757"/>
      <c r="PSI23" s="757"/>
      <c r="PSJ23" s="757"/>
      <c r="PSK23" s="757"/>
      <c r="PSL23" s="757"/>
      <c r="PSM23" s="757"/>
      <c r="PSN23" s="757"/>
      <c r="PSO23" s="757"/>
      <c r="PSP23" s="757"/>
      <c r="PSQ23" s="757"/>
      <c r="PSR23" s="757"/>
      <c r="PSS23" s="757"/>
      <c r="PST23" s="757"/>
      <c r="PSU23" s="757"/>
      <c r="PSV23" s="757"/>
      <c r="PSW23" s="757"/>
      <c r="PSX23" s="757"/>
      <c r="PSY23" s="757"/>
      <c r="PSZ23" s="757"/>
      <c r="PTA23" s="757"/>
      <c r="PTB23" s="757"/>
      <c r="PTC23" s="757"/>
      <c r="PTD23" s="757"/>
      <c r="PTE23" s="757"/>
      <c r="PTF23" s="757"/>
      <c r="PTG23" s="757"/>
      <c r="PTH23" s="757"/>
      <c r="PTI23" s="757"/>
      <c r="PTJ23" s="757"/>
      <c r="PTK23" s="757"/>
      <c r="PTL23" s="757"/>
      <c r="PTM23" s="757"/>
      <c r="PTN23" s="757"/>
      <c r="PTO23" s="757"/>
      <c r="PTP23" s="757"/>
      <c r="PTQ23" s="757"/>
      <c r="PTR23" s="757"/>
      <c r="PTS23" s="757"/>
      <c r="PTT23" s="757"/>
      <c r="PTU23" s="757"/>
      <c r="PTV23" s="757"/>
      <c r="PTW23" s="757"/>
      <c r="PTX23" s="757"/>
      <c r="PTY23" s="757"/>
      <c r="PTZ23" s="757"/>
      <c r="PUA23" s="757"/>
      <c r="PUB23" s="757"/>
      <c r="PUC23" s="757"/>
      <c r="PUD23" s="757"/>
      <c r="PUE23" s="757"/>
      <c r="PUF23" s="757"/>
      <c r="PUG23" s="757"/>
      <c r="PUH23" s="757"/>
      <c r="PUI23" s="757"/>
      <c r="PUJ23" s="757"/>
      <c r="PUK23" s="757"/>
      <c r="PUL23" s="757"/>
      <c r="PUM23" s="757"/>
      <c r="PUN23" s="757"/>
      <c r="PUO23" s="757"/>
      <c r="PUP23" s="757"/>
      <c r="PUQ23" s="757"/>
      <c r="PUR23" s="757"/>
      <c r="PUS23" s="757"/>
      <c r="PUT23" s="757"/>
      <c r="PUU23" s="757"/>
      <c r="PUV23" s="757"/>
      <c r="PUW23" s="757"/>
      <c r="PUX23" s="757"/>
      <c r="PUY23" s="757"/>
      <c r="PUZ23" s="757"/>
      <c r="PVA23" s="757"/>
      <c r="PVB23" s="757"/>
      <c r="PVC23" s="757"/>
      <c r="PVD23" s="757"/>
      <c r="PVE23" s="757"/>
      <c r="PVF23" s="757"/>
      <c r="PVG23" s="757"/>
      <c r="PVH23" s="757"/>
      <c r="PVI23" s="757"/>
      <c r="PVJ23" s="757"/>
      <c r="PVK23" s="757"/>
      <c r="PVL23" s="757"/>
      <c r="PVM23" s="757"/>
      <c r="PVN23" s="757"/>
      <c r="PVO23" s="757"/>
      <c r="PVP23" s="757"/>
      <c r="PVQ23" s="757"/>
      <c r="PVR23" s="757"/>
      <c r="PVS23" s="757"/>
      <c r="PVT23" s="757"/>
      <c r="PVU23" s="757"/>
      <c r="PVV23" s="757"/>
      <c r="PVW23" s="757"/>
      <c r="PVX23" s="757"/>
      <c r="PVY23" s="757"/>
      <c r="PVZ23" s="757"/>
      <c r="PWA23" s="757"/>
      <c r="PWB23" s="757"/>
      <c r="PWC23" s="757"/>
      <c r="PWD23" s="757"/>
      <c r="PWE23" s="757"/>
      <c r="PWF23" s="757"/>
      <c r="PWG23" s="757"/>
      <c r="PWH23" s="757"/>
      <c r="PWI23" s="757"/>
      <c r="PWJ23" s="757"/>
      <c r="PWK23" s="757"/>
      <c r="PWL23" s="757"/>
      <c r="PWM23" s="757"/>
      <c r="PWN23" s="757"/>
      <c r="PWO23" s="757"/>
      <c r="PWP23" s="757"/>
      <c r="PWQ23" s="757"/>
      <c r="PWR23" s="757"/>
      <c r="PWS23" s="757"/>
      <c r="PWT23" s="757"/>
      <c r="PWU23" s="757"/>
      <c r="PWV23" s="757"/>
      <c r="PWW23" s="757"/>
      <c r="PWX23" s="757"/>
      <c r="PWY23" s="757"/>
      <c r="PWZ23" s="757"/>
      <c r="PXA23" s="757"/>
      <c r="PXB23" s="757"/>
      <c r="PXC23" s="757"/>
      <c r="PXD23" s="757"/>
      <c r="PXE23" s="757"/>
      <c r="PXF23" s="757"/>
      <c r="PXG23" s="757"/>
      <c r="PXH23" s="757"/>
      <c r="PXI23" s="757"/>
      <c r="PXJ23" s="757"/>
      <c r="PXK23" s="757"/>
      <c r="PXL23" s="757"/>
      <c r="PXM23" s="757"/>
      <c r="PXN23" s="757"/>
      <c r="PXO23" s="757"/>
      <c r="PXP23" s="757"/>
      <c r="PXQ23" s="757"/>
      <c r="PXR23" s="757"/>
      <c r="PXS23" s="757"/>
      <c r="PXT23" s="757"/>
      <c r="PXU23" s="757"/>
      <c r="PXV23" s="757"/>
      <c r="PXW23" s="757"/>
      <c r="PXX23" s="757"/>
      <c r="PXY23" s="757"/>
      <c r="PXZ23" s="757"/>
      <c r="PYA23" s="757"/>
      <c r="PYB23" s="757"/>
      <c r="PYC23" s="757"/>
      <c r="PYD23" s="757"/>
      <c r="PYE23" s="757"/>
      <c r="PYF23" s="757"/>
      <c r="PYG23" s="757"/>
      <c r="PYH23" s="757"/>
      <c r="PYI23" s="757"/>
      <c r="PYJ23" s="757"/>
      <c r="PYK23" s="757"/>
      <c r="PYL23" s="757"/>
      <c r="PYM23" s="757"/>
      <c r="PYN23" s="757"/>
      <c r="PYO23" s="757"/>
      <c r="PYP23" s="757"/>
      <c r="PYQ23" s="757"/>
      <c r="PYR23" s="757"/>
      <c r="PYS23" s="757"/>
      <c r="PYT23" s="757"/>
      <c r="PYU23" s="757"/>
      <c r="PYV23" s="757"/>
      <c r="PYW23" s="757"/>
      <c r="PYX23" s="757"/>
      <c r="PYY23" s="757"/>
      <c r="PYZ23" s="757"/>
      <c r="PZA23" s="757"/>
      <c r="PZB23" s="757"/>
      <c r="PZC23" s="757"/>
      <c r="PZD23" s="757"/>
      <c r="PZE23" s="757"/>
      <c r="PZF23" s="757"/>
      <c r="PZG23" s="757"/>
      <c r="PZH23" s="757"/>
      <c r="PZI23" s="757"/>
      <c r="PZJ23" s="757"/>
      <c r="PZK23" s="757"/>
      <c r="PZL23" s="757"/>
      <c r="PZM23" s="757"/>
      <c r="PZN23" s="757"/>
      <c r="PZO23" s="757"/>
      <c r="PZP23" s="757"/>
      <c r="PZQ23" s="757"/>
      <c r="PZR23" s="757"/>
      <c r="PZS23" s="757"/>
      <c r="PZT23" s="757"/>
      <c r="PZU23" s="757"/>
      <c r="PZV23" s="757"/>
      <c r="PZW23" s="757"/>
      <c r="PZX23" s="757"/>
      <c r="PZY23" s="757"/>
      <c r="PZZ23" s="757"/>
      <c r="QAA23" s="757"/>
      <c r="QAB23" s="757"/>
      <c r="QAC23" s="757"/>
      <c r="QAD23" s="757"/>
      <c r="QAE23" s="757"/>
      <c r="QAF23" s="757"/>
      <c r="QAG23" s="757"/>
      <c r="QAH23" s="757"/>
      <c r="QAI23" s="757"/>
      <c r="QAJ23" s="757"/>
      <c r="QAK23" s="757"/>
      <c r="QAL23" s="757"/>
      <c r="QAM23" s="757"/>
      <c r="QAN23" s="757"/>
      <c r="QAO23" s="757"/>
      <c r="QAP23" s="757"/>
      <c r="QAQ23" s="757"/>
      <c r="QAR23" s="757"/>
      <c r="QAS23" s="757"/>
      <c r="QAT23" s="757"/>
      <c r="QAU23" s="757"/>
      <c r="QAV23" s="757"/>
      <c r="QAW23" s="757"/>
      <c r="QAX23" s="757"/>
      <c r="QAY23" s="757"/>
      <c r="QAZ23" s="757"/>
      <c r="QBA23" s="757"/>
      <c r="QBB23" s="757"/>
      <c r="QBC23" s="757"/>
      <c r="QBD23" s="757"/>
      <c r="QBE23" s="757"/>
      <c r="QBF23" s="757"/>
      <c r="QBG23" s="757"/>
      <c r="QBH23" s="757"/>
      <c r="QBI23" s="757"/>
      <c r="QBJ23" s="757"/>
      <c r="QBK23" s="757"/>
      <c r="QBL23" s="757"/>
      <c r="QBM23" s="757"/>
      <c r="QBN23" s="757"/>
      <c r="QBO23" s="757"/>
      <c r="QBP23" s="757"/>
      <c r="QBQ23" s="757"/>
      <c r="QBR23" s="757"/>
      <c r="QBS23" s="757"/>
      <c r="QBT23" s="757"/>
      <c r="QBU23" s="757"/>
      <c r="QBV23" s="757"/>
      <c r="QBW23" s="757"/>
      <c r="QBX23" s="757"/>
      <c r="QBY23" s="757"/>
      <c r="QBZ23" s="757"/>
      <c r="QCA23" s="757"/>
      <c r="QCB23" s="757"/>
      <c r="QCC23" s="757"/>
      <c r="QCD23" s="757"/>
      <c r="QCE23" s="757"/>
      <c r="QCF23" s="757"/>
      <c r="QCG23" s="757"/>
      <c r="QCH23" s="757"/>
      <c r="QCI23" s="757"/>
      <c r="QCJ23" s="757"/>
      <c r="QCK23" s="757"/>
      <c r="QCL23" s="757"/>
      <c r="QCM23" s="757"/>
      <c r="QCN23" s="757"/>
      <c r="QCO23" s="757"/>
      <c r="QCP23" s="757"/>
      <c r="QCQ23" s="757"/>
      <c r="QCR23" s="757"/>
      <c r="QCS23" s="757"/>
      <c r="QCT23" s="757"/>
      <c r="QCU23" s="757"/>
      <c r="QCV23" s="757"/>
      <c r="QCW23" s="757"/>
      <c r="QCX23" s="757"/>
      <c r="QCY23" s="757"/>
      <c r="QCZ23" s="757"/>
      <c r="QDA23" s="757"/>
      <c r="QDB23" s="757"/>
      <c r="QDC23" s="757"/>
      <c r="QDD23" s="757"/>
      <c r="QDE23" s="757"/>
      <c r="QDF23" s="757"/>
      <c r="QDG23" s="757"/>
      <c r="QDH23" s="757"/>
      <c r="QDI23" s="757"/>
      <c r="QDJ23" s="757"/>
      <c r="QDK23" s="757"/>
      <c r="QDL23" s="757"/>
      <c r="QDM23" s="757"/>
      <c r="QDN23" s="757"/>
      <c r="QDO23" s="757"/>
      <c r="QDP23" s="757"/>
      <c r="QDQ23" s="757"/>
      <c r="QDR23" s="757"/>
      <c r="QDS23" s="757"/>
      <c r="QDT23" s="757"/>
      <c r="QDU23" s="757"/>
      <c r="QDV23" s="757"/>
      <c r="QDW23" s="757"/>
      <c r="QDX23" s="757"/>
      <c r="QDY23" s="757"/>
      <c r="QDZ23" s="757"/>
      <c r="QEA23" s="757"/>
      <c r="QEB23" s="757"/>
      <c r="QEC23" s="757"/>
      <c r="QED23" s="757"/>
      <c r="QEE23" s="757"/>
      <c r="QEF23" s="757"/>
      <c r="QEG23" s="757"/>
      <c r="QEH23" s="757"/>
      <c r="QEI23" s="757"/>
      <c r="QEJ23" s="757"/>
      <c r="QEK23" s="757"/>
      <c r="QEL23" s="757"/>
      <c r="QEM23" s="757"/>
      <c r="QEN23" s="757"/>
      <c r="QEO23" s="757"/>
      <c r="QEP23" s="757"/>
      <c r="QEQ23" s="757"/>
      <c r="QER23" s="757"/>
      <c r="QES23" s="757"/>
      <c r="QET23" s="757"/>
      <c r="QEU23" s="757"/>
      <c r="QEV23" s="757"/>
      <c r="QEW23" s="757"/>
      <c r="QEX23" s="757"/>
      <c r="QEY23" s="757"/>
      <c r="QEZ23" s="757"/>
      <c r="QFA23" s="757"/>
      <c r="QFB23" s="757"/>
      <c r="QFC23" s="757"/>
      <c r="QFD23" s="757"/>
      <c r="QFE23" s="757"/>
      <c r="QFF23" s="757"/>
      <c r="QFG23" s="757"/>
      <c r="QFH23" s="757"/>
      <c r="QFI23" s="757"/>
      <c r="QFJ23" s="757"/>
      <c r="QFK23" s="757"/>
      <c r="QFL23" s="757"/>
      <c r="QFM23" s="757"/>
      <c r="QFN23" s="757"/>
      <c r="QFO23" s="757"/>
      <c r="QFP23" s="757"/>
      <c r="QFQ23" s="757"/>
      <c r="QFR23" s="757"/>
      <c r="QFS23" s="757"/>
      <c r="QFT23" s="757"/>
      <c r="QFU23" s="757"/>
      <c r="QFV23" s="757"/>
      <c r="QFW23" s="757"/>
      <c r="QFX23" s="757"/>
      <c r="QFY23" s="757"/>
      <c r="QFZ23" s="757"/>
      <c r="QGA23" s="757"/>
      <c r="QGB23" s="757"/>
      <c r="QGC23" s="757"/>
      <c r="QGD23" s="757"/>
      <c r="QGE23" s="757"/>
      <c r="QGF23" s="757"/>
      <c r="QGG23" s="757"/>
      <c r="QGH23" s="757"/>
      <c r="QGI23" s="757"/>
      <c r="QGJ23" s="757"/>
      <c r="QGK23" s="757"/>
      <c r="QGL23" s="757"/>
      <c r="QGM23" s="757"/>
      <c r="QGN23" s="757"/>
      <c r="QGO23" s="757"/>
      <c r="QGP23" s="757"/>
      <c r="QGQ23" s="757"/>
      <c r="QGR23" s="757"/>
      <c r="QGS23" s="757"/>
      <c r="QGT23" s="757"/>
      <c r="QGU23" s="757"/>
      <c r="QGV23" s="757"/>
      <c r="QGW23" s="757"/>
      <c r="QGX23" s="757"/>
      <c r="QGY23" s="757"/>
      <c r="QGZ23" s="757"/>
      <c r="QHA23" s="757"/>
      <c r="QHB23" s="757"/>
      <c r="QHC23" s="757"/>
      <c r="QHD23" s="757"/>
      <c r="QHE23" s="757"/>
      <c r="QHF23" s="757"/>
      <c r="QHG23" s="757"/>
      <c r="QHH23" s="757"/>
      <c r="QHI23" s="757"/>
      <c r="QHJ23" s="757"/>
      <c r="QHK23" s="757"/>
      <c r="QHL23" s="757"/>
      <c r="QHM23" s="757"/>
      <c r="QHN23" s="757"/>
      <c r="QHO23" s="757"/>
      <c r="QHP23" s="757"/>
      <c r="QHQ23" s="757"/>
      <c r="QHR23" s="757"/>
      <c r="QHS23" s="757"/>
      <c r="QHT23" s="757"/>
      <c r="QHU23" s="757"/>
      <c r="QHV23" s="757"/>
      <c r="QHW23" s="757"/>
      <c r="QHX23" s="757"/>
      <c r="QHY23" s="757"/>
      <c r="QHZ23" s="757"/>
      <c r="QIA23" s="757"/>
      <c r="QIB23" s="757"/>
      <c r="QIC23" s="757"/>
      <c r="QID23" s="757"/>
      <c r="QIE23" s="757"/>
      <c r="QIF23" s="757"/>
      <c r="QIG23" s="757"/>
      <c r="QIH23" s="757"/>
      <c r="QII23" s="757"/>
      <c r="QIJ23" s="757"/>
      <c r="QIK23" s="757"/>
      <c r="QIL23" s="757"/>
      <c r="QIM23" s="757"/>
      <c r="QIN23" s="757"/>
      <c r="QIO23" s="757"/>
      <c r="QIP23" s="757"/>
      <c r="QIQ23" s="757"/>
      <c r="QIR23" s="757"/>
      <c r="QIS23" s="757"/>
      <c r="QIT23" s="757"/>
      <c r="QIU23" s="757"/>
      <c r="QIV23" s="757"/>
      <c r="QIW23" s="757"/>
      <c r="QIX23" s="757"/>
      <c r="QIY23" s="757"/>
      <c r="QIZ23" s="757"/>
      <c r="QJA23" s="757"/>
      <c r="QJB23" s="757"/>
      <c r="QJC23" s="757"/>
      <c r="QJD23" s="757"/>
      <c r="QJE23" s="757"/>
      <c r="QJF23" s="757"/>
      <c r="QJG23" s="757"/>
      <c r="QJH23" s="757"/>
      <c r="QJI23" s="757"/>
      <c r="QJJ23" s="757"/>
      <c r="QJK23" s="757"/>
      <c r="QJL23" s="757"/>
      <c r="QJM23" s="757"/>
      <c r="QJN23" s="757"/>
      <c r="QJO23" s="757"/>
      <c r="QJP23" s="757"/>
      <c r="QJQ23" s="757"/>
      <c r="QJR23" s="757"/>
      <c r="QJS23" s="757"/>
      <c r="QJT23" s="757"/>
      <c r="QJU23" s="757"/>
      <c r="QJV23" s="757"/>
      <c r="QJW23" s="757"/>
      <c r="QJX23" s="757"/>
      <c r="QJY23" s="757"/>
      <c r="QJZ23" s="757"/>
      <c r="QKA23" s="757"/>
      <c r="QKB23" s="757"/>
      <c r="QKC23" s="757"/>
      <c r="QKD23" s="757"/>
      <c r="QKE23" s="757"/>
      <c r="QKF23" s="757"/>
      <c r="QKG23" s="757"/>
      <c r="QKH23" s="757"/>
      <c r="QKI23" s="757"/>
      <c r="QKJ23" s="757"/>
      <c r="QKK23" s="757"/>
      <c r="QKL23" s="757"/>
      <c r="QKM23" s="757"/>
      <c r="QKN23" s="757"/>
      <c r="QKO23" s="757"/>
      <c r="QKP23" s="757"/>
      <c r="QKQ23" s="757"/>
      <c r="QKR23" s="757"/>
      <c r="QKS23" s="757"/>
      <c r="QKT23" s="757"/>
      <c r="QKU23" s="757"/>
      <c r="QKV23" s="757"/>
      <c r="QKW23" s="757"/>
      <c r="QKX23" s="757"/>
      <c r="QKY23" s="757"/>
      <c r="QKZ23" s="757"/>
      <c r="QLA23" s="757"/>
      <c r="QLB23" s="757"/>
      <c r="QLC23" s="757"/>
      <c r="QLD23" s="757"/>
      <c r="QLE23" s="757"/>
      <c r="QLF23" s="757"/>
      <c r="QLG23" s="757"/>
      <c r="QLH23" s="757"/>
      <c r="QLI23" s="757"/>
      <c r="QLJ23" s="757"/>
      <c r="QLK23" s="757"/>
      <c r="QLL23" s="757"/>
      <c r="QLM23" s="757"/>
      <c r="QLN23" s="757"/>
      <c r="QLO23" s="757"/>
      <c r="QLP23" s="757"/>
      <c r="QLQ23" s="757"/>
      <c r="QLR23" s="757"/>
      <c r="QLS23" s="757"/>
      <c r="QLT23" s="757"/>
      <c r="QLU23" s="757"/>
      <c r="QLV23" s="757"/>
      <c r="QLW23" s="757"/>
      <c r="QLX23" s="757"/>
      <c r="QLY23" s="757"/>
      <c r="QLZ23" s="757"/>
      <c r="QMA23" s="757"/>
      <c r="QMB23" s="757"/>
      <c r="QMC23" s="757"/>
      <c r="QMD23" s="757"/>
      <c r="QME23" s="757"/>
      <c r="QMF23" s="757"/>
      <c r="QMG23" s="757"/>
      <c r="QMH23" s="757"/>
      <c r="QMI23" s="757"/>
      <c r="QMJ23" s="757"/>
      <c r="QMK23" s="757"/>
      <c r="QML23" s="757"/>
      <c r="QMM23" s="757"/>
      <c r="QMN23" s="757"/>
      <c r="QMO23" s="757"/>
      <c r="QMP23" s="757"/>
      <c r="QMQ23" s="757"/>
      <c r="QMR23" s="757"/>
      <c r="QMS23" s="757"/>
      <c r="QMT23" s="757"/>
      <c r="QMU23" s="757"/>
      <c r="QMV23" s="757"/>
      <c r="QMW23" s="757"/>
      <c r="QMX23" s="757"/>
      <c r="QMY23" s="757"/>
      <c r="QMZ23" s="757"/>
      <c r="QNA23" s="757"/>
      <c r="QNB23" s="757"/>
      <c r="QNC23" s="757"/>
      <c r="QND23" s="757"/>
      <c r="QNE23" s="757"/>
      <c r="QNF23" s="757"/>
      <c r="QNG23" s="757"/>
      <c r="QNH23" s="757"/>
      <c r="QNI23" s="757"/>
      <c r="QNJ23" s="757"/>
      <c r="QNK23" s="757"/>
      <c r="QNL23" s="757"/>
      <c r="QNM23" s="757"/>
      <c r="QNN23" s="757"/>
      <c r="QNO23" s="757"/>
      <c r="QNP23" s="757"/>
      <c r="QNQ23" s="757"/>
      <c r="QNR23" s="757"/>
      <c r="QNS23" s="757"/>
      <c r="QNT23" s="757"/>
      <c r="QNU23" s="757"/>
      <c r="QNV23" s="757"/>
      <c r="QNW23" s="757"/>
      <c r="QNX23" s="757"/>
      <c r="QNY23" s="757"/>
      <c r="QNZ23" s="757"/>
      <c r="QOA23" s="757"/>
      <c r="QOB23" s="757"/>
      <c r="QOC23" s="757"/>
      <c r="QOD23" s="757"/>
      <c r="QOE23" s="757"/>
      <c r="QOF23" s="757"/>
      <c r="QOG23" s="757"/>
      <c r="QOH23" s="757"/>
      <c r="QOI23" s="757"/>
      <c r="QOJ23" s="757"/>
      <c r="QOK23" s="757"/>
      <c r="QOL23" s="757"/>
      <c r="QOM23" s="757"/>
      <c r="QON23" s="757"/>
      <c r="QOO23" s="757"/>
      <c r="QOP23" s="757"/>
      <c r="QOQ23" s="757"/>
      <c r="QOR23" s="757"/>
      <c r="QOS23" s="757"/>
      <c r="QOT23" s="757"/>
      <c r="QOU23" s="757"/>
      <c r="QOV23" s="757"/>
      <c r="QOW23" s="757"/>
      <c r="QOX23" s="757"/>
      <c r="QOY23" s="757"/>
      <c r="QOZ23" s="757"/>
      <c r="QPA23" s="757"/>
      <c r="QPB23" s="757"/>
      <c r="QPC23" s="757"/>
      <c r="QPD23" s="757"/>
      <c r="QPE23" s="757"/>
      <c r="QPF23" s="757"/>
      <c r="QPG23" s="757"/>
      <c r="QPH23" s="757"/>
      <c r="QPI23" s="757"/>
      <c r="QPJ23" s="757"/>
      <c r="QPK23" s="757"/>
      <c r="QPL23" s="757"/>
      <c r="QPM23" s="757"/>
      <c r="QPN23" s="757"/>
      <c r="QPO23" s="757"/>
      <c r="QPP23" s="757"/>
      <c r="QPQ23" s="757"/>
      <c r="QPR23" s="757"/>
      <c r="QPS23" s="757"/>
      <c r="QPT23" s="757"/>
      <c r="QPU23" s="757"/>
      <c r="QPV23" s="757"/>
      <c r="QPW23" s="757"/>
      <c r="QPX23" s="757"/>
      <c r="QPY23" s="757"/>
      <c r="QPZ23" s="757"/>
      <c r="QQA23" s="757"/>
      <c r="QQB23" s="757"/>
      <c r="QQC23" s="757"/>
      <c r="QQD23" s="757"/>
      <c r="QQE23" s="757"/>
      <c r="QQF23" s="757"/>
      <c r="QQG23" s="757"/>
      <c r="QQH23" s="757"/>
      <c r="QQI23" s="757"/>
      <c r="QQJ23" s="757"/>
      <c r="QQK23" s="757"/>
      <c r="QQL23" s="757"/>
      <c r="QQM23" s="757"/>
      <c r="QQN23" s="757"/>
      <c r="QQO23" s="757"/>
      <c r="QQP23" s="757"/>
      <c r="QQQ23" s="757"/>
      <c r="QQR23" s="757"/>
      <c r="QQS23" s="757"/>
      <c r="QQT23" s="757"/>
      <c r="QQU23" s="757"/>
      <c r="QQV23" s="757"/>
      <c r="QQW23" s="757"/>
      <c r="QQX23" s="757"/>
      <c r="QQY23" s="757"/>
      <c r="QQZ23" s="757"/>
      <c r="QRA23" s="757"/>
      <c r="QRB23" s="757"/>
      <c r="QRC23" s="757"/>
      <c r="QRD23" s="757"/>
      <c r="QRE23" s="757"/>
      <c r="QRF23" s="757"/>
      <c r="QRG23" s="757"/>
      <c r="QRH23" s="757"/>
      <c r="QRI23" s="757"/>
      <c r="QRJ23" s="757"/>
      <c r="QRK23" s="757"/>
      <c r="QRL23" s="757"/>
      <c r="QRM23" s="757"/>
      <c r="QRN23" s="757"/>
      <c r="QRO23" s="757"/>
      <c r="QRP23" s="757"/>
      <c r="QRQ23" s="757"/>
      <c r="QRR23" s="757"/>
      <c r="QRS23" s="757"/>
      <c r="QRT23" s="757"/>
      <c r="QRU23" s="757"/>
      <c r="QRV23" s="757"/>
      <c r="QRW23" s="757"/>
      <c r="QRX23" s="757"/>
      <c r="QRY23" s="757"/>
      <c r="QRZ23" s="757"/>
      <c r="QSA23" s="757"/>
      <c r="QSB23" s="757"/>
      <c r="QSC23" s="757"/>
      <c r="QSD23" s="757"/>
      <c r="QSE23" s="757"/>
      <c r="QSF23" s="757"/>
      <c r="QSG23" s="757"/>
      <c r="QSH23" s="757"/>
      <c r="QSI23" s="757"/>
      <c r="QSJ23" s="757"/>
      <c r="QSK23" s="757"/>
      <c r="QSL23" s="757"/>
      <c r="QSM23" s="757"/>
      <c r="QSN23" s="757"/>
      <c r="QSO23" s="757"/>
      <c r="QSP23" s="757"/>
      <c r="QSQ23" s="757"/>
      <c r="QSR23" s="757"/>
      <c r="QSS23" s="757"/>
      <c r="QST23" s="757"/>
      <c r="QSU23" s="757"/>
      <c r="QSV23" s="757"/>
      <c r="QSW23" s="757"/>
      <c r="QSX23" s="757"/>
      <c r="QSY23" s="757"/>
      <c r="QSZ23" s="757"/>
      <c r="QTA23" s="757"/>
      <c r="QTB23" s="757"/>
      <c r="QTC23" s="757"/>
      <c r="QTD23" s="757"/>
      <c r="QTE23" s="757"/>
      <c r="QTF23" s="757"/>
      <c r="QTG23" s="757"/>
      <c r="QTH23" s="757"/>
      <c r="QTI23" s="757"/>
      <c r="QTJ23" s="757"/>
      <c r="QTK23" s="757"/>
      <c r="QTL23" s="757"/>
      <c r="QTM23" s="757"/>
      <c r="QTN23" s="757"/>
      <c r="QTO23" s="757"/>
      <c r="QTP23" s="757"/>
      <c r="QTQ23" s="757"/>
      <c r="QTR23" s="757"/>
      <c r="QTS23" s="757"/>
      <c r="QTT23" s="757"/>
      <c r="QTU23" s="757"/>
      <c r="QTV23" s="757"/>
      <c r="QTW23" s="757"/>
      <c r="QTX23" s="757"/>
      <c r="QTY23" s="757"/>
      <c r="QTZ23" s="757"/>
      <c r="QUA23" s="757"/>
      <c r="QUB23" s="757"/>
      <c r="QUC23" s="757"/>
      <c r="QUD23" s="757"/>
      <c r="QUE23" s="757"/>
      <c r="QUF23" s="757"/>
      <c r="QUG23" s="757"/>
      <c r="QUH23" s="757"/>
      <c r="QUI23" s="757"/>
      <c r="QUJ23" s="757"/>
      <c r="QUK23" s="757"/>
      <c r="QUL23" s="757"/>
      <c r="QUM23" s="757"/>
      <c r="QUN23" s="757"/>
      <c r="QUO23" s="757"/>
      <c r="QUP23" s="757"/>
      <c r="QUQ23" s="757"/>
      <c r="QUR23" s="757"/>
      <c r="QUS23" s="757"/>
      <c r="QUT23" s="757"/>
      <c r="QUU23" s="757"/>
      <c r="QUV23" s="757"/>
      <c r="QUW23" s="757"/>
      <c r="QUX23" s="757"/>
      <c r="QUY23" s="757"/>
      <c r="QUZ23" s="757"/>
      <c r="QVA23" s="757"/>
      <c r="QVB23" s="757"/>
      <c r="QVC23" s="757"/>
      <c r="QVD23" s="757"/>
      <c r="QVE23" s="757"/>
      <c r="QVF23" s="757"/>
      <c r="QVG23" s="757"/>
      <c r="QVH23" s="757"/>
      <c r="QVI23" s="757"/>
      <c r="QVJ23" s="757"/>
      <c r="QVK23" s="757"/>
      <c r="QVL23" s="757"/>
      <c r="QVM23" s="757"/>
      <c r="QVN23" s="757"/>
      <c r="QVO23" s="757"/>
      <c r="QVP23" s="757"/>
      <c r="QVQ23" s="757"/>
      <c r="QVR23" s="757"/>
      <c r="QVS23" s="757"/>
      <c r="QVT23" s="757"/>
      <c r="QVU23" s="757"/>
      <c r="QVV23" s="757"/>
      <c r="QVW23" s="757"/>
      <c r="QVX23" s="757"/>
      <c r="QVY23" s="757"/>
      <c r="QVZ23" s="757"/>
      <c r="QWA23" s="757"/>
      <c r="QWB23" s="757"/>
      <c r="QWC23" s="757"/>
      <c r="QWD23" s="757"/>
      <c r="QWE23" s="757"/>
      <c r="QWF23" s="757"/>
      <c r="QWG23" s="757"/>
      <c r="QWH23" s="757"/>
      <c r="QWI23" s="757"/>
      <c r="QWJ23" s="757"/>
      <c r="QWK23" s="757"/>
      <c r="QWL23" s="757"/>
      <c r="QWM23" s="757"/>
      <c r="QWN23" s="757"/>
      <c r="QWO23" s="757"/>
      <c r="QWP23" s="757"/>
      <c r="QWQ23" s="757"/>
      <c r="QWR23" s="757"/>
      <c r="QWS23" s="757"/>
      <c r="QWT23" s="757"/>
      <c r="QWU23" s="757"/>
      <c r="QWV23" s="757"/>
      <c r="QWW23" s="757"/>
      <c r="QWX23" s="757"/>
      <c r="QWY23" s="757"/>
      <c r="QWZ23" s="757"/>
      <c r="QXA23" s="757"/>
      <c r="QXB23" s="757"/>
      <c r="QXC23" s="757"/>
      <c r="QXD23" s="757"/>
      <c r="QXE23" s="757"/>
      <c r="QXF23" s="757"/>
      <c r="QXG23" s="757"/>
      <c r="QXH23" s="757"/>
      <c r="QXI23" s="757"/>
      <c r="QXJ23" s="757"/>
      <c r="QXK23" s="757"/>
      <c r="QXL23" s="757"/>
      <c r="QXM23" s="757"/>
      <c r="QXN23" s="757"/>
      <c r="QXO23" s="757"/>
      <c r="QXP23" s="757"/>
      <c r="QXQ23" s="757"/>
      <c r="QXR23" s="757"/>
      <c r="QXS23" s="757"/>
      <c r="QXT23" s="757"/>
      <c r="QXU23" s="757"/>
      <c r="QXV23" s="757"/>
      <c r="QXW23" s="757"/>
      <c r="QXX23" s="757"/>
      <c r="QXY23" s="757"/>
      <c r="QXZ23" s="757"/>
      <c r="QYA23" s="757"/>
      <c r="QYB23" s="757"/>
      <c r="QYC23" s="757"/>
      <c r="QYD23" s="757"/>
      <c r="QYE23" s="757"/>
      <c r="QYF23" s="757"/>
      <c r="QYG23" s="757"/>
      <c r="QYH23" s="757"/>
      <c r="QYI23" s="757"/>
      <c r="QYJ23" s="757"/>
      <c r="QYK23" s="757"/>
      <c r="QYL23" s="757"/>
      <c r="QYM23" s="757"/>
      <c r="QYN23" s="757"/>
      <c r="QYO23" s="757"/>
      <c r="QYP23" s="757"/>
      <c r="QYQ23" s="757"/>
      <c r="QYR23" s="757"/>
      <c r="QYS23" s="757"/>
      <c r="QYT23" s="757"/>
      <c r="QYU23" s="757"/>
      <c r="QYV23" s="757"/>
      <c r="QYW23" s="757"/>
      <c r="QYX23" s="757"/>
      <c r="QYY23" s="757"/>
      <c r="QYZ23" s="757"/>
      <c r="QZA23" s="757"/>
      <c r="QZB23" s="757"/>
      <c r="QZC23" s="757"/>
      <c r="QZD23" s="757"/>
      <c r="QZE23" s="757"/>
      <c r="QZF23" s="757"/>
      <c r="QZG23" s="757"/>
      <c r="QZH23" s="757"/>
      <c r="QZI23" s="757"/>
      <c r="QZJ23" s="757"/>
      <c r="QZK23" s="757"/>
      <c r="QZL23" s="757"/>
      <c r="QZM23" s="757"/>
      <c r="QZN23" s="757"/>
      <c r="QZO23" s="757"/>
      <c r="QZP23" s="757"/>
      <c r="QZQ23" s="757"/>
      <c r="QZR23" s="757"/>
      <c r="QZS23" s="757"/>
      <c r="QZT23" s="757"/>
      <c r="QZU23" s="757"/>
      <c r="QZV23" s="757"/>
      <c r="QZW23" s="757"/>
      <c r="QZX23" s="757"/>
      <c r="QZY23" s="757"/>
      <c r="QZZ23" s="757"/>
      <c r="RAA23" s="757"/>
      <c r="RAB23" s="757"/>
      <c r="RAC23" s="757"/>
      <c r="RAD23" s="757"/>
      <c r="RAE23" s="757"/>
      <c r="RAF23" s="757"/>
      <c r="RAG23" s="757"/>
      <c r="RAH23" s="757"/>
      <c r="RAI23" s="757"/>
      <c r="RAJ23" s="757"/>
      <c r="RAK23" s="757"/>
      <c r="RAL23" s="757"/>
      <c r="RAM23" s="757"/>
      <c r="RAN23" s="757"/>
      <c r="RAO23" s="757"/>
      <c r="RAP23" s="757"/>
      <c r="RAQ23" s="757"/>
      <c r="RAR23" s="757"/>
      <c r="RAS23" s="757"/>
      <c r="RAT23" s="757"/>
      <c r="RAU23" s="757"/>
      <c r="RAV23" s="757"/>
      <c r="RAW23" s="757"/>
      <c r="RAX23" s="757"/>
      <c r="RAY23" s="757"/>
      <c r="RAZ23" s="757"/>
      <c r="RBA23" s="757"/>
      <c r="RBB23" s="757"/>
      <c r="RBC23" s="757"/>
      <c r="RBD23" s="757"/>
      <c r="RBE23" s="757"/>
      <c r="RBF23" s="757"/>
      <c r="RBG23" s="757"/>
      <c r="RBH23" s="757"/>
      <c r="RBI23" s="757"/>
      <c r="RBJ23" s="757"/>
      <c r="RBK23" s="757"/>
      <c r="RBL23" s="757"/>
      <c r="RBM23" s="757"/>
      <c r="RBN23" s="757"/>
      <c r="RBO23" s="757"/>
      <c r="RBP23" s="757"/>
      <c r="RBQ23" s="757"/>
      <c r="RBR23" s="757"/>
      <c r="RBS23" s="757"/>
      <c r="RBT23" s="757"/>
      <c r="RBU23" s="757"/>
      <c r="RBV23" s="757"/>
      <c r="RBW23" s="757"/>
      <c r="RBX23" s="757"/>
      <c r="RBY23" s="757"/>
      <c r="RBZ23" s="757"/>
      <c r="RCA23" s="757"/>
      <c r="RCB23" s="757"/>
      <c r="RCC23" s="757"/>
      <c r="RCD23" s="757"/>
      <c r="RCE23" s="757"/>
      <c r="RCF23" s="757"/>
      <c r="RCG23" s="757"/>
      <c r="RCH23" s="757"/>
      <c r="RCI23" s="757"/>
      <c r="RCJ23" s="757"/>
      <c r="RCK23" s="757"/>
      <c r="RCL23" s="757"/>
      <c r="RCM23" s="757"/>
      <c r="RCN23" s="757"/>
      <c r="RCO23" s="757"/>
      <c r="RCP23" s="757"/>
      <c r="RCQ23" s="757"/>
      <c r="RCR23" s="757"/>
      <c r="RCS23" s="757"/>
      <c r="RCT23" s="757"/>
      <c r="RCU23" s="757"/>
      <c r="RCV23" s="757"/>
      <c r="RCW23" s="757"/>
      <c r="RCX23" s="757"/>
      <c r="RCY23" s="757"/>
      <c r="RCZ23" s="757"/>
      <c r="RDA23" s="757"/>
      <c r="RDB23" s="757"/>
      <c r="RDC23" s="757"/>
      <c r="RDD23" s="757"/>
      <c r="RDE23" s="757"/>
      <c r="RDF23" s="757"/>
      <c r="RDG23" s="757"/>
      <c r="RDH23" s="757"/>
      <c r="RDI23" s="757"/>
      <c r="RDJ23" s="757"/>
      <c r="RDK23" s="757"/>
      <c r="RDL23" s="757"/>
      <c r="RDM23" s="757"/>
      <c r="RDN23" s="757"/>
      <c r="RDO23" s="757"/>
      <c r="RDP23" s="757"/>
      <c r="RDQ23" s="757"/>
      <c r="RDR23" s="757"/>
      <c r="RDS23" s="757"/>
      <c r="RDT23" s="757"/>
      <c r="RDU23" s="757"/>
      <c r="RDV23" s="757"/>
      <c r="RDW23" s="757"/>
      <c r="RDX23" s="757"/>
      <c r="RDY23" s="757"/>
      <c r="RDZ23" s="757"/>
      <c r="REA23" s="757"/>
      <c r="REB23" s="757"/>
      <c r="REC23" s="757"/>
      <c r="RED23" s="757"/>
      <c r="REE23" s="757"/>
      <c r="REF23" s="757"/>
      <c r="REG23" s="757"/>
      <c r="REH23" s="757"/>
      <c r="REI23" s="757"/>
      <c r="REJ23" s="757"/>
      <c r="REK23" s="757"/>
      <c r="REL23" s="757"/>
      <c r="REM23" s="757"/>
      <c r="REN23" s="757"/>
      <c r="REO23" s="757"/>
      <c r="REP23" s="757"/>
      <c r="REQ23" s="757"/>
      <c r="RER23" s="757"/>
      <c r="RES23" s="757"/>
      <c r="RET23" s="757"/>
      <c r="REU23" s="757"/>
      <c r="REV23" s="757"/>
      <c r="REW23" s="757"/>
      <c r="REX23" s="757"/>
      <c r="REY23" s="757"/>
      <c r="REZ23" s="757"/>
      <c r="RFA23" s="757"/>
      <c r="RFB23" s="757"/>
      <c r="RFC23" s="757"/>
      <c r="RFD23" s="757"/>
      <c r="RFE23" s="757"/>
      <c r="RFF23" s="757"/>
      <c r="RFG23" s="757"/>
      <c r="RFH23" s="757"/>
      <c r="RFI23" s="757"/>
      <c r="RFJ23" s="757"/>
      <c r="RFK23" s="757"/>
      <c r="RFL23" s="757"/>
      <c r="RFM23" s="757"/>
      <c r="RFN23" s="757"/>
      <c r="RFO23" s="757"/>
      <c r="RFP23" s="757"/>
      <c r="RFQ23" s="757"/>
      <c r="RFR23" s="757"/>
      <c r="RFS23" s="757"/>
      <c r="RFT23" s="757"/>
      <c r="RFU23" s="757"/>
      <c r="RFV23" s="757"/>
      <c r="RFW23" s="757"/>
      <c r="RFX23" s="757"/>
      <c r="RFY23" s="757"/>
      <c r="RFZ23" s="757"/>
      <c r="RGA23" s="757"/>
      <c r="RGB23" s="757"/>
      <c r="RGC23" s="757"/>
      <c r="RGD23" s="757"/>
      <c r="RGE23" s="757"/>
      <c r="RGF23" s="757"/>
      <c r="RGG23" s="757"/>
      <c r="RGH23" s="757"/>
      <c r="RGI23" s="757"/>
      <c r="RGJ23" s="757"/>
      <c r="RGK23" s="757"/>
      <c r="RGL23" s="757"/>
      <c r="RGM23" s="757"/>
      <c r="RGN23" s="757"/>
      <c r="RGO23" s="757"/>
      <c r="RGP23" s="757"/>
      <c r="RGQ23" s="757"/>
      <c r="RGR23" s="757"/>
      <c r="RGS23" s="757"/>
      <c r="RGT23" s="757"/>
      <c r="RGU23" s="757"/>
      <c r="RGV23" s="757"/>
      <c r="RGW23" s="757"/>
      <c r="RGX23" s="757"/>
      <c r="RGY23" s="757"/>
      <c r="RGZ23" s="757"/>
      <c r="RHA23" s="757"/>
      <c r="RHB23" s="757"/>
      <c r="RHC23" s="757"/>
      <c r="RHD23" s="757"/>
      <c r="RHE23" s="757"/>
      <c r="RHF23" s="757"/>
      <c r="RHG23" s="757"/>
      <c r="RHH23" s="757"/>
      <c r="RHI23" s="757"/>
      <c r="RHJ23" s="757"/>
      <c r="RHK23" s="757"/>
      <c r="RHL23" s="757"/>
      <c r="RHM23" s="757"/>
      <c r="RHN23" s="757"/>
      <c r="RHO23" s="757"/>
      <c r="RHP23" s="757"/>
      <c r="RHQ23" s="757"/>
      <c r="RHR23" s="757"/>
      <c r="RHS23" s="757"/>
      <c r="RHT23" s="757"/>
      <c r="RHU23" s="757"/>
      <c r="RHV23" s="757"/>
      <c r="RHW23" s="757"/>
      <c r="RHX23" s="757"/>
      <c r="RHY23" s="757"/>
      <c r="RHZ23" s="757"/>
      <c r="RIA23" s="757"/>
      <c r="RIB23" s="757"/>
      <c r="RIC23" s="757"/>
      <c r="RID23" s="757"/>
      <c r="RIE23" s="757"/>
      <c r="RIF23" s="757"/>
      <c r="RIG23" s="757"/>
      <c r="RIH23" s="757"/>
      <c r="RII23" s="757"/>
      <c r="RIJ23" s="757"/>
      <c r="RIK23" s="757"/>
      <c r="RIL23" s="757"/>
      <c r="RIM23" s="757"/>
      <c r="RIN23" s="757"/>
      <c r="RIO23" s="757"/>
      <c r="RIP23" s="757"/>
      <c r="RIQ23" s="757"/>
      <c r="RIR23" s="757"/>
      <c r="RIS23" s="757"/>
      <c r="RIT23" s="757"/>
      <c r="RIU23" s="757"/>
      <c r="RIV23" s="757"/>
      <c r="RIW23" s="757"/>
      <c r="RIX23" s="757"/>
      <c r="RIY23" s="757"/>
      <c r="RIZ23" s="757"/>
      <c r="RJA23" s="757"/>
      <c r="RJB23" s="757"/>
      <c r="RJC23" s="757"/>
      <c r="RJD23" s="757"/>
      <c r="RJE23" s="757"/>
      <c r="RJF23" s="757"/>
      <c r="RJG23" s="757"/>
      <c r="RJH23" s="757"/>
      <c r="RJI23" s="757"/>
      <c r="RJJ23" s="757"/>
      <c r="RJK23" s="757"/>
      <c r="RJL23" s="757"/>
      <c r="RJM23" s="757"/>
      <c r="RJN23" s="757"/>
      <c r="RJO23" s="757"/>
      <c r="RJP23" s="757"/>
      <c r="RJQ23" s="757"/>
      <c r="RJR23" s="757"/>
      <c r="RJS23" s="757"/>
      <c r="RJT23" s="757"/>
      <c r="RJU23" s="757"/>
      <c r="RJV23" s="757"/>
      <c r="RJW23" s="757"/>
      <c r="RJX23" s="757"/>
      <c r="RJY23" s="757"/>
      <c r="RJZ23" s="757"/>
      <c r="RKA23" s="757"/>
      <c r="RKB23" s="757"/>
      <c r="RKC23" s="757"/>
      <c r="RKD23" s="757"/>
      <c r="RKE23" s="757"/>
      <c r="RKF23" s="757"/>
      <c r="RKG23" s="757"/>
      <c r="RKH23" s="757"/>
      <c r="RKI23" s="757"/>
      <c r="RKJ23" s="757"/>
      <c r="RKK23" s="757"/>
      <c r="RKL23" s="757"/>
      <c r="RKM23" s="757"/>
      <c r="RKN23" s="757"/>
      <c r="RKO23" s="757"/>
      <c r="RKP23" s="757"/>
      <c r="RKQ23" s="757"/>
      <c r="RKR23" s="757"/>
      <c r="RKS23" s="757"/>
      <c r="RKT23" s="757"/>
      <c r="RKU23" s="757"/>
      <c r="RKV23" s="757"/>
      <c r="RKW23" s="757"/>
      <c r="RKX23" s="757"/>
      <c r="RKY23" s="757"/>
      <c r="RKZ23" s="757"/>
      <c r="RLA23" s="757"/>
      <c r="RLB23" s="757"/>
      <c r="RLC23" s="757"/>
      <c r="RLD23" s="757"/>
      <c r="RLE23" s="757"/>
      <c r="RLF23" s="757"/>
      <c r="RLG23" s="757"/>
      <c r="RLH23" s="757"/>
      <c r="RLI23" s="757"/>
      <c r="RLJ23" s="757"/>
      <c r="RLK23" s="757"/>
      <c r="RLL23" s="757"/>
      <c r="RLM23" s="757"/>
      <c r="RLN23" s="757"/>
      <c r="RLO23" s="757"/>
      <c r="RLP23" s="757"/>
      <c r="RLQ23" s="757"/>
      <c r="RLR23" s="757"/>
      <c r="RLS23" s="757"/>
      <c r="RLT23" s="757"/>
      <c r="RLU23" s="757"/>
      <c r="RLV23" s="757"/>
      <c r="RLW23" s="757"/>
      <c r="RLX23" s="757"/>
      <c r="RLY23" s="757"/>
      <c r="RLZ23" s="757"/>
      <c r="RMA23" s="757"/>
      <c r="RMB23" s="757"/>
      <c r="RMC23" s="757"/>
      <c r="RMD23" s="757"/>
      <c r="RME23" s="757"/>
      <c r="RMF23" s="757"/>
      <c r="RMG23" s="757"/>
      <c r="RMH23" s="757"/>
      <c r="RMI23" s="757"/>
      <c r="RMJ23" s="757"/>
      <c r="RMK23" s="757"/>
      <c r="RML23" s="757"/>
      <c r="RMM23" s="757"/>
      <c r="RMN23" s="757"/>
      <c r="RMO23" s="757"/>
      <c r="RMP23" s="757"/>
      <c r="RMQ23" s="757"/>
      <c r="RMR23" s="757"/>
      <c r="RMS23" s="757"/>
      <c r="RMT23" s="757"/>
      <c r="RMU23" s="757"/>
      <c r="RMV23" s="757"/>
      <c r="RMW23" s="757"/>
      <c r="RMX23" s="757"/>
      <c r="RMY23" s="757"/>
      <c r="RMZ23" s="757"/>
      <c r="RNA23" s="757"/>
      <c r="RNB23" s="757"/>
      <c r="RNC23" s="757"/>
      <c r="RND23" s="757"/>
      <c r="RNE23" s="757"/>
      <c r="RNF23" s="757"/>
      <c r="RNG23" s="757"/>
      <c r="RNH23" s="757"/>
      <c r="RNI23" s="757"/>
      <c r="RNJ23" s="757"/>
      <c r="RNK23" s="757"/>
      <c r="RNL23" s="757"/>
      <c r="RNM23" s="757"/>
      <c r="RNN23" s="757"/>
      <c r="RNO23" s="757"/>
      <c r="RNP23" s="757"/>
      <c r="RNQ23" s="757"/>
      <c r="RNR23" s="757"/>
      <c r="RNS23" s="757"/>
      <c r="RNT23" s="757"/>
      <c r="RNU23" s="757"/>
      <c r="RNV23" s="757"/>
      <c r="RNW23" s="757"/>
      <c r="RNX23" s="757"/>
      <c r="RNY23" s="757"/>
      <c r="RNZ23" s="757"/>
      <c r="ROA23" s="757"/>
      <c r="ROB23" s="757"/>
      <c r="ROC23" s="757"/>
      <c r="ROD23" s="757"/>
      <c r="ROE23" s="757"/>
      <c r="ROF23" s="757"/>
      <c r="ROG23" s="757"/>
      <c r="ROH23" s="757"/>
      <c r="ROI23" s="757"/>
      <c r="ROJ23" s="757"/>
      <c r="ROK23" s="757"/>
      <c r="ROL23" s="757"/>
      <c r="ROM23" s="757"/>
      <c r="RON23" s="757"/>
      <c r="ROO23" s="757"/>
      <c r="ROP23" s="757"/>
      <c r="ROQ23" s="757"/>
      <c r="ROR23" s="757"/>
      <c r="ROS23" s="757"/>
      <c r="ROT23" s="757"/>
      <c r="ROU23" s="757"/>
      <c r="ROV23" s="757"/>
      <c r="ROW23" s="757"/>
      <c r="ROX23" s="757"/>
      <c r="ROY23" s="757"/>
      <c r="ROZ23" s="757"/>
      <c r="RPA23" s="757"/>
      <c r="RPB23" s="757"/>
      <c r="RPC23" s="757"/>
      <c r="RPD23" s="757"/>
      <c r="RPE23" s="757"/>
      <c r="RPF23" s="757"/>
      <c r="RPG23" s="757"/>
      <c r="RPH23" s="757"/>
      <c r="RPI23" s="757"/>
      <c r="RPJ23" s="757"/>
      <c r="RPK23" s="757"/>
      <c r="RPL23" s="757"/>
      <c r="RPM23" s="757"/>
      <c r="RPN23" s="757"/>
      <c r="RPO23" s="757"/>
      <c r="RPP23" s="757"/>
      <c r="RPQ23" s="757"/>
      <c r="RPR23" s="757"/>
      <c r="RPS23" s="757"/>
      <c r="RPT23" s="757"/>
      <c r="RPU23" s="757"/>
      <c r="RPV23" s="757"/>
      <c r="RPW23" s="757"/>
      <c r="RPX23" s="757"/>
      <c r="RPY23" s="757"/>
      <c r="RPZ23" s="757"/>
      <c r="RQA23" s="757"/>
      <c r="RQB23" s="757"/>
      <c r="RQC23" s="757"/>
      <c r="RQD23" s="757"/>
      <c r="RQE23" s="757"/>
      <c r="RQF23" s="757"/>
      <c r="RQG23" s="757"/>
      <c r="RQH23" s="757"/>
      <c r="RQI23" s="757"/>
      <c r="RQJ23" s="757"/>
      <c r="RQK23" s="757"/>
      <c r="RQL23" s="757"/>
      <c r="RQM23" s="757"/>
      <c r="RQN23" s="757"/>
      <c r="RQO23" s="757"/>
      <c r="RQP23" s="757"/>
      <c r="RQQ23" s="757"/>
      <c r="RQR23" s="757"/>
      <c r="RQS23" s="757"/>
      <c r="RQT23" s="757"/>
      <c r="RQU23" s="757"/>
      <c r="RQV23" s="757"/>
      <c r="RQW23" s="757"/>
      <c r="RQX23" s="757"/>
      <c r="RQY23" s="757"/>
      <c r="RQZ23" s="757"/>
      <c r="RRA23" s="757"/>
      <c r="RRB23" s="757"/>
      <c r="RRC23" s="757"/>
      <c r="RRD23" s="757"/>
      <c r="RRE23" s="757"/>
      <c r="RRF23" s="757"/>
      <c r="RRG23" s="757"/>
      <c r="RRH23" s="757"/>
      <c r="RRI23" s="757"/>
      <c r="RRJ23" s="757"/>
      <c r="RRK23" s="757"/>
      <c r="RRL23" s="757"/>
      <c r="RRM23" s="757"/>
      <c r="RRN23" s="757"/>
      <c r="RRO23" s="757"/>
      <c r="RRP23" s="757"/>
      <c r="RRQ23" s="757"/>
      <c r="RRR23" s="757"/>
      <c r="RRS23" s="757"/>
      <c r="RRT23" s="757"/>
      <c r="RRU23" s="757"/>
      <c r="RRV23" s="757"/>
      <c r="RRW23" s="757"/>
      <c r="RRX23" s="757"/>
      <c r="RRY23" s="757"/>
      <c r="RRZ23" s="757"/>
      <c r="RSA23" s="757"/>
      <c r="RSB23" s="757"/>
      <c r="RSC23" s="757"/>
      <c r="RSD23" s="757"/>
      <c r="RSE23" s="757"/>
      <c r="RSF23" s="757"/>
      <c r="RSG23" s="757"/>
      <c r="RSH23" s="757"/>
      <c r="RSI23" s="757"/>
      <c r="RSJ23" s="757"/>
      <c r="RSK23" s="757"/>
      <c r="RSL23" s="757"/>
      <c r="RSM23" s="757"/>
      <c r="RSN23" s="757"/>
      <c r="RSO23" s="757"/>
      <c r="RSP23" s="757"/>
      <c r="RSQ23" s="757"/>
      <c r="RSR23" s="757"/>
      <c r="RSS23" s="757"/>
      <c r="RST23" s="757"/>
      <c r="RSU23" s="757"/>
      <c r="RSV23" s="757"/>
      <c r="RSW23" s="757"/>
      <c r="RSX23" s="757"/>
      <c r="RSY23" s="757"/>
      <c r="RSZ23" s="757"/>
      <c r="RTA23" s="757"/>
      <c r="RTB23" s="757"/>
      <c r="RTC23" s="757"/>
      <c r="RTD23" s="757"/>
      <c r="RTE23" s="757"/>
      <c r="RTF23" s="757"/>
      <c r="RTG23" s="757"/>
      <c r="RTH23" s="757"/>
      <c r="RTI23" s="757"/>
      <c r="RTJ23" s="757"/>
      <c r="RTK23" s="757"/>
      <c r="RTL23" s="757"/>
      <c r="RTM23" s="757"/>
      <c r="RTN23" s="757"/>
      <c r="RTO23" s="757"/>
      <c r="RTP23" s="757"/>
      <c r="RTQ23" s="757"/>
      <c r="RTR23" s="757"/>
      <c r="RTS23" s="757"/>
      <c r="RTT23" s="757"/>
      <c r="RTU23" s="757"/>
      <c r="RTV23" s="757"/>
      <c r="RTW23" s="757"/>
      <c r="RTX23" s="757"/>
      <c r="RTY23" s="757"/>
      <c r="RTZ23" s="757"/>
      <c r="RUA23" s="757"/>
      <c r="RUB23" s="757"/>
      <c r="RUC23" s="757"/>
      <c r="RUD23" s="757"/>
      <c r="RUE23" s="757"/>
      <c r="RUF23" s="757"/>
      <c r="RUG23" s="757"/>
      <c r="RUH23" s="757"/>
      <c r="RUI23" s="757"/>
      <c r="RUJ23" s="757"/>
      <c r="RUK23" s="757"/>
      <c r="RUL23" s="757"/>
      <c r="RUM23" s="757"/>
      <c r="RUN23" s="757"/>
      <c r="RUO23" s="757"/>
      <c r="RUP23" s="757"/>
      <c r="RUQ23" s="757"/>
      <c r="RUR23" s="757"/>
      <c r="RUS23" s="757"/>
      <c r="RUT23" s="757"/>
      <c r="RUU23" s="757"/>
      <c r="RUV23" s="757"/>
      <c r="RUW23" s="757"/>
      <c r="RUX23" s="757"/>
      <c r="RUY23" s="757"/>
      <c r="RUZ23" s="757"/>
      <c r="RVA23" s="757"/>
      <c r="RVB23" s="757"/>
      <c r="RVC23" s="757"/>
      <c r="RVD23" s="757"/>
      <c r="RVE23" s="757"/>
      <c r="RVF23" s="757"/>
      <c r="RVG23" s="757"/>
      <c r="RVH23" s="757"/>
      <c r="RVI23" s="757"/>
      <c r="RVJ23" s="757"/>
      <c r="RVK23" s="757"/>
      <c r="RVL23" s="757"/>
      <c r="RVM23" s="757"/>
      <c r="RVN23" s="757"/>
      <c r="RVO23" s="757"/>
      <c r="RVP23" s="757"/>
      <c r="RVQ23" s="757"/>
      <c r="RVR23" s="757"/>
      <c r="RVS23" s="757"/>
      <c r="RVT23" s="757"/>
      <c r="RVU23" s="757"/>
      <c r="RVV23" s="757"/>
      <c r="RVW23" s="757"/>
      <c r="RVX23" s="757"/>
      <c r="RVY23" s="757"/>
      <c r="RVZ23" s="757"/>
      <c r="RWA23" s="757"/>
      <c r="RWB23" s="757"/>
      <c r="RWC23" s="757"/>
      <c r="RWD23" s="757"/>
      <c r="RWE23" s="757"/>
      <c r="RWF23" s="757"/>
      <c r="RWG23" s="757"/>
      <c r="RWH23" s="757"/>
      <c r="RWI23" s="757"/>
      <c r="RWJ23" s="757"/>
      <c r="RWK23" s="757"/>
      <c r="RWL23" s="757"/>
      <c r="RWM23" s="757"/>
      <c r="RWN23" s="757"/>
      <c r="RWO23" s="757"/>
      <c r="RWP23" s="757"/>
      <c r="RWQ23" s="757"/>
      <c r="RWR23" s="757"/>
      <c r="RWS23" s="757"/>
      <c r="RWT23" s="757"/>
      <c r="RWU23" s="757"/>
      <c r="RWV23" s="757"/>
      <c r="RWW23" s="757"/>
      <c r="RWX23" s="757"/>
      <c r="RWY23" s="757"/>
      <c r="RWZ23" s="757"/>
      <c r="RXA23" s="757"/>
      <c r="RXB23" s="757"/>
      <c r="RXC23" s="757"/>
      <c r="RXD23" s="757"/>
      <c r="RXE23" s="757"/>
      <c r="RXF23" s="757"/>
      <c r="RXG23" s="757"/>
      <c r="RXH23" s="757"/>
      <c r="RXI23" s="757"/>
      <c r="RXJ23" s="757"/>
      <c r="RXK23" s="757"/>
      <c r="RXL23" s="757"/>
      <c r="RXM23" s="757"/>
      <c r="RXN23" s="757"/>
      <c r="RXO23" s="757"/>
      <c r="RXP23" s="757"/>
      <c r="RXQ23" s="757"/>
      <c r="RXR23" s="757"/>
      <c r="RXS23" s="757"/>
      <c r="RXT23" s="757"/>
      <c r="RXU23" s="757"/>
      <c r="RXV23" s="757"/>
      <c r="RXW23" s="757"/>
      <c r="RXX23" s="757"/>
      <c r="RXY23" s="757"/>
      <c r="RXZ23" s="757"/>
      <c r="RYA23" s="757"/>
      <c r="RYB23" s="757"/>
      <c r="RYC23" s="757"/>
      <c r="RYD23" s="757"/>
      <c r="RYE23" s="757"/>
      <c r="RYF23" s="757"/>
      <c r="RYG23" s="757"/>
      <c r="RYH23" s="757"/>
      <c r="RYI23" s="757"/>
      <c r="RYJ23" s="757"/>
      <c r="RYK23" s="757"/>
      <c r="RYL23" s="757"/>
      <c r="RYM23" s="757"/>
      <c r="RYN23" s="757"/>
      <c r="RYO23" s="757"/>
      <c r="RYP23" s="757"/>
      <c r="RYQ23" s="757"/>
      <c r="RYR23" s="757"/>
      <c r="RYS23" s="757"/>
      <c r="RYT23" s="757"/>
      <c r="RYU23" s="757"/>
      <c r="RYV23" s="757"/>
      <c r="RYW23" s="757"/>
      <c r="RYX23" s="757"/>
      <c r="RYY23" s="757"/>
      <c r="RYZ23" s="757"/>
      <c r="RZA23" s="757"/>
      <c r="RZB23" s="757"/>
      <c r="RZC23" s="757"/>
      <c r="RZD23" s="757"/>
      <c r="RZE23" s="757"/>
      <c r="RZF23" s="757"/>
      <c r="RZG23" s="757"/>
      <c r="RZH23" s="757"/>
      <c r="RZI23" s="757"/>
      <c r="RZJ23" s="757"/>
      <c r="RZK23" s="757"/>
      <c r="RZL23" s="757"/>
      <c r="RZM23" s="757"/>
      <c r="RZN23" s="757"/>
      <c r="RZO23" s="757"/>
      <c r="RZP23" s="757"/>
      <c r="RZQ23" s="757"/>
      <c r="RZR23" s="757"/>
      <c r="RZS23" s="757"/>
      <c r="RZT23" s="757"/>
      <c r="RZU23" s="757"/>
      <c r="RZV23" s="757"/>
      <c r="RZW23" s="757"/>
      <c r="RZX23" s="757"/>
      <c r="RZY23" s="757"/>
      <c r="RZZ23" s="757"/>
      <c r="SAA23" s="757"/>
      <c r="SAB23" s="757"/>
      <c r="SAC23" s="757"/>
      <c r="SAD23" s="757"/>
      <c r="SAE23" s="757"/>
      <c r="SAF23" s="757"/>
      <c r="SAG23" s="757"/>
      <c r="SAH23" s="757"/>
      <c r="SAI23" s="757"/>
      <c r="SAJ23" s="757"/>
      <c r="SAK23" s="757"/>
      <c r="SAL23" s="757"/>
      <c r="SAM23" s="757"/>
      <c r="SAN23" s="757"/>
      <c r="SAO23" s="757"/>
      <c r="SAP23" s="757"/>
      <c r="SAQ23" s="757"/>
      <c r="SAR23" s="757"/>
      <c r="SAS23" s="757"/>
      <c r="SAT23" s="757"/>
      <c r="SAU23" s="757"/>
      <c r="SAV23" s="757"/>
      <c r="SAW23" s="757"/>
      <c r="SAX23" s="757"/>
      <c r="SAY23" s="757"/>
      <c r="SAZ23" s="757"/>
      <c r="SBA23" s="757"/>
      <c r="SBB23" s="757"/>
      <c r="SBC23" s="757"/>
      <c r="SBD23" s="757"/>
      <c r="SBE23" s="757"/>
      <c r="SBF23" s="757"/>
      <c r="SBG23" s="757"/>
      <c r="SBH23" s="757"/>
      <c r="SBI23" s="757"/>
      <c r="SBJ23" s="757"/>
      <c r="SBK23" s="757"/>
      <c r="SBL23" s="757"/>
      <c r="SBM23" s="757"/>
      <c r="SBN23" s="757"/>
      <c r="SBO23" s="757"/>
      <c r="SBP23" s="757"/>
      <c r="SBQ23" s="757"/>
      <c r="SBR23" s="757"/>
      <c r="SBS23" s="757"/>
      <c r="SBT23" s="757"/>
      <c r="SBU23" s="757"/>
      <c r="SBV23" s="757"/>
      <c r="SBW23" s="757"/>
      <c r="SBX23" s="757"/>
      <c r="SBY23" s="757"/>
      <c r="SBZ23" s="757"/>
      <c r="SCA23" s="757"/>
      <c r="SCB23" s="757"/>
      <c r="SCC23" s="757"/>
      <c r="SCD23" s="757"/>
      <c r="SCE23" s="757"/>
      <c r="SCF23" s="757"/>
      <c r="SCG23" s="757"/>
      <c r="SCH23" s="757"/>
      <c r="SCI23" s="757"/>
      <c r="SCJ23" s="757"/>
      <c r="SCK23" s="757"/>
      <c r="SCL23" s="757"/>
      <c r="SCM23" s="757"/>
      <c r="SCN23" s="757"/>
      <c r="SCO23" s="757"/>
      <c r="SCP23" s="757"/>
      <c r="SCQ23" s="757"/>
      <c r="SCR23" s="757"/>
      <c r="SCS23" s="757"/>
      <c r="SCT23" s="757"/>
      <c r="SCU23" s="757"/>
      <c r="SCV23" s="757"/>
      <c r="SCW23" s="757"/>
      <c r="SCX23" s="757"/>
      <c r="SCY23" s="757"/>
      <c r="SCZ23" s="757"/>
      <c r="SDA23" s="757"/>
      <c r="SDB23" s="757"/>
      <c r="SDC23" s="757"/>
      <c r="SDD23" s="757"/>
      <c r="SDE23" s="757"/>
      <c r="SDF23" s="757"/>
      <c r="SDG23" s="757"/>
      <c r="SDH23" s="757"/>
      <c r="SDI23" s="757"/>
      <c r="SDJ23" s="757"/>
      <c r="SDK23" s="757"/>
      <c r="SDL23" s="757"/>
      <c r="SDM23" s="757"/>
      <c r="SDN23" s="757"/>
      <c r="SDO23" s="757"/>
      <c r="SDP23" s="757"/>
      <c r="SDQ23" s="757"/>
      <c r="SDR23" s="757"/>
      <c r="SDS23" s="757"/>
      <c r="SDT23" s="757"/>
      <c r="SDU23" s="757"/>
      <c r="SDV23" s="757"/>
      <c r="SDW23" s="757"/>
      <c r="SDX23" s="757"/>
      <c r="SDY23" s="757"/>
      <c r="SDZ23" s="757"/>
      <c r="SEA23" s="757"/>
      <c r="SEB23" s="757"/>
      <c r="SEC23" s="757"/>
      <c r="SED23" s="757"/>
      <c r="SEE23" s="757"/>
      <c r="SEF23" s="757"/>
      <c r="SEG23" s="757"/>
      <c r="SEH23" s="757"/>
      <c r="SEI23" s="757"/>
      <c r="SEJ23" s="757"/>
      <c r="SEK23" s="757"/>
      <c r="SEL23" s="757"/>
      <c r="SEM23" s="757"/>
      <c r="SEN23" s="757"/>
      <c r="SEO23" s="757"/>
      <c r="SEP23" s="757"/>
      <c r="SEQ23" s="757"/>
      <c r="SER23" s="757"/>
      <c r="SES23" s="757"/>
      <c r="SET23" s="757"/>
      <c r="SEU23" s="757"/>
      <c r="SEV23" s="757"/>
      <c r="SEW23" s="757"/>
      <c r="SEX23" s="757"/>
      <c r="SEY23" s="757"/>
      <c r="SEZ23" s="757"/>
      <c r="SFA23" s="757"/>
      <c r="SFB23" s="757"/>
      <c r="SFC23" s="757"/>
      <c r="SFD23" s="757"/>
      <c r="SFE23" s="757"/>
      <c r="SFF23" s="757"/>
      <c r="SFG23" s="757"/>
      <c r="SFH23" s="757"/>
      <c r="SFI23" s="757"/>
      <c r="SFJ23" s="757"/>
      <c r="SFK23" s="757"/>
      <c r="SFL23" s="757"/>
      <c r="SFM23" s="757"/>
      <c r="SFN23" s="757"/>
      <c r="SFO23" s="757"/>
      <c r="SFP23" s="757"/>
      <c r="SFQ23" s="757"/>
      <c r="SFR23" s="757"/>
      <c r="SFS23" s="757"/>
      <c r="SFT23" s="757"/>
      <c r="SFU23" s="757"/>
      <c r="SFV23" s="757"/>
      <c r="SFW23" s="757"/>
      <c r="SFX23" s="757"/>
      <c r="SFY23" s="757"/>
      <c r="SFZ23" s="757"/>
      <c r="SGA23" s="757"/>
      <c r="SGB23" s="757"/>
      <c r="SGC23" s="757"/>
      <c r="SGD23" s="757"/>
      <c r="SGE23" s="757"/>
      <c r="SGF23" s="757"/>
      <c r="SGG23" s="757"/>
      <c r="SGH23" s="757"/>
      <c r="SGI23" s="757"/>
      <c r="SGJ23" s="757"/>
      <c r="SGK23" s="757"/>
      <c r="SGL23" s="757"/>
      <c r="SGM23" s="757"/>
      <c r="SGN23" s="757"/>
      <c r="SGO23" s="757"/>
      <c r="SGP23" s="757"/>
      <c r="SGQ23" s="757"/>
      <c r="SGR23" s="757"/>
      <c r="SGS23" s="757"/>
      <c r="SGT23" s="757"/>
      <c r="SGU23" s="757"/>
      <c r="SGV23" s="757"/>
      <c r="SGW23" s="757"/>
      <c r="SGX23" s="757"/>
      <c r="SGY23" s="757"/>
      <c r="SGZ23" s="757"/>
      <c r="SHA23" s="757"/>
      <c r="SHB23" s="757"/>
      <c r="SHC23" s="757"/>
      <c r="SHD23" s="757"/>
      <c r="SHE23" s="757"/>
      <c r="SHF23" s="757"/>
      <c r="SHG23" s="757"/>
      <c r="SHH23" s="757"/>
      <c r="SHI23" s="757"/>
      <c r="SHJ23" s="757"/>
      <c r="SHK23" s="757"/>
      <c r="SHL23" s="757"/>
      <c r="SHM23" s="757"/>
      <c r="SHN23" s="757"/>
      <c r="SHO23" s="757"/>
      <c r="SHP23" s="757"/>
      <c r="SHQ23" s="757"/>
      <c r="SHR23" s="757"/>
      <c r="SHS23" s="757"/>
      <c r="SHT23" s="757"/>
      <c r="SHU23" s="757"/>
      <c r="SHV23" s="757"/>
      <c r="SHW23" s="757"/>
      <c r="SHX23" s="757"/>
      <c r="SHY23" s="757"/>
      <c r="SHZ23" s="757"/>
      <c r="SIA23" s="757"/>
      <c r="SIB23" s="757"/>
      <c r="SIC23" s="757"/>
      <c r="SID23" s="757"/>
      <c r="SIE23" s="757"/>
      <c r="SIF23" s="757"/>
      <c r="SIG23" s="757"/>
      <c r="SIH23" s="757"/>
      <c r="SII23" s="757"/>
      <c r="SIJ23" s="757"/>
      <c r="SIK23" s="757"/>
      <c r="SIL23" s="757"/>
      <c r="SIM23" s="757"/>
      <c r="SIN23" s="757"/>
      <c r="SIO23" s="757"/>
      <c r="SIP23" s="757"/>
      <c r="SIQ23" s="757"/>
      <c r="SIR23" s="757"/>
      <c r="SIS23" s="757"/>
      <c r="SIT23" s="757"/>
      <c r="SIU23" s="757"/>
      <c r="SIV23" s="757"/>
      <c r="SIW23" s="757"/>
      <c r="SIX23" s="757"/>
      <c r="SIY23" s="757"/>
      <c r="SIZ23" s="757"/>
      <c r="SJA23" s="757"/>
      <c r="SJB23" s="757"/>
      <c r="SJC23" s="757"/>
      <c r="SJD23" s="757"/>
      <c r="SJE23" s="757"/>
      <c r="SJF23" s="757"/>
      <c r="SJG23" s="757"/>
      <c r="SJH23" s="757"/>
      <c r="SJI23" s="757"/>
      <c r="SJJ23" s="757"/>
      <c r="SJK23" s="757"/>
      <c r="SJL23" s="757"/>
      <c r="SJM23" s="757"/>
      <c r="SJN23" s="757"/>
      <c r="SJO23" s="757"/>
      <c r="SJP23" s="757"/>
      <c r="SJQ23" s="757"/>
      <c r="SJR23" s="757"/>
      <c r="SJS23" s="757"/>
      <c r="SJT23" s="757"/>
      <c r="SJU23" s="757"/>
      <c r="SJV23" s="757"/>
      <c r="SJW23" s="757"/>
      <c r="SJX23" s="757"/>
      <c r="SJY23" s="757"/>
      <c r="SJZ23" s="757"/>
      <c r="SKA23" s="757"/>
      <c r="SKB23" s="757"/>
      <c r="SKC23" s="757"/>
      <c r="SKD23" s="757"/>
      <c r="SKE23" s="757"/>
      <c r="SKF23" s="757"/>
      <c r="SKG23" s="757"/>
      <c r="SKH23" s="757"/>
      <c r="SKI23" s="757"/>
      <c r="SKJ23" s="757"/>
      <c r="SKK23" s="757"/>
      <c r="SKL23" s="757"/>
      <c r="SKM23" s="757"/>
      <c r="SKN23" s="757"/>
      <c r="SKO23" s="757"/>
      <c r="SKP23" s="757"/>
      <c r="SKQ23" s="757"/>
      <c r="SKR23" s="757"/>
      <c r="SKS23" s="757"/>
      <c r="SKT23" s="757"/>
      <c r="SKU23" s="757"/>
      <c r="SKV23" s="757"/>
      <c r="SKW23" s="757"/>
      <c r="SKX23" s="757"/>
      <c r="SKY23" s="757"/>
      <c r="SKZ23" s="757"/>
      <c r="SLA23" s="757"/>
      <c r="SLB23" s="757"/>
      <c r="SLC23" s="757"/>
      <c r="SLD23" s="757"/>
      <c r="SLE23" s="757"/>
      <c r="SLF23" s="757"/>
      <c r="SLG23" s="757"/>
      <c r="SLH23" s="757"/>
      <c r="SLI23" s="757"/>
      <c r="SLJ23" s="757"/>
      <c r="SLK23" s="757"/>
      <c r="SLL23" s="757"/>
      <c r="SLM23" s="757"/>
      <c r="SLN23" s="757"/>
      <c r="SLO23" s="757"/>
      <c r="SLP23" s="757"/>
      <c r="SLQ23" s="757"/>
      <c r="SLR23" s="757"/>
      <c r="SLS23" s="757"/>
      <c r="SLT23" s="757"/>
      <c r="SLU23" s="757"/>
      <c r="SLV23" s="757"/>
      <c r="SLW23" s="757"/>
      <c r="SLX23" s="757"/>
      <c r="SLY23" s="757"/>
      <c r="SLZ23" s="757"/>
      <c r="SMA23" s="757"/>
      <c r="SMB23" s="757"/>
      <c r="SMC23" s="757"/>
      <c r="SMD23" s="757"/>
      <c r="SME23" s="757"/>
      <c r="SMF23" s="757"/>
      <c r="SMG23" s="757"/>
      <c r="SMH23" s="757"/>
      <c r="SMI23" s="757"/>
      <c r="SMJ23" s="757"/>
      <c r="SMK23" s="757"/>
      <c r="SML23" s="757"/>
      <c r="SMM23" s="757"/>
      <c r="SMN23" s="757"/>
      <c r="SMO23" s="757"/>
      <c r="SMP23" s="757"/>
      <c r="SMQ23" s="757"/>
      <c r="SMR23" s="757"/>
      <c r="SMS23" s="757"/>
      <c r="SMT23" s="757"/>
      <c r="SMU23" s="757"/>
      <c r="SMV23" s="757"/>
      <c r="SMW23" s="757"/>
      <c r="SMX23" s="757"/>
      <c r="SMY23" s="757"/>
      <c r="SMZ23" s="757"/>
      <c r="SNA23" s="757"/>
      <c r="SNB23" s="757"/>
      <c r="SNC23" s="757"/>
      <c r="SND23" s="757"/>
      <c r="SNE23" s="757"/>
      <c r="SNF23" s="757"/>
      <c r="SNG23" s="757"/>
      <c r="SNH23" s="757"/>
      <c r="SNI23" s="757"/>
      <c r="SNJ23" s="757"/>
      <c r="SNK23" s="757"/>
      <c r="SNL23" s="757"/>
      <c r="SNM23" s="757"/>
      <c r="SNN23" s="757"/>
      <c r="SNO23" s="757"/>
      <c r="SNP23" s="757"/>
      <c r="SNQ23" s="757"/>
      <c r="SNR23" s="757"/>
      <c r="SNS23" s="757"/>
      <c r="SNT23" s="757"/>
      <c r="SNU23" s="757"/>
      <c r="SNV23" s="757"/>
      <c r="SNW23" s="757"/>
      <c r="SNX23" s="757"/>
      <c r="SNY23" s="757"/>
      <c r="SNZ23" s="757"/>
      <c r="SOA23" s="757"/>
      <c r="SOB23" s="757"/>
      <c r="SOC23" s="757"/>
      <c r="SOD23" s="757"/>
      <c r="SOE23" s="757"/>
      <c r="SOF23" s="757"/>
      <c r="SOG23" s="757"/>
      <c r="SOH23" s="757"/>
      <c r="SOI23" s="757"/>
      <c r="SOJ23" s="757"/>
      <c r="SOK23" s="757"/>
      <c r="SOL23" s="757"/>
      <c r="SOM23" s="757"/>
      <c r="SON23" s="757"/>
      <c r="SOO23" s="757"/>
      <c r="SOP23" s="757"/>
      <c r="SOQ23" s="757"/>
      <c r="SOR23" s="757"/>
      <c r="SOS23" s="757"/>
      <c r="SOT23" s="757"/>
      <c r="SOU23" s="757"/>
      <c r="SOV23" s="757"/>
      <c r="SOW23" s="757"/>
      <c r="SOX23" s="757"/>
      <c r="SOY23" s="757"/>
      <c r="SOZ23" s="757"/>
      <c r="SPA23" s="757"/>
      <c r="SPB23" s="757"/>
      <c r="SPC23" s="757"/>
      <c r="SPD23" s="757"/>
      <c r="SPE23" s="757"/>
      <c r="SPF23" s="757"/>
      <c r="SPG23" s="757"/>
      <c r="SPH23" s="757"/>
      <c r="SPI23" s="757"/>
      <c r="SPJ23" s="757"/>
      <c r="SPK23" s="757"/>
      <c r="SPL23" s="757"/>
      <c r="SPM23" s="757"/>
      <c r="SPN23" s="757"/>
      <c r="SPO23" s="757"/>
      <c r="SPP23" s="757"/>
      <c r="SPQ23" s="757"/>
      <c r="SPR23" s="757"/>
      <c r="SPS23" s="757"/>
      <c r="SPT23" s="757"/>
      <c r="SPU23" s="757"/>
      <c r="SPV23" s="757"/>
      <c r="SPW23" s="757"/>
      <c r="SPX23" s="757"/>
      <c r="SPY23" s="757"/>
      <c r="SPZ23" s="757"/>
      <c r="SQA23" s="757"/>
      <c r="SQB23" s="757"/>
      <c r="SQC23" s="757"/>
      <c r="SQD23" s="757"/>
      <c r="SQE23" s="757"/>
      <c r="SQF23" s="757"/>
      <c r="SQG23" s="757"/>
      <c r="SQH23" s="757"/>
      <c r="SQI23" s="757"/>
      <c r="SQJ23" s="757"/>
      <c r="SQK23" s="757"/>
      <c r="SQL23" s="757"/>
      <c r="SQM23" s="757"/>
      <c r="SQN23" s="757"/>
      <c r="SQO23" s="757"/>
      <c r="SQP23" s="757"/>
      <c r="SQQ23" s="757"/>
      <c r="SQR23" s="757"/>
      <c r="SQS23" s="757"/>
      <c r="SQT23" s="757"/>
      <c r="SQU23" s="757"/>
      <c r="SQV23" s="757"/>
      <c r="SQW23" s="757"/>
      <c r="SQX23" s="757"/>
      <c r="SQY23" s="757"/>
      <c r="SQZ23" s="757"/>
      <c r="SRA23" s="757"/>
      <c r="SRB23" s="757"/>
      <c r="SRC23" s="757"/>
      <c r="SRD23" s="757"/>
      <c r="SRE23" s="757"/>
      <c r="SRF23" s="757"/>
      <c r="SRG23" s="757"/>
      <c r="SRH23" s="757"/>
      <c r="SRI23" s="757"/>
      <c r="SRJ23" s="757"/>
      <c r="SRK23" s="757"/>
      <c r="SRL23" s="757"/>
      <c r="SRM23" s="757"/>
      <c r="SRN23" s="757"/>
      <c r="SRO23" s="757"/>
      <c r="SRP23" s="757"/>
      <c r="SRQ23" s="757"/>
      <c r="SRR23" s="757"/>
      <c r="SRS23" s="757"/>
      <c r="SRT23" s="757"/>
      <c r="SRU23" s="757"/>
      <c r="SRV23" s="757"/>
      <c r="SRW23" s="757"/>
      <c r="SRX23" s="757"/>
      <c r="SRY23" s="757"/>
      <c r="SRZ23" s="757"/>
      <c r="SSA23" s="757"/>
      <c r="SSB23" s="757"/>
      <c r="SSC23" s="757"/>
      <c r="SSD23" s="757"/>
      <c r="SSE23" s="757"/>
      <c r="SSF23" s="757"/>
      <c r="SSG23" s="757"/>
      <c r="SSH23" s="757"/>
      <c r="SSI23" s="757"/>
      <c r="SSJ23" s="757"/>
      <c r="SSK23" s="757"/>
      <c r="SSL23" s="757"/>
      <c r="SSM23" s="757"/>
      <c r="SSN23" s="757"/>
      <c r="SSO23" s="757"/>
      <c r="SSP23" s="757"/>
      <c r="SSQ23" s="757"/>
      <c r="SSR23" s="757"/>
      <c r="SSS23" s="757"/>
      <c r="SST23" s="757"/>
      <c r="SSU23" s="757"/>
      <c r="SSV23" s="757"/>
      <c r="SSW23" s="757"/>
      <c r="SSX23" s="757"/>
      <c r="SSY23" s="757"/>
      <c r="SSZ23" s="757"/>
      <c r="STA23" s="757"/>
      <c r="STB23" s="757"/>
      <c r="STC23" s="757"/>
      <c r="STD23" s="757"/>
      <c r="STE23" s="757"/>
      <c r="STF23" s="757"/>
      <c r="STG23" s="757"/>
      <c r="STH23" s="757"/>
      <c r="STI23" s="757"/>
      <c r="STJ23" s="757"/>
      <c r="STK23" s="757"/>
      <c r="STL23" s="757"/>
      <c r="STM23" s="757"/>
      <c r="STN23" s="757"/>
      <c r="STO23" s="757"/>
      <c r="STP23" s="757"/>
      <c r="STQ23" s="757"/>
      <c r="STR23" s="757"/>
      <c r="STS23" s="757"/>
      <c r="STT23" s="757"/>
      <c r="STU23" s="757"/>
      <c r="STV23" s="757"/>
      <c r="STW23" s="757"/>
      <c r="STX23" s="757"/>
      <c r="STY23" s="757"/>
      <c r="STZ23" s="757"/>
      <c r="SUA23" s="757"/>
      <c r="SUB23" s="757"/>
      <c r="SUC23" s="757"/>
      <c r="SUD23" s="757"/>
      <c r="SUE23" s="757"/>
      <c r="SUF23" s="757"/>
      <c r="SUG23" s="757"/>
      <c r="SUH23" s="757"/>
      <c r="SUI23" s="757"/>
      <c r="SUJ23" s="757"/>
      <c r="SUK23" s="757"/>
      <c r="SUL23" s="757"/>
      <c r="SUM23" s="757"/>
      <c r="SUN23" s="757"/>
      <c r="SUO23" s="757"/>
      <c r="SUP23" s="757"/>
      <c r="SUQ23" s="757"/>
      <c r="SUR23" s="757"/>
      <c r="SUS23" s="757"/>
      <c r="SUT23" s="757"/>
      <c r="SUU23" s="757"/>
      <c r="SUV23" s="757"/>
      <c r="SUW23" s="757"/>
      <c r="SUX23" s="757"/>
      <c r="SUY23" s="757"/>
      <c r="SUZ23" s="757"/>
      <c r="SVA23" s="757"/>
      <c r="SVB23" s="757"/>
      <c r="SVC23" s="757"/>
      <c r="SVD23" s="757"/>
      <c r="SVE23" s="757"/>
      <c r="SVF23" s="757"/>
      <c r="SVG23" s="757"/>
      <c r="SVH23" s="757"/>
      <c r="SVI23" s="757"/>
      <c r="SVJ23" s="757"/>
      <c r="SVK23" s="757"/>
      <c r="SVL23" s="757"/>
      <c r="SVM23" s="757"/>
      <c r="SVN23" s="757"/>
      <c r="SVO23" s="757"/>
      <c r="SVP23" s="757"/>
      <c r="SVQ23" s="757"/>
      <c r="SVR23" s="757"/>
      <c r="SVS23" s="757"/>
      <c r="SVT23" s="757"/>
      <c r="SVU23" s="757"/>
      <c r="SVV23" s="757"/>
      <c r="SVW23" s="757"/>
      <c r="SVX23" s="757"/>
      <c r="SVY23" s="757"/>
      <c r="SVZ23" s="757"/>
      <c r="SWA23" s="757"/>
      <c r="SWB23" s="757"/>
      <c r="SWC23" s="757"/>
      <c r="SWD23" s="757"/>
      <c r="SWE23" s="757"/>
      <c r="SWF23" s="757"/>
      <c r="SWG23" s="757"/>
      <c r="SWH23" s="757"/>
      <c r="SWI23" s="757"/>
      <c r="SWJ23" s="757"/>
      <c r="SWK23" s="757"/>
      <c r="SWL23" s="757"/>
      <c r="SWM23" s="757"/>
      <c r="SWN23" s="757"/>
      <c r="SWO23" s="757"/>
      <c r="SWP23" s="757"/>
      <c r="SWQ23" s="757"/>
      <c r="SWR23" s="757"/>
      <c r="SWS23" s="757"/>
      <c r="SWT23" s="757"/>
      <c r="SWU23" s="757"/>
      <c r="SWV23" s="757"/>
      <c r="SWW23" s="757"/>
      <c r="SWX23" s="757"/>
      <c r="SWY23" s="757"/>
      <c r="SWZ23" s="757"/>
      <c r="SXA23" s="757"/>
      <c r="SXB23" s="757"/>
      <c r="SXC23" s="757"/>
      <c r="SXD23" s="757"/>
      <c r="SXE23" s="757"/>
      <c r="SXF23" s="757"/>
      <c r="SXG23" s="757"/>
      <c r="SXH23" s="757"/>
      <c r="SXI23" s="757"/>
      <c r="SXJ23" s="757"/>
      <c r="SXK23" s="757"/>
      <c r="SXL23" s="757"/>
      <c r="SXM23" s="757"/>
      <c r="SXN23" s="757"/>
      <c r="SXO23" s="757"/>
      <c r="SXP23" s="757"/>
      <c r="SXQ23" s="757"/>
      <c r="SXR23" s="757"/>
      <c r="SXS23" s="757"/>
      <c r="SXT23" s="757"/>
      <c r="SXU23" s="757"/>
      <c r="SXV23" s="757"/>
      <c r="SXW23" s="757"/>
      <c r="SXX23" s="757"/>
      <c r="SXY23" s="757"/>
      <c r="SXZ23" s="757"/>
      <c r="SYA23" s="757"/>
      <c r="SYB23" s="757"/>
      <c r="SYC23" s="757"/>
      <c r="SYD23" s="757"/>
      <c r="SYE23" s="757"/>
      <c r="SYF23" s="757"/>
      <c r="SYG23" s="757"/>
      <c r="SYH23" s="757"/>
      <c r="SYI23" s="757"/>
      <c r="SYJ23" s="757"/>
      <c r="SYK23" s="757"/>
      <c r="SYL23" s="757"/>
      <c r="SYM23" s="757"/>
      <c r="SYN23" s="757"/>
      <c r="SYO23" s="757"/>
      <c r="SYP23" s="757"/>
      <c r="SYQ23" s="757"/>
      <c r="SYR23" s="757"/>
      <c r="SYS23" s="757"/>
      <c r="SYT23" s="757"/>
      <c r="SYU23" s="757"/>
      <c r="SYV23" s="757"/>
      <c r="SYW23" s="757"/>
      <c r="SYX23" s="757"/>
      <c r="SYY23" s="757"/>
      <c r="SYZ23" s="757"/>
      <c r="SZA23" s="757"/>
      <c r="SZB23" s="757"/>
      <c r="SZC23" s="757"/>
      <c r="SZD23" s="757"/>
      <c r="SZE23" s="757"/>
      <c r="SZF23" s="757"/>
      <c r="SZG23" s="757"/>
      <c r="SZH23" s="757"/>
      <c r="SZI23" s="757"/>
      <c r="SZJ23" s="757"/>
      <c r="SZK23" s="757"/>
      <c r="SZL23" s="757"/>
      <c r="SZM23" s="757"/>
      <c r="SZN23" s="757"/>
      <c r="SZO23" s="757"/>
      <c r="SZP23" s="757"/>
      <c r="SZQ23" s="757"/>
      <c r="SZR23" s="757"/>
      <c r="SZS23" s="757"/>
      <c r="SZT23" s="757"/>
      <c r="SZU23" s="757"/>
      <c r="SZV23" s="757"/>
      <c r="SZW23" s="757"/>
      <c r="SZX23" s="757"/>
      <c r="SZY23" s="757"/>
      <c r="SZZ23" s="757"/>
      <c r="TAA23" s="757"/>
      <c r="TAB23" s="757"/>
      <c r="TAC23" s="757"/>
      <c r="TAD23" s="757"/>
      <c r="TAE23" s="757"/>
      <c r="TAF23" s="757"/>
      <c r="TAG23" s="757"/>
      <c r="TAH23" s="757"/>
      <c r="TAI23" s="757"/>
      <c r="TAJ23" s="757"/>
      <c r="TAK23" s="757"/>
      <c r="TAL23" s="757"/>
      <c r="TAM23" s="757"/>
      <c r="TAN23" s="757"/>
      <c r="TAO23" s="757"/>
      <c r="TAP23" s="757"/>
      <c r="TAQ23" s="757"/>
      <c r="TAR23" s="757"/>
      <c r="TAS23" s="757"/>
      <c r="TAT23" s="757"/>
      <c r="TAU23" s="757"/>
      <c r="TAV23" s="757"/>
      <c r="TAW23" s="757"/>
      <c r="TAX23" s="757"/>
      <c r="TAY23" s="757"/>
      <c r="TAZ23" s="757"/>
      <c r="TBA23" s="757"/>
      <c r="TBB23" s="757"/>
      <c r="TBC23" s="757"/>
      <c r="TBD23" s="757"/>
      <c r="TBE23" s="757"/>
      <c r="TBF23" s="757"/>
      <c r="TBG23" s="757"/>
      <c r="TBH23" s="757"/>
      <c r="TBI23" s="757"/>
      <c r="TBJ23" s="757"/>
      <c r="TBK23" s="757"/>
      <c r="TBL23" s="757"/>
      <c r="TBM23" s="757"/>
      <c r="TBN23" s="757"/>
      <c r="TBO23" s="757"/>
      <c r="TBP23" s="757"/>
      <c r="TBQ23" s="757"/>
      <c r="TBR23" s="757"/>
      <c r="TBS23" s="757"/>
      <c r="TBT23" s="757"/>
      <c r="TBU23" s="757"/>
      <c r="TBV23" s="757"/>
      <c r="TBW23" s="757"/>
      <c r="TBX23" s="757"/>
      <c r="TBY23" s="757"/>
      <c r="TBZ23" s="757"/>
      <c r="TCA23" s="757"/>
      <c r="TCB23" s="757"/>
      <c r="TCC23" s="757"/>
      <c r="TCD23" s="757"/>
      <c r="TCE23" s="757"/>
      <c r="TCF23" s="757"/>
      <c r="TCG23" s="757"/>
      <c r="TCH23" s="757"/>
      <c r="TCI23" s="757"/>
      <c r="TCJ23" s="757"/>
      <c r="TCK23" s="757"/>
      <c r="TCL23" s="757"/>
      <c r="TCM23" s="757"/>
      <c r="TCN23" s="757"/>
      <c r="TCO23" s="757"/>
      <c r="TCP23" s="757"/>
      <c r="TCQ23" s="757"/>
      <c r="TCR23" s="757"/>
      <c r="TCS23" s="757"/>
      <c r="TCT23" s="757"/>
      <c r="TCU23" s="757"/>
      <c r="TCV23" s="757"/>
      <c r="TCW23" s="757"/>
      <c r="TCX23" s="757"/>
      <c r="TCY23" s="757"/>
      <c r="TCZ23" s="757"/>
      <c r="TDA23" s="757"/>
      <c r="TDB23" s="757"/>
      <c r="TDC23" s="757"/>
      <c r="TDD23" s="757"/>
      <c r="TDE23" s="757"/>
      <c r="TDF23" s="757"/>
      <c r="TDG23" s="757"/>
      <c r="TDH23" s="757"/>
      <c r="TDI23" s="757"/>
      <c r="TDJ23" s="757"/>
      <c r="TDK23" s="757"/>
      <c r="TDL23" s="757"/>
      <c r="TDM23" s="757"/>
      <c r="TDN23" s="757"/>
      <c r="TDO23" s="757"/>
      <c r="TDP23" s="757"/>
      <c r="TDQ23" s="757"/>
      <c r="TDR23" s="757"/>
      <c r="TDS23" s="757"/>
      <c r="TDT23" s="757"/>
      <c r="TDU23" s="757"/>
      <c r="TDV23" s="757"/>
      <c r="TDW23" s="757"/>
      <c r="TDX23" s="757"/>
      <c r="TDY23" s="757"/>
      <c r="TDZ23" s="757"/>
      <c r="TEA23" s="757"/>
      <c r="TEB23" s="757"/>
      <c r="TEC23" s="757"/>
      <c r="TED23" s="757"/>
      <c r="TEE23" s="757"/>
      <c r="TEF23" s="757"/>
      <c r="TEG23" s="757"/>
      <c r="TEH23" s="757"/>
      <c r="TEI23" s="757"/>
      <c r="TEJ23" s="757"/>
      <c r="TEK23" s="757"/>
      <c r="TEL23" s="757"/>
      <c r="TEM23" s="757"/>
      <c r="TEN23" s="757"/>
      <c r="TEO23" s="757"/>
      <c r="TEP23" s="757"/>
      <c r="TEQ23" s="757"/>
      <c r="TER23" s="757"/>
      <c r="TES23" s="757"/>
      <c r="TET23" s="757"/>
      <c r="TEU23" s="757"/>
      <c r="TEV23" s="757"/>
      <c r="TEW23" s="757"/>
      <c r="TEX23" s="757"/>
      <c r="TEY23" s="757"/>
      <c r="TEZ23" s="757"/>
      <c r="TFA23" s="757"/>
      <c r="TFB23" s="757"/>
      <c r="TFC23" s="757"/>
      <c r="TFD23" s="757"/>
      <c r="TFE23" s="757"/>
      <c r="TFF23" s="757"/>
      <c r="TFG23" s="757"/>
      <c r="TFH23" s="757"/>
      <c r="TFI23" s="757"/>
      <c r="TFJ23" s="757"/>
      <c r="TFK23" s="757"/>
      <c r="TFL23" s="757"/>
      <c r="TFM23" s="757"/>
      <c r="TFN23" s="757"/>
      <c r="TFO23" s="757"/>
      <c r="TFP23" s="757"/>
      <c r="TFQ23" s="757"/>
      <c r="TFR23" s="757"/>
      <c r="TFS23" s="757"/>
      <c r="TFT23" s="757"/>
      <c r="TFU23" s="757"/>
      <c r="TFV23" s="757"/>
      <c r="TFW23" s="757"/>
      <c r="TFX23" s="757"/>
      <c r="TFY23" s="757"/>
      <c r="TFZ23" s="757"/>
      <c r="TGA23" s="757"/>
      <c r="TGB23" s="757"/>
      <c r="TGC23" s="757"/>
      <c r="TGD23" s="757"/>
      <c r="TGE23" s="757"/>
      <c r="TGF23" s="757"/>
      <c r="TGG23" s="757"/>
      <c r="TGH23" s="757"/>
      <c r="TGI23" s="757"/>
      <c r="TGJ23" s="757"/>
      <c r="TGK23" s="757"/>
      <c r="TGL23" s="757"/>
      <c r="TGM23" s="757"/>
      <c r="TGN23" s="757"/>
      <c r="TGO23" s="757"/>
      <c r="TGP23" s="757"/>
      <c r="TGQ23" s="757"/>
      <c r="TGR23" s="757"/>
      <c r="TGS23" s="757"/>
      <c r="TGT23" s="757"/>
      <c r="TGU23" s="757"/>
      <c r="TGV23" s="757"/>
      <c r="TGW23" s="757"/>
      <c r="TGX23" s="757"/>
      <c r="TGY23" s="757"/>
      <c r="TGZ23" s="757"/>
      <c r="THA23" s="757"/>
      <c r="THB23" s="757"/>
      <c r="THC23" s="757"/>
      <c r="THD23" s="757"/>
      <c r="THE23" s="757"/>
      <c r="THF23" s="757"/>
      <c r="THG23" s="757"/>
      <c r="THH23" s="757"/>
      <c r="THI23" s="757"/>
      <c r="THJ23" s="757"/>
      <c r="THK23" s="757"/>
      <c r="THL23" s="757"/>
      <c r="THM23" s="757"/>
      <c r="THN23" s="757"/>
      <c r="THO23" s="757"/>
      <c r="THP23" s="757"/>
      <c r="THQ23" s="757"/>
      <c r="THR23" s="757"/>
      <c r="THS23" s="757"/>
      <c r="THT23" s="757"/>
      <c r="THU23" s="757"/>
      <c r="THV23" s="757"/>
      <c r="THW23" s="757"/>
      <c r="THX23" s="757"/>
      <c r="THY23" s="757"/>
      <c r="THZ23" s="757"/>
      <c r="TIA23" s="757"/>
      <c r="TIB23" s="757"/>
      <c r="TIC23" s="757"/>
      <c r="TID23" s="757"/>
      <c r="TIE23" s="757"/>
      <c r="TIF23" s="757"/>
      <c r="TIG23" s="757"/>
      <c r="TIH23" s="757"/>
      <c r="TII23" s="757"/>
      <c r="TIJ23" s="757"/>
      <c r="TIK23" s="757"/>
      <c r="TIL23" s="757"/>
      <c r="TIM23" s="757"/>
      <c r="TIN23" s="757"/>
      <c r="TIO23" s="757"/>
      <c r="TIP23" s="757"/>
      <c r="TIQ23" s="757"/>
      <c r="TIR23" s="757"/>
      <c r="TIS23" s="757"/>
      <c r="TIT23" s="757"/>
      <c r="TIU23" s="757"/>
      <c r="TIV23" s="757"/>
      <c r="TIW23" s="757"/>
      <c r="TIX23" s="757"/>
      <c r="TIY23" s="757"/>
      <c r="TIZ23" s="757"/>
      <c r="TJA23" s="757"/>
      <c r="TJB23" s="757"/>
      <c r="TJC23" s="757"/>
      <c r="TJD23" s="757"/>
      <c r="TJE23" s="757"/>
      <c r="TJF23" s="757"/>
      <c r="TJG23" s="757"/>
      <c r="TJH23" s="757"/>
      <c r="TJI23" s="757"/>
      <c r="TJJ23" s="757"/>
      <c r="TJK23" s="757"/>
      <c r="TJL23" s="757"/>
      <c r="TJM23" s="757"/>
      <c r="TJN23" s="757"/>
      <c r="TJO23" s="757"/>
      <c r="TJP23" s="757"/>
      <c r="TJQ23" s="757"/>
      <c r="TJR23" s="757"/>
      <c r="TJS23" s="757"/>
      <c r="TJT23" s="757"/>
      <c r="TJU23" s="757"/>
      <c r="TJV23" s="757"/>
      <c r="TJW23" s="757"/>
      <c r="TJX23" s="757"/>
      <c r="TJY23" s="757"/>
      <c r="TJZ23" s="757"/>
      <c r="TKA23" s="757"/>
      <c r="TKB23" s="757"/>
      <c r="TKC23" s="757"/>
      <c r="TKD23" s="757"/>
      <c r="TKE23" s="757"/>
      <c r="TKF23" s="757"/>
      <c r="TKG23" s="757"/>
      <c r="TKH23" s="757"/>
      <c r="TKI23" s="757"/>
      <c r="TKJ23" s="757"/>
      <c r="TKK23" s="757"/>
      <c r="TKL23" s="757"/>
      <c r="TKM23" s="757"/>
      <c r="TKN23" s="757"/>
      <c r="TKO23" s="757"/>
      <c r="TKP23" s="757"/>
      <c r="TKQ23" s="757"/>
      <c r="TKR23" s="757"/>
      <c r="TKS23" s="757"/>
      <c r="TKT23" s="757"/>
      <c r="TKU23" s="757"/>
      <c r="TKV23" s="757"/>
      <c r="TKW23" s="757"/>
      <c r="TKX23" s="757"/>
      <c r="TKY23" s="757"/>
      <c r="TKZ23" s="757"/>
      <c r="TLA23" s="757"/>
      <c r="TLB23" s="757"/>
      <c r="TLC23" s="757"/>
      <c r="TLD23" s="757"/>
      <c r="TLE23" s="757"/>
      <c r="TLF23" s="757"/>
      <c r="TLG23" s="757"/>
      <c r="TLH23" s="757"/>
      <c r="TLI23" s="757"/>
      <c r="TLJ23" s="757"/>
      <c r="TLK23" s="757"/>
      <c r="TLL23" s="757"/>
      <c r="TLM23" s="757"/>
      <c r="TLN23" s="757"/>
      <c r="TLO23" s="757"/>
      <c r="TLP23" s="757"/>
      <c r="TLQ23" s="757"/>
      <c r="TLR23" s="757"/>
      <c r="TLS23" s="757"/>
      <c r="TLT23" s="757"/>
      <c r="TLU23" s="757"/>
      <c r="TLV23" s="757"/>
      <c r="TLW23" s="757"/>
      <c r="TLX23" s="757"/>
      <c r="TLY23" s="757"/>
      <c r="TLZ23" s="757"/>
      <c r="TMA23" s="757"/>
      <c r="TMB23" s="757"/>
      <c r="TMC23" s="757"/>
      <c r="TMD23" s="757"/>
      <c r="TME23" s="757"/>
      <c r="TMF23" s="757"/>
      <c r="TMG23" s="757"/>
      <c r="TMH23" s="757"/>
      <c r="TMI23" s="757"/>
      <c r="TMJ23" s="757"/>
      <c r="TMK23" s="757"/>
      <c r="TML23" s="757"/>
      <c r="TMM23" s="757"/>
      <c r="TMN23" s="757"/>
      <c r="TMO23" s="757"/>
      <c r="TMP23" s="757"/>
      <c r="TMQ23" s="757"/>
      <c r="TMR23" s="757"/>
      <c r="TMS23" s="757"/>
      <c r="TMT23" s="757"/>
      <c r="TMU23" s="757"/>
      <c r="TMV23" s="757"/>
      <c r="TMW23" s="757"/>
      <c r="TMX23" s="757"/>
      <c r="TMY23" s="757"/>
      <c r="TMZ23" s="757"/>
      <c r="TNA23" s="757"/>
      <c r="TNB23" s="757"/>
      <c r="TNC23" s="757"/>
      <c r="TND23" s="757"/>
      <c r="TNE23" s="757"/>
      <c r="TNF23" s="757"/>
      <c r="TNG23" s="757"/>
      <c r="TNH23" s="757"/>
      <c r="TNI23" s="757"/>
      <c r="TNJ23" s="757"/>
      <c r="TNK23" s="757"/>
      <c r="TNL23" s="757"/>
      <c r="TNM23" s="757"/>
      <c r="TNN23" s="757"/>
      <c r="TNO23" s="757"/>
      <c r="TNP23" s="757"/>
      <c r="TNQ23" s="757"/>
      <c r="TNR23" s="757"/>
      <c r="TNS23" s="757"/>
      <c r="TNT23" s="757"/>
      <c r="TNU23" s="757"/>
      <c r="TNV23" s="757"/>
      <c r="TNW23" s="757"/>
      <c r="TNX23" s="757"/>
      <c r="TNY23" s="757"/>
      <c r="TNZ23" s="757"/>
      <c r="TOA23" s="757"/>
      <c r="TOB23" s="757"/>
      <c r="TOC23" s="757"/>
      <c r="TOD23" s="757"/>
      <c r="TOE23" s="757"/>
      <c r="TOF23" s="757"/>
      <c r="TOG23" s="757"/>
      <c r="TOH23" s="757"/>
      <c r="TOI23" s="757"/>
      <c r="TOJ23" s="757"/>
      <c r="TOK23" s="757"/>
      <c r="TOL23" s="757"/>
      <c r="TOM23" s="757"/>
      <c r="TON23" s="757"/>
      <c r="TOO23" s="757"/>
      <c r="TOP23" s="757"/>
      <c r="TOQ23" s="757"/>
      <c r="TOR23" s="757"/>
      <c r="TOS23" s="757"/>
      <c r="TOT23" s="757"/>
      <c r="TOU23" s="757"/>
      <c r="TOV23" s="757"/>
      <c r="TOW23" s="757"/>
      <c r="TOX23" s="757"/>
      <c r="TOY23" s="757"/>
      <c r="TOZ23" s="757"/>
      <c r="TPA23" s="757"/>
      <c r="TPB23" s="757"/>
      <c r="TPC23" s="757"/>
      <c r="TPD23" s="757"/>
      <c r="TPE23" s="757"/>
      <c r="TPF23" s="757"/>
      <c r="TPG23" s="757"/>
      <c r="TPH23" s="757"/>
      <c r="TPI23" s="757"/>
      <c r="TPJ23" s="757"/>
      <c r="TPK23" s="757"/>
      <c r="TPL23" s="757"/>
      <c r="TPM23" s="757"/>
      <c r="TPN23" s="757"/>
      <c r="TPO23" s="757"/>
      <c r="TPP23" s="757"/>
      <c r="TPQ23" s="757"/>
      <c r="TPR23" s="757"/>
      <c r="TPS23" s="757"/>
      <c r="TPT23" s="757"/>
      <c r="TPU23" s="757"/>
      <c r="TPV23" s="757"/>
      <c r="TPW23" s="757"/>
      <c r="TPX23" s="757"/>
      <c r="TPY23" s="757"/>
      <c r="TPZ23" s="757"/>
      <c r="TQA23" s="757"/>
      <c r="TQB23" s="757"/>
      <c r="TQC23" s="757"/>
      <c r="TQD23" s="757"/>
      <c r="TQE23" s="757"/>
      <c r="TQF23" s="757"/>
      <c r="TQG23" s="757"/>
      <c r="TQH23" s="757"/>
      <c r="TQI23" s="757"/>
      <c r="TQJ23" s="757"/>
      <c r="TQK23" s="757"/>
      <c r="TQL23" s="757"/>
      <c r="TQM23" s="757"/>
      <c r="TQN23" s="757"/>
      <c r="TQO23" s="757"/>
      <c r="TQP23" s="757"/>
      <c r="TQQ23" s="757"/>
      <c r="TQR23" s="757"/>
      <c r="TQS23" s="757"/>
      <c r="TQT23" s="757"/>
      <c r="TQU23" s="757"/>
      <c r="TQV23" s="757"/>
      <c r="TQW23" s="757"/>
      <c r="TQX23" s="757"/>
      <c r="TQY23" s="757"/>
      <c r="TQZ23" s="757"/>
      <c r="TRA23" s="757"/>
      <c r="TRB23" s="757"/>
      <c r="TRC23" s="757"/>
      <c r="TRD23" s="757"/>
      <c r="TRE23" s="757"/>
      <c r="TRF23" s="757"/>
      <c r="TRG23" s="757"/>
      <c r="TRH23" s="757"/>
      <c r="TRI23" s="757"/>
      <c r="TRJ23" s="757"/>
      <c r="TRK23" s="757"/>
      <c r="TRL23" s="757"/>
      <c r="TRM23" s="757"/>
      <c r="TRN23" s="757"/>
      <c r="TRO23" s="757"/>
      <c r="TRP23" s="757"/>
      <c r="TRQ23" s="757"/>
      <c r="TRR23" s="757"/>
      <c r="TRS23" s="757"/>
      <c r="TRT23" s="757"/>
      <c r="TRU23" s="757"/>
      <c r="TRV23" s="757"/>
      <c r="TRW23" s="757"/>
      <c r="TRX23" s="757"/>
      <c r="TRY23" s="757"/>
      <c r="TRZ23" s="757"/>
      <c r="TSA23" s="757"/>
      <c r="TSB23" s="757"/>
      <c r="TSC23" s="757"/>
      <c r="TSD23" s="757"/>
      <c r="TSE23" s="757"/>
      <c r="TSF23" s="757"/>
      <c r="TSG23" s="757"/>
      <c r="TSH23" s="757"/>
      <c r="TSI23" s="757"/>
      <c r="TSJ23" s="757"/>
      <c r="TSK23" s="757"/>
      <c r="TSL23" s="757"/>
      <c r="TSM23" s="757"/>
      <c r="TSN23" s="757"/>
      <c r="TSO23" s="757"/>
      <c r="TSP23" s="757"/>
      <c r="TSQ23" s="757"/>
      <c r="TSR23" s="757"/>
      <c r="TSS23" s="757"/>
      <c r="TST23" s="757"/>
      <c r="TSU23" s="757"/>
      <c r="TSV23" s="757"/>
      <c r="TSW23" s="757"/>
      <c r="TSX23" s="757"/>
      <c r="TSY23" s="757"/>
      <c r="TSZ23" s="757"/>
      <c r="TTA23" s="757"/>
      <c r="TTB23" s="757"/>
      <c r="TTC23" s="757"/>
      <c r="TTD23" s="757"/>
      <c r="TTE23" s="757"/>
      <c r="TTF23" s="757"/>
      <c r="TTG23" s="757"/>
      <c r="TTH23" s="757"/>
      <c r="TTI23" s="757"/>
      <c r="TTJ23" s="757"/>
      <c r="TTK23" s="757"/>
      <c r="TTL23" s="757"/>
      <c r="TTM23" s="757"/>
      <c r="TTN23" s="757"/>
      <c r="TTO23" s="757"/>
      <c r="TTP23" s="757"/>
      <c r="TTQ23" s="757"/>
      <c r="TTR23" s="757"/>
      <c r="TTS23" s="757"/>
      <c r="TTT23" s="757"/>
      <c r="TTU23" s="757"/>
      <c r="TTV23" s="757"/>
      <c r="TTW23" s="757"/>
      <c r="TTX23" s="757"/>
      <c r="TTY23" s="757"/>
      <c r="TTZ23" s="757"/>
      <c r="TUA23" s="757"/>
      <c r="TUB23" s="757"/>
      <c r="TUC23" s="757"/>
      <c r="TUD23" s="757"/>
      <c r="TUE23" s="757"/>
      <c r="TUF23" s="757"/>
      <c r="TUG23" s="757"/>
      <c r="TUH23" s="757"/>
      <c r="TUI23" s="757"/>
      <c r="TUJ23" s="757"/>
      <c r="TUK23" s="757"/>
      <c r="TUL23" s="757"/>
      <c r="TUM23" s="757"/>
      <c r="TUN23" s="757"/>
      <c r="TUO23" s="757"/>
      <c r="TUP23" s="757"/>
      <c r="TUQ23" s="757"/>
      <c r="TUR23" s="757"/>
      <c r="TUS23" s="757"/>
      <c r="TUT23" s="757"/>
      <c r="TUU23" s="757"/>
      <c r="TUV23" s="757"/>
      <c r="TUW23" s="757"/>
      <c r="TUX23" s="757"/>
      <c r="TUY23" s="757"/>
      <c r="TUZ23" s="757"/>
      <c r="TVA23" s="757"/>
      <c r="TVB23" s="757"/>
      <c r="TVC23" s="757"/>
      <c r="TVD23" s="757"/>
      <c r="TVE23" s="757"/>
      <c r="TVF23" s="757"/>
      <c r="TVG23" s="757"/>
      <c r="TVH23" s="757"/>
      <c r="TVI23" s="757"/>
      <c r="TVJ23" s="757"/>
      <c r="TVK23" s="757"/>
      <c r="TVL23" s="757"/>
      <c r="TVM23" s="757"/>
      <c r="TVN23" s="757"/>
      <c r="TVO23" s="757"/>
      <c r="TVP23" s="757"/>
      <c r="TVQ23" s="757"/>
      <c r="TVR23" s="757"/>
      <c r="TVS23" s="757"/>
      <c r="TVT23" s="757"/>
      <c r="TVU23" s="757"/>
      <c r="TVV23" s="757"/>
      <c r="TVW23" s="757"/>
      <c r="TVX23" s="757"/>
      <c r="TVY23" s="757"/>
      <c r="TVZ23" s="757"/>
      <c r="TWA23" s="757"/>
      <c r="TWB23" s="757"/>
      <c r="TWC23" s="757"/>
      <c r="TWD23" s="757"/>
      <c r="TWE23" s="757"/>
      <c r="TWF23" s="757"/>
      <c r="TWG23" s="757"/>
      <c r="TWH23" s="757"/>
      <c r="TWI23" s="757"/>
      <c r="TWJ23" s="757"/>
      <c r="TWK23" s="757"/>
      <c r="TWL23" s="757"/>
      <c r="TWM23" s="757"/>
      <c r="TWN23" s="757"/>
      <c r="TWO23" s="757"/>
      <c r="TWP23" s="757"/>
      <c r="TWQ23" s="757"/>
      <c r="TWR23" s="757"/>
      <c r="TWS23" s="757"/>
      <c r="TWT23" s="757"/>
      <c r="TWU23" s="757"/>
      <c r="TWV23" s="757"/>
      <c r="TWW23" s="757"/>
      <c r="TWX23" s="757"/>
      <c r="TWY23" s="757"/>
      <c r="TWZ23" s="757"/>
      <c r="TXA23" s="757"/>
      <c r="TXB23" s="757"/>
      <c r="TXC23" s="757"/>
      <c r="TXD23" s="757"/>
      <c r="TXE23" s="757"/>
      <c r="TXF23" s="757"/>
      <c r="TXG23" s="757"/>
      <c r="TXH23" s="757"/>
      <c r="TXI23" s="757"/>
      <c r="TXJ23" s="757"/>
      <c r="TXK23" s="757"/>
      <c r="TXL23" s="757"/>
      <c r="TXM23" s="757"/>
      <c r="TXN23" s="757"/>
      <c r="TXO23" s="757"/>
      <c r="TXP23" s="757"/>
      <c r="TXQ23" s="757"/>
      <c r="TXR23" s="757"/>
      <c r="TXS23" s="757"/>
      <c r="TXT23" s="757"/>
      <c r="TXU23" s="757"/>
      <c r="TXV23" s="757"/>
      <c r="TXW23" s="757"/>
      <c r="TXX23" s="757"/>
      <c r="TXY23" s="757"/>
      <c r="TXZ23" s="757"/>
      <c r="TYA23" s="757"/>
      <c r="TYB23" s="757"/>
      <c r="TYC23" s="757"/>
      <c r="TYD23" s="757"/>
      <c r="TYE23" s="757"/>
      <c r="TYF23" s="757"/>
      <c r="TYG23" s="757"/>
      <c r="TYH23" s="757"/>
      <c r="TYI23" s="757"/>
      <c r="TYJ23" s="757"/>
      <c r="TYK23" s="757"/>
      <c r="TYL23" s="757"/>
      <c r="TYM23" s="757"/>
      <c r="TYN23" s="757"/>
      <c r="TYO23" s="757"/>
      <c r="TYP23" s="757"/>
      <c r="TYQ23" s="757"/>
      <c r="TYR23" s="757"/>
      <c r="TYS23" s="757"/>
      <c r="TYT23" s="757"/>
      <c r="TYU23" s="757"/>
      <c r="TYV23" s="757"/>
      <c r="TYW23" s="757"/>
      <c r="TYX23" s="757"/>
      <c r="TYY23" s="757"/>
      <c r="TYZ23" s="757"/>
      <c r="TZA23" s="757"/>
      <c r="TZB23" s="757"/>
      <c r="TZC23" s="757"/>
      <c r="TZD23" s="757"/>
      <c r="TZE23" s="757"/>
      <c r="TZF23" s="757"/>
      <c r="TZG23" s="757"/>
      <c r="TZH23" s="757"/>
      <c r="TZI23" s="757"/>
      <c r="TZJ23" s="757"/>
      <c r="TZK23" s="757"/>
      <c r="TZL23" s="757"/>
      <c r="TZM23" s="757"/>
      <c r="TZN23" s="757"/>
      <c r="TZO23" s="757"/>
      <c r="TZP23" s="757"/>
      <c r="TZQ23" s="757"/>
      <c r="TZR23" s="757"/>
      <c r="TZS23" s="757"/>
      <c r="TZT23" s="757"/>
      <c r="TZU23" s="757"/>
      <c r="TZV23" s="757"/>
      <c r="TZW23" s="757"/>
      <c r="TZX23" s="757"/>
      <c r="TZY23" s="757"/>
      <c r="TZZ23" s="757"/>
      <c r="UAA23" s="757"/>
      <c r="UAB23" s="757"/>
      <c r="UAC23" s="757"/>
      <c r="UAD23" s="757"/>
      <c r="UAE23" s="757"/>
      <c r="UAF23" s="757"/>
      <c r="UAG23" s="757"/>
      <c r="UAH23" s="757"/>
      <c r="UAI23" s="757"/>
      <c r="UAJ23" s="757"/>
      <c r="UAK23" s="757"/>
      <c r="UAL23" s="757"/>
      <c r="UAM23" s="757"/>
      <c r="UAN23" s="757"/>
      <c r="UAO23" s="757"/>
      <c r="UAP23" s="757"/>
      <c r="UAQ23" s="757"/>
      <c r="UAR23" s="757"/>
      <c r="UAS23" s="757"/>
      <c r="UAT23" s="757"/>
      <c r="UAU23" s="757"/>
      <c r="UAV23" s="757"/>
      <c r="UAW23" s="757"/>
      <c r="UAX23" s="757"/>
      <c r="UAY23" s="757"/>
      <c r="UAZ23" s="757"/>
      <c r="UBA23" s="757"/>
      <c r="UBB23" s="757"/>
      <c r="UBC23" s="757"/>
      <c r="UBD23" s="757"/>
      <c r="UBE23" s="757"/>
      <c r="UBF23" s="757"/>
      <c r="UBG23" s="757"/>
      <c r="UBH23" s="757"/>
      <c r="UBI23" s="757"/>
      <c r="UBJ23" s="757"/>
      <c r="UBK23" s="757"/>
      <c r="UBL23" s="757"/>
      <c r="UBM23" s="757"/>
      <c r="UBN23" s="757"/>
      <c r="UBO23" s="757"/>
      <c r="UBP23" s="757"/>
      <c r="UBQ23" s="757"/>
      <c r="UBR23" s="757"/>
      <c r="UBS23" s="757"/>
      <c r="UBT23" s="757"/>
      <c r="UBU23" s="757"/>
      <c r="UBV23" s="757"/>
      <c r="UBW23" s="757"/>
      <c r="UBX23" s="757"/>
      <c r="UBY23" s="757"/>
      <c r="UBZ23" s="757"/>
      <c r="UCA23" s="757"/>
      <c r="UCB23" s="757"/>
      <c r="UCC23" s="757"/>
      <c r="UCD23" s="757"/>
      <c r="UCE23" s="757"/>
      <c r="UCF23" s="757"/>
      <c r="UCG23" s="757"/>
      <c r="UCH23" s="757"/>
      <c r="UCI23" s="757"/>
      <c r="UCJ23" s="757"/>
      <c r="UCK23" s="757"/>
      <c r="UCL23" s="757"/>
      <c r="UCM23" s="757"/>
      <c r="UCN23" s="757"/>
      <c r="UCO23" s="757"/>
      <c r="UCP23" s="757"/>
      <c r="UCQ23" s="757"/>
      <c r="UCR23" s="757"/>
      <c r="UCS23" s="757"/>
      <c r="UCT23" s="757"/>
      <c r="UCU23" s="757"/>
      <c r="UCV23" s="757"/>
      <c r="UCW23" s="757"/>
      <c r="UCX23" s="757"/>
      <c r="UCY23" s="757"/>
      <c r="UCZ23" s="757"/>
      <c r="UDA23" s="757"/>
      <c r="UDB23" s="757"/>
      <c r="UDC23" s="757"/>
      <c r="UDD23" s="757"/>
      <c r="UDE23" s="757"/>
      <c r="UDF23" s="757"/>
      <c r="UDG23" s="757"/>
      <c r="UDH23" s="757"/>
      <c r="UDI23" s="757"/>
      <c r="UDJ23" s="757"/>
      <c r="UDK23" s="757"/>
      <c r="UDL23" s="757"/>
      <c r="UDM23" s="757"/>
      <c r="UDN23" s="757"/>
      <c r="UDO23" s="757"/>
      <c r="UDP23" s="757"/>
      <c r="UDQ23" s="757"/>
      <c r="UDR23" s="757"/>
      <c r="UDS23" s="757"/>
      <c r="UDT23" s="757"/>
      <c r="UDU23" s="757"/>
      <c r="UDV23" s="757"/>
      <c r="UDW23" s="757"/>
      <c r="UDX23" s="757"/>
      <c r="UDY23" s="757"/>
      <c r="UDZ23" s="757"/>
      <c r="UEA23" s="757"/>
      <c r="UEB23" s="757"/>
      <c r="UEC23" s="757"/>
      <c r="UED23" s="757"/>
      <c r="UEE23" s="757"/>
      <c r="UEF23" s="757"/>
      <c r="UEG23" s="757"/>
      <c r="UEH23" s="757"/>
      <c r="UEI23" s="757"/>
      <c r="UEJ23" s="757"/>
      <c r="UEK23" s="757"/>
      <c r="UEL23" s="757"/>
      <c r="UEM23" s="757"/>
      <c r="UEN23" s="757"/>
      <c r="UEO23" s="757"/>
      <c r="UEP23" s="757"/>
      <c r="UEQ23" s="757"/>
      <c r="UER23" s="757"/>
      <c r="UES23" s="757"/>
      <c r="UET23" s="757"/>
      <c r="UEU23" s="757"/>
      <c r="UEV23" s="757"/>
      <c r="UEW23" s="757"/>
      <c r="UEX23" s="757"/>
      <c r="UEY23" s="757"/>
      <c r="UEZ23" s="757"/>
      <c r="UFA23" s="757"/>
      <c r="UFB23" s="757"/>
      <c r="UFC23" s="757"/>
      <c r="UFD23" s="757"/>
      <c r="UFE23" s="757"/>
      <c r="UFF23" s="757"/>
      <c r="UFG23" s="757"/>
      <c r="UFH23" s="757"/>
      <c r="UFI23" s="757"/>
      <c r="UFJ23" s="757"/>
      <c r="UFK23" s="757"/>
      <c r="UFL23" s="757"/>
      <c r="UFM23" s="757"/>
      <c r="UFN23" s="757"/>
      <c r="UFO23" s="757"/>
      <c r="UFP23" s="757"/>
      <c r="UFQ23" s="757"/>
      <c r="UFR23" s="757"/>
      <c r="UFS23" s="757"/>
      <c r="UFT23" s="757"/>
      <c r="UFU23" s="757"/>
      <c r="UFV23" s="757"/>
      <c r="UFW23" s="757"/>
      <c r="UFX23" s="757"/>
      <c r="UFY23" s="757"/>
      <c r="UFZ23" s="757"/>
      <c r="UGA23" s="757"/>
      <c r="UGB23" s="757"/>
      <c r="UGC23" s="757"/>
      <c r="UGD23" s="757"/>
      <c r="UGE23" s="757"/>
      <c r="UGF23" s="757"/>
      <c r="UGG23" s="757"/>
      <c r="UGH23" s="757"/>
      <c r="UGI23" s="757"/>
      <c r="UGJ23" s="757"/>
      <c r="UGK23" s="757"/>
      <c r="UGL23" s="757"/>
      <c r="UGM23" s="757"/>
      <c r="UGN23" s="757"/>
      <c r="UGO23" s="757"/>
      <c r="UGP23" s="757"/>
      <c r="UGQ23" s="757"/>
      <c r="UGR23" s="757"/>
      <c r="UGS23" s="757"/>
      <c r="UGT23" s="757"/>
      <c r="UGU23" s="757"/>
      <c r="UGV23" s="757"/>
      <c r="UGW23" s="757"/>
      <c r="UGX23" s="757"/>
      <c r="UGY23" s="757"/>
      <c r="UGZ23" s="757"/>
      <c r="UHA23" s="757"/>
      <c r="UHB23" s="757"/>
      <c r="UHC23" s="757"/>
      <c r="UHD23" s="757"/>
      <c r="UHE23" s="757"/>
      <c r="UHF23" s="757"/>
      <c r="UHG23" s="757"/>
      <c r="UHH23" s="757"/>
      <c r="UHI23" s="757"/>
      <c r="UHJ23" s="757"/>
      <c r="UHK23" s="757"/>
      <c r="UHL23" s="757"/>
      <c r="UHM23" s="757"/>
      <c r="UHN23" s="757"/>
      <c r="UHO23" s="757"/>
      <c r="UHP23" s="757"/>
      <c r="UHQ23" s="757"/>
      <c r="UHR23" s="757"/>
      <c r="UHS23" s="757"/>
      <c r="UHT23" s="757"/>
      <c r="UHU23" s="757"/>
      <c r="UHV23" s="757"/>
      <c r="UHW23" s="757"/>
      <c r="UHX23" s="757"/>
      <c r="UHY23" s="757"/>
      <c r="UHZ23" s="757"/>
      <c r="UIA23" s="757"/>
      <c r="UIB23" s="757"/>
      <c r="UIC23" s="757"/>
      <c r="UID23" s="757"/>
      <c r="UIE23" s="757"/>
      <c r="UIF23" s="757"/>
      <c r="UIG23" s="757"/>
      <c r="UIH23" s="757"/>
      <c r="UII23" s="757"/>
      <c r="UIJ23" s="757"/>
      <c r="UIK23" s="757"/>
      <c r="UIL23" s="757"/>
      <c r="UIM23" s="757"/>
      <c r="UIN23" s="757"/>
      <c r="UIO23" s="757"/>
      <c r="UIP23" s="757"/>
      <c r="UIQ23" s="757"/>
      <c r="UIR23" s="757"/>
      <c r="UIS23" s="757"/>
      <c r="UIT23" s="757"/>
      <c r="UIU23" s="757"/>
      <c r="UIV23" s="757"/>
      <c r="UIW23" s="757"/>
      <c r="UIX23" s="757"/>
      <c r="UIY23" s="757"/>
      <c r="UIZ23" s="757"/>
      <c r="UJA23" s="757"/>
      <c r="UJB23" s="757"/>
      <c r="UJC23" s="757"/>
      <c r="UJD23" s="757"/>
      <c r="UJE23" s="757"/>
      <c r="UJF23" s="757"/>
      <c r="UJG23" s="757"/>
      <c r="UJH23" s="757"/>
      <c r="UJI23" s="757"/>
      <c r="UJJ23" s="757"/>
      <c r="UJK23" s="757"/>
      <c r="UJL23" s="757"/>
      <c r="UJM23" s="757"/>
      <c r="UJN23" s="757"/>
      <c r="UJO23" s="757"/>
      <c r="UJP23" s="757"/>
      <c r="UJQ23" s="757"/>
      <c r="UJR23" s="757"/>
      <c r="UJS23" s="757"/>
      <c r="UJT23" s="757"/>
      <c r="UJU23" s="757"/>
      <c r="UJV23" s="757"/>
      <c r="UJW23" s="757"/>
      <c r="UJX23" s="757"/>
      <c r="UJY23" s="757"/>
      <c r="UJZ23" s="757"/>
      <c r="UKA23" s="757"/>
      <c r="UKB23" s="757"/>
      <c r="UKC23" s="757"/>
      <c r="UKD23" s="757"/>
      <c r="UKE23" s="757"/>
      <c r="UKF23" s="757"/>
      <c r="UKG23" s="757"/>
      <c r="UKH23" s="757"/>
      <c r="UKI23" s="757"/>
      <c r="UKJ23" s="757"/>
      <c r="UKK23" s="757"/>
      <c r="UKL23" s="757"/>
      <c r="UKM23" s="757"/>
      <c r="UKN23" s="757"/>
      <c r="UKO23" s="757"/>
      <c r="UKP23" s="757"/>
      <c r="UKQ23" s="757"/>
      <c r="UKR23" s="757"/>
      <c r="UKS23" s="757"/>
      <c r="UKT23" s="757"/>
      <c r="UKU23" s="757"/>
      <c r="UKV23" s="757"/>
      <c r="UKW23" s="757"/>
      <c r="UKX23" s="757"/>
      <c r="UKY23" s="757"/>
      <c r="UKZ23" s="757"/>
      <c r="ULA23" s="757"/>
      <c r="ULB23" s="757"/>
      <c r="ULC23" s="757"/>
      <c r="ULD23" s="757"/>
      <c r="ULE23" s="757"/>
      <c r="ULF23" s="757"/>
      <c r="ULG23" s="757"/>
      <c r="ULH23" s="757"/>
      <c r="ULI23" s="757"/>
      <c r="ULJ23" s="757"/>
      <c r="ULK23" s="757"/>
      <c r="ULL23" s="757"/>
      <c r="ULM23" s="757"/>
      <c r="ULN23" s="757"/>
      <c r="ULO23" s="757"/>
      <c r="ULP23" s="757"/>
      <c r="ULQ23" s="757"/>
      <c r="ULR23" s="757"/>
      <c r="ULS23" s="757"/>
      <c r="ULT23" s="757"/>
      <c r="ULU23" s="757"/>
      <c r="ULV23" s="757"/>
      <c r="ULW23" s="757"/>
      <c r="ULX23" s="757"/>
      <c r="ULY23" s="757"/>
      <c r="ULZ23" s="757"/>
      <c r="UMA23" s="757"/>
      <c r="UMB23" s="757"/>
      <c r="UMC23" s="757"/>
      <c r="UMD23" s="757"/>
      <c r="UME23" s="757"/>
      <c r="UMF23" s="757"/>
      <c r="UMG23" s="757"/>
      <c r="UMH23" s="757"/>
      <c r="UMI23" s="757"/>
      <c r="UMJ23" s="757"/>
      <c r="UMK23" s="757"/>
      <c r="UML23" s="757"/>
      <c r="UMM23" s="757"/>
      <c r="UMN23" s="757"/>
      <c r="UMO23" s="757"/>
      <c r="UMP23" s="757"/>
      <c r="UMQ23" s="757"/>
      <c r="UMR23" s="757"/>
      <c r="UMS23" s="757"/>
      <c r="UMT23" s="757"/>
      <c r="UMU23" s="757"/>
      <c r="UMV23" s="757"/>
      <c r="UMW23" s="757"/>
      <c r="UMX23" s="757"/>
      <c r="UMY23" s="757"/>
      <c r="UMZ23" s="757"/>
      <c r="UNA23" s="757"/>
      <c r="UNB23" s="757"/>
      <c r="UNC23" s="757"/>
      <c r="UND23" s="757"/>
      <c r="UNE23" s="757"/>
      <c r="UNF23" s="757"/>
      <c r="UNG23" s="757"/>
      <c r="UNH23" s="757"/>
      <c r="UNI23" s="757"/>
      <c r="UNJ23" s="757"/>
      <c r="UNK23" s="757"/>
      <c r="UNL23" s="757"/>
      <c r="UNM23" s="757"/>
      <c r="UNN23" s="757"/>
      <c r="UNO23" s="757"/>
      <c r="UNP23" s="757"/>
      <c r="UNQ23" s="757"/>
      <c r="UNR23" s="757"/>
      <c r="UNS23" s="757"/>
      <c r="UNT23" s="757"/>
      <c r="UNU23" s="757"/>
      <c r="UNV23" s="757"/>
      <c r="UNW23" s="757"/>
      <c r="UNX23" s="757"/>
      <c r="UNY23" s="757"/>
      <c r="UNZ23" s="757"/>
      <c r="UOA23" s="757"/>
      <c r="UOB23" s="757"/>
      <c r="UOC23" s="757"/>
      <c r="UOD23" s="757"/>
      <c r="UOE23" s="757"/>
      <c r="UOF23" s="757"/>
      <c r="UOG23" s="757"/>
      <c r="UOH23" s="757"/>
      <c r="UOI23" s="757"/>
      <c r="UOJ23" s="757"/>
      <c r="UOK23" s="757"/>
      <c r="UOL23" s="757"/>
      <c r="UOM23" s="757"/>
      <c r="UON23" s="757"/>
      <c r="UOO23" s="757"/>
      <c r="UOP23" s="757"/>
      <c r="UOQ23" s="757"/>
      <c r="UOR23" s="757"/>
      <c r="UOS23" s="757"/>
      <c r="UOT23" s="757"/>
      <c r="UOU23" s="757"/>
      <c r="UOV23" s="757"/>
      <c r="UOW23" s="757"/>
      <c r="UOX23" s="757"/>
      <c r="UOY23" s="757"/>
      <c r="UOZ23" s="757"/>
      <c r="UPA23" s="757"/>
      <c r="UPB23" s="757"/>
      <c r="UPC23" s="757"/>
      <c r="UPD23" s="757"/>
      <c r="UPE23" s="757"/>
      <c r="UPF23" s="757"/>
      <c r="UPG23" s="757"/>
      <c r="UPH23" s="757"/>
      <c r="UPI23" s="757"/>
      <c r="UPJ23" s="757"/>
      <c r="UPK23" s="757"/>
      <c r="UPL23" s="757"/>
      <c r="UPM23" s="757"/>
      <c r="UPN23" s="757"/>
      <c r="UPO23" s="757"/>
      <c r="UPP23" s="757"/>
      <c r="UPQ23" s="757"/>
      <c r="UPR23" s="757"/>
      <c r="UPS23" s="757"/>
      <c r="UPT23" s="757"/>
      <c r="UPU23" s="757"/>
      <c r="UPV23" s="757"/>
      <c r="UPW23" s="757"/>
      <c r="UPX23" s="757"/>
      <c r="UPY23" s="757"/>
      <c r="UPZ23" s="757"/>
      <c r="UQA23" s="757"/>
      <c r="UQB23" s="757"/>
      <c r="UQC23" s="757"/>
      <c r="UQD23" s="757"/>
      <c r="UQE23" s="757"/>
      <c r="UQF23" s="757"/>
      <c r="UQG23" s="757"/>
      <c r="UQH23" s="757"/>
      <c r="UQI23" s="757"/>
      <c r="UQJ23" s="757"/>
      <c r="UQK23" s="757"/>
      <c r="UQL23" s="757"/>
      <c r="UQM23" s="757"/>
      <c r="UQN23" s="757"/>
      <c r="UQO23" s="757"/>
      <c r="UQP23" s="757"/>
      <c r="UQQ23" s="757"/>
      <c r="UQR23" s="757"/>
      <c r="UQS23" s="757"/>
      <c r="UQT23" s="757"/>
      <c r="UQU23" s="757"/>
      <c r="UQV23" s="757"/>
      <c r="UQW23" s="757"/>
      <c r="UQX23" s="757"/>
      <c r="UQY23" s="757"/>
      <c r="UQZ23" s="757"/>
      <c r="URA23" s="757"/>
      <c r="URB23" s="757"/>
      <c r="URC23" s="757"/>
      <c r="URD23" s="757"/>
      <c r="URE23" s="757"/>
      <c r="URF23" s="757"/>
      <c r="URG23" s="757"/>
      <c r="URH23" s="757"/>
      <c r="URI23" s="757"/>
      <c r="URJ23" s="757"/>
      <c r="URK23" s="757"/>
      <c r="URL23" s="757"/>
      <c r="URM23" s="757"/>
      <c r="URN23" s="757"/>
      <c r="URO23" s="757"/>
      <c r="URP23" s="757"/>
      <c r="URQ23" s="757"/>
      <c r="URR23" s="757"/>
      <c r="URS23" s="757"/>
      <c r="URT23" s="757"/>
      <c r="URU23" s="757"/>
      <c r="URV23" s="757"/>
      <c r="URW23" s="757"/>
      <c r="URX23" s="757"/>
      <c r="URY23" s="757"/>
      <c r="URZ23" s="757"/>
      <c r="USA23" s="757"/>
      <c r="USB23" s="757"/>
      <c r="USC23" s="757"/>
      <c r="USD23" s="757"/>
      <c r="USE23" s="757"/>
      <c r="USF23" s="757"/>
      <c r="USG23" s="757"/>
      <c r="USH23" s="757"/>
      <c r="USI23" s="757"/>
      <c r="USJ23" s="757"/>
      <c r="USK23" s="757"/>
      <c r="USL23" s="757"/>
      <c r="USM23" s="757"/>
      <c r="USN23" s="757"/>
      <c r="USO23" s="757"/>
      <c r="USP23" s="757"/>
      <c r="USQ23" s="757"/>
      <c r="USR23" s="757"/>
      <c r="USS23" s="757"/>
      <c r="UST23" s="757"/>
      <c r="USU23" s="757"/>
      <c r="USV23" s="757"/>
      <c r="USW23" s="757"/>
      <c r="USX23" s="757"/>
      <c r="USY23" s="757"/>
      <c r="USZ23" s="757"/>
      <c r="UTA23" s="757"/>
      <c r="UTB23" s="757"/>
      <c r="UTC23" s="757"/>
      <c r="UTD23" s="757"/>
      <c r="UTE23" s="757"/>
      <c r="UTF23" s="757"/>
      <c r="UTG23" s="757"/>
      <c r="UTH23" s="757"/>
      <c r="UTI23" s="757"/>
      <c r="UTJ23" s="757"/>
      <c r="UTK23" s="757"/>
      <c r="UTL23" s="757"/>
      <c r="UTM23" s="757"/>
      <c r="UTN23" s="757"/>
      <c r="UTO23" s="757"/>
      <c r="UTP23" s="757"/>
      <c r="UTQ23" s="757"/>
      <c r="UTR23" s="757"/>
      <c r="UTS23" s="757"/>
      <c r="UTT23" s="757"/>
      <c r="UTU23" s="757"/>
      <c r="UTV23" s="757"/>
      <c r="UTW23" s="757"/>
      <c r="UTX23" s="757"/>
      <c r="UTY23" s="757"/>
      <c r="UTZ23" s="757"/>
      <c r="UUA23" s="757"/>
      <c r="UUB23" s="757"/>
      <c r="UUC23" s="757"/>
      <c r="UUD23" s="757"/>
      <c r="UUE23" s="757"/>
      <c r="UUF23" s="757"/>
      <c r="UUG23" s="757"/>
      <c r="UUH23" s="757"/>
      <c r="UUI23" s="757"/>
      <c r="UUJ23" s="757"/>
      <c r="UUK23" s="757"/>
      <c r="UUL23" s="757"/>
      <c r="UUM23" s="757"/>
      <c r="UUN23" s="757"/>
      <c r="UUO23" s="757"/>
      <c r="UUP23" s="757"/>
      <c r="UUQ23" s="757"/>
      <c r="UUR23" s="757"/>
      <c r="UUS23" s="757"/>
      <c r="UUT23" s="757"/>
      <c r="UUU23" s="757"/>
      <c r="UUV23" s="757"/>
      <c r="UUW23" s="757"/>
      <c r="UUX23" s="757"/>
      <c r="UUY23" s="757"/>
      <c r="UUZ23" s="757"/>
      <c r="UVA23" s="757"/>
      <c r="UVB23" s="757"/>
      <c r="UVC23" s="757"/>
      <c r="UVD23" s="757"/>
      <c r="UVE23" s="757"/>
      <c r="UVF23" s="757"/>
      <c r="UVG23" s="757"/>
      <c r="UVH23" s="757"/>
      <c r="UVI23" s="757"/>
      <c r="UVJ23" s="757"/>
      <c r="UVK23" s="757"/>
      <c r="UVL23" s="757"/>
      <c r="UVM23" s="757"/>
      <c r="UVN23" s="757"/>
      <c r="UVO23" s="757"/>
      <c r="UVP23" s="757"/>
      <c r="UVQ23" s="757"/>
      <c r="UVR23" s="757"/>
      <c r="UVS23" s="757"/>
      <c r="UVT23" s="757"/>
      <c r="UVU23" s="757"/>
      <c r="UVV23" s="757"/>
      <c r="UVW23" s="757"/>
      <c r="UVX23" s="757"/>
      <c r="UVY23" s="757"/>
      <c r="UVZ23" s="757"/>
      <c r="UWA23" s="757"/>
      <c r="UWB23" s="757"/>
      <c r="UWC23" s="757"/>
      <c r="UWD23" s="757"/>
      <c r="UWE23" s="757"/>
      <c r="UWF23" s="757"/>
      <c r="UWG23" s="757"/>
      <c r="UWH23" s="757"/>
      <c r="UWI23" s="757"/>
      <c r="UWJ23" s="757"/>
      <c r="UWK23" s="757"/>
      <c r="UWL23" s="757"/>
      <c r="UWM23" s="757"/>
      <c r="UWN23" s="757"/>
      <c r="UWO23" s="757"/>
      <c r="UWP23" s="757"/>
      <c r="UWQ23" s="757"/>
      <c r="UWR23" s="757"/>
      <c r="UWS23" s="757"/>
      <c r="UWT23" s="757"/>
      <c r="UWU23" s="757"/>
      <c r="UWV23" s="757"/>
      <c r="UWW23" s="757"/>
      <c r="UWX23" s="757"/>
      <c r="UWY23" s="757"/>
      <c r="UWZ23" s="757"/>
      <c r="UXA23" s="757"/>
      <c r="UXB23" s="757"/>
      <c r="UXC23" s="757"/>
      <c r="UXD23" s="757"/>
      <c r="UXE23" s="757"/>
      <c r="UXF23" s="757"/>
      <c r="UXG23" s="757"/>
      <c r="UXH23" s="757"/>
      <c r="UXI23" s="757"/>
      <c r="UXJ23" s="757"/>
      <c r="UXK23" s="757"/>
      <c r="UXL23" s="757"/>
      <c r="UXM23" s="757"/>
      <c r="UXN23" s="757"/>
      <c r="UXO23" s="757"/>
      <c r="UXP23" s="757"/>
      <c r="UXQ23" s="757"/>
      <c r="UXR23" s="757"/>
      <c r="UXS23" s="757"/>
      <c r="UXT23" s="757"/>
      <c r="UXU23" s="757"/>
      <c r="UXV23" s="757"/>
      <c r="UXW23" s="757"/>
      <c r="UXX23" s="757"/>
      <c r="UXY23" s="757"/>
      <c r="UXZ23" s="757"/>
      <c r="UYA23" s="757"/>
      <c r="UYB23" s="757"/>
      <c r="UYC23" s="757"/>
      <c r="UYD23" s="757"/>
      <c r="UYE23" s="757"/>
      <c r="UYF23" s="757"/>
      <c r="UYG23" s="757"/>
      <c r="UYH23" s="757"/>
      <c r="UYI23" s="757"/>
      <c r="UYJ23" s="757"/>
      <c r="UYK23" s="757"/>
      <c r="UYL23" s="757"/>
      <c r="UYM23" s="757"/>
      <c r="UYN23" s="757"/>
      <c r="UYO23" s="757"/>
      <c r="UYP23" s="757"/>
      <c r="UYQ23" s="757"/>
      <c r="UYR23" s="757"/>
      <c r="UYS23" s="757"/>
      <c r="UYT23" s="757"/>
      <c r="UYU23" s="757"/>
      <c r="UYV23" s="757"/>
      <c r="UYW23" s="757"/>
      <c r="UYX23" s="757"/>
      <c r="UYY23" s="757"/>
      <c r="UYZ23" s="757"/>
      <c r="UZA23" s="757"/>
      <c r="UZB23" s="757"/>
      <c r="UZC23" s="757"/>
      <c r="UZD23" s="757"/>
      <c r="UZE23" s="757"/>
      <c r="UZF23" s="757"/>
      <c r="UZG23" s="757"/>
      <c r="UZH23" s="757"/>
      <c r="UZI23" s="757"/>
      <c r="UZJ23" s="757"/>
      <c r="UZK23" s="757"/>
      <c r="UZL23" s="757"/>
      <c r="UZM23" s="757"/>
      <c r="UZN23" s="757"/>
      <c r="UZO23" s="757"/>
      <c r="UZP23" s="757"/>
      <c r="UZQ23" s="757"/>
      <c r="UZR23" s="757"/>
      <c r="UZS23" s="757"/>
      <c r="UZT23" s="757"/>
      <c r="UZU23" s="757"/>
      <c r="UZV23" s="757"/>
      <c r="UZW23" s="757"/>
      <c r="UZX23" s="757"/>
      <c r="UZY23" s="757"/>
      <c r="UZZ23" s="757"/>
      <c r="VAA23" s="757"/>
      <c r="VAB23" s="757"/>
      <c r="VAC23" s="757"/>
      <c r="VAD23" s="757"/>
      <c r="VAE23" s="757"/>
      <c r="VAF23" s="757"/>
      <c r="VAG23" s="757"/>
      <c r="VAH23" s="757"/>
      <c r="VAI23" s="757"/>
      <c r="VAJ23" s="757"/>
      <c r="VAK23" s="757"/>
      <c r="VAL23" s="757"/>
      <c r="VAM23" s="757"/>
      <c r="VAN23" s="757"/>
      <c r="VAO23" s="757"/>
      <c r="VAP23" s="757"/>
      <c r="VAQ23" s="757"/>
      <c r="VAR23" s="757"/>
      <c r="VAS23" s="757"/>
      <c r="VAT23" s="757"/>
      <c r="VAU23" s="757"/>
      <c r="VAV23" s="757"/>
      <c r="VAW23" s="757"/>
      <c r="VAX23" s="757"/>
      <c r="VAY23" s="757"/>
      <c r="VAZ23" s="757"/>
      <c r="VBA23" s="757"/>
      <c r="VBB23" s="757"/>
      <c r="VBC23" s="757"/>
      <c r="VBD23" s="757"/>
      <c r="VBE23" s="757"/>
      <c r="VBF23" s="757"/>
      <c r="VBG23" s="757"/>
      <c r="VBH23" s="757"/>
      <c r="VBI23" s="757"/>
      <c r="VBJ23" s="757"/>
      <c r="VBK23" s="757"/>
      <c r="VBL23" s="757"/>
      <c r="VBM23" s="757"/>
      <c r="VBN23" s="757"/>
      <c r="VBO23" s="757"/>
      <c r="VBP23" s="757"/>
      <c r="VBQ23" s="757"/>
      <c r="VBR23" s="757"/>
      <c r="VBS23" s="757"/>
      <c r="VBT23" s="757"/>
      <c r="VBU23" s="757"/>
      <c r="VBV23" s="757"/>
      <c r="VBW23" s="757"/>
      <c r="VBX23" s="757"/>
      <c r="VBY23" s="757"/>
      <c r="VBZ23" s="757"/>
      <c r="VCA23" s="757"/>
      <c r="VCB23" s="757"/>
      <c r="VCC23" s="757"/>
      <c r="VCD23" s="757"/>
      <c r="VCE23" s="757"/>
      <c r="VCF23" s="757"/>
      <c r="VCG23" s="757"/>
      <c r="VCH23" s="757"/>
      <c r="VCI23" s="757"/>
      <c r="VCJ23" s="757"/>
      <c r="VCK23" s="757"/>
      <c r="VCL23" s="757"/>
      <c r="VCM23" s="757"/>
      <c r="VCN23" s="757"/>
      <c r="VCO23" s="757"/>
      <c r="VCP23" s="757"/>
      <c r="VCQ23" s="757"/>
      <c r="VCR23" s="757"/>
      <c r="VCS23" s="757"/>
      <c r="VCT23" s="757"/>
      <c r="VCU23" s="757"/>
      <c r="VCV23" s="757"/>
      <c r="VCW23" s="757"/>
      <c r="VCX23" s="757"/>
      <c r="VCY23" s="757"/>
      <c r="VCZ23" s="757"/>
      <c r="VDA23" s="757"/>
      <c r="VDB23" s="757"/>
      <c r="VDC23" s="757"/>
      <c r="VDD23" s="757"/>
      <c r="VDE23" s="757"/>
      <c r="VDF23" s="757"/>
      <c r="VDG23" s="757"/>
      <c r="VDH23" s="757"/>
      <c r="VDI23" s="757"/>
      <c r="VDJ23" s="757"/>
      <c r="VDK23" s="757"/>
      <c r="VDL23" s="757"/>
      <c r="VDM23" s="757"/>
      <c r="VDN23" s="757"/>
      <c r="VDO23" s="757"/>
      <c r="VDP23" s="757"/>
      <c r="VDQ23" s="757"/>
      <c r="VDR23" s="757"/>
      <c r="VDS23" s="757"/>
      <c r="VDT23" s="757"/>
      <c r="VDU23" s="757"/>
      <c r="VDV23" s="757"/>
      <c r="VDW23" s="757"/>
      <c r="VDX23" s="757"/>
      <c r="VDY23" s="757"/>
      <c r="VDZ23" s="757"/>
      <c r="VEA23" s="757"/>
      <c r="VEB23" s="757"/>
      <c r="VEC23" s="757"/>
      <c r="VED23" s="757"/>
      <c r="VEE23" s="757"/>
      <c r="VEF23" s="757"/>
      <c r="VEG23" s="757"/>
      <c r="VEH23" s="757"/>
      <c r="VEI23" s="757"/>
      <c r="VEJ23" s="757"/>
      <c r="VEK23" s="757"/>
      <c r="VEL23" s="757"/>
      <c r="VEM23" s="757"/>
      <c r="VEN23" s="757"/>
      <c r="VEO23" s="757"/>
      <c r="VEP23" s="757"/>
      <c r="VEQ23" s="757"/>
      <c r="VER23" s="757"/>
      <c r="VES23" s="757"/>
      <c r="VET23" s="757"/>
      <c r="VEU23" s="757"/>
      <c r="VEV23" s="757"/>
      <c r="VEW23" s="757"/>
      <c r="VEX23" s="757"/>
      <c r="VEY23" s="757"/>
      <c r="VEZ23" s="757"/>
      <c r="VFA23" s="757"/>
      <c r="VFB23" s="757"/>
      <c r="VFC23" s="757"/>
      <c r="VFD23" s="757"/>
      <c r="VFE23" s="757"/>
      <c r="VFF23" s="757"/>
      <c r="VFG23" s="757"/>
      <c r="VFH23" s="757"/>
      <c r="VFI23" s="757"/>
      <c r="VFJ23" s="757"/>
      <c r="VFK23" s="757"/>
      <c r="VFL23" s="757"/>
      <c r="VFM23" s="757"/>
      <c r="VFN23" s="757"/>
      <c r="VFO23" s="757"/>
      <c r="VFP23" s="757"/>
      <c r="VFQ23" s="757"/>
      <c r="VFR23" s="757"/>
      <c r="VFS23" s="757"/>
      <c r="VFT23" s="757"/>
      <c r="VFU23" s="757"/>
      <c r="VFV23" s="757"/>
      <c r="VFW23" s="757"/>
      <c r="VFX23" s="757"/>
      <c r="VFY23" s="757"/>
      <c r="VFZ23" s="757"/>
      <c r="VGA23" s="757"/>
      <c r="VGB23" s="757"/>
      <c r="VGC23" s="757"/>
      <c r="VGD23" s="757"/>
      <c r="VGE23" s="757"/>
      <c r="VGF23" s="757"/>
      <c r="VGG23" s="757"/>
      <c r="VGH23" s="757"/>
      <c r="VGI23" s="757"/>
      <c r="VGJ23" s="757"/>
      <c r="VGK23" s="757"/>
      <c r="VGL23" s="757"/>
      <c r="VGM23" s="757"/>
      <c r="VGN23" s="757"/>
      <c r="VGO23" s="757"/>
      <c r="VGP23" s="757"/>
      <c r="VGQ23" s="757"/>
      <c r="VGR23" s="757"/>
      <c r="VGS23" s="757"/>
      <c r="VGT23" s="757"/>
      <c r="VGU23" s="757"/>
      <c r="VGV23" s="757"/>
      <c r="VGW23" s="757"/>
      <c r="VGX23" s="757"/>
      <c r="VGY23" s="757"/>
      <c r="VGZ23" s="757"/>
      <c r="VHA23" s="757"/>
      <c r="VHB23" s="757"/>
      <c r="VHC23" s="757"/>
      <c r="VHD23" s="757"/>
      <c r="VHE23" s="757"/>
      <c r="VHF23" s="757"/>
      <c r="VHG23" s="757"/>
      <c r="VHH23" s="757"/>
      <c r="VHI23" s="757"/>
      <c r="VHJ23" s="757"/>
      <c r="VHK23" s="757"/>
      <c r="VHL23" s="757"/>
      <c r="VHM23" s="757"/>
      <c r="VHN23" s="757"/>
      <c r="VHO23" s="757"/>
      <c r="VHP23" s="757"/>
      <c r="VHQ23" s="757"/>
      <c r="VHR23" s="757"/>
      <c r="VHS23" s="757"/>
      <c r="VHT23" s="757"/>
      <c r="VHU23" s="757"/>
      <c r="VHV23" s="757"/>
      <c r="VHW23" s="757"/>
      <c r="VHX23" s="757"/>
      <c r="VHY23" s="757"/>
      <c r="VHZ23" s="757"/>
      <c r="VIA23" s="757"/>
      <c r="VIB23" s="757"/>
      <c r="VIC23" s="757"/>
      <c r="VID23" s="757"/>
      <c r="VIE23" s="757"/>
      <c r="VIF23" s="757"/>
      <c r="VIG23" s="757"/>
      <c r="VIH23" s="757"/>
      <c r="VII23" s="757"/>
      <c r="VIJ23" s="757"/>
      <c r="VIK23" s="757"/>
      <c r="VIL23" s="757"/>
      <c r="VIM23" s="757"/>
      <c r="VIN23" s="757"/>
      <c r="VIO23" s="757"/>
      <c r="VIP23" s="757"/>
      <c r="VIQ23" s="757"/>
      <c r="VIR23" s="757"/>
      <c r="VIS23" s="757"/>
      <c r="VIT23" s="757"/>
      <c r="VIU23" s="757"/>
      <c r="VIV23" s="757"/>
      <c r="VIW23" s="757"/>
      <c r="VIX23" s="757"/>
      <c r="VIY23" s="757"/>
      <c r="VIZ23" s="757"/>
      <c r="VJA23" s="757"/>
      <c r="VJB23" s="757"/>
      <c r="VJC23" s="757"/>
      <c r="VJD23" s="757"/>
      <c r="VJE23" s="757"/>
      <c r="VJF23" s="757"/>
      <c r="VJG23" s="757"/>
      <c r="VJH23" s="757"/>
      <c r="VJI23" s="757"/>
      <c r="VJJ23" s="757"/>
      <c r="VJK23" s="757"/>
      <c r="VJL23" s="757"/>
      <c r="VJM23" s="757"/>
      <c r="VJN23" s="757"/>
      <c r="VJO23" s="757"/>
      <c r="VJP23" s="757"/>
      <c r="VJQ23" s="757"/>
      <c r="VJR23" s="757"/>
      <c r="VJS23" s="757"/>
      <c r="VJT23" s="757"/>
      <c r="VJU23" s="757"/>
      <c r="VJV23" s="757"/>
      <c r="VJW23" s="757"/>
      <c r="VJX23" s="757"/>
      <c r="VJY23" s="757"/>
      <c r="VJZ23" s="757"/>
      <c r="VKA23" s="757"/>
      <c r="VKB23" s="757"/>
      <c r="VKC23" s="757"/>
      <c r="VKD23" s="757"/>
      <c r="VKE23" s="757"/>
      <c r="VKF23" s="757"/>
      <c r="VKG23" s="757"/>
      <c r="VKH23" s="757"/>
      <c r="VKI23" s="757"/>
      <c r="VKJ23" s="757"/>
      <c r="VKK23" s="757"/>
      <c r="VKL23" s="757"/>
      <c r="VKM23" s="757"/>
      <c r="VKN23" s="757"/>
      <c r="VKO23" s="757"/>
      <c r="VKP23" s="757"/>
      <c r="VKQ23" s="757"/>
      <c r="VKR23" s="757"/>
      <c r="VKS23" s="757"/>
      <c r="VKT23" s="757"/>
      <c r="VKU23" s="757"/>
      <c r="VKV23" s="757"/>
      <c r="VKW23" s="757"/>
      <c r="VKX23" s="757"/>
      <c r="VKY23" s="757"/>
      <c r="VKZ23" s="757"/>
      <c r="VLA23" s="757"/>
      <c r="VLB23" s="757"/>
      <c r="VLC23" s="757"/>
      <c r="VLD23" s="757"/>
      <c r="VLE23" s="757"/>
      <c r="VLF23" s="757"/>
      <c r="VLG23" s="757"/>
      <c r="VLH23" s="757"/>
      <c r="VLI23" s="757"/>
      <c r="VLJ23" s="757"/>
      <c r="VLK23" s="757"/>
      <c r="VLL23" s="757"/>
      <c r="VLM23" s="757"/>
      <c r="VLN23" s="757"/>
      <c r="VLO23" s="757"/>
      <c r="VLP23" s="757"/>
      <c r="VLQ23" s="757"/>
      <c r="VLR23" s="757"/>
      <c r="VLS23" s="757"/>
      <c r="VLT23" s="757"/>
      <c r="VLU23" s="757"/>
      <c r="VLV23" s="757"/>
      <c r="VLW23" s="757"/>
      <c r="VLX23" s="757"/>
      <c r="VLY23" s="757"/>
      <c r="VLZ23" s="757"/>
      <c r="VMA23" s="757"/>
      <c r="VMB23" s="757"/>
      <c r="VMC23" s="757"/>
      <c r="VMD23" s="757"/>
      <c r="VME23" s="757"/>
      <c r="VMF23" s="757"/>
      <c r="VMG23" s="757"/>
      <c r="VMH23" s="757"/>
      <c r="VMI23" s="757"/>
      <c r="VMJ23" s="757"/>
      <c r="VMK23" s="757"/>
      <c r="VML23" s="757"/>
      <c r="VMM23" s="757"/>
      <c r="VMN23" s="757"/>
      <c r="VMO23" s="757"/>
      <c r="VMP23" s="757"/>
      <c r="VMQ23" s="757"/>
      <c r="VMR23" s="757"/>
      <c r="VMS23" s="757"/>
      <c r="VMT23" s="757"/>
      <c r="VMU23" s="757"/>
      <c r="VMV23" s="757"/>
      <c r="VMW23" s="757"/>
      <c r="VMX23" s="757"/>
      <c r="VMY23" s="757"/>
      <c r="VMZ23" s="757"/>
      <c r="VNA23" s="757"/>
      <c r="VNB23" s="757"/>
      <c r="VNC23" s="757"/>
      <c r="VND23" s="757"/>
      <c r="VNE23" s="757"/>
      <c r="VNF23" s="757"/>
      <c r="VNG23" s="757"/>
      <c r="VNH23" s="757"/>
      <c r="VNI23" s="757"/>
      <c r="VNJ23" s="757"/>
      <c r="VNK23" s="757"/>
      <c r="VNL23" s="757"/>
      <c r="VNM23" s="757"/>
      <c r="VNN23" s="757"/>
      <c r="VNO23" s="757"/>
      <c r="VNP23" s="757"/>
      <c r="VNQ23" s="757"/>
      <c r="VNR23" s="757"/>
      <c r="VNS23" s="757"/>
      <c r="VNT23" s="757"/>
      <c r="VNU23" s="757"/>
      <c r="VNV23" s="757"/>
      <c r="VNW23" s="757"/>
      <c r="VNX23" s="757"/>
      <c r="VNY23" s="757"/>
      <c r="VNZ23" s="757"/>
      <c r="VOA23" s="757"/>
      <c r="VOB23" s="757"/>
      <c r="VOC23" s="757"/>
      <c r="VOD23" s="757"/>
      <c r="VOE23" s="757"/>
      <c r="VOF23" s="757"/>
      <c r="VOG23" s="757"/>
      <c r="VOH23" s="757"/>
      <c r="VOI23" s="757"/>
      <c r="VOJ23" s="757"/>
      <c r="VOK23" s="757"/>
      <c r="VOL23" s="757"/>
      <c r="VOM23" s="757"/>
      <c r="VON23" s="757"/>
      <c r="VOO23" s="757"/>
      <c r="VOP23" s="757"/>
      <c r="VOQ23" s="757"/>
      <c r="VOR23" s="757"/>
      <c r="VOS23" s="757"/>
      <c r="VOT23" s="757"/>
      <c r="VOU23" s="757"/>
      <c r="VOV23" s="757"/>
      <c r="VOW23" s="757"/>
      <c r="VOX23" s="757"/>
      <c r="VOY23" s="757"/>
      <c r="VOZ23" s="757"/>
      <c r="VPA23" s="757"/>
      <c r="VPB23" s="757"/>
      <c r="VPC23" s="757"/>
      <c r="VPD23" s="757"/>
      <c r="VPE23" s="757"/>
      <c r="VPF23" s="757"/>
      <c r="VPG23" s="757"/>
      <c r="VPH23" s="757"/>
      <c r="VPI23" s="757"/>
      <c r="VPJ23" s="757"/>
      <c r="VPK23" s="757"/>
      <c r="VPL23" s="757"/>
      <c r="VPM23" s="757"/>
      <c r="VPN23" s="757"/>
      <c r="VPO23" s="757"/>
      <c r="VPP23" s="757"/>
      <c r="VPQ23" s="757"/>
      <c r="VPR23" s="757"/>
      <c r="VPS23" s="757"/>
      <c r="VPT23" s="757"/>
      <c r="VPU23" s="757"/>
      <c r="VPV23" s="757"/>
      <c r="VPW23" s="757"/>
      <c r="VPX23" s="757"/>
      <c r="VPY23" s="757"/>
      <c r="VPZ23" s="757"/>
      <c r="VQA23" s="757"/>
      <c r="VQB23" s="757"/>
      <c r="VQC23" s="757"/>
      <c r="VQD23" s="757"/>
      <c r="VQE23" s="757"/>
      <c r="VQF23" s="757"/>
      <c r="VQG23" s="757"/>
      <c r="VQH23" s="757"/>
      <c r="VQI23" s="757"/>
      <c r="VQJ23" s="757"/>
      <c r="VQK23" s="757"/>
      <c r="VQL23" s="757"/>
      <c r="VQM23" s="757"/>
      <c r="VQN23" s="757"/>
      <c r="VQO23" s="757"/>
      <c r="VQP23" s="757"/>
      <c r="VQQ23" s="757"/>
      <c r="VQR23" s="757"/>
      <c r="VQS23" s="757"/>
      <c r="VQT23" s="757"/>
      <c r="VQU23" s="757"/>
      <c r="VQV23" s="757"/>
      <c r="VQW23" s="757"/>
      <c r="VQX23" s="757"/>
      <c r="VQY23" s="757"/>
      <c r="VQZ23" s="757"/>
      <c r="VRA23" s="757"/>
      <c r="VRB23" s="757"/>
      <c r="VRC23" s="757"/>
      <c r="VRD23" s="757"/>
      <c r="VRE23" s="757"/>
      <c r="VRF23" s="757"/>
      <c r="VRG23" s="757"/>
      <c r="VRH23" s="757"/>
      <c r="VRI23" s="757"/>
      <c r="VRJ23" s="757"/>
      <c r="VRK23" s="757"/>
      <c r="VRL23" s="757"/>
      <c r="VRM23" s="757"/>
      <c r="VRN23" s="757"/>
      <c r="VRO23" s="757"/>
      <c r="VRP23" s="757"/>
      <c r="VRQ23" s="757"/>
      <c r="VRR23" s="757"/>
      <c r="VRS23" s="757"/>
      <c r="VRT23" s="757"/>
      <c r="VRU23" s="757"/>
      <c r="VRV23" s="757"/>
      <c r="VRW23" s="757"/>
      <c r="VRX23" s="757"/>
      <c r="VRY23" s="757"/>
      <c r="VRZ23" s="757"/>
      <c r="VSA23" s="757"/>
      <c r="VSB23" s="757"/>
      <c r="VSC23" s="757"/>
      <c r="VSD23" s="757"/>
      <c r="VSE23" s="757"/>
      <c r="VSF23" s="757"/>
      <c r="VSG23" s="757"/>
      <c r="VSH23" s="757"/>
      <c r="VSI23" s="757"/>
      <c r="VSJ23" s="757"/>
      <c r="VSK23" s="757"/>
      <c r="VSL23" s="757"/>
      <c r="VSM23" s="757"/>
      <c r="VSN23" s="757"/>
      <c r="VSO23" s="757"/>
      <c r="VSP23" s="757"/>
      <c r="VSQ23" s="757"/>
      <c r="VSR23" s="757"/>
      <c r="VSS23" s="757"/>
      <c r="VST23" s="757"/>
      <c r="VSU23" s="757"/>
      <c r="VSV23" s="757"/>
      <c r="VSW23" s="757"/>
      <c r="VSX23" s="757"/>
      <c r="VSY23" s="757"/>
      <c r="VSZ23" s="757"/>
      <c r="VTA23" s="757"/>
      <c r="VTB23" s="757"/>
      <c r="VTC23" s="757"/>
      <c r="VTD23" s="757"/>
      <c r="VTE23" s="757"/>
      <c r="VTF23" s="757"/>
      <c r="VTG23" s="757"/>
      <c r="VTH23" s="757"/>
      <c r="VTI23" s="757"/>
      <c r="VTJ23" s="757"/>
      <c r="VTK23" s="757"/>
      <c r="VTL23" s="757"/>
      <c r="VTM23" s="757"/>
      <c r="VTN23" s="757"/>
      <c r="VTO23" s="757"/>
      <c r="VTP23" s="757"/>
      <c r="VTQ23" s="757"/>
      <c r="VTR23" s="757"/>
      <c r="VTS23" s="757"/>
      <c r="VTT23" s="757"/>
      <c r="VTU23" s="757"/>
      <c r="VTV23" s="757"/>
      <c r="VTW23" s="757"/>
      <c r="VTX23" s="757"/>
      <c r="VTY23" s="757"/>
      <c r="VTZ23" s="757"/>
      <c r="VUA23" s="757"/>
      <c r="VUB23" s="757"/>
      <c r="VUC23" s="757"/>
      <c r="VUD23" s="757"/>
      <c r="VUE23" s="757"/>
      <c r="VUF23" s="757"/>
      <c r="VUG23" s="757"/>
      <c r="VUH23" s="757"/>
      <c r="VUI23" s="757"/>
      <c r="VUJ23" s="757"/>
      <c r="VUK23" s="757"/>
      <c r="VUL23" s="757"/>
      <c r="VUM23" s="757"/>
      <c r="VUN23" s="757"/>
      <c r="VUO23" s="757"/>
      <c r="VUP23" s="757"/>
      <c r="VUQ23" s="757"/>
      <c r="VUR23" s="757"/>
      <c r="VUS23" s="757"/>
      <c r="VUT23" s="757"/>
      <c r="VUU23" s="757"/>
      <c r="VUV23" s="757"/>
      <c r="VUW23" s="757"/>
      <c r="VUX23" s="757"/>
      <c r="VUY23" s="757"/>
      <c r="VUZ23" s="757"/>
      <c r="VVA23" s="757"/>
      <c r="VVB23" s="757"/>
      <c r="VVC23" s="757"/>
      <c r="VVD23" s="757"/>
      <c r="VVE23" s="757"/>
      <c r="VVF23" s="757"/>
      <c r="VVG23" s="757"/>
      <c r="VVH23" s="757"/>
      <c r="VVI23" s="757"/>
      <c r="VVJ23" s="757"/>
      <c r="VVK23" s="757"/>
      <c r="VVL23" s="757"/>
      <c r="VVM23" s="757"/>
      <c r="VVN23" s="757"/>
      <c r="VVO23" s="757"/>
      <c r="VVP23" s="757"/>
      <c r="VVQ23" s="757"/>
      <c r="VVR23" s="757"/>
      <c r="VVS23" s="757"/>
      <c r="VVT23" s="757"/>
      <c r="VVU23" s="757"/>
      <c r="VVV23" s="757"/>
      <c r="VVW23" s="757"/>
      <c r="VVX23" s="757"/>
      <c r="VVY23" s="757"/>
      <c r="VVZ23" s="757"/>
      <c r="VWA23" s="757"/>
      <c r="VWB23" s="757"/>
      <c r="VWC23" s="757"/>
      <c r="VWD23" s="757"/>
      <c r="VWE23" s="757"/>
      <c r="VWF23" s="757"/>
      <c r="VWG23" s="757"/>
      <c r="VWH23" s="757"/>
      <c r="VWI23" s="757"/>
      <c r="VWJ23" s="757"/>
      <c r="VWK23" s="757"/>
      <c r="VWL23" s="757"/>
      <c r="VWM23" s="757"/>
      <c r="VWN23" s="757"/>
      <c r="VWO23" s="757"/>
      <c r="VWP23" s="757"/>
      <c r="VWQ23" s="757"/>
      <c r="VWR23" s="757"/>
      <c r="VWS23" s="757"/>
      <c r="VWT23" s="757"/>
      <c r="VWU23" s="757"/>
      <c r="VWV23" s="757"/>
      <c r="VWW23" s="757"/>
      <c r="VWX23" s="757"/>
      <c r="VWY23" s="757"/>
      <c r="VWZ23" s="757"/>
      <c r="VXA23" s="757"/>
      <c r="VXB23" s="757"/>
      <c r="VXC23" s="757"/>
      <c r="VXD23" s="757"/>
      <c r="VXE23" s="757"/>
      <c r="VXF23" s="757"/>
      <c r="VXG23" s="757"/>
      <c r="VXH23" s="757"/>
      <c r="VXI23" s="757"/>
      <c r="VXJ23" s="757"/>
      <c r="VXK23" s="757"/>
      <c r="VXL23" s="757"/>
      <c r="VXM23" s="757"/>
      <c r="VXN23" s="757"/>
      <c r="VXO23" s="757"/>
      <c r="VXP23" s="757"/>
      <c r="VXQ23" s="757"/>
      <c r="VXR23" s="757"/>
      <c r="VXS23" s="757"/>
      <c r="VXT23" s="757"/>
      <c r="VXU23" s="757"/>
      <c r="VXV23" s="757"/>
      <c r="VXW23" s="757"/>
      <c r="VXX23" s="757"/>
      <c r="VXY23" s="757"/>
      <c r="VXZ23" s="757"/>
      <c r="VYA23" s="757"/>
      <c r="VYB23" s="757"/>
      <c r="VYC23" s="757"/>
      <c r="VYD23" s="757"/>
      <c r="VYE23" s="757"/>
      <c r="VYF23" s="757"/>
      <c r="VYG23" s="757"/>
      <c r="VYH23" s="757"/>
      <c r="VYI23" s="757"/>
      <c r="VYJ23" s="757"/>
      <c r="VYK23" s="757"/>
      <c r="VYL23" s="757"/>
      <c r="VYM23" s="757"/>
      <c r="VYN23" s="757"/>
      <c r="VYO23" s="757"/>
      <c r="VYP23" s="757"/>
      <c r="VYQ23" s="757"/>
      <c r="VYR23" s="757"/>
      <c r="VYS23" s="757"/>
      <c r="VYT23" s="757"/>
      <c r="VYU23" s="757"/>
      <c r="VYV23" s="757"/>
      <c r="VYW23" s="757"/>
      <c r="VYX23" s="757"/>
      <c r="VYY23" s="757"/>
      <c r="VYZ23" s="757"/>
      <c r="VZA23" s="757"/>
      <c r="VZB23" s="757"/>
      <c r="VZC23" s="757"/>
      <c r="VZD23" s="757"/>
      <c r="VZE23" s="757"/>
      <c r="VZF23" s="757"/>
      <c r="VZG23" s="757"/>
      <c r="VZH23" s="757"/>
      <c r="VZI23" s="757"/>
      <c r="VZJ23" s="757"/>
      <c r="VZK23" s="757"/>
      <c r="VZL23" s="757"/>
      <c r="VZM23" s="757"/>
      <c r="VZN23" s="757"/>
      <c r="VZO23" s="757"/>
      <c r="VZP23" s="757"/>
      <c r="VZQ23" s="757"/>
      <c r="VZR23" s="757"/>
      <c r="VZS23" s="757"/>
      <c r="VZT23" s="757"/>
      <c r="VZU23" s="757"/>
      <c r="VZV23" s="757"/>
      <c r="VZW23" s="757"/>
      <c r="VZX23" s="757"/>
      <c r="VZY23" s="757"/>
      <c r="VZZ23" s="757"/>
      <c r="WAA23" s="757"/>
      <c r="WAB23" s="757"/>
      <c r="WAC23" s="757"/>
      <c r="WAD23" s="757"/>
      <c r="WAE23" s="757"/>
      <c r="WAF23" s="757"/>
      <c r="WAG23" s="757"/>
      <c r="WAH23" s="757"/>
      <c r="WAI23" s="757"/>
      <c r="WAJ23" s="757"/>
      <c r="WAK23" s="757"/>
      <c r="WAL23" s="757"/>
      <c r="WAM23" s="757"/>
      <c r="WAN23" s="757"/>
      <c r="WAO23" s="757"/>
      <c r="WAP23" s="757"/>
      <c r="WAQ23" s="757"/>
      <c r="WAR23" s="757"/>
      <c r="WAS23" s="757"/>
      <c r="WAT23" s="757"/>
      <c r="WAU23" s="757"/>
      <c r="WAV23" s="757"/>
      <c r="WAW23" s="757"/>
      <c r="WAX23" s="757"/>
      <c r="WAY23" s="757"/>
      <c r="WAZ23" s="757"/>
      <c r="WBA23" s="757"/>
      <c r="WBB23" s="757"/>
      <c r="WBC23" s="757"/>
      <c r="WBD23" s="757"/>
      <c r="WBE23" s="757"/>
      <c r="WBF23" s="757"/>
      <c r="WBG23" s="757"/>
      <c r="WBH23" s="757"/>
      <c r="WBI23" s="757"/>
      <c r="WBJ23" s="757"/>
      <c r="WBK23" s="757"/>
      <c r="WBL23" s="757"/>
      <c r="WBM23" s="757"/>
      <c r="WBN23" s="757"/>
      <c r="WBO23" s="757"/>
      <c r="WBP23" s="757"/>
      <c r="WBQ23" s="757"/>
      <c r="WBR23" s="757"/>
      <c r="WBS23" s="757"/>
      <c r="WBT23" s="757"/>
      <c r="WBU23" s="757"/>
      <c r="WBV23" s="757"/>
      <c r="WBW23" s="757"/>
      <c r="WBX23" s="757"/>
      <c r="WBY23" s="757"/>
      <c r="WBZ23" s="757"/>
      <c r="WCA23" s="757"/>
      <c r="WCB23" s="757"/>
      <c r="WCC23" s="757"/>
      <c r="WCD23" s="757"/>
      <c r="WCE23" s="757"/>
      <c r="WCF23" s="757"/>
      <c r="WCG23" s="757"/>
      <c r="WCH23" s="757"/>
      <c r="WCI23" s="757"/>
      <c r="WCJ23" s="757"/>
      <c r="WCK23" s="757"/>
      <c r="WCL23" s="757"/>
      <c r="WCM23" s="757"/>
      <c r="WCN23" s="757"/>
      <c r="WCO23" s="757"/>
      <c r="WCP23" s="757"/>
      <c r="WCQ23" s="757"/>
      <c r="WCR23" s="757"/>
      <c r="WCS23" s="757"/>
      <c r="WCT23" s="757"/>
      <c r="WCU23" s="757"/>
      <c r="WCV23" s="757"/>
      <c r="WCW23" s="757"/>
      <c r="WCX23" s="757"/>
      <c r="WCY23" s="757"/>
      <c r="WCZ23" s="757"/>
      <c r="WDA23" s="757"/>
      <c r="WDB23" s="757"/>
      <c r="WDC23" s="757"/>
      <c r="WDD23" s="757"/>
      <c r="WDE23" s="757"/>
      <c r="WDF23" s="757"/>
      <c r="WDG23" s="757"/>
      <c r="WDH23" s="757"/>
      <c r="WDI23" s="757"/>
      <c r="WDJ23" s="757"/>
      <c r="WDK23" s="757"/>
      <c r="WDL23" s="757"/>
      <c r="WDM23" s="757"/>
      <c r="WDN23" s="757"/>
      <c r="WDO23" s="757"/>
      <c r="WDP23" s="757"/>
      <c r="WDQ23" s="757"/>
      <c r="WDR23" s="757"/>
      <c r="WDS23" s="757"/>
      <c r="WDT23" s="757"/>
      <c r="WDU23" s="757"/>
      <c r="WDV23" s="757"/>
      <c r="WDW23" s="757"/>
      <c r="WDX23" s="757"/>
      <c r="WDY23" s="757"/>
      <c r="WDZ23" s="757"/>
      <c r="WEA23" s="757"/>
      <c r="WEB23" s="757"/>
      <c r="WEC23" s="757"/>
      <c r="WED23" s="757"/>
      <c r="WEE23" s="757"/>
      <c r="WEF23" s="757"/>
      <c r="WEG23" s="757"/>
      <c r="WEH23" s="757"/>
      <c r="WEI23" s="757"/>
      <c r="WEJ23" s="757"/>
      <c r="WEK23" s="757"/>
      <c r="WEL23" s="757"/>
      <c r="WEM23" s="757"/>
      <c r="WEN23" s="757"/>
      <c r="WEO23" s="757"/>
      <c r="WEP23" s="757"/>
      <c r="WEQ23" s="757"/>
      <c r="WER23" s="757"/>
      <c r="WES23" s="757"/>
      <c r="WET23" s="757"/>
      <c r="WEU23" s="757"/>
      <c r="WEV23" s="757"/>
      <c r="WEW23" s="757"/>
      <c r="WEX23" s="757"/>
      <c r="WEY23" s="757"/>
      <c r="WEZ23" s="757"/>
      <c r="WFA23" s="757"/>
      <c r="WFB23" s="757"/>
      <c r="WFC23" s="757"/>
      <c r="WFD23" s="757"/>
      <c r="WFE23" s="757"/>
      <c r="WFF23" s="757"/>
      <c r="WFG23" s="757"/>
      <c r="WFH23" s="757"/>
      <c r="WFI23" s="757"/>
      <c r="WFJ23" s="757"/>
      <c r="WFK23" s="757"/>
      <c r="WFL23" s="757"/>
      <c r="WFM23" s="757"/>
      <c r="WFN23" s="757"/>
      <c r="WFO23" s="757"/>
      <c r="WFP23" s="757"/>
      <c r="WFQ23" s="757"/>
      <c r="WFR23" s="757"/>
      <c r="WFS23" s="757"/>
      <c r="WFT23" s="757"/>
      <c r="WFU23" s="757"/>
      <c r="WFV23" s="757"/>
      <c r="WFW23" s="757"/>
      <c r="WFX23" s="757"/>
      <c r="WFY23" s="757"/>
      <c r="WFZ23" s="757"/>
      <c r="WGA23" s="757"/>
      <c r="WGB23" s="757"/>
      <c r="WGC23" s="757"/>
      <c r="WGD23" s="757"/>
      <c r="WGE23" s="757"/>
      <c r="WGF23" s="757"/>
      <c r="WGG23" s="757"/>
      <c r="WGH23" s="757"/>
      <c r="WGI23" s="757"/>
      <c r="WGJ23" s="757"/>
      <c r="WGK23" s="757"/>
      <c r="WGL23" s="757"/>
      <c r="WGM23" s="757"/>
      <c r="WGN23" s="757"/>
      <c r="WGO23" s="757"/>
      <c r="WGP23" s="757"/>
      <c r="WGQ23" s="757"/>
      <c r="WGR23" s="757"/>
      <c r="WGS23" s="757"/>
      <c r="WGT23" s="757"/>
      <c r="WGU23" s="757"/>
      <c r="WGV23" s="757"/>
      <c r="WGW23" s="757"/>
      <c r="WGX23" s="757"/>
      <c r="WGY23" s="757"/>
      <c r="WGZ23" s="757"/>
      <c r="WHA23" s="757"/>
      <c r="WHB23" s="757"/>
      <c r="WHC23" s="757"/>
      <c r="WHD23" s="757"/>
      <c r="WHE23" s="757"/>
      <c r="WHF23" s="757"/>
      <c r="WHG23" s="757"/>
      <c r="WHH23" s="757"/>
      <c r="WHI23" s="757"/>
      <c r="WHJ23" s="757"/>
      <c r="WHK23" s="757"/>
      <c r="WHL23" s="757"/>
      <c r="WHM23" s="757"/>
      <c r="WHN23" s="757"/>
      <c r="WHO23" s="757"/>
      <c r="WHP23" s="757"/>
      <c r="WHQ23" s="757"/>
      <c r="WHR23" s="757"/>
      <c r="WHS23" s="757"/>
      <c r="WHT23" s="757"/>
      <c r="WHU23" s="757"/>
      <c r="WHV23" s="757"/>
      <c r="WHW23" s="757"/>
      <c r="WHX23" s="757"/>
      <c r="WHY23" s="757"/>
      <c r="WHZ23" s="757"/>
      <c r="WIA23" s="757"/>
      <c r="WIB23" s="757"/>
      <c r="WIC23" s="757"/>
      <c r="WID23" s="757"/>
      <c r="WIE23" s="757"/>
      <c r="WIF23" s="757"/>
      <c r="WIG23" s="757"/>
      <c r="WIH23" s="757"/>
      <c r="WII23" s="757"/>
      <c r="WIJ23" s="757"/>
      <c r="WIK23" s="757"/>
      <c r="WIL23" s="757"/>
      <c r="WIM23" s="757"/>
      <c r="WIN23" s="757"/>
      <c r="WIO23" s="757"/>
      <c r="WIP23" s="757"/>
      <c r="WIQ23" s="757"/>
      <c r="WIR23" s="757"/>
      <c r="WIS23" s="757"/>
      <c r="WIT23" s="757"/>
      <c r="WIU23" s="757"/>
      <c r="WIV23" s="757"/>
      <c r="WIW23" s="757"/>
      <c r="WIX23" s="757"/>
      <c r="WIY23" s="757"/>
      <c r="WIZ23" s="757"/>
      <c r="WJA23" s="757"/>
      <c r="WJB23" s="757"/>
      <c r="WJC23" s="757"/>
      <c r="WJD23" s="757"/>
      <c r="WJE23" s="757"/>
      <c r="WJF23" s="757"/>
      <c r="WJG23" s="757"/>
      <c r="WJH23" s="757"/>
      <c r="WJI23" s="757"/>
      <c r="WJJ23" s="757"/>
      <c r="WJK23" s="757"/>
      <c r="WJL23" s="757"/>
      <c r="WJM23" s="757"/>
      <c r="WJN23" s="757"/>
      <c r="WJO23" s="757"/>
      <c r="WJP23" s="757"/>
      <c r="WJQ23" s="757"/>
      <c r="WJR23" s="757"/>
      <c r="WJS23" s="757"/>
      <c r="WJT23" s="757"/>
      <c r="WJU23" s="757"/>
      <c r="WJV23" s="757"/>
      <c r="WJW23" s="757"/>
      <c r="WJX23" s="757"/>
      <c r="WJY23" s="757"/>
      <c r="WJZ23" s="757"/>
      <c r="WKA23" s="757"/>
      <c r="WKB23" s="757"/>
      <c r="WKC23" s="757"/>
      <c r="WKD23" s="757"/>
      <c r="WKE23" s="757"/>
      <c r="WKF23" s="757"/>
      <c r="WKG23" s="757"/>
      <c r="WKH23" s="757"/>
      <c r="WKI23" s="757"/>
      <c r="WKJ23" s="757"/>
      <c r="WKK23" s="757"/>
      <c r="WKL23" s="757"/>
      <c r="WKM23" s="757"/>
      <c r="WKN23" s="757"/>
      <c r="WKO23" s="757"/>
      <c r="WKP23" s="757"/>
      <c r="WKQ23" s="757"/>
      <c r="WKR23" s="757"/>
      <c r="WKS23" s="757"/>
      <c r="WKT23" s="757"/>
      <c r="WKU23" s="757"/>
      <c r="WKV23" s="757"/>
      <c r="WKW23" s="757"/>
      <c r="WKX23" s="757"/>
      <c r="WKY23" s="757"/>
      <c r="WKZ23" s="757"/>
      <c r="WLA23" s="757"/>
      <c r="WLB23" s="757"/>
      <c r="WLC23" s="757"/>
      <c r="WLD23" s="757"/>
      <c r="WLE23" s="757"/>
      <c r="WLF23" s="757"/>
      <c r="WLG23" s="757"/>
      <c r="WLH23" s="757"/>
      <c r="WLI23" s="757"/>
      <c r="WLJ23" s="757"/>
      <c r="WLK23" s="757"/>
      <c r="WLL23" s="757"/>
      <c r="WLM23" s="757"/>
      <c r="WLN23" s="757"/>
      <c r="WLO23" s="757"/>
      <c r="WLP23" s="757"/>
      <c r="WLQ23" s="757"/>
      <c r="WLR23" s="757"/>
      <c r="WLS23" s="757"/>
      <c r="WLT23" s="757"/>
      <c r="WLU23" s="757"/>
      <c r="WLV23" s="757"/>
      <c r="WLW23" s="757"/>
      <c r="WLX23" s="757"/>
      <c r="WLY23" s="757"/>
      <c r="WLZ23" s="757"/>
      <c r="WMA23" s="757"/>
      <c r="WMB23" s="757"/>
      <c r="WMC23" s="757"/>
      <c r="WMD23" s="757"/>
      <c r="WME23" s="757"/>
      <c r="WMF23" s="757"/>
      <c r="WMG23" s="757"/>
      <c r="WMH23" s="757"/>
      <c r="WMI23" s="757"/>
      <c r="WMJ23" s="757"/>
      <c r="WMK23" s="757"/>
      <c r="WML23" s="757"/>
      <c r="WMM23" s="757"/>
      <c r="WMN23" s="757"/>
      <c r="WMO23" s="757"/>
      <c r="WMP23" s="757"/>
      <c r="WMQ23" s="757"/>
      <c r="WMR23" s="757"/>
      <c r="WMS23" s="757"/>
      <c r="WMT23" s="757"/>
      <c r="WMU23" s="757"/>
      <c r="WMV23" s="757"/>
      <c r="WMW23" s="757"/>
      <c r="WMX23" s="757"/>
      <c r="WMY23" s="757"/>
      <c r="WMZ23" s="757"/>
      <c r="WNA23" s="757"/>
      <c r="WNB23" s="757"/>
      <c r="WNC23" s="757"/>
      <c r="WND23" s="757"/>
      <c r="WNE23" s="757"/>
      <c r="WNF23" s="757"/>
      <c r="WNG23" s="757"/>
      <c r="WNH23" s="757"/>
      <c r="WNI23" s="757"/>
      <c r="WNJ23" s="757"/>
      <c r="WNK23" s="757"/>
      <c r="WNL23" s="757"/>
      <c r="WNM23" s="757"/>
      <c r="WNN23" s="757"/>
      <c r="WNO23" s="757"/>
      <c r="WNP23" s="757"/>
      <c r="WNQ23" s="757"/>
      <c r="WNR23" s="757"/>
      <c r="WNS23" s="757"/>
      <c r="WNT23" s="757"/>
      <c r="WNU23" s="757"/>
      <c r="WNV23" s="757"/>
      <c r="WNW23" s="757"/>
      <c r="WNX23" s="757"/>
      <c r="WNY23" s="757"/>
      <c r="WNZ23" s="757"/>
      <c r="WOA23" s="757"/>
      <c r="WOB23" s="757"/>
      <c r="WOC23" s="757"/>
      <c r="WOD23" s="757"/>
      <c r="WOE23" s="757"/>
      <c r="WOF23" s="757"/>
      <c r="WOG23" s="757"/>
      <c r="WOH23" s="757"/>
      <c r="WOI23" s="757"/>
      <c r="WOJ23" s="757"/>
      <c r="WOK23" s="757"/>
      <c r="WOL23" s="757"/>
      <c r="WOM23" s="757"/>
      <c r="WON23" s="757"/>
      <c r="WOO23" s="757"/>
      <c r="WOP23" s="757"/>
      <c r="WOQ23" s="757"/>
      <c r="WOR23" s="757"/>
      <c r="WOS23" s="757"/>
      <c r="WOT23" s="757"/>
      <c r="WOU23" s="757"/>
      <c r="WOV23" s="757"/>
      <c r="WOW23" s="757"/>
      <c r="WOX23" s="757"/>
      <c r="WOY23" s="757"/>
      <c r="WOZ23" s="757"/>
      <c r="WPA23" s="757"/>
      <c r="WPB23" s="757"/>
      <c r="WPC23" s="757"/>
      <c r="WPD23" s="757"/>
      <c r="WPE23" s="757"/>
      <c r="WPF23" s="757"/>
      <c r="WPG23" s="757"/>
      <c r="WPH23" s="757"/>
      <c r="WPI23" s="757"/>
      <c r="WPJ23" s="757"/>
      <c r="WPK23" s="757"/>
      <c r="WPL23" s="757"/>
      <c r="WPM23" s="757"/>
      <c r="WPN23" s="757"/>
      <c r="WPO23" s="757"/>
      <c r="WPP23" s="757"/>
      <c r="WPQ23" s="757"/>
      <c r="WPR23" s="757"/>
      <c r="WPS23" s="757"/>
      <c r="WPT23" s="757"/>
      <c r="WPU23" s="757"/>
      <c r="WPV23" s="757"/>
      <c r="WPW23" s="757"/>
      <c r="WPX23" s="757"/>
      <c r="WPY23" s="757"/>
      <c r="WPZ23" s="757"/>
      <c r="WQA23" s="757"/>
      <c r="WQB23" s="757"/>
      <c r="WQC23" s="757"/>
      <c r="WQD23" s="757"/>
      <c r="WQE23" s="757"/>
      <c r="WQF23" s="757"/>
      <c r="WQG23" s="757"/>
      <c r="WQH23" s="757"/>
      <c r="WQI23" s="757"/>
      <c r="WQJ23" s="757"/>
      <c r="WQK23" s="757"/>
      <c r="WQL23" s="757"/>
      <c r="WQM23" s="757"/>
      <c r="WQN23" s="757"/>
      <c r="WQO23" s="757"/>
      <c r="WQP23" s="757"/>
      <c r="WQQ23" s="757"/>
      <c r="WQR23" s="757"/>
      <c r="WQS23" s="757"/>
      <c r="WQT23" s="757"/>
      <c r="WQU23" s="757"/>
      <c r="WQV23" s="757"/>
      <c r="WQW23" s="757"/>
      <c r="WQX23" s="757"/>
      <c r="WQY23" s="757"/>
      <c r="WQZ23" s="757"/>
      <c r="WRA23" s="757"/>
      <c r="WRB23" s="757"/>
      <c r="WRC23" s="757"/>
      <c r="WRD23" s="757"/>
      <c r="WRE23" s="757"/>
      <c r="WRF23" s="757"/>
      <c r="WRG23" s="757"/>
      <c r="WRH23" s="757"/>
      <c r="WRI23" s="757"/>
      <c r="WRJ23" s="757"/>
      <c r="WRK23" s="757"/>
      <c r="WRL23" s="757"/>
      <c r="WRM23" s="757"/>
      <c r="WRN23" s="757"/>
      <c r="WRO23" s="757"/>
      <c r="WRP23" s="757"/>
      <c r="WRQ23" s="757"/>
      <c r="WRR23" s="757"/>
      <c r="WRS23" s="757"/>
      <c r="WRT23" s="757"/>
      <c r="WRU23" s="757"/>
      <c r="WRV23" s="757"/>
      <c r="WRW23" s="757"/>
      <c r="WRX23" s="757"/>
      <c r="WRY23" s="757"/>
      <c r="WRZ23" s="757"/>
      <c r="WSA23" s="757"/>
      <c r="WSB23" s="757"/>
      <c r="WSC23" s="757"/>
      <c r="WSD23" s="757"/>
      <c r="WSE23" s="757"/>
      <c r="WSF23" s="757"/>
      <c r="WSG23" s="757"/>
      <c r="WSH23" s="757"/>
      <c r="WSI23" s="757"/>
      <c r="WSJ23" s="757"/>
      <c r="WSK23" s="757"/>
      <c r="WSL23" s="757"/>
      <c r="WSM23" s="757"/>
      <c r="WSN23" s="757"/>
      <c r="WSO23" s="757"/>
      <c r="WSP23" s="757"/>
      <c r="WSQ23" s="757"/>
      <c r="WSR23" s="757"/>
      <c r="WSS23" s="757"/>
      <c r="WST23" s="757"/>
      <c r="WSU23" s="757"/>
      <c r="WSV23" s="757"/>
      <c r="WSW23" s="757"/>
      <c r="WSX23" s="757"/>
      <c r="WSY23" s="757"/>
      <c r="WSZ23" s="757"/>
      <c r="WTA23" s="757"/>
      <c r="WTB23" s="757"/>
      <c r="WTC23" s="757"/>
      <c r="WTD23" s="757"/>
      <c r="WTE23" s="757"/>
      <c r="WTF23" s="757"/>
      <c r="WTG23" s="757"/>
      <c r="WTH23" s="757"/>
      <c r="WTI23" s="757"/>
      <c r="WTJ23" s="757"/>
      <c r="WTK23" s="757"/>
      <c r="WTL23" s="757"/>
      <c r="WTM23" s="757"/>
      <c r="WTN23" s="757"/>
      <c r="WTO23" s="757"/>
      <c r="WTP23" s="757"/>
      <c r="WTQ23" s="757"/>
      <c r="WTR23" s="757"/>
      <c r="WTS23" s="757"/>
      <c r="WTT23" s="757"/>
      <c r="WTU23" s="757"/>
      <c r="WTV23" s="757"/>
      <c r="WTW23" s="757"/>
      <c r="WTX23" s="757"/>
      <c r="WTY23" s="757"/>
      <c r="WTZ23" s="757"/>
      <c r="WUA23" s="757"/>
      <c r="WUB23" s="757"/>
      <c r="WUC23" s="757"/>
      <c r="WUD23" s="757"/>
      <c r="WUE23" s="757"/>
      <c r="WUF23" s="757"/>
      <c r="WUG23" s="757"/>
      <c r="WUH23" s="757"/>
      <c r="WUI23" s="757"/>
      <c r="WUJ23" s="757"/>
      <c r="WUK23" s="757"/>
      <c r="WUL23" s="757"/>
      <c r="WUM23" s="757"/>
      <c r="WUN23" s="757"/>
      <c r="WUO23" s="757"/>
      <c r="WUP23" s="757"/>
      <c r="WUQ23" s="757"/>
      <c r="WUR23" s="757"/>
      <c r="WUS23" s="757"/>
      <c r="WUT23" s="757"/>
      <c r="WUU23" s="757"/>
      <c r="WUV23" s="757"/>
      <c r="WUW23" s="757"/>
      <c r="WUX23" s="757"/>
      <c r="WUY23" s="757"/>
      <c r="WUZ23" s="757"/>
      <c r="WVA23" s="757"/>
      <c r="WVB23" s="757"/>
      <c r="WVC23" s="757"/>
      <c r="WVD23" s="757"/>
      <c r="WVE23" s="757"/>
      <c r="WVF23" s="757"/>
      <c r="WVG23" s="757"/>
      <c r="WVH23" s="757"/>
      <c r="WVI23" s="757"/>
      <c r="WVJ23" s="757"/>
      <c r="WVK23" s="757"/>
      <c r="WVL23" s="757"/>
      <c r="WVM23" s="757"/>
      <c r="WVN23" s="757"/>
      <c r="WVO23" s="757"/>
      <c r="WVP23" s="757"/>
      <c r="WVQ23" s="757"/>
      <c r="WVR23" s="757"/>
      <c r="WVS23" s="757"/>
      <c r="WVT23" s="757"/>
      <c r="WVU23" s="757"/>
      <c r="WVV23" s="757"/>
      <c r="WVW23" s="757"/>
      <c r="WVX23" s="757"/>
      <c r="WVY23" s="757"/>
      <c r="WVZ23" s="757"/>
      <c r="WWA23" s="757"/>
      <c r="WWB23" s="757"/>
      <c r="WWC23" s="757"/>
      <c r="WWD23" s="757"/>
      <c r="WWE23" s="757"/>
      <c r="WWF23" s="757"/>
      <c r="WWG23" s="757"/>
      <c r="WWH23" s="757"/>
      <c r="WWI23" s="757"/>
      <c r="WWJ23" s="757"/>
      <c r="WWK23" s="757"/>
      <c r="WWL23" s="757"/>
      <c r="WWM23" s="757"/>
      <c r="WWN23" s="757"/>
      <c r="WWO23" s="757"/>
      <c r="WWP23" s="757"/>
      <c r="WWQ23" s="757"/>
      <c r="WWR23" s="757"/>
      <c r="WWS23" s="757"/>
      <c r="WWT23" s="757"/>
      <c r="WWU23" s="757"/>
      <c r="WWV23" s="757"/>
      <c r="WWW23" s="757"/>
      <c r="WWX23" s="757"/>
      <c r="WWY23" s="757"/>
      <c r="WWZ23" s="757"/>
      <c r="WXA23" s="757"/>
      <c r="WXB23" s="757"/>
      <c r="WXC23" s="757"/>
      <c r="WXD23" s="757"/>
      <c r="WXE23" s="757"/>
      <c r="WXF23" s="757"/>
      <c r="WXG23" s="757"/>
      <c r="WXH23" s="757"/>
      <c r="WXI23" s="757"/>
      <c r="WXJ23" s="757"/>
      <c r="WXK23" s="757"/>
      <c r="WXL23" s="757"/>
      <c r="WXM23" s="757"/>
      <c r="WXN23" s="757"/>
      <c r="WXO23" s="757"/>
      <c r="WXP23" s="757"/>
      <c r="WXQ23" s="757"/>
      <c r="WXR23" s="757"/>
      <c r="WXS23" s="757"/>
      <c r="WXT23" s="757"/>
      <c r="WXU23" s="757"/>
      <c r="WXV23" s="757"/>
      <c r="WXW23" s="757"/>
      <c r="WXX23" s="757"/>
      <c r="WXY23" s="757"/>
      <c r="WXZ23" s="757"/>
      <c r="WYA23" s="757"/>
      <c r="WYB23" s="757"/>
      <c r="WYC23" s="757"/>
      <c r="WYD23" s="757"/>
      <c r="WYE23" s="757"/>
      <c r="WYF23" s="757"/>
      <c r="WYG23" s="757"/>
      <c r="WYH23" s="757"/>
      <c r="WYI23" s="757"/>
      <c r="WYJ23" s="757"/>
      <c r="WYK23" s="757"/>
      <c r="WYL23" s="757"/>
      <c r="WYM23" s="757"/>
      <c r="WYN23" s="757"/>
      <c r="WYO23" s="757"/>
      <c r="WYP23" s="757"/>
      <c r="WYQ23" s="757"/>
      <c r="WYR23" s="757"/>
      <c r="WYS23" s="757"/>
      <c r="WYT23" s="757"/>
      <c r="WYU23" s="757"/>
      <c r="WYV23" s="757"/>
      <c r="WYW23" s="757"/>
      <c r="WYX23" s="757"/>
      <c r="WYY23" s="757"/>
      <c r="WYZ23" s="757"/>
      <c r="WZA23" s="757"/>
      <c r="WZB23" s="757"/>
      <c r="WZC23" s="757"/>
      <c r="WZD23" s="757"/>
      <c r="WZE23" s="757"/>
      <c r="WZF23" s="757"/>
      <c r="WZG23" s="757"/>
      <c r="WZH23" s="757"/>
      <c r="WZI23" s="757"/>
      <c r="WZJ23" s="757"/>
      <c r="WZK23" s="757"/>
      <c r="WZL23" s="757"/>
      <c r="WZM23" s="757"/>
      <c r="WZN23" s="757"/>
      <c r="WZO23" s="757"/>
      <c r="WZP23" s="757"/>
      <c r="WZQ23" s="757"/>
      <c r="WZR23" s="757"/>
      <c r="WZS23" s="757"/>
      <c r="WZT23" s="757"/>
      <c r="WZU23" s="757"/>
      <c r="WZV23" s="757"/>
      <c r="WZW23" s="757"/>
      <c r="WZX23" s="757"/>
      <c r="WZY23" s="757"/>
      <c r="WZZ23" s="757"/>
      <c r="XAA23" s="757"/>
      <c r="XAB23" s="757"/>
      <c r="XAC23" s="757"/>
      <c r="XAD23" s="757"/>
      <c r="XAE23" s="757"/>
      <c r="XAF23" s="757"/>
      <c r="XAG23" s="757"/>
      <c r="XAH23" s="757"/>
      <c r="XAI23" s="757"/>
      <c r="XAJ23" s="757"/>
      <c r="XAK23" s="757"/>
      <c r="XAL23" s="757"/>
      <c r="XAM23" s="757"/>
      <c r="XAN23" s="757"/>
      <c r="XAO23" s="757"/>
      <c r="XAP23" s="757"/>
      <c r="XAQ23" s="757"/>
      <c r="XAR23" s="757"/>
      <c r="XAS23" s="757"/>
      <c r="XAT23" s="757"/>
      <c r="XAU23" s="757"/>
      <c r="XAV23" s="757"/>
      <c r="XAW23" s="757"/>
      <c r="XAX23" s="757"/>
      <c r="XAY23" s="757"/>
      <c r="XAZ23" s="757"/>
      <c r="XBA23" s="757"/>
      <c r="XBB23" s="757"/>
      <c r="XBC23" s="757"/>
      <c r="XBD23" s="757"/>
      <c r="XBE23" s="757"/>
      <c r="XBF23" s="757"/>
      <c r="XBG23" s="757"/>
      <c r="XBH23" s="757"/>
      <c r="XBI23" s="757"/>
      <c r="XBJ23" s="757"/>
      <c r="XBK23" s="757"/>
      <c r="XBL23" s="757"/>
      <c r="XBM23" s="757"/>
      <c r="XBN23" s="757"/>
      <c r="XBO23" s="757"/>
      <c r="XBP23" s="757"/>
      <c r="XBQ23" s="757"/>
      <c r="XBR23" s="757"/>
      <c r="XBS23" s="757"/>
      <c r="XBT23" s="757"/>
      <c r="XBU23" s="757"/>
      <c r="XBV23" s="757"/>
      <c r="XBW23" s="757"/>
      <c r="XBX23" s="757"/>
      <c r="XBY23" s="757"/>
      <c r="XBZ23" s="757"/>
      <c r="XCA23" s="757"/>
      <c r="XCB23" s="757"/>
      <c r="XCC23" s="757"/>
      <c r="XCD23" s="757"/>
      <c r="XCE23" s="757"/>
      <c r="XCF23" s="757"/>
      <c r="XCG23" s="757"/>
      <c r="XCH23" s="757"/>
      <c r="XCI23" s="757"/>
      <c r="XCJ23" s="757"/>
      <c r="XCK23" s="757"/>
      <c r="XCL23" s="757"/>
      <c r="XCM23" s="757"/>
      <c r="XCN23" s="757"/>
      <c r="XCO23" s="757"/>
      <c r="XCP23" s="757"/>
      <c r="XCQ23" s="757"/>
      <c r="XCR23" s="757"/>
      <c r="XCS23" s="757"/>
      <c r="XCT23" s="757"/>
      <c r="XCU23" s="757"/>
      <c r="XCV23" s="757"/>
      <c r="XCW23" s="757"/>
      <c r="XCX23" s="757"/>
      <c r="XCY23" s="757"/>
      <c r="XCZ23" s="757"/>
      <c r="XDA23" s="757"/>
      <c r="XDB23" s="757"/>
      <c r="XDC23" s="757"/>
      <c r="XDD23" s="757"/>
      <c r="XDE23" s="757"/>
      <c r="XDF23" s="757"/>
      <c r="XDG23" s="757"/>
      <c r="XDH23" s="757"/>
      <c r="XDI23" s="757"/>
      <c r="XDJ23" s="757"/>
      <c r="XDK23" s="757"/>
      <c r="XDL23" s="757"/>
      <c r="XDM23" s="757"/>
      <c r="XDN23" s="757"/>
      <c r="XDO23" s="757"/>
      <c r="XDP23" s="757"/>
      <c r="XDQ23" s="757"/>
      <c r="XDR23" s="757"/>
      <c r="XDS23" s="757"/>
      <c r="XDT23" s="757"/>
      <c r="XDU23" s="757"/>
      <c r="XDV23" s="757"/>
      <c r="XDW23" s="757"/>
      <c r="XDX23" s="757"/>
      <c r="XDY23" s="757"/>
      <c r="XDZ23" s="757"/>
      <c r="XEA23" s="757"/>
      <c r="XEB23" s="757"/>
      <c r="XEC23" s="757"/>
      <c r="XED23" s="757"/>
      <c r="XEE23" s="757"/>
      <c r="XEF23" s="757"/>
      <c r="XEG23" s="757"/>
      <c r="XEH23" s="757"/>
      <c r="XEI23" s="757"/>
      <c r="XEJ23" s="757"/>
      <c r="XEK23" s="757"/>
      <c r="XEL23" s="757"/>
      <c r="XEM23" s="757"/>
      <c r="XEN23" s="757"/>
      <c r="XEO23" s="757"/>
      <c r="XEP23" s="757"/>
      <c r="XEQ23" s="757"/>
      <c r="XER23" s="757"/>
      <c r="XES23" s="757"/>
      <c r="XET23" s="757"/>
      <c r="XEU23" s="757"/>
      <c r="XEV23" s="757"/>
      <c r="XEW23" s="757"/>
      <c r="XEX23" s="757"/>
      <c r="XEY23" s="757"/>
      <c r="XEZ23" s="757"/>
      <c r="XFA23" s="757"/>
      <c r="XFB23" s="757"/>
      <c r="XFC23" s="757"/>
    </row>
    <row r="24" spans="1:16384" s="742" customFormat="1">
      <c r="A24" s="757"/>
      <c r="B24" s="757"/>
      <c r="C24" s="757"/>
      <c r="D24" s="757"/>
      <c r="E24" s="757"/>
      <c r="F24" s="757"/>
      <c r="G24" s="761"/>
      <c r="H24" s="760"/>
      <c r="I24" s="760"/>
      <c r="J24" s="757"/>
      <c r="K24" s="757"/>
      <c r="L24" s="757"/>
      <c r="M24" s="757"/>
      <c r="N24" s="757"/>
      <c r="O24" s="757"/>
      <c r="P24" s="757"/>
      <c r="Q24" s="757"/>
      <c r="R24" s="757"/>
      <c r="S24" s="757"/>
      <c r="T24" s="757"/>
      <c r="U24" s="757"/>
      <c r="V24" s="757"/>
      <c r="W24" s="757"/>
      <c r="X24" s="757"/>
      <c r="Y24" s="757"/>
      <c r="Z24" s="757"/>
      <c r="AA24" s="757"/>
      <c r="AB24" s="757"/>
      <c r="AC24" s="757"/>
      <c r="AD24" s="757"/>
      <c r="AE24" s="757"/>
      <c r="AF24" s="757"/>
      <c r="AG24" s="757"/>
      <c r="AH24" s="757"/>
      <c r="AI24" s="757"/>
      <c r="AJ24" s="757"/>
      <c r="AK24" s="757"/>
      <c r="AL24" s="757"/>
      <c r="AM24" s="757"/>
      <c r="AN24" s="757"/>
      <c r="AO24" s="757"/>
      <c r="AP24" s="757"/>
      <c r="AQ24" s="757"/>
      <c r="AR24" s="757"/>
      <c r="AS24" s="757"/>
      <c r="AT24" s="757"/>
      <c r="AU24" s="757"/>
      <c r="AV24" s="757"/>
      <c r="AW24" s="757"/>
      <c r="AX24" s="757"/>
      <c r="AY24" s="757"/>
      <c r="AZ24" s="757"/>
      <c r="BA24" s="757"/>
      <c r="BB24" s="757"/>
      <c r="BC24" s="757"/>
      <c r="BD24" s="757"/>
      <c r="BE24" s="757"/>
      <c r="BF24" s="757"/>
      <c r="BG24" s="757"/>
      <c r="BH24" s="757"/>
      <c r="BI24" s="757"/>
      <c r="BJ24" s="757"/>
      <c r="BK24" s="757"/>
      <c r="BL24" s="757"/>
      <c r="BM24" s="757"/>
      <c r="BN24" s="757"/>
      <c r="BO24" s="757"/>
      <c r="BP24" s="757"/>
      <c r="BQ24" s="757"/>
      <c r="BR24" s="757"/>
      <c r="BS24" s="757"/>
      <c r="BT24" s="757"/>
      <c r="BU24" s="757"/>
      <c r="BV24" s="757"/>
      <c r="BW24" s="757"/>
      <c r="BX24" s="757"/>
      <c r="BY24" s="757"/>
      <c r="BZ24" s="757"/>
      <c r="CA24" s="757"/>
      <c r="CB24" s="757"/>
      <c r="CC24" s="757"/>
      <c r="CD24" s="757"/>
      <c r="CE24" s="757"/>
      <c r="CF24" s="757"/>
      <c r="CG24" s="757"/>
      <c r="CH24" s="757"/>
      <c r="CI24" s="757"/>
      <c r="CJ24" s="757"/>
      <c r="CK24" s="757"/>
      <c r="CL24" s="757"/>
      <c r="CM24" s="757"/>
      <c r="CN24" s="757"/>
      <c r="CO24" s="757"/>
      <c r="CP24" s="757"/>
      <c r="CQ24" s="757"/>
      <c r="CR24" s="757"/>
      <c r="CS24" s="757"/>
      <c r="CT24" s="757"/>
      <c r="CU24" s="757"/>
      <c r="CV24" s="757"/>
      <c r="CW24" s="757"/>
      <c r="CX24" s="757"/>
      <c r="CY24" s="757"/>
      <c r="CZ24" s="757"/>
      <c r="DA24" s="757"/>
      <c r="DB24" s="757"/>
      <c r="DC24" s="757"/>
      <c r="DD24" s="757"/>
      <c r="DE24" s="757"/>
      <c r="DF24" s="757"/>
      <c r="DG24" s="757"/>
      <c r="DH24" s="757"/>
      <c r="DI24" s="757"/>
      <c r="DJ24" s="757"/>
      <c r="DK24" s="757"/>
      <c r="DL24" s="757"/>
      <c r="DM24" s="757"/>
      <c r="DN24" s="757"/>
      <c r="DO24" s="757"/>
      <c r="DP24" s="757"/>
      <c r="DQ24" s="757"/>
      <c r="DR24" s="757"/>
      <c r="DS24" s="757"/>
      <c r="DT24" s="757"/>
      <c r="DU24" s="757"/>
      <c r="DV24" s="757"/>
      <c r="DW24" s="757"/>
      <c r="DX24" s="757"/>
      <c r="DY24" s="757"/>
      <c r="DZ24" s="757"/>
      <c r="EA24" s="757"/>
      <c r="EB24" s="757"/>
      <c r="EC24" s="757"/>
      <c r="ED24" s="757"/>
      <c r="EE24" s="757"/>
      <c r="EF24" s="757"/>
      <c r="EG24" s="757"/>
      <c r="EH24" s="757"/>
      <c r="EI24" s="757"/>
      <c r="EJ24" s="757"/>
      <c r="EK24" s="757"/>
      <c r="EL24" s="757"/>
      <c r="EM24" s="757"/>
      <c r="EN24" s="757"/>
      <c r="EO24" s="757"/>
      <c r="EP24" s="757"/>
      <c r="EQ24" s="757"/>
      <c r="ER24" s="757"/>
      <c r="ES24" s="757"/>
      <c r="ET24" s="757"/>
      <c r="EU24" s="757"/>
      <c r="EV24" s="757"/>
      <c r="EW24" s="757"/>
      <c r="EX24" s="757"/>
      <c r="EY24" s="757"/>
      <c r="EZ24" s="757"/>
      <c r="FA24" s="757"/>
      <c r="FB24" s="757"/>
      <c r="FC24" s="757"/>
      <c r="FD24" s="757"/>
      <c r="FE24" s="757"/>
      <c r="FF24" s="757"/>
      <c r="FG24" s="757"/>
      <c r="FH24" s="757"/>
      <c r="FI24" s="757"/>
      <c r="FJ24" s="757"/>
      <c r="FK24" s="757"/>
      <c r="FL24" s="757"/>
      <c r="FM24" s="757"/>
      <c r="FN24" s="757"/>
      <c r="FO24" s="757"/>
      <c r="FP24" s="757"/>
      <c r="FQ24" s="757"/>
      <c r="FR24" s="757"/>
      <c r="FS24" s="757"/>
      <c r="FT24" s="757"/>
      <c r="FU24" s="757"/>
      <c r="FV24" s="757"/>
      <c r="FW24" s="757"/>
      <c r="FX24" s="757"/>
      <c r="FY24" s="757"/>
      <c r="FZ24" s="757"/>
      <c r="GA24" s="757"/>
      <c r="GB24" s="757"/>
      <c r="GC24" s="757"/>
      <c r="GD24" s="757"/>
      <c r="GE24" s="757"/>
      <c r="GF24" s="757"/>
      <c r="GG24" s="757"/>
      <c r="GH24" s="757"/>
      <c r="GI24" s="757"/>
      <c r="GJ24" s="757"/>
      <c r="GK24" s="757"/>
      <c r="GL24" s="757"/>
      <c r="GM24" s="757"/>
      <c r="GN24" s="757"/>
      <c r="GO24" s="757"/>
      <c r="GP24" s="757"/>
      <c r="GQ24" s="757"/>
      <c r="GR24" s="757"/>
      <c r="GS24" s="757"/>
      <c r="GT24" s="757"/>
      <c r="GU24" s="757"/>
      <c r="GV24" s="757"/>
      <c r="GW24" s="757"/>
      <c r="GX24" s="757"/>
      <c r="GY24" s="757"/>
      <c r="GZ24" s="757"/>
      <c r="HA24" s="757"/>
      <c r="HB24" s="757"/>
      <c r="HC24" s="757"/>
      <c r="HD24" s="757"/>
      <c r="HE24" s="757"/>
      <c r="HF24" s="757"/>
      <c r="HG24" s="757"/>
      <c r="HH24" s="757"/>
      <c r="HI24" s="757"/>
      <c r="HJ24" s="757"/>
      <c r="HK24" s="757"/>
      <c r="HL24" s="757"/>
      <c r="HM24" s="757"/>
      <c r="HN24" s="757"/>
      <c r="HO24" s="757"/>
      <c r="HP24" s="757"/>
      <c r="HQ24" s="757"/>
      <c r="HR24" s="757"/>
      <c r="HS24" s="757"/>
      <c r="HT24" s="757"/>
      <c r="HU24" s="757"/>
      <c r="HV24" s="757"/>
      <c r="HW24" s="757"/>
      <c r="HX24" s="757"/>
      <c r="HY24" s="757"/>
      <c r="HZ24" s="757"/>
      <c r="IA24" s="757"/>
      <c r="IB24" s="757"/>
      <c r="IC24" s="757"/>
      <c r="ID24" s="757"/>
      <c r="IE24" s="757"/>
      <c r="IF24" s="757"/>
      <c r="IG24" s="757"/>
      <c r="IH24" s="757"/>
      <c r="II24" s="757"/>
      <c r="IJ24" s="757"/>
      <c r="IK24" s="757"/>
      <c r="IL24" s="757"/>
      <c r="IM24" s="757"/>
      <c r="IN24" s="757"/>
      <c r="IO24" s="757"/>
      <c r="IP24" s="757"/>
      <c r="IQ24" s="757"/>
      <c r="IR24" s="757"/>
      <c r="IS24" s="757"/>
      <c r="IT24" s="757"/>
      <c r="IU24" s="757"/>
      <c r="IV24" s="757"/>
      <c r="IW24" s="757"/>
      <c r="IX24" s="757"/>
      <c r="IY24" s="757"/>
      <c r="IZ24" s="757"/>
      <c r="JA24" s="757"/>
      <c r="JB24" s="757"/>
      <c r="JC24" s="757"/>
      <c r="JD24" s="757"/>
      <c r="JE24" s="757"/>
      <c r="JF24" s="757"/>
      <c r="JG24" s="757"/>
      <c r="JH24" s="757"/>
      <c r="JI24" s="757"/>
      <c r="JJ24" s="757"/>
      <c r="JK24" s="757"/>
      <c r="JL24" s="757"/>
      <c r="JM24" s="757"/>
      <c r="JN24" s="757"/>
      <c r="JO24" s="757"/>
      <c r="JP24" s="757"/>
      <c r="JQ24" s="757"/>
      <c r="JR24" s="757"/>
      <c r="JS24" s="757"/>
      <c r="JT24" s="757"/>
      <c r="JU24" s="757"/>
      <c r="JV24" s="757"/>
      <c r="JW24" s="757"/>
      <c r="JX24" s="757"/>
      <c r="JY24" s="757"/>
      <c r="JZ24" s="757"/>
      <c r="KA24" s="757"/>
      <c r="KB24" s="757"/>
      <c r="KC24" s="757"/>
      <c r="KD24" s="757"/>
      <c r="KE24" s="757"/>
      <c r="KF24" s="757"/>
      <c r="KG24" s="757"/>
      <c r="KH24" s="757"/>
      <c r="KI24" s="757"/>
      <c r="KJ24" s="757"/>
      <c r="KK24" s="757"/>
      <c r="KL24" s="757"/>
      <c r="KM24" s="757"/>
      <c r="KN24" s="757"/>
      <c r="KO24" s="757"/>
      <c r="KP24" s="757"/>
      <c r="KQ24" s="757"/>
      <c r="KR24" s="757"/>
      <c r="KS24" s="757"/>
      <c r="KT24" s="757"/>
      <c r="KU24" s="757"/>
      <c r="KV24" s="757"/>
      <c r="KW24" s="757"/>
      <c r="KX24" s="757"/>
      <c r="KY24" s="757"/>
      <c r="KZ24" s="757"/>
      <c r="LA24" s="757"/>
      <c r="LB24" s="757"/>
      <c r="LC24" s="757"/>
      <c r="LD24" s="757"/>
      <c r="LE24" s="757"/>
      <c r="LF24" s="757"/>
      <c r="LG24" s="757"/>
      <c r="LH24" s="757"/>
      <c r="LI24" s="757"/>
      <c r="LJ24" s="757"/>
      <c r="LK24" s="757"/>
      <c r="LL24" s="757"/>
      <c r="LM24" s="757"/>
      <c r="LN24" s="757"/>
      <c r="LO24" s="757"/>
      <c r="LP24" s="757"/>
      <c r="LQ24" s="757"/>
      <c r="LR24" s="757"/>
      <c r="LS24" s="757"/>
      <c r="LT24" s="757"/>
      <c r="LU24" s="757"/>
      <c r="LV24" s="757"/>
      <c r="LW24" s="757"/>
      <c r="LX24" s="757"/>
      <c r="LY24" s="757"/>
      <c r="LZ24" s="757"/>
      <c r="MA24" s="757"/>
      <c r="MB24" s="757"/>
      <c r="MC24" s="757"/>
      <c r="MD24" s="757"/>
      <c r="ME24" s="757"/>
      <c r="MF24" s="757"/>
      <c r="MG24" s="757"/>
      <c r="MH24" s="757"/>
      <c r="MI24" s="757"/>
      <c r="MJ24" s="757"/>
      <c r="MK24" s="757"/>
      <c r="ML24" s="757"/>
      <c r="MM24" s="757"/>
      <c r="MN24" s="757"/>
      <c r="MO24" s="757"/>
      <c r="MP24" s="757"/>
      <c r="MQ24" s="757"/>
      <c r="MR24" s="757"/>
      <c r="MS24" s="757"/>
      <c r="MT24" s="757"/>
      <c r="MU24" s="757"/>
      <c r="MV24" s="757"/>
      <c r="MW24" s="757"/>
      <c r="MX24" s="757"/>
      <c r="MY24" s="757"/>
      <c r="MZ24" s="757"/>
      <c r="NA24" s="757"/>
      <c r="NB24" s="757"/>
      <c r="NC24" s="757"/>
      <c r="ND24" s="757"/>
      <c r="NE24" s="757"/>
      <c r="NF24" s="757"/>
      <c r="NG24" s="757"/>
      <c r="NH24" s="757"/>
      <c r="NI24" s="757"/>
      <c r="NJ24" s="757"/>
      <c r="NK24" s="757"/>
      <c r="NL24" s="757"/>
      <c r="NM24" s="757"/>
      <c r="NN24" s="757"/>
      <c r="NO24" s="757"/>
      <c r="NP24" s="757"/>
      <c r="NQ24" s="757"/>
      <c r="NR24" s="757"/>
      <c r="NS24" s="757"/>
      <c r="NT24" s="757"/>
      <c r="NU24" s="757"/>
      <c r="NV24" s="757"/>
      <c r="NW24" s="757"/>
      <c r="NX24" s="757"/>
      <c r="NY24" s="757"/>
      <c r="NZ24" s="757"/>
      <c r="OA24" s="757"/>
      <c r="OB24" s="757"/>
      <c r="OC24" s="757"/>
      <c r="OD24" s="757"/>
      <c r="OE24" s="757"/>
      <c r="OF24" s="757"/>
      <c r="OG24" s="757"/>
      <c r="OH24" s="757"/>
      <c r="OI24" s="757"/>
      <c r="OJ24" s="757"/>
      <c r="OK24" s="757"/>
      <c r="OL24" s="757"/>
      <c r="OM24" s="757"/>
      <c r="ON24" s="757"/>
      <c r="OO24" s="757"/>
      <c r="OP24" s="757"/>
      <c r="OQ24" s="757"/>
      <c r="OR24" s="757"/>
      <c r="OS24" s="757"/>
      <c r="OT24" s="757"/>
      <c r="OU24" s="757"/>
      <c r="OV24" s="757"/>
      <c r="OW24" s="757"/>
      <c r="OX24" s="757"/>
      <c r="OY24" s="757"/>
      <c r="OZ24" s="757"/>
      <c r="PA24" s="757"/>
      <c r="PB24" s="757"/>
      <c r="PC24" s="757"/>
      <c r="PD24" s="757"/>
      <c r="PE24" s="757"/>
      <c r="PF24" s="757"/>
      <c r="PG24" s="757"/>
      <c r="PH24" s="757"/>
      <c r="PI24" s="757"/>
      <c r="PJ24" s="757"/>
      <c r="PK24" s="757"/>
      <c r="PL24" s="757"/>
      <c r="PM24" s="757"/>
      <c r="PN24" s="757"/>
      <c r="PO24" s="757"/>
      <c r="PP24" s="757"/>
      <c r="PQ24" s="757"/>
      <c r="PR24" s="757"/>
      <c r="PS24" s="757"/>
      <c r="PT24" s="757"/>
      <c r="PU24" s="757"/>
      <c r="PV24" s="757"/>
      <c r="PW24" s="757"/>
      <c r="PX24" s="757"/>
      <c r="PY24" s="757"/>
      <c r="PZ24" s="757"/>
      <c r="QA24" s="757"/>
      <c r="QB24" s="757"/>
      <c r="QC24" s="757"/>
      <c r="QD24" s="757"/>
      <c r="QE24" s="757"/>
      <c r="QF24" s="757"/>
      <c r="QG24" s="757"/>
      <c r="QH24" s="757"/>
      <c r="QI24" s="757"/>
      <c r="QJ24" s="757"/>
      <c r="QK24" s="757"/>
      <c r="QL24" s="757"/>
      <c r="QM24" s="757"/>
      <c r="QN24" s="757"/>
      <c r="QO24" s="757"/>
      <c r="QP24" s="757"/>
      <c r="QQ24" s="757"/>
      <c r="QR24" s="757"/>
      <c r="QS24" s="757"/>
      <c r="QT24" s="757"/>
      <c r="QU24" s="757"/>
      <c r="QV24" s="757"/>
      <c r="QW24" s="757"/>
      <c r="QX24" s="757"/>
      <c r="QY24" s="757"/>
      <c r="QZ24" s="757"/>
      <c r="RA24" s="757"/>
      <c r="RB24" s="757"/>
      <c r="RC24" s="757"/>
      <c r="RD24" s="757"/>
      <c r="RE24" s="757"/>
      <c r="RF24" s="757"/>
      <c r="RG24" s="757"/>
      <c r="RH24" s="757"/>
      <c r="RI24" s="757"/>
      <c r="RJ24" s="757"/>
      <c r="RK24" s="757"/>
      <c r="RL24" s="757"/>
      <c r="RM24" s="757"/>
      <c r="RN24" s="757"/>
      <c r="RO24" s="757"/>
      <c r="RP24" s="757"/>
      <c r="RQ24" s="757"/>
      <c r="RR24" s="757"/>
      <c r="RS24" s="757"/>
      <c r="RT24" s="757"/>
      <c r="RU24" s="757"/>
      <c r="RV24" s="757"/>
      <c r="RW24" s="757"/>
      <c r="RX24" s="757"/>
      <c r="RY24" s="757"/>
      <c r="RZ24" s="757"/>
      <c r="SA24" s="757"/>
      <c r="SB24" s="757"/>
      <c r="SC24" s="757"/>
      <c r="SD24" s="757"/>
      <c r="SE24" s="757"/>
      <c r="SF24" s="757"/>
      <c r="SG24" s="757"/>
      <c r="SH24" s="757"/>
      <c r="SI24" s="757"/>
      <c r="SJ24" s="757"/>
      <c r="SK24" s="757"/>
      <c r="SL24" s="757"/>
      <c r="SM24" s="757"/>
      <c r="SN24" s="757"/>
      <c r="SO24" s="757"/>
      <c r="SP24" s="757"/>
      <c r="SQ24" s="757"/>
      <c r="SR24" s="757"/>
      <c r="SS24" s="757"/>
      <c r="ST24" s="757"/>
      <c r="SU24" s="757"/>
      <c r="SV24" s="757"/>
      <c r="SW24" s="757"/>
      <c r="SX24" s="757"/>
      <c r="SY24" s="757"/>
      <c r="SZ24" s="757"/>
      <c r="TA24" s="757"/>
      <c r="TB24" s="757"/>
      <c r="TC24" s="757"/>
      <c r="TD24" s="757"/>
      <c r="TE24" s="757"/>
      <c r="TF24" s="757"/>
      <c r="TG24" s="757"/>
      <c r="TH24" s="757"/>
      <c r="TI24" s="757"/>
      <c r="TJ24" s="757"/>
      <c r="TK24" s="757"/>
      <c r="TL24" s="757"/>
      <c r="TM24" s="757"/>
      <c r="TN24" s="757"/>
      <c r="TO24" s="757"/>
      <c r="TP24" s="757"/>
      <c r="TQ24" s="757"/>
      <c r="TR24" s="757"/>
      <c r="TS24" s="757"/>
      <c r="TT24" s="757"/>
      <c r="TU24" s="757"/>
      <c r="TV24" s="757"/>
      <c r="TW24" s="757"/>
      <c r="TX24" s="757"/>
      <c r="TY24" s="757"/>
      <c r="TZ24" s="757"/>
      <c r="UA24" s="757"/>
      <c r="UB24" s="757"/>
      <c r="UC24" s="757"/>
      <c r="UD24" s="757"/>
      <c r="UE24" s="757"/>
      <c r="UF24" s="757"/>
      <c r="UG24" s="757"/>
      <c r="UH24" s="757"/>
      <c r="UI24" s="757"/>
      <c r="UJ24" s="757"/>
      <c r="UK24" s="757"/>
      <c r="UL24" s="757"/>
      <c r="UM24" s="757"/>
      <c r="UN24" s="757"/>
      <c r="UO24" s="757"/>
      <c r="UP24" s="757"/>
      <c r="UQ24" s="757"/>
      <c r="UR24" s="757"/>
      <c r="US24" s="757"/>
      <c r="UT24" s="757"/>
      <c r="UU24" s="757"/>
      <c r="UV24" s="757"/>
      <c r="UW24" s="757"/>
      <c r="UX24" s="757"/>
      <c r="UY24" s="757"/>
      <c r="UZ24" s="757"/>
      <c r="VA24" s="757"/>
      <c r="VB24" s="757"/>
      <c r="VC24" s="757"/>
      <c r="VD24" s="757"/>
      <c r="VE24" s="757"/>
      <c r="VF24" s="757"/>
      <c r="VG24" s="757"/>
      <c r="VH24" s="757"/>
      <c r="VI24" s="757"/>
      <c r="VJ24" s="757"/>
      <c r="VK24" s="757"/>
      <c r="VL24" s="757"/>
      <c r="VM24" s="757"/>
      <c r="VN24" s="757"/>
      <c r="VO24" s="757"/>
      <c r="VP24" s="757"/>
      <c r="VQ24" s="757"/>
      <c r="VR24" s="757"/>
      <c r="VS24" s="757"/>
      <c r="VT24" s="757"/>
      <c r="VU24" s="757"/>
      <c r="VV24" s="757"/>
      <c r="VW24" s="757"/>
      <c r="VX24" s="757"/>
      <c r="VY24" s="757"/>
      <c r="VZ24" s="757"/>
      <c r="WA24" s="757"/>
      <c r="WB24" s="757"/>
      <c r="WC24" s="757"/>
      <c r="WD24" s="757"/>
      <c r="WE24" s="757"/>
      <c r="WF24" s="757"/>
      <c r="WG24" s="757"/>
      <c r="WH24" s="757"/>
      <c r="WI24" s="757"/>
      <c r="WJ24" s="757"/>
      <c r="WK24" s="757"/>
      <c r="WL24" s="757"/>
      <c r="WM24" s="757"/>
      <c r="WN24" s="757"/>
      <c r="WO24" s="757"/>
      <c r="WP24" s="757"/>
      <c r="WQ24" s="757"/>
      <c r="WR24" s="757"/>
      <c r="WS24" s="757"/>
      <c r="WT24" s="757"/>
      <c r="WU24" s="757"/>
      <c r="WV24" s="757"/>
      <c r="WW24" s="757"/>
      <c r="WX24" s="757"/>
      <c r="WY24" s="757"/>
      <c r="WZ24" s="757"/>
      <c r="XA24" s="757"/>
      <c r="XB24" s="757"/>
      <c r="XC24" s="757"/>
      <c r="XD24" s="757"/>
      <c r="XE24" s="757"/>
      <c r="XF24" s="757"/>
      <c r="XG24" s="757"/>
      <c r="XH24" s="757"/>
      <c r="XI24" s="757"/>
      <c r="XJ24" s="757"/>
      <c r="XK24" s="757"/>
      <c r="XL24" s="757"/>
      <c r="XM24" s="757"/>
      <c r="XN24" s="757"/>
      <c r="XO24" s="757"/>
      <c r="XP24" s="757"/>
      <c r="XQ24" s="757"/>
      <c r="XR24" s="757"/>
      <c r="XS24" s="757"/>
      <c r="XT24" s="757"/>
      <c r="XU24" s="757"/>
      <c r="XV24" s="757"/>
      <c r="XW24" s="757"/>
      <c r="XX24" s="757"/>
      <c r="XY24" s="757"/>
      <c r="XZ24" s="757"/>
      <c r="YA24" s="757"/>
      <c r="YB24" s="757"/>
      <c r="YC24" s="757"/>
      <c r="YD24" s="757"/>
      <c r="YE24" s="757"/>
      <c r="YF24" s="757"/>
      <c r="YG24" s="757"/>
      <c r="YH24" s="757"/>
      <c r="YI24" s="757"/>
      <c r="YJ24" s="757"/>
      <c r="YK24" s="757"/>
      <c r="YL24" s="757"/>
      <c r="YM24" s="757"/>
      <c r="YN24" s="757"/>
      <c r="YO24" s="757"/>
      <c r="YP24" s="757"/>
      <c r="YQ24" s="757"/>
      <c r="YR24" s="757"/>
      <c r="YS24" s="757"/>
      <c r="YT24" s="757"/>
      <c r="YU24" s="757"/>
      <c r="YV24" s="757"/>
      <c r="YW24" s="757"/>
      <c r="YX24" s="757"/>
      <c r="YY24" s="757"/>
      <c r="YZ24" s="757"/>
      <c r="ZA24" s="757"/>
      <c r="ZB24" s="757"/>
      <c r="ZC24" s="757"/>
      <c r="ZD24" s="757"/>
      <c r="ZE24" s="757"/>
      <c r="ZF24" s="757"/>
      <c r="ZG24" s="757"/>
      <c r="ZH24" s="757"/>
      <c r="ZI24" s="757"/>
      <c r="ZJ24" s="757"/>
      <c r="ZK24" s="757"/>
      <c r="ZL24" s="757"/>
      <c r="ZM24" s="757"/>
      <c r="ZN24" s="757"/>
      <c r="ZO24" s="757"/>
      <c r="ZP24" s="757"/>
      <c r="ZQ24" s="757"/>
      <c r="ZR24" s="757"/>
      <c r="ZS24" s="757"/>
      <c r="ZT24" s="757"/>
      <c r="ZU24" s="757"/>
      <c r="ZV24" s="757"/>
      <c r="ZW24" s="757"/>
      <c r="ZX24" s="757"/>
      <c r="ZY24" s="757"/>
      <c r="ZZ24" s="757"/>
      <c r="AAA24" s="757"/>
      <c r="AAB24" s="757"/>
      <c r="AAC24" s="757"/>
      <c r="AAD24" s="757"/>
      <c r="AAE24" s="757"/>
      <c r="AAF24" s="757"/>
      <c r="AAG24" s="757"/>
      <c r="AAH24" s="757"/>
      <c r="AAI24" s="757"/>
      <c r="AAJ24" s="757"/>
      <c r="AAK24" s="757"/>
      <c r="AAL24" s="757"/>
      <c r="AAM24" s="757"/>
      <c r="AAN24" s="757"/>
      <c r="AAO24" s="757"/>
      <c r="AAP24" s="757"/>
      <c r="AAQ24" s="757"/>
      <c r="AAR24" s="757"/>
      <c r="AAS24" s="757"/>
      <c r="AAT24" s="757"/>
      <c r="AAU24" s="757"/>
      <c r="AAV24" s="757"/>
      <c r="AAW24" s="757"/>
      <c r="AAX24" s="757"/>
      <c r="AAY24" s="757"/>
      <c r="AAZ24" s="757"/>
      <c r="ABA24" s="757"/>
      <c r="ABB24" s="757"/>
      <c r="ABC24" s="757"/>
      <c r="ABD24" s="757"/>
      <c r="ABE24" s="757"/>
      <c r="ABF24" s="757"/>
      <c r="ABG24" s="757"/>
      <c r="ABH24" s="757"/>
      <c r="ABI24" s="757"/>
      <c r="ABJ24" s="757"/>
      <c r="ABK24" s="757"/>
      <c r="ABL24" s="757"/>
      <c r="ABM24" s="757"/>
      <c r="ABN24" s="757"/>
      <c r="ABO24" s="757"/>
      <c r="ABP24" s="757"/>
      <c r="ABQ24" s="757"/>
      <c r="ABR24" s="757"/>
      <c r="ABS24" s="757"/>
      <c r="ABT24" s="757"/>
      <c r="ABU24" s="757"/>
      <c r="ABV24" s="757"/>
      <c r="ABW24" s="757"/>
      <c r="ABX24" s="757"/>
      <c r="ABY24" s="757"/>
      <c r="ABZ24" s="757"/>
      <c r="ACA24" s="757"/>
      <c r="ACB24" s="757"/>
      <c r="ACC24" s="757"/>
      <c r="ACD24" s="757"/>
      <c r="ACE24" s="757"/>
      <c r="ACF24" s="757"/>
      <c r="ACG24" s="757"/>
      <c r="ACH24" s="757"/>
      <c r="ACI24" s="757"/>
      <c r="ACJ24" s="757"/>
      <c r="ACK24" s="757"/>
      <c r="ACL24" s="757"/>
      <c r="ACM24" s="757"/>
      <c r="ACN24" s="757"/>
      <c r="ACO24" s="757"/>
      <c r="ACP24" s="757"/>
      <c r="ACQ24" s="757"/>
      <c r="ACR24" s="757"/>
      <c r="ACS24" s="757"/>
      <c r="ACT24" s="757"/>
      <c r="ACU24" s="757"/>
      <c r="ACV24" s="757"/>
      <c r="ACW24" s="757"/>
      <c r="ACX24" s="757"/>
      <c r="ACY24" s="757"/>
      <c r="ACZ24" s="757"/>
      <c r="ADA24" s="757"/>
      <c r="ADB24" s="757"/>
      <c r="ADC24" s="757"/>
      <c r="ADD24" s="757"/>
      <c r="ADE24" s="757"/>
      <c r="ADF24" s="757"/>
      <c r="ADG24" s="757"/>
      <c r="ADH24" s="757"/>
      <c r="ADI24" s="757"/>
      <c r="ADJ24" s="757"/>
      <c r="ADK24" s="757"/>
      <c r="ADL24" s="757"/>
      <c r="ADM24" s="757"/>
      <c r="ADN24" s="757"/>
      <c r="ADO24" s="757"/>
      <c r="ADP24" s="757"/>
      <c r="ADQ24" s="757"/>
      <c r="ADR24" s="757"/>
      <c r="ADS24" s="757"/>
      <c r="ADT24" s="757"/>
      <c r="ADU24" s="757"/>
      <c r="ADV24" s="757"/>
      <c r="ADW24" s="757"/>
      <c r="ADX24" s="757"/>
      <c r="ADY24" s="757"/>
      <c r="ADZ24" s="757"/>
      <c r="AEA24" s="757"/>
      <c r="AEB24" s="757"/>
      <c r="AEC24" s="757"/>
      <c r="AED24" s="757"/>
      <c r="AEE24" s="757"/>
      <c r="AEF24" s="757"/>
      <c r="AEG24" s="757"/>
      <c r="AEH24" s="757"/>
      <c r="AEI24" s="757"/>
      <c r="AEJ24" s="757"/>
      <c r="AEK24" s="757"/>
      <c r="AEL24" s="757"/>
      <c r="AEM24" s="757"/>
      <c r="AEN24" s="757"/>
      <c r="AEO24" s="757"/>
      <c r="AEP24" s="757"/>
      <c r="AEQ24" s="757"/>
      <c r="AER24" s="757"/>
      <c r="AES24" s="757"/>
      <c r="AET24" s="757"/>
      <c r="AEU24" s="757"/>
      <c r="AEV24" s="757"/>
      <c r="AEW24" s="757"/>
      <c r="AEX24" s="757"/>
      <c r="AEY24" s="757"/>
      <c r="AEZ24" s="757"/>
      <c r="AFA24" s="757"/>
      <c r="AFB24" s="757"/>
      <c r="AFC24" s="757"/>
      <c r="AFD24" s="757"/>
      <c r="AFE24" s="757"/>
      <c r="AFF24" s="757"/>
      <c r="AFG24" s="757"/>
      <c r="AFH24" s="757"/>
      <c r="AFI24" s="757"/>
      <c r="AFJ24" s="757"/>
      <c r="AFK24" s="757"/>
      <c r="AFL24" s="757"/>
      <c r="AFM24" s="757"/>
      <c r="AFN24" s="757"/>
      <c r="AFO24" s="757"/>
      <c r="AFP24" s="757"/>
      <c r="AFQ24" s="757"/>
      <c r="AFR24" s="757"/>
      <c r="AFS24" s="757"/>
      <c r="AFT24" s="757"/>
      <c r="AFU24" s="757"/>
      <c r="AFV24" s="757"/>
      <c r="AFW24" s="757"/>
      <c r="AFX24" s="757"/>
      <c r="AFY24" s="757"/>
      <c r="AFZ24" s="757"/>
      <c r="AGA24" s="757"/>
      <c r="AGB24" s="757"/>
      <c r="AGC24" s="757"/>
      <c r="AGD24" s="757"/>
      <c r="AGE24" s="757"/>
      <c r="AGF24" s="757"/>
      <c r="AGG24" s="757"/>
      <c r="AGH24" s="757"/>
      <c r="AGI24" s="757"/>
      <c r="AGJ24" s="757"/>
      <c r="AGK24" s="757"/>
      <c r="AGL24" s="757"/>
      <c r="AGM24" s="757"/>
      <c r="AGN24" s="757"/>
      <c r="AGO24" s="757"/>
      <c r="AGP24" s="757"/>
      <c r="AGQ24" s="757"/>
      <c r="AGR24" s="757"/>
      <c r="AGS24" s="757"/>
      <c r="AGT24" s="757"/>
      <c r="AGU24" s="757"/>
      <c r="AGV24" s="757"/>
      <c r="AGW24" s="757"/>
      <c r="AGX24" s="757"/>
      <c r="AGY24" s="757"/>
      <c r="AGZ24" s="757"/>
      <c r="AHA24" s="757"/>
      <c r="AHB24" s="757"/>
      <c r="AHC24" s="757"/>
      <c r="AHD24" s="757"/>
      <c r="AHE24" s="757"/>
      <c r="AHF24" s="757"/>
      <c r="AHG24" s="757"/>
      <c r="AHH24" s="757"/>
      <c r="AHI24" s="757"/>
      <c r="AHJ24" s="757"/>
      <c r="AHK24" s="757"/>
      <c r="AHL24" s="757"/>
      <c r="AHM24" s="757"/>
      <c r="AHN24" s="757"/>
      <c r="AHO24" s="757"/>
      <c r="AHP24" s="757"/>
      <c r="AHQ24" s="757"/>
      <c r="AHR24" s="757"/>
      <c r="AHS24" s="757"/>
      <c r="AHT24" s="757"/>
      <c r="AHU24" s="757"/>
      <c r="AHV24" s="757"/>
      <c r="AHW24" s="757"/>
      <c r="AHX24" s="757"/>
      <c r="AHY24" s="757"/>
      <c r="AHZ24" s="757"/>
      <c r="AIA24" s="757"/>
      <c r="AIB24" s="757"/>
      <c r="AIC24" s="757"/>
      <c r="AID24" s="757"/>
      <c r="AIE24" s="757"/>
      <c r="AIF24" s="757"/>
      <c r="AIG24" s="757"/>
      <c r="AIH24" s="757"/>
      <c r="AII24" s="757"/>
      <c r="AIJ24" s="757"/>
      <c r="AIK24" s="757"/>
      <c r="AIL24" s="757"/>
      <c r="AIM24" s="757"/>
      <c r="AIN24" s="757"/>
      <c r="AIO24" s="757"/>
      <c r="AIP24" s="757"/>
      <c r="AIQ24" s="757"/>
      <c r="AIR24" s="757"/>
      <c r="AIS24" s="757"/>
      <c r="AIT24" s="757"/>
      <c r="AIU24" s="757"/>
      <c r="AIV24" s="757"/>
      <c r="AIW24" s="757"/>
      <c r="AIX24" s="757"/>
      <c r="AIY24" s="757"/>
      <c r="AIZ24" s="757"/>
      <c r="AJA24" s="757"/>
      <c r="AJB24" s="757"/>
      <c r="AJC24" s="757"/>
      <c r="AJD24" s="757"/>
      <c r="AJE24" s="757"/>
      <c r="AJF24" s="757"/>
      <c r="AJG24" s="757"/>
      <c r="AJH24" s="757"/>
      <c r="AJI24" s="757"/>
      <c r="AJJ24" s="757"/>
      <c r="AJK24" s="757"/>
      <c r="AJL24" s="757"/>
      <c r="AJM24" s="757"/>
      <c r="AJN24" s="757"/>
      <c r="AJO24" s="757"/>
      <c r="AJP24" s="757"/>
      <c r="AJQ24" s="757"/>
      <c r="AJR24" s="757"/>
      <c r="AJS24" s="757"/>
      <c r="AJT24" s="757"/>
      <c r="AJU24" s="757"/>
      <c r="AJV24" s="757"/>
      <c r="AJW24" s="757"/>
      <c r="AJX24" s="757"/>
      <c r="AJY24" s="757"/>
      <c r="AJZ24" s="757"/>
      <c r="AKA24" s="757"/>
      <c r="AKB24" s="757"/>
      <c r="AKC24" s="757"/>
      <c r="AKD24" s="757"/>
      <c r="AKE24" s="757"/>
      <c r="AKF24" s="757"/>
      <c r="AKG24" s="757"/>
      <c r="AKH24" s="757"/>
      <c r="AKI24" s="757"/>
      <c r="AKJ24" s="757"/>
      <c r="AKK24" s="757"/>
      <c r="AKL24" s="757"/>
      <c r="AKM24" s="757"/>
      <c r="AKN24" s="757"/>
      <c r="AKO24" s="757"/>
      <c r="AKP24" s="757"/>
      <c r="AKQ24" s="757"/>
      <c r="AKR24" s="757"/>
      <c r="AKS24" s="757"/>
      <c r="AKT24" s="757"/>
      <c r="AKU24" s="757"/>
      <c r="AKV24" s="757"/>
      <c r="AKW24" s="757"/>
      <c r="AKX24" s="757"/>
      <c r="AKY24" s="757"/>
      <c r="AKZ24" s="757"/>
      <c r="ALA24" s="757"/>
      <c r="ALB24" s="757"/>
      <c r="ALC24" s="757"/>
      <c r="ALD24" s="757"/>
      <c r="ALE24" s="757"/>
      <c r="ALF24" s="757"/>
      <c r="ALG24" s="757"/>
      <c r="ALH24" s="757"/>
      <c r="ALI24" s="757"/>
      <c r="ALJ24" s="757"/>
      <c r="ALK24" s="757"/>
      <c r="ALL24" s="757"/>
      <c r="ALM24" s="757"/>
      <c r="ALN24" s="757"/>
      <c r="ALO24" s="757"/>
      <c r="ALP24" s="757"/>
      <c r="ALQ24" s="757"/>
      <c r="ALR24" s="757"/>
      <c r="ALS24" s="757"/>
      <c r="ALT24" s="757"/>
      <c r="ALU24" s="757"/>
      <c r="ALV24" s="757"/>
      <c r="ALW24" s="757"/>
      <c r="ALX24" s="757"/>
      <c r="ALY24" s="757"/>
      <c r="ALZ24" s="757"/>
      <c r="AMA24" s="757"/>
      <c r="AMB24" s="757"/>
      <c r="AMC24" s="757"/>
      <c r="AMD24" s="757"/>
      <c r="AME24" s="757"/>
      <c r="AMF24" s="757"/>
      <c r="AMG24" s="757"/>
      <c r="AMH24" s="757"/>
      <c r="AMI24" s="757"/>
      <c r="AMJ24" s="757"/>
      <c r="AMK24" s="757"/>
      <c r="AML24" s="757"/>
      <c r="AMM24" s="757"/>
      <c r="AMN24" s="757"/>
      <c r="AMO24" s="757"/>
      <c r="AMP24" s="757"/>
      <c r="AMQ24" s="757"/>
      <c r="AMR24" s="757"/>
      <c r="AMS24" s="757"/>
      <c r="AMT24" s="757"/>
      <c r="AMU24" s="757"/>
      <c r="AMV24" s="757"/>
      <c r="AMW24" s="757"/>
      <c r="AMX24" s="757"/>
      <c r="AMY24" s="757"/>
      <c r="AMZ24" s="757"/>
      <c r="ANA24" s="757"/>
      <c r="ANB24" s="757"/>
      <c r="ANC24" s="757"/>
      <c r="AND24" s="757"/>
      <c r="ANE24" s="757"/>
      <c r="ANF24" s="757"/>
      <c r="ANG24" s="757"/>
      <c r="ANH24" s="757"/>
      <c r="ANI24" s="757"/>
      <c r="ANJ24" s="757"/>
      <c r="ANK24" s="757"/>
      <c r="ANL24" s="757"/>
      <c r="ANM24" s="757"/>
      <c r="ANN24" s="757"/>
      <c r="ANO24" s="757"/>
      <c r="ANP24" s="757"/>
      <c r="ANQ24" s="757"/>
      <c r="ANR24" s="757"/>
      <c r="ANS24" s="757"/>
      <c r="ANT24" s="757"/>
      <c r="ANU24" s="757"/>
      <c r="ANV24" s="757"/>
      <c r="ANW24" s="757"/>
      <c r="ANX24" s="757"/>
      <c r="ANY24" s="757"/>
      <c r="ANZ24" s="757"/>
      <c r="AOA24" s="757"/>
      <c r="AOB24" s="757"/>
      <c r="AOC24" s="757"/>
      <c r="AOD24" s="757"/>
      <c r="AOE24" s="757"/>
      <c r="AOF24" s="757"/>
      <c r="AOG24" s="757"/>
      <c r="AOH24" s="757"/>
      <c r="AOI24" s="757"/>
      <c r="AOJ24" s="757"/>
      <c r="AOK24" s="757"/>
      <c r="AOL24" s="757"/>
      <c r="AOM24" s="757"/>
      <c r="AON24" s="757"/>
      <c r="AOO24" s="757"/>
      <c r="AOP24" s="757"/>
      <c r="AOQ24" s="757"/>
      <c r="AOR24" s="757"/>
      <c r="AOS24" s="757"/>
      <c r="AOT24" s="757"/>
      <c r="AOU24" s="757"/>
      <c r="AOV24" s="757"/>
      <c r="AOW24" s="757"/>
      <c r="AOX24" s="757"/>
      <c r="AOY24" s="757"/>
      <c r="AOZ24" s="757"/>
      <c r="APA24" s="757"/>
      <c r="APB24" s="757"/>
      <c r="APC24" s="757"/>
      <c r="APD24" s="757"/>
      <c r="APE24" s="757"/>
      <c r="APF24" s="757"/>
      <c r="APG24" s="757"/>
      <c r="APH24" s="757"/>
      <c r="API24" s="757"/>
      <c r="APJ24" s="757"/>
      <c r="APK24" s="757"/>
      <c r="APL24" s="757"/>
      <c r="APM24" s="757"/>
      <c r="APN24" s="757"/>
      <c r="APO24" s="757"/>
      <c r="APP24" s="757"/>
      <c r="APQ24" s="757"/>
      <c r="APR24" s="757"/>
      <c r="APS24" s="757"/>
      <c r="APT24" s="757"/>
      <c r="APU24" s="757"/>
      <c r="APV24" s="757"/>
      <c r="APW24" s="757"/>
      <c r="APX24" s="757"/>
      <c r="APY24" s="757"/>
      <c r="APZ24" s="757"/>
      <c r="AQA24" s="757"/>
      <c r="AQB24" s="757"/>
      <c r="AQC24" s="757"/>
      <c r="AQD24" s="757"/>
      <c r="AQE24" s="757"/>
      <c r="AQF24" s="757"/>
      <c r="AQG24" s="757"/>
      <c r="AQH24" s="757"/>
      <c r="AQI24" s="757"/>
      <c r="AQJ24" s="757"/>
      <c r="AQK24" s="757"/>
      <c r="AQL24" s="757"/>
      <c r="AQM24" s="757"/>
      <c r="AQN24" s="757"/>
      <c r="AQO24" s="757"/>
      <c r="AQP24" s="757"/>
      <c r="AQQ24" s="757"/>
      <c r="AQR24" s="757"/>
      <c r="AQS24" s="757"/>
      <c r="AQT24" s="757"/>
      <c r="AQU24" s="757"/>
      <c r="AQV24" s="757"/>
      <c r="AQW24" s="757"/>
      <c r="AQX24" s="757"/>
      <c r="AQY24" s="757"/>
      <c r="AQZ24" s="757"/>
      <c r="ARA24" s="757"/>
      <c r="ARB24" s="757"/>
      <c r="ARC24" s="757"/>
      <c r="ARD24" s="757"/>
      <c r="ARE24" s="757"/>
      <c r="ARF24" s="757"/>
      <c r="ARG24" s="757"/>
      <c r="ARH24" s="757"/>
      <c r="ARI24" s="757"/>
      <c r="ARJ24" s="757"/>
      <c r="ARK24" s="757"/>
      <c r="ARL24" s="757"/>
      <c r="ARM24" s="757"/>
      <c r="ARN24" s="757"/>
      <c r="ARO24" s="757"/>
      <c r="ARP24" s="757"/>
      <c r="ARQ24" s="757"/>
      <c r="ARR24" s="757"/>
      <c r="ARS24" s="757"/>
      <c r="ART24" s="757"/>
      <c r="ARU24" s="757"/>
      <c r="ARV24" s="757"/>
      <c r="ARW24" s="757"/>
      <c r="ARX24" s="757"/>
      <c r="ARY24" s="757"/>
      <c r="ARZ24" s="757"/>
      <c r="ASA24" s="757"/>
      <c r="ASB24" s="757"/>
      <c r="ASC24" s="757"/>
      <c r="ASD24" s="757"/>
      <c r="ASE24" s="757"/>
      <c r="ASF24" s="757"/>
      <c r="ASG24" s="757"/>
      <c r="ASH24" s="757"/>
      <c r="ASI24" s="757"/>
      <c r="ASJ24" s="757"/>
      <c r="ASK24" s="757"/>
      <c r="ASL24" s="757"/>
      <c r="ASM24" s="757"/>
      <c r="ASN24" s="757"/>
      <c r="ASO24" s="757"/>
      <c r="ASP24" s="757"/>
      <c r="ASQ24" s="757"/>
      <c r="ASR24" s="757"/>
      <c r="ASS24" s="757"/>
      <c r="AST24" s="757"/>
      <c r="ASU24" s="757"/>
      <c r="ASV24" s="757"/>
      <c r="ASW24" s="757"/>
      <c r="ASX24" s="757"/>
      <c r="ASY24" s="757"/>
      <c r="ASZ24" s="757"/>
      <c r="ATA24" s="757"/>
      <c r="ATB24" s="757"/>
      <c r="ATC24" s="757"/>
      <c r="ATD24" s="757"/>
      <c r="ATE24" s="757"/>
      <c r="ATF24" s="757"/>
      <c r="ATG24" s="757"/>
      <c r="ATH24" s="757"/>
      <c r="ATI24" s="757"/>
      <c r="ATJ24" s="757"/>
      <c r="ATK24" s="757"/>
      <c r="ATL24" s="757"/>
      <c r="ATM24" s="757"/>
      <c r="ATN24" s="757"/>
      <c r="ATO24" s="757"/>
      <c r="ATP24" s="757"/>
      <c r="ATQ24" s="757"/>
      <c r="ATR24" s="757"/>
      <c r="ATS24" s="757"/>
      <c r="ATT24" s="757"/>
      <c r="ATU24" s="757"/>
      <c r="ATV24" s="757"/>
      <c r="ATW24" s="757"/>
      <c r="ATX24" s="757"/>
      <c r="ATY24" s="757"/>
      <c r="ATZ24" s="757"/>
      <c r="AUA24" s="757"/>
      <c r="AUB24" s="757"/>
      <c r="AUC24" s="757"/>
      <c r="AUD24" s="757"/>
      <c r="AUE24" s="757"/>
      <c r="AUF24" s="757"/>
      <c r="AUG24" s="757"/>
      <c r="AUH24" s="757"/>
      <c r="AUI24" s="757"/>
      <c r="AUJ24" s="757"/>
      <c r="AUK24" s="757"/>
      <c r="AUL24" s="757"/>
      <c r="AUM24" s="757"/>
      <c r="AUN24" s="757"/>
      <c r="AUO24" s="757"/>
      <c r="AUP24" s="757"/>
      <c r="AUQ24" s="757"/>
      <c r="AUR24" s="757"/>
      <c r="AUS24" s="757"/>
      <c r="AUT24" s="757"/>
      <c r="AUU24" s="757"/>
      <c r="AUV24" s="757"/>
      <c r="AUW24" s="757"/>
      <c r="AUX24" s="757"/>
      <c r="AUY24" s="757"/>
      <c r="AUZ24" s="757"/>
      <c r="AVA24" s="757"/>
      <c r="AVB24" s="757"/>
      <c r="AVC24" s="757"/>
      <c r="AVD24" s="757"/>
      <c r="AVE24" s="757"/>
      <c r="AVF24" s="757"/>
      <c r="AVG24" s="757"/>
      <c r="AVH24" s="757"/>
      <c r="AVI24" s="757"/>
      <c r="AVJ24" s="757"/>
      <c r="AVK24" s="757"/>
      <c r="AVL24" s="757"/>
      <c r="AVM24" s="757"/>
      <c r="AVN24" s="757"/>
      <c r="AVO24" s="757"/>
      <c r="AVP24" s="757"/>
      <c r="AVQ24" s="757"/>
      <c r="AVR24" s="757"/>
      <c r="AVS24" s="757"/>
      <c r="AVT24" s="757"/>
      <c r="AVU24" s="757"/>
      <c r="AVV24" s="757"/>
      <c r="AVW24" s="757"/>
      <c r="AVX24" s="757"/>
      <c r="AVY24" s="757"/>
      <c r="AVZ24" s="757"/>
      <c r="AWA24" s="757"/>
      <c r="AWB24" s="757"/>
      <c r="AWC24" s="757"/>
      <c r="AWD24" s="757"/>
      <c r="AWE24" s="757"/>
      <c r="AWF24" s="757"/>
      <c r="AWG24" s="757"/>
      <c r="AWH24" s="757"/>
      <c r="AWI24" s="757"/>
      <c r="AWJ24" s="757"/>
      <c r="AWK24" s="757"/>
      <c r="AWL24" s="757"/>
      <c r="AWM24" s="757"/>
      <c r="AWN24" s="757"/>
      <c r="AWO24" s="757"/>
      <c r="AWP24" s="757"/>
      <c r="AWQ24" s="757"/>
      <c r="AWR24" s="757"/>
      <c r="AWS24" s="757"/>
      <c r="AWT24" s="757"/>
      <c r="AWU24" s="757"/>
      <c r="AWV24" s="757"/>
      <c r="AWW24" s="757"/>
      <c r="AWX24" s="757"/>
      <c r="AWY24" s="757"/>
      <c r="AWZ24" s="757"/>
      <c r="AXA24" s="757"/>
      <c r="AXB24" s="757"/>
      <c r="AXC24" s="757"/>
      <c r="AXD24" s="757"/>
      <c r="AXE24" s="757"/>
      <c r="AXF24" s="757"/>
      <c r="AXG24" s="757"/>
      <c r="AXH24" s="757"/>
      <c r="AXI24" s="757"/>
      <c r="AXJ24" s="757"/>
      <c r="AXK24" s="757"/>
      <c r="AXL24" s="757"/>
      <c r="AXM24" s="757"/>
      <c r="AXN24" s="757"/>
      <c r="AXO24" s="757"/>
      <c r="AXP24" s="757"/>
      <c r="AXQ24" s="757"/>
      <c r="AXR24" s="757"/>
      <c r="AXS24" s="757"/>
      <c r="AXT24" s="757"/>
      <c r="AXU24" s="757"/>
      <c r="AXV24" s="757"/>
      <c r="AXW24" s="757"/>
      <c r="AXX24" s="757"/>
      <c r="AXY24" s="757"/>
      <c r="AXZ24" s="757"/>
      <c r="AYA24" s="757"/>
      <c r="AYB24" s="757"/>
      <c r="AYC24" s="757"/>
      <c r="AYD24" s="757"/>
      <c r="AYE24" s="757"/>
      <c r="AYF24" s="757"/>
      <c r="AYG24" s="757"/>
      <c r="AYH24" s="757"/>
      <c r="AYI24" s="757"/>
      <c r="AYJ24" s="757"/>
      <c r="AYK24" s="757"/>
      <c r="AYL24" s="757"/>
      <c r="AYM24" s="757"/>
      <c r="AYN24" s="757"/>
      <c r="AYO24" s="757"/>
      <c r="AYP24" s="757"/>
      <c r="AYQ24" s="757"/>
      <c r="AYR24" s="757"/>
      <c r="AYS24" s="757"/>
      <c r="AYT24" s="757"/>
      <c r="AYU24" s="757"/>
      <c r="AYV24" s="757"/>
      <c r="AYW24" s="757"/>
      <c r="AYX24" s="757"/>
      <c r="AYY24" s="757"/>
      <c r="AYZ24" s="757"/>
      <c r="AZA24" s="757"/>
      <c r="AZB24" s="757"/>
      <c r="AZC24" s="757"/>
      <c r="AZD24" s="757"/>
      <c r="AZE24" s="757"/>
      <c r="AZF24" s="757"/>
      <c r="AZG24" s="757"/>
      <c r="AZH24" s="757"/>
      <c r="AZI24" s="757"/>
      <c r="AZJ24" s="757"/>
      <c r="AZK24" s="757"/>
      <c r="AZL24" s="757"/>
      <c r="AZM24" s="757"/>
      <c r="AZN24" s="757"/>
      <c r="AZO24" s="757"/>
      <c r="AZP24" s="757"/>
      <c r="AZQ24" s="757"/>
      <c r="AZR24" s="757"/>
      <c r="AZS24" s="757"/>
      <c r="AZT24" s="757"/>
      <c r="AZU24" s="757"/>
      <c r="AZV24" s="757"/>
      <c r="AZW24" s="757"/>
      <c r="AZX24" s="757"/>
      <c r="AZY24" s="757"/>
      <c r="AZZ24" s="757"/>
      <c r="BAA24" s="757"/>
      <c r="BAB24" s="757"/>
      <c r="BAC24" s="757"/>
      <c r="BAD24" s="757"/>
      <c r="BAE24" s="757"/>
      <c r="BAF24" s="757"/>
      <c r="BAG24" s="757"/>
      <c r="BAH24" s="757"/>
      <c r="BAI24" s="757"/>
      <c r="BAJ24" s="757"/>
      <c r="BAK24" s="757"/>
      <c r="BAL24" s="757"/>
      <c r="BAM24" s="757"/>
      <c r="BAN24" s="757"/>
      <c r="BAO24" s="757"/>
      <c r="BAP24" s="757"/>
      <c r="BAQ24" s="757"/>
      <c r="BAR24" s="757"/>
      <c r="BAS24" s="757"/>
      <c r="BAT24" s="757"/>
      <c r="BAU24" s="757"/>
      <c r="BAV24" s="757"/>
      <c r="BAW24" s="757"/>
      <c r="BAX24" s="757"/>
      <c r="BAY24" s="757"/>
      <c r="BAZ24" s="757"/>
      <c r="BBA24" s="757"/>
      <c r="BBB24" s="757"/>
      <c r="BBC24" s="757"/>
      <c r="BBD24" s="757"/>
      <c r="BBE24" s="757"/>
      <c r="BBF24" s="757"/>
      <c r="BBG24" s="757"/>
      <c r="BBH24" s="757"/>
      <c r="BBI24" s="757"/>
      <c r="BBJ24" s="757"/>
      <c r="BBK24" s="757"/>
      <c r="BBL24" s="757"/>
      <c r="BBM24" s="757"/>
      <c r="BBN24" s="757"/>
      <c r="BBO24" s="757"/>
      <c r="BBP24" s="757"/>
      <c r="BBQ24" s="757"/>
      <c r="BBR24" s="757"/>
      <c r="BBS24" s="757"/>
      <c r="BBT24" s="757"/>
      <c r="BBU24" s="757"/>
      <c r="BBV24" s="757"/>
      <c r="BBW24" s="757"/>
      <c r="BBX24" s="757"/>
      <c r="BBY24" s="757"/>
      <c r="BBZ24" s="757"/>
      <c r="BCA24" s="757"/>
      <c r="BCB24" s="757"/>
      <c r="BCC24" s="757"/>
      <c r="BCD24" s="757"/>
      <c r="BCE24" s="757"/>
      <c r="BCF24" s="757"/>
      <c r="BCG24" s="757"/>
      <c r="BCH24" s="757"/>
      <c r="BCI24" s="757"/>
      <c r="BCJ24" s="757"/>
      <c r="BCK24" s="757"/>
      <c r="BCL24" s="757"/>
      <c r="BCM24" s="757"/>
      <c r="BCN24" s="757"/>
      <c r="BCO24" s="757"/>
      <c r="BCP24" s="757"/>
      <c r="BCQ24" s="757"/>
      <c r="BCR24" s="757"/>
      <c r="BCS24" s="757"/>
      <c r="BCT24" s="757"/>
      <c r="BCU24" s="757"/>
      <c r="BCV24" s="757"/>
      <c r="BCW24" s="757"/>
      <c r="BCX24" s="757"/>
      <c r="BCY24" s="757"/>
      <c r="BCZ24" s="757"/>
      <c r="BDA24" s="757"/>
      <c r="BDB24" s="757"/>
      <c r="BDC24" s="757"/>
      <c r="BDD24" s="757"/>
      <c r="BDE24" s="757"/>
      <c r="BDF24" s="757"/>
      <c r="BDG24" s="757"/>
      <c r="BDH24" s="757"/>
      <c r="BDI24" s="757"/>
      <c r="BDJ24" s="757"/>
      <c r="BDK24" s="757"/>
      <c r="BDL24" s="757"/>
      <c r="BDM24" s="757"/>
      <c r="BDN24" s="757"/>
      <c r="BDO24" s="757"/>
      <c r="BDP24" s="757"/>
      <c r="BDQ24" s="757"/>
      <c r="BDR24" s="757"/>
      <c r="BDS24" s="757"/>
      <c r="BDT24" s="757"/>
      <c r="BDU24" s="757"/>
      <c r="BDV24" s="757"/>
      <c r="BDW24" s="757"/>
      <c r="BDX24" s="757"/>
      <c r="BDY24" s="757"/>
      <c r="BDZ24" s="757"/>
      <c r="BEA24" s="757"/>
      <c r="BEB24" s="757"/>
      <c r="BEC24" s="757"/>
      <c r="BED24" s="757"/>
      <c r="BEE24" s="757"/>
      <c r="BEF24" s="757"/>
      <c r="BEG24" s="757"/>
      <c r="BEH24" s="757"/>
      <c r="BEI24" s="757"/>
      <c r="BEJ24" s="757"/>
      <c r="BEK24" s="757"/>
      <c r="BEL24" s="757"/>
      <c r="BEM24" s="757"/>
      <c r="BEN24" s="757"/>
      <c r="BEO24" s="757"/>
      <c r="BEP24" s="757"/>
      <c r="BEQ24" s="757"/>
      <c r="BER24" s="757"/>
      <c r="BES24" s="757"/>
      <c r="BET24" s="757"/>
      <c r="BEU24" s="757"/>
      <c r="BEV24" s="757"/>
      <c r="BEW24" s="757"/>
      <c r="BEX24" s="757"/>
      <c r="BEY24" s="757"/>
      <c r="BEZ24" s="757"/>
      <c r="BFA24" s="757"/>
      <c r="BFB24" s="757"/>
      <c r="BFC24" s="757"/>
      <c r="BFD24" s="757"/>
      <c r="BFE24" s="757"/>
      <c r="BFF24" s="757"/>
      <c r="BFG24" s="757"/>
      <c r="BFH24" s="757"/>
      <c r="BFI24" s="757"/>
      <c r="BFJ24" s="757"/>
      <c r="BFK24" s="757"/>
      <c r="BFL24" s="757"/>
      <c r="BFM24" s="757"/>
      <c r="BFN24" s="757"/>
      <c r="BFO24" s="757"/>
      <c r="BFP24" s="757"/>
      <c r="BFQ24" s="757"/>
      <c r="BFR24" s="757"/>
      <c r="BFS24" s="757"/>
      <c r="BFT24" s="757"/>
      <c r="BFU24" s="757"/>
      <c r="BFV24" s="757"/>
      <c r="BFW24" s="757"/>
      <c r="BFX24" s="757"/>
      <c r="BFY24" s="757"/>
      <c r="BFZ24" s="757"/>
      <c r="BGA24" s="757"/>
      <c r="BGB24" s="757"/>
      <c r="BGC24" s="757"/>
      <c r="BGD24" s="757"/>
      <c r="BGE24" s="757"/>
      <c r="BGF24" s="757"/>
      <c r="BGG24" s="757"/>
      <c r="BGH24" s="757"/>
      <c r="BGI24" s="757"/>
      <c r="BGJ24" s="757"/>
      <c r="BGK24" s="757"/>
      <c r="BGL24" s="757"/>
      <c r="BGM24" s="757"/>
      <c r="BGN24" s="757"/>
      <c r="BGO24" s="757"/>
      <c r="BGP24" s="757"/>
      <c r="BGQ24" s="757"/>
      <c r="BGR24" s="757"/>
      <c r="BGS24" s="757"/>
      <c r="BGT24" s="757"/>
      <c r="BGU24" s="757"/>
      <c r="BGV24" s="757"/>
      <c r="BGW24" s="757"/>
      <c r="BGX24" s="757"/>
      <c r="BGY24" s="757"/>
      <c r="BGZ24" s="757"/>
      <c r="BHA24" s="757"/>
      <c r="BHB24" s="757"/>
      <c r="BHC24" s="757"/>
      <c r="BHD24" s="757"/>
      <c r="BHE24" s="757"/>
      <c r="BHF24" s="757"/>
      <c r="BHG24" s="757"/>
      <c r="BHH24" s="757"/>
      <c r="BHI24" s="757"/>
      <c r="BHJ24" s="757"/>
      <c r="BHK24" s="757"/>
      <c r="BHL24" s="757"/>
      <c r="BHM24" s="757"/>
      <c r="BHN24" s="757"/>
      <c r="BHO24" s="757"/>
      <c r="BHP24" s="757"/>
      <c r="BHQ24" s="757"/>
      <c r="BHR24" s="757"/>
      <c r="BHS24" s="757"/>
      <c r="BHT24" s="757"/>
      <c r="BHU24" s="757"/>
      <c r="BHV24" s="757"/>
      <c r="BHW24" s="757"/>
      <c r="BHX24" s="757"/>
      <c r="BHY24" s="757"/>
      <c r="BHZ24" s="757"/>
      <c r="BIA24" s="757"/>
      <c r="BIB24" s="757"/>
      <c r="BIC24" s="757"/>
      <c r="BID24" s="757"/>
      <c r="BIE24" s="757"/>
      <c r="BIF24" s="757"/>
      <c r="BIG24" s="757"/>
      <c r="BIH24" s="757"/>
      <c r="BII24" s="757"/>
      <c r="BIJ24" s="757"/>
      <c r="BIK24" s="757"/>
      <c r="BIL24" s="757"/>
      <c r="BIM24" s="757"/>
      <c r="BIN24" s="757"/>
      <c r="BIO24" s="757"/>
      <c r="BIP24" s="757"/>
      <c r="BIQ24" s="757"/>
      <c r="BIR24" s="757"/>
      <c r="BIS24" s="757"/>
      <c r="BIT24" s="757"/>
      <c r="BIU24" s="757"/>
      <c r="BIV24" s="757"/>
      <c r="BIW24" s="757"/>
      <c r="BIX24" s="757"/>
      <c r="BIY24" s="757"/>
      <c r="BIZ24" s="757"/>
      <c r="BJA24" s="757"/>
      <c r="BJB24" s="757"/>
      <c r="BJC24" s="757"/>
      <c r="BJD24" s="757"/>
      <c r="BJE24" s="757"/>
      <c r="BJF24" s="757"/>
      <c r="BJG24" s="757"/>
      <c r="BJH24" s="757"/>
      <c r="BJI24" s="757"/>
      <c r="BJJ24" s="757"/>
      <c r="BJK24" s="757"/>
      <c r="BJL24" s="757"/>
      <c r="BJM24" s="757"/>
      <c r="BJN24" s="757"/>
      <c r="BJO24" s="757"/>
      <c r="BJP24" s="757"/>
      <c r="BJQ24" s="757"/>
      <c r="BJR24" s="757"/>
      <c r="BJS24" s="757"/>
      <c r="BJT24" s="757"/>
      <c r="BJU24" s="757"/>
      <c r="BJV24" s="757"/>
      <c r="BJW24" s="757"/>
      <c r="BJX24" s="757"/>
      <c r="BJY24" s="757"/>
      <c r="BJZ24" s="757"/>
      <c r="BKA24" s="757"/>
      <c r="BKB24" s="757"/>
      <c r="BKC24" s="757"/>
      <c r="BKD24" s="757"/>
      <c r="BKE24" s="757"/>
      <c r="BKF24" s="757"/>
      <c r="BKG24" s="757"/>
      <c r="BKH24" s="757"/>
      <c r="BKI24" s="757"/>
      <c r="BKJ24" s="757"/>
      <c r="BKK24" s="757"/>
      <c r="BKL24" s="757"/>
      <c r="BKM24" s="757"/>
      <c r="BKN24" s="757"/>
      <c r="BKO24" s="757"/>
      <c r="BKP24" s="757"/>
      <c r="BKQ24" s="757"/>
      <c r="BKR24" s="757"/>
      <c r="BKS24" s="757"/>
      <c r="BKT24" s="757"/>
      <c r="BKU24" s="757"/>
      <c r="BKV24" s="757"/>
      <c r="BKW24" s="757"/>
      <c r="BKX24" s="757"/>
      <c r="BKY24" s="757"/>
      <c r="BKZ24" s="757"/>
      <c r="BLA24" s="757"/>
      <c r="BLB24" s="757"/>
      <c r="BLC24" s="757"/>
      <c r="BLD24" s="757"/>
      <c r="BLE24" s="757"/>
      <c r="BLF24" s="757"/>
      <c r="BLG24" s="757"/>
      <c r="BLH24" s="757"/>
      <c r="BLI24" s="757"/>
      <c r="BLJ24" s="757"/>
      <c r="BLK24" s="757"/>
      <c r="BLL24" s="757"/>
      <c r="BLM24" s="757"/>
      <c r="BLN24" s="757"/>
      <c r="BLO24" s="757"/>
      <c r="BLP24" s="757"/>
      <c r="BLQ24" s="757"/>
      <c r="BLR24" s="757"/>
      <c r="BLS24" s="757"/>
      <c r="BLT24" s="757"/>
      <c r="BLU24" s="757"/>
      <c r="BLV24" s="757"/>
      <c r="BLW24" s="757"/>
      <c r="BLX24" s="757"/>
      <c r="BLY24" s="757"/>
      <c r="BLZ24" s="757"/>
      <c r="BMA24" s="757"/>
      <c r="BMB24" s="757"/>
      <c r="BMC24" s="757"/>
      <c r="BMD24" s="757"/>
      <c r="BME24" s="757"/>
      <c r="BMF24" s="757"/>
      <c r="BMG24" s="757"/>
      <c r="BMH24" s="757"/>
      <c r="BMI24" s="757"/>
      <c r="BMJ24" s="757"/>
      <c r="BMK24" s="757"/>
      <c r="BML24" s="757"/>
      <c r="BMM24" s="757"/>
      <c r="BMN24" s="757"/>
      <c r="BMO24" s="757"/>
      <c r="BMP24" s="757"/>
      <c r="BMQ24" s="757"/>
      <c r="BMR24" s="757"/>
      <c r="BMS24" s="757"/>
      <c r="BMT24" s="757"/>
      <c r="BMU24" s="757"/>
      <c r="BMV24" s="757"/>
      <c r="BMW24" s="757"/>
      <c r="BMX24" s="757"/>
      <c r="BMY24" s="757"/>
      <c r="BMZ24" s="757"/>
      <c r="BNA24" s="757"/>
      <c r="BNB24" s="757"/>
      <c r="BNC24" s="757"/>
      <c r="BND24" s="757"/>
      <c r="BNE24" s="757"/>
      <c r="BNF24" s="757"/>
      <c r="BNG24" s="757"/>
      <c r="BNH24" s="757"/>
      <c r="BNI24" s="757"/>
      <c r="BNJ24" s="757"/>
      <c r="BNK24" s="757"/>
      <c r="BNL24" s="757"/>
      <c r="BNM24" s="757"/>
      <c r="BNN24" s="757"/>
      <c r="BNO24" s="757"/>
      <c r="BNP24" s="757"/>
      <c r="BNQ24" s="757"/>
      <c r="BNR24" s="757"/>
      <c r="BNS24" s="757"/>
      <c r="BNT24" s="757"/>
      <c r="BNU24" s="757"/>
      <c r="BNV24" s="757"/>
      <c r="BNW24" s="757"/>
      <c r="BNX24" s="757"/>
      <c r="BNY24" s="757"/>
      <c r="BNZ24" s="757"/>
      <c r="BOA24" s="757"/>
      <c r="BOB24" s="757"/>
      <c r="BOC24" s="757"/>
      <c r="BOD24" s="757"/>
      <c r="BOE24" s="757"/>
      <c r="BOF24" s="757"/>
      <c r="BOG24" s="757"/>
      <c r="BOH24" s="757"/>
      <c r="BOI24" s="757"/>
      <c r="BOJ24" s="757"/>
      <c r="BOK24" s="757"/>
      <c r="BOL24" s="757"/>
      <c r="BOM24" s="757"/>
      <c r="BON24" s="757"/>
      <c r="BOO24" s="757"/>
      <c r="BOP24" s="757"/>
      <c r="BOQ24" s="757"/>
      <c r="BOR24" s="757"/>
      <c r="BOS24" s="757"/>
      <c r="BOT24" s="757"/>
      <c r="BOU24" s="757"/>
      <c r="BOV24" s="757"/>
      <c r="BOW24" s="757"/>
      <c r="BOX24" s="757"/>
      <c r="BOY24" s="757"/>
      <c r="BOZ24" s="757"/>
      <c r="BPA24" s="757"/>
      <c r="BPB24" s="757"/>
      <c r="BPC24" s="757"/>
      <c r="BPD24" s="757"/>
      <c r="BPE24" s="757"/>
      <c r="BPF24" s="757"/>
      <c r="BPG24" s="757"/>
      <c r="BPH24" s="757"/>
      <c r="BPI24" s="757"/>
      <c r="BPJ24" s="757"/>
      <c r="BPK24" s="757"/>
      <c r="BPL24" s="757"/>
      <c r="BPM24" s="757"/>
      <c r="BPN24" s="757"/>
      <c r="BPO24" s="757"/>
      <c r="BPP24" s="757"/>
      <c r="BPQ24" s="757"/>
      <c r="BPR24" s="757"/>
      <c r="BPS24" s="757"/>
      <c r="BPT24" s="757"/>
      <c r="BPU24" s="757"/>
      <c r="BPV24" s="757"/>
      <c r="BPW24" s="757"/>
      <c r="BPX24" s="757"/>
      <c r="BPY24" s="757"/>
      <c r="BPZ24" s="757"/>
      <c r="BQA24" s="757"/>
      <c r="BQB24" s="757"/>
      <c r="BQC24" s="757"/>
      <c r="BQD24" s="757"/>
      <c r="BQE24" s="757"/>
      <c r="BQF24" s="757"/>
      <c r="BQG24" s="757"/>
      <c r="BQH24" s="757"/>
      <c r="BQI24" s="757"/>
      <c r="BQJ24" s="757"/>
      <c r="BQK24" s="757"/>
      <c r="BQL24" s="757"/>
      <c r="BQM24" s="757"/>
      <c r="BQN24" s="757"/>
      <c r="BQO24" s="757"/>
      <c r="BQP24" s="757"/>
      <c r="BQQ24" s="757"/>
      <c r="BQR24" s="757"/>
      <c r="BQS24" s="757"/>
      <c r="BQT24" s="757"/>
      <c r="BQU24" s="757"/>
      <c r="BQV24" s="757"/>
      <c r="BQW24" s="757"/>
      <c r="BQX24" s="757"/>
      <c r="BQY24" s="757"/>
      <c r="BQZ24" s="757"/>
      <c r="BRA24" s="757"/>
      <c r="BRB24" s="757"/>
      <c r="BRC24" s="757"/>
      <c r="BRD24" s="757"/>
      <c r="BRE24" s="757"/>
      <c r="BRF24" s="757"/>
      <c r="BRG24" s="757"/>
      <c r="BRH24" s="757"/>
      <c r="BRI24" s="757"/>
      <c r="BRJ24" s="757"/>
      <c r="BRK24" s="757"/>
      <c r="BRL24" s="757"/>
      <c r="BRM24" s="757"/>
      <c r="BRN24" s="757"/>
      <c r="BRO24" s="757"/>
      <c r="BRP24" s="757"/>
      <c r="BRQ24" s="757"/>
      <c r="BRR24" s="757"/>
      <c r="BRS24" s="757"/>
      <c r="BRT24" s="757"/>
      <c r="BRU24" s="757"/>
      <c r="BRV24" s="757"/>
      <c r="BRW24" s="757"/>
      <c r="BRX24" s="757"/>
      <c r="BRY24" s="757"/>
      <c r="BRZ24" s="757"/>
      <c r="BSA24" s="757"/>
      <c r="BSB24" s="757"/>
      <c r="BSC24" s="757"/>
      <c r="BSD24" s="757"/>
      <c r="BSE24" s="757"/>
      <c r="BSF24" s="757"/>
      <c r="BSG24" s="757"/>
      <c r="BSH24" s="757"/>
      <c r="BSI24" s="757"/>
      <c r="BSJ24" s="757"/>
      <c r="BSK24" s="757"/>
      <c r="BSL24" s="757"/>
      <c r="BSM24" s="757"/>
      <c r="BSN24" s="757"/>
      <c r="BSO24" s="757"/>
      <c r="BSP24" s="757"/>
      <c r="BSQ24" s="757"/>
      <c r="BSR24" s="757"/>
      <c r="BSS24" s="757"/>
      <c r="BST24" s="757"/>
      <c r="BSU24" s="757"/>
      <c r="BSV24" s="757"/>
      <c r="BSW24" s="757"/>
      <c r="BSX24" s="757"/>
      <c r="BSY24" s="757"/>
      <c r="BSZ24" s="757"/>
      <c r="BTA24" s="757"/>
      <c r="BTB24" s="757"/>
      <c r="BTC24" s="757"/>
      <c r="BTD24" s="757"/>
      <c r="BTE24" s="757"/>
      <c r="BTF24" s="757"/>
      <c r="BTG24" s="757"/>
      <c r="BTH24" s="757"/>
      <c r="BTI24" s="757"/>
      <c r="BTJ24" s="757"/>
      <c r="BTK24" s="757"/>
      <c r="BTL24" s="757"/>
      <c r="BTM24" s="757"/>
      <c r="BTN24" s="757"/>
      <c r="BTO24" s="757"/>
      <c r="BTP24" s="757"/>
      <c r="BTQ24" s="757"/>
      <c r="BTR24" s="757"/>
      <c r="BTS24" s="757"/>
      <c r="BTT24" s="757"/>
      <c r="BTU24" s="757"/>
      <c r="BTV24" s="757"/>
      <c r="BTW24" s="757"/>
      <c r="BTX24" s="757"/>
      <c r="BTY24" s="757"/>
      <c r="BTZ24" s="757"/>
      <c r="BUA24" s="757"/>
      <c r="BUB24" s="757"/>
      <c r="BUC24" s="757"/>
      <c r="BUD24" s="757"/>
      <c r="BUE24" s="757"/>
      <c r="BUF24" s="757"/>
      <c r="BUG24" s="757"/>
      <c r="BUH24" s="757"/>
      <c r="BUI24" s="757"/>
      <c r="BUJ24" s="757"/>
      <c r="BUK24" s="757"/>
      <c r="BUL24" s="757"/>
      <c r="BUM24" s="757"/>
      <c r="BUN24" s="757"/>
      <c r="BUO24" s="757"/>
      <c r="BUP24" s="757"/>
      <c r="BUQ24" s="757"/>
      <c r="BUR24" s="757"/>
      <c r="BUS24" s="757"/>
      <c r="BUT24" s="757"/>
      <c r="BUU24" s="757"/>
      <c r="BUV24" s="757"/>
      <c r="BUW24" s="757"/>
      <c r="BUX24" s="757"/>
      <c r="BUY24" s="757"/>
      <c r="BUZ24" s="757"/>
      <c r="BVA24" s="757"/>
      <c r="BVB24" s="757"/>
      <c r="BVC24" s="757"/>
      <c r="BVD24" s="757"/>
      <c r="BVE24" s="757"/>
      <c r="BVF24" s="757"/>
      <c r="BVG24" s="757"/>
      <c r="BVH24" s="757"/>
      <c r="BVI24" s="757"/>
      <c r="BVJ24" s="757"/>
      <c r="BVK24" s="757"/>
      <c r="BVL24" s="757"/>
      <c r="BVM24" s="757"/>
      <c r="BVN24" s="757"/>
      <c r="BVO24" s="757"/>
      <c r="BVP24" s="757"/>
      <c r="BVQ24" s="757"/>
      <c r="BVR24" s="757"/>
      <c r="BVS24" s="757"/>
      <c r="BVT24" s="757"/>
      <c r="BVU24" s="757"/>
      <c r="BVV24" s="757"/>
      <c r="BVW24" s="757"/>
      <c r="BVX24" s="757"/>
      <c r="BVY24" s="757"/>
      <c r="BVZ24" s="757"/>
      <c r="BWA24" s="757"/>
      <c r="BWB24" s="757"/>
      <c r="BWC24" s="757"/>
      <c r="BWD24" s="757"/>
      <c r="BWE24" s="757"/>
      <c r="BWF24" s="757"/>
      <c r="BWG24" s="757"/>
      <c r="BWH24" s="757"/>
      <c r="BWI24" s="757"/>
      <c r="BWJ24" s="757"/>
      <c r="BWK24" s="757"/>
      <c r="BWL24" s="757"/>
      <c r="BWM24" s="757"/>
      <c r="BWN24" s="757"/>
      <c r="BWO24" s="757"/>
      <c r="BWP24" s="757"/>
      <c r="BWQ24" s="757"/>
      <c r="BWR24" s="757"/>
      <c r="BWS24" s="757"/>
      <c r="BWT24" s="757"/>
      <c r="BWU24" s="757"/>
      <c r="BWV24" s="757"/>
      <c r="BWW24" s="757"/>
      <c r="BWX24" s="757"/>
      <c r="BWY24" s="757"/>
      <c r="BWZ24" s="757"/>
      <c r="BXA24" s="757"/>
      <c r="BXB24" s="757"/>
      <c r="BXC24" s="757"/>
      <c r="BXD24" s="757"/>
      <c r="BXE24" s="757"/>
      <c r="BXF24" s="757"/>
      <c r="BXG24" s="757"/>
      <c r="BXH24" s="757"/>
      <c r="BXI24" s="757"/>
      <c r="BXJ24" s="757"/>
      <c r="BXK24" s="757"/>
      <c r="BXL24" s="757"/>
      <c r="BXM24" s="757"/>
      <c r="BXN24" s="757"/>
      <c r="BXO24" s="757"/>
      <c r="BXP24" s="757"/>
      <c r="BXQ24" s="757"/>
      <c r="BXR24" s="757"/>
      <c r="BXS24" s="757"/>
      <c r="BXT24" s="757"/>
      <c r="BXU24" s="757"/>
      <c r="BXV24" s="757"/>
      <c r="BXW24" s="757"/>
      <c r="BXX24" s="757"/>
      <c r="BXY24" s="757"/>
      <c r="BXZ24" s="757"/>
      <c r="BYA24" s="757"/>
      <c r="BYB24" s="757"/>
      <c r="BYC24" s="757"/>
      <c r="BYD24" s="757"/>
      <c r="BYE24" s="757"/>
      <c r="BYF24" s="757"/>
      <c r="BYG24" s="757"/>
      <c r="BYH24" s="757"/>
      <c r="BYI24" s="757"/>
      <c r="BYJ24" s="757"/>
      <c r="BYK24" s="757"/>
      <c r="BYL24" s="757"/>
      <c r="BYM24" s="757"/>
      <c r="BYN24" s="757"/>
      <c r="BYO24" s="757"/>
      <c r="BYP24" s="757"/>
      <c r="BYQ24" s="757"/>
      <c r="BYR24" s="757"/>
      <c r="BYS24" s="757"/>
      <c r="BYT24" s="757"/>
      <c r="BYU24" s="757"/>
      <c r="BYV24" s="757"/>
      <c r="BYW24" s="757"/>
      <c r="BYX24" s="757"/>
      <c r="BYY24" s="757"/>
      <c r="BYZ24" s="757"/>
      <c r="BZA24" s="757"/>
      <c r="BZB24" s="757"/>
      <c r="BZC24" s="757"/>
      <c r="BZD24" s="757"/>
      <c r="BZE24" s="757"/>
      <c r="BZF24" s="757"/>
      <c r="BZG24" s="757"/>
      <c r="BZH24" s="757"/>
      <c r="BZI24" s="757"/>
      <c r="BZJ24" s="757"/>
      <c r="BZK24" s="757"/>
      <c r="BZL24" s="757"/>
      <c r="BZM24" s="757"/>
      <c r="BZN24" s="757"/>
      <c r="BZO24" s="757"/>
      <c r="BZP24" s="757"/>
      <c r="BZQ24" s="757"/>
      <c r="BZR24" s="757"/>
      <c r="BZS24" s="757"/>
      <c r="BZT24" s="757"/>
      <c r="BZU24" s="757"/>
      <c r="BZV24" s="757"/>
      <c r="BZW24" s="757"/>
      <c r="BZX24" s="757"/>
      <c r="BZY24" s="757"/>
      <c r="BZZ24" s="757"/>
      <c r="CAA24" s="757"/>
      <c r="CAB24" s="757"/>
      <c r="CAC24" s="757"/>
      <c r="CAD24" s="757"/>
      <c r="CAE24" s="757"/>
      <c r="CAF24" s="757"/>
      <c r="CAG24" s="757"/>
      <c r="CAH24" s="757"/>
      <c r="CAI24" s="757"/>
      <c r="CAJ24" s="757"/>
      <c r="CAK24" s="757"/>
      <c r="CAL24" s="757"/>
      <c r="CAM24" s="757"/>
      <c r="CAN24" s="757"/>
      <c r="CAO24" s="757"/>
      <c r="CAP24" s="757"/>
      <c r="CAQ24" s="757"/>
      <c r="CAR24" s="757"/>
      <c r="CAS24" s="757"/>
      <c r="CAT24" s="757"/>
      <c r="CAU24" s="757"/>
      <c r="CAV24" s="757"/>
      <c r="CAW24" s="757"/>
      <c r="CAX24" s="757"/>
      <c r="CAY24" s="757"/>
      <c r="CAZ24" s="757"/>
      <c r="CBA24" s="757"/>
      <c r="CBB24" s="757"/>
      <c r="CBC24" s="757"/>
      <c r="CBD24" s="757"/>
      <c r="CBE24" s="757"/>
      <c r="CBF24" s="757"/>
      <c r="CBG24" s="757"/>
      <c r="CBH24" s="757"/>
      <c r="CBI24" s="757"/>
      <c r="CBJ24" s="757"/>
      <c r="CBK24" s="757"/>
      <c r="CBL24" s="757"/>
      <c r="CBM24" s="757"/>
      <c r="CBN24" s="757"/>
      <c r="CBO24" s="757"/>
      <c r="CBP24" s="757"/>
      <c r="CBQ24" s="757"/>
      <c r="CBR24" s="757"/>
      <c r="CBS24" s="757"/>
      <c r="CBT24" s="757"/>
      <c r="CBU24" s="757"/>
      <c r="CBV24" s="757"/>
      <c r="CBW24" s="757"/>
      <c r="CBX24" s="757"/>
      <c r="CBY24" s="757"/>
      <c r="CBZ24" s="757"/>
      <c r="CCA24" s="757"/>
      <c r="CCB24" s="757"/>
      <c r="CCC24" s="757"/>
      <c r="CCD24" s="757"/>
      <c r="CCE24" s="757"/>
      <c r="CCF24" s="757"/>
      <c r="CCG24" s="757"/>
      <c r="CCH24" s="757"/>
      <c r="CCI24" s="757"/>
      <c r="CCJ24" s="757"/>
      <c r="CCK24" s="757"/>
      <c r="CCL24" s="757"/>
      <c r="CCM24" s="757"/>
      <c r="CCN24" s="757"/>
      <c r="CCO24" s="757"/>
      <c r="CCP24" s="757"/>
      <c r="CCQ24" s="757"/>
      <c r="CCR24" s="757"/>
      <c r="CCS24" s="757"/>
      <c r="CCT24" s="757"/>
      <c r="CCU24" s="757"/>
      <c r="CCV24" s="757"/>
      <c r="CCW24" s="757"/>
      <c r="CCX24" s="757"/>
      <c r="CCY24" s="757"/>
      <c r="CCZ24" s="757"/>
      <c r="CDA24" s="757"/>
      <c r="CDB24" s="757"/>
      <c r="CDC24" s="757"/>
      <c r="CDD24" s="757"/>
      <c r="CDE24" s="757"/>
      <c r="CDF24" s="757"/>
      <c r="CDG24" s="757"/>
      <c r="CDH24" s="757"/>
      <c r="CDI24" s="757"/>
      <c r="CDJ24" s="757"/>
      <c r="CDK24" s="757"/>
      <c r="CDL24" s="757"/>
      <c r="CDM24" s="757"/>
      <c r="CDN24" s="757"/>
      <c r="CDO24" s="757"/>
      <c r="CDP24" s="757"/>
      <c r="CDQ24" s="757"/>
      <c r="CDR24" s="757"/>
      <c r="CDS24" s="757"/>
      <c r="CDT24" s="757"/>
      <c r="CDU24" s="757"/>
      <c r="CDV24" s="757"/>
      <c r="CDW24" s="757"/>
      <c r="CDX24" s="757"/>
      <c r="CDY24" s="757"/>
      <c r="CDZ24" s="757"/>
      <c r="CEA24" s="757"/>
      <c r="CEB24" s="757"/>
      <c r="CEC24" s="757"/>
      <c r="CED24" s="757"/>
      <c r="CEE24" s="757"/>
      <c r="CEF24" s="757"/>
      <c r="CEG24" s="757"/>
      <c r="CEH24" s="757"/>
      <c r="CEI24" s="757"/>
      <c r="CEJ24" s="757"/>
      <c r="CEK24" s="757"/>
      <c r="CEL24" s="757"/>
      <c r="CEM24" s="757"/>
      <c r="CEN24" s="757"/>
      <c r="CEO24" s="757"/>
      <c r="CEP24" s="757"/>
      <c r="CEQ24" s="757"/>
      <c r="CER24" s="757"/>
      <c r="CES24" s="757"/>
      <c r="CET24" s="757"/>
      <c r="CEU24" s="757"/>
      <c r="CEV24" s="757"/>
      <c r="CEW24" s="757"/>
      <c r="CEX24" s="757"/>
      <c r="CEY24" s="757"/>
      <c r="CEZ24" s="757"/>
      <c r="CFA24" s="757"/>
      <c r="CFB24" s="757"/>
      <c r="CFC24" s="757"/>
      <c r="CFD24" s="757"/>
      <c r="CFE24" s="757"/>
      <c r="CFF24" s="757"/>
      <c r="CFG24" s="757"/>
      <c r="CFH24" s="757"/>
      <c r="CFI24" s="757"/>
      <c r="CFJ24" s="757"/>
      <c r="CFK24" s="757"/>
      <c r="CFL24" s="757"/>
      <c r="CFM24" s="757"/>
      <c r="CFN24" s="757"/>
      <c r="CFO24" s="757"/>
      <c r="CFP24" s="757"/>
      <c r="CFQ24" s="757"/>
      <c r="CFR24" s="757"/>
      <c r="CFS24" s="757"/>
      <c r="CFT24" s="757"/>
      <c r="CFU24" s="757"/>
      <c r="CFV24" s="757"/>
      <c r="CFW24" s="757"/>
      <c r="CFX24" s="757"/>
      <c r="CFY24" s="757"/>
      <c r="CFZ24" s="757"/>
      <c r="CGA24" s="757"/>
      <c r="CGB24" s="757"/>
      <c r="CGC24" s="757"/>
      <c r="CGD24" s="757"/>
      <c r="CGE24" s="757"/>
      <c r="CGF24" s="757"/>
      <c r="CGG24" s="757"/>
      <c r="CGH24" s="757"/>
      <c r="CGI24" s="757"/>
      <c r="CGJ24" s="757"/>
      <c r="CGK24" s="757"/>
      <c r="CGL24" s="757"/>
      <c r="CGM24" s="757"/>
      <c r="CGN24" s="757"/>
      <c r="CGO24" s="757"/>
      <c r="CGP24" s="757"/>
      <c r="CGQ24" s="757"/>
      <c r="CGR24" s="757"/>
      <c r="CGS24" s="757"/>
      <c r="CGT24" s="757"/>
      <c r="CGU24" s="757"/>
      <c r="CGV24" s="757"/>
      <c r="CGW24" s="757"/>
      <c r="CGX24" s="757"/>
      <c r="CGY24" s="757"/>
      <c r="CGZ24" s="757"/>
      <c r="CHA24" s="757"/>
      <c r="CHB24" s="757"/>
      <c r="CHC24" s="757"/>
      <c r="CHD24" s="757"/>
      <c r="CHE24" s="757"/>
      <c r="CHF24" s="757"/>
      <c r="CHG24" s="757"/>
      <c r="CHH24" s="757"/>
      <c r="CHI24" s="757"/>
      <c r="CHJ24" s="757"/>
      <c r="CHK24" s="757"/>
      <c r="CHL24" s="757"/>
      <c r="CHM24" s="757"/>
      <c r="CHN24" s="757"/>
      <c r="CHO24" s="757"/>
      <c r="CHP24" s="757"/>
      <c r="CHQ24" s="757"/>
      <c r="CHR24" s="757"/>
      <c r="CHS24" s="757"/>
      <c r="CHT24" s="757"/>
      <c r="CHU24" s="757"/>
      <c r="CHV24" s="757"/>
      <c r="CHW24" s="757"/>
      <c r="CHX24" s="757"/>
      <c r="CHY24" s="757"/>
      <c r="CHZ24" s="757"/>
      <c r="CIA24" s="757"/>
      <c r="CIB24" s="757"/>
      <c r="CIC24" s="757"/>
      <c r="CID24" s="757"/>
      <c r="CIE24" s="757"/>
      <c r="CIF24" s="757"/>
      <c r="CIG24" s="757"/>
      <c r="CIH24" s="757"/>
      <c r="CII24" s="757"/>
      <c r="CIJ24" s="757"/>
      <c r="CIK24" s="757"/>
      <c r="CIL24" s="757"/>
      <c r="CIM24" s="757"/>
      <c r="CIN24" s="757"/>
      <c r="CIO24" s="757"/>
      <c r="CIP24" s="757"/>
      <c r="CIQ24" s="757"/>
      <c r="CIR24" s="757"/>
      <c r="CIS24" s="757"/>
      <c r="CIT24" s="757"/>
      <c r="CIU24" s="757"/>
      <c r="CIV24" s="757"/>
      <c r="CIW24" s="757"/>
      <c r="CIX24" s="757"/>
      <c r="CIY24" s="757"/>
      <c r="CIZ24" s="757"/>
      <c r="CJA24" s="757"/>
      <c r="CJB24" s="757"/>
      <c r="CJC24" s="757"/>
      <c r="CJD24" s="757"/>
      <c r="CJE24" s="757"/>
      <c r="CJF24" s="757"/>
      <c r="CJG24" s="757"/>
      <c r="CJH24" s="757"/>
      <c r="CJI24" s="757"/>
      <c r="CJJ24" s="757"/>
      <c r="CJK24" s="757"/>
      <c r="CJL24" s="757"/>
      <c r="CJM24" s="757"/>
      <c r="CJN24" s="757"/>
      <c r="CJO24" s="757"/>
      <c r="CJP24" s="757"/>
      <c r="CJQ24" s="757"/>
      <c r="CJR24" s="757"/>
      <c r="CJS24" s="757"/>
      <c r="CJT24" s="757"/>
      <c r="CJU24" s="757"/>
      <c r="CJV24" s="757"/>
      <c r="CJW24" s="757"/>
      <c r="CJX24" s="757"/>
      <c r="CJY24" s="757"/>
      <c r="CJZ24" s="757"/>
      <c r="CKA24" s="757"/>
      <c r="CKB24" s="757"/>
      <c r="CKC24" s="757"/>
      <c r="CKD24" s="757"/>
      <c r="CKE24" s="757"/>
      <c r="CKF24" s="757"/>
      <c r="CKG24" s="757"/>
      <c r="CKH24" s="757"/>
      <c r="CKI24" s="757"/>
      <c r="CKJ24" s="757"/>
      <c r="CKK24" s="757"/>
      <c r="CKL24" s="757"/>
      <c r="CKM24" s="757"/>
      <c r="CKN24" s="757"/>
      <c r="CKO24" s="757"/>
      <c r="CKP24" s="757"/>
      <c r="CKQ24" s="757"/>
      <c r="CKR24" s="757"/>
      <c r="CKS24" s="757"/>
      <c r="CKT24" s="757"/>
      <c r="CKU24" s="757"/>
      <c r="CKV24" s="757"/>
      <c r="CKW24" s="757"/>
      <c r="CKX24" s="757"/>
      <c r="CKY24" s="757"/>
      <c r="CKZ24" s="757"/>
      <c r="CLA24" s="757"/>
      <c r="CLB24" s="757"/>
      <c r="CLC24" s="757"/>
      <c r="CLD24" s="757"/>
      <c r="CLE24" s="757"/>
      <c r="CLF24" s="757"/>
      <c r="CLG24" s="757"/>
      <c r="CLH24" s="757"/>
      <c r="CLI24" s="757"/>
      <c r="CLJ24" s="757"/>
      <c r="CLK24" s="757"/>
      <c r="CLL24" s="757"/>
      <c r="CLM24" s="757"/>
      <c r="CLN24" s="757"/>
      <c r="CLO24" s="757"/>
      <c r="CLP24" s="757"/>
      <c r="CLQ24" s="757"/>
      <c r="CLR24" s="757"/>
      <c r="CLS24" s="757"/>
      <c r="CLT24" s="757"/>
      <c r="CLU24" s="757"/>
      <c r="CLV24" s="757"/>
      <c r="CLW24" s="757"/>
      <c r="CLX24" s="757"/>
      <c r="CLY24" s="757"/>
      <c r="CLZ24" s="757"/>
      <c r="CMA24" s="757"/>
      <c r="CMB24" s="757"/>
      <c r="CMC24" s="757"/>
      <c r="CMD24" s="757"/>
      <c r="CME24" s="757"/>
      <c r="CMF24" s="757"/>
      <c r="CMG24" s="757"/>
      <c r="CMH24" s="757"/>
      <c r="CMI24" s="757"/>
      <c r="CMJ24" s="757"/>
      <c r="CMK24" s="757"/>
      <c r="CML24" s="757"/>
      <c r="CMM24" s="757"/>
      <c r="CMN24" s="757"/>
      <c r="CMO24" s="757"/>
      <c r="CMP24" s="757"/>
      <c r="CMQ24" s="757"/>
      <c r="CMR24" s="757"/>
      <c r="CMS24" s="757"/>
      <c r="CMT24" s="757"/>
      <c r="CMU24" s="757"/>
      <c r="CMV24" s="757"/>
      <c r="CMW24" s="757"/>
      <c r="CMX24" s="757"/>
      <c r="CMY24" s="757"/>
      <c r="CMZ24" s="757"/>
      <c r="CNA24" s="757"/>
      <c r="CNB24" s="757"/>
      <c r="CNC24" s="757"/>
      <c r="CND24" s="757"/>
      <c r="CNE24" s="757"/>
      <c r="CNF24" s="757"/>
      <c r="CNG24" s="757"/>
      <c r="CNH24" s="757"/>
      <c r="CNI24" s="757"/>
      <c r="CNJ24" s="757"/>
      <c r="CNK24" s="757"/>
      <c r="CNL24" s="757"/>
      <c r="CNM24" s="757"/>
      <c r="CNN24" s="757"/>
      <c r="CNO24" s="757"/>
      <c r="CNP24" s="757"/>
      <c r="CNQ24" s="757"/>
      <c r="CNR24" s="757"/>
      <c r="CNS24" s="757"/>
      <c r="CNT24" s="757"/>
      <c r="CNU24" s="757"/>
      <c r="CNV24" s="757"/>
      <c r="CNW24" s="757"/>
      <c r="CNX24" s="757"/>
      <c r="CNY24" s="757"/>
      <c r="CNZ24" s="757"/>
      <c r="COA24" s="757"/>
      <c r="COB24" s="757"/>
      <c r="COC24" s="757"/>
      <c r="COD24" s="757"/>
      <c r="COE24" s="757"/>
      <c r="COF24" s="757"/>
      <c r="COG24" s="757"/>
      <c r="COH24" s="757"/>
      <c r="COI24" s="757"/>
      <c r="COJ24" s="757"/>
      <c r="COK24" s="757"/>
      <c r="COL24" s="757"/>
      <c r="COM24" s="757"/>
      <c r="CON24" s="757"/>
      <c r="COO24" s="757"/>
      <c r="COP24" s="757"/>
      <c r="COQ24" s="757"/>
      <c r="COR24" s="757"/>
      <c r="COS24" s="757"/>
      <c r="COT24" s="757"/>
      <c r="COU24" s="757"/>
      <c r="COV24" s="757"/>
      <c r="COW24" s="757"/>
      <c r="COX24" s="757"/>
      <c r="COY24" s="757"/>
      <c r="COZ24" s="757"/>
      <c r="CPA24" s="757"/>
      <c r="CPB24" s="757"/>
      <c r="CPC24" s="757"/>
      <c r="CPD24" s="757"/>
      <c r="CPE24" s="757"/>
      <c r="CPF24" s="757"/>
      <c r="CPG24" s="757"/>
      <c r="CPH24" s="757"/>
      <c r="CPI24" s="757"/>
      <c r="CPJ24" s="757"/>
      <c r="CPK24" s="757"/>
      <c r="CPL24" s="757"/>
      <c r="CPM24" s="757"/>
      <c r="CPN24" s="757"/>
      <c r="CPO24" s="757"/>
      <c r="CPP24" s="757"/>
      <c r="CPQ24" s="757"/>
      <c r="CPR24" s="757"/>
      <c r="CPS24" s="757"/>
      <c r="CPT24" s="757"/>
      <c r="CPU24" s="757"/>
      <c r="CPV24" s="757"/>
      <c r="CPW24" s="757"/>
      <c r="CPX24" s="757"/>
      <c r="CPY24" s="757"/>
      <c r="CPZ24" s="757"/>
      <c r="CQA24" s="757"/>
      <c r="CQB24" s="757"/>
      <c r="CQC24" s="757"/>
      <c r="CQD24" s="757"/>
      <c r="CQE24" s="757"/>
      <c r="CQF24" s="757"/>
      <c r="CQG24" s="757"/>
      <c r="CQH24" s="757"/>
      <c r="CQI24" s="757"/>
      <c r="CQJ24" s="757"/>
      <c r="CQK24" s="757"/>
      <c r="CQL24" s="757"/>
      <c r="CQM24" s="757"/>
      <c r="CQN24" s="757"/>
      <c r="CQO24" s="757"/>
      <c r="CQP24" s="757"/>
      <c r="CQQ24" s="757"/>
      <c r="CQR24" s="757"/>
      <c r="CQS24" s="757"/>
      <c r="CQT24" s="757"/>
      <c r="CQU24" s="757"/>
      <c r="CQV24" s="757"/>
      <c r="CQW24" s="757"/>
      <c r="CQX24" s="757"/>
      <c r="CQY24" s="757"/>
      <c r="CQZ24" s="757"/>
      <c r="CRA24" s="757"/>
      <c r="CRB24" s="757"/>
      <c r="CRC24" s="757"/>
      <c r="CRD24" s="757"/>
      <c r="CRE24" s="757"/>
      <c r="CRF24" s="757"/>
      <c r="CRG24" s="757"/>
      <c r="CRH24" s="757"/>
      <c r="CRI24" s="757"/>
      <c r="CRJ24" s="757"/>
      <c r="CRK24" s="757"/>
      <c r="CRL24" s="757"/>
      <c r="CRM24" s="757"/>
      <c r="CRN24" s="757"/>
      <c r="CRO24" s="757"/>
      <c r="CRP24" s="757"/>
      <c r="CRQ24" s="757"/>
      <c r="CRR24" s="757"/>
      <c r="CRS24" s="757"/>
      <c r="CRT24" s="757"/>
      <c r="CRU24" s="757"/>
      <c r="CRV24" s="757"/>
      <c r="CRW24" s="757"/>
      <c r="CRX24" s="757"/>
      <c r="CRY24" s="757"/>
      <c r="CRZ24" s="757"/>
      <c r="CSA24" s="757"/>
      <c r="CSB24" s="757"/>
      <c r="CSC24" s="757"/>
      <c r="CSD24" s="757"/>
      <c r="CSE24" s="757"/>
      <c r="CSF24" s="757"/>
      <c r="CSG24" s="757"/>
      <c r="CSH24" s="757"/>
      <c r="CSI24" s="757"/>
      <c r="CSJ24" s="757"/>
      <c r="CSK24" s="757"/>
      <c r="CSL24" s="757"/>
      <c r="CSM24" s="757"/>
      <c r="CSN24" s="757"/>
      <c r="CSO24" s="757"/>
      <c r="CSP24" s="757"/>
      <c r="CSQ24" s="757"/>
      <c r="CSR24" s="757"/>
      <c r="CSS24" s="757"/>
      <c r="CST24" s="757"/>
      <c r="CSU24" s="757"/>
      <c r="CSV24" s="757"/>
      <c r="CSW24" s="757"/>
      <c r="CSX24" s="757"/>
      <c r="CSY24" s="757"/>
      <c r="CSZ24" s="757"/>
      <c r="CTA24" s="757"/>
      <c r="CTB24" s="757"/>
      <c r="CTC24" s="757"/>
      <c r="CTD24" s="757"/>
      <c r="CTE24" s="757"/>
      <c r="CTF24" s="757"/>
      <c r="CTG24" s="757"/>
      <c r="CTH24" s="757"/>
      <c r="CTI24" s="757"/>
      <c r="CTJ24" s="757"/>
      <c r="CTK24" s="757"/>
      <c r="CTL24" s="757"/>
      <c r="CTM24" s="757"/>
      <c r="CTN24" s="757"/>
      <c r="CTO24" s="757"/>
      <c r="CTP24" s="757"/>
      <c r="CTQ24" s="757"/>
      <c r="CTR24" s="757"/>
      <c r="CTS24" s="757"/>
      <c r="CTT24" s="757"/>
      <c r="CTU24" s="757"/>
      <c r="CTV24" s="757"/>
      <c r="CTW24" s="757"/>
      <c r="CTX24" s="757"/>
      <c r="CTY24" s="757"/>
      <c r="CTZ24" s="757"/>
      <c r="CUA24" s="757"/>
      <c r="CUB24" s="757"/>
      <c r="CUC24" s="757"/>
      <c r="CUD24" s="757"/>
      <c r="CUE24" s="757"/>
      <c r="CUF24" s="757"/>
      <c r="CUG24" s="757"/>
      <c r="CUH24" s="757"/>
      <c r="CUI24" s="757"/>
      <c r="CUJ24" s="757"/>
      <c r="CUK24" s="757"/>
      <c r="CUL24" s="757"/>
      <c r="CUM24" s="757"/>
      <c r="CUN24" s="757"/>
      <c r="CUO24" s="757"/>
      <c r="CUP24" s="757"/>
      <c r="CUQ24" s="757"/>
      <c r="CUR24" s="757"/>
      <c r="CUS24" s="757"/>
      <c r="CUT24" s="757"/>
      <c r="CUU24" s="757"/>
      <c r="CUV24" s="757"/>
      <c r="CUW24" s="757"/>
      <c r="CUX24" s="757"/>
      <c r="CUY24" s="757"/>
      <c r="CUZ24" s="757"/>
      <c r="CVA24" s="757"/>
      <c r="CVB24" s="757"/>
      <c r="CVC24" s="757"/>
      <c r="CVD24" s="757"/>
      <c r="CVE24" s="757"/>
      <c r="CVF24" s="757"/>
      <c r="CVG24" s="757"/>
      <c r="CVH24" s="757"/>
      <c r="CVI24" s="757"/>
      <c r="CVJ24" s="757"/>
      <c r="CVK24" s="757"/>
      <c r="CVL24" s="757"/>
      <c r="CVM24" s="757"/>
      <c r="CVN24" s="757"/>
      <c r="CVO24" s="757"/>
      <c r="CVP24" s="757"/>
      <c r="CVQ24" s="757"/>
      <c r="CVR24" s="757"/>
      <c r="CVS24" s="757"/>
      <c r="CVT24" s="757"/>
      <c r="CVU24" s="757"/>
      <c r="CVV24" s="757"/>
      <c r="CVW24" s="757"/>
      <c r="CVX24" s="757"/>
      <c r="CVY24" s="757"/>
      <c r="CVZ24" s="757"/>
      <c r="CWA24" s="757"/>
      <c r="CWB24" s="757"/>
      <c r="CWC24" s="757"/>
      <c r="CWD24" s="757"/>
      <c r="CWE24" s="757"/>
      <c r="CWF24" s="757"/>
      <c r="CWG24" s="757"/>
      <c r="CWH24" s="757"/>
      <c r="CWI24" s="757"/>
      <c r="CWJ24" s="757"/>
      <c r="CWK24" s="757"/>
      <c r="CWL24" s="757"/>
      <c r="CWM24" s="757"/>
      <c r="CWN24" s="757"/>
      <c r="CWO24" s="757"/>
      <c r="CWP24" s="757"/>
      <c r="CWQ24" s="757"/>
      <c r="CWR24" s="757"/>
      <c r="CWS24" s="757"/>
      <c r="CWT24" s="757"/>
      <c r="CWU24" s="757"/>
      <c r="CWV24" s="757"/>
      <c r="CWW24" s="757"/>
      <c r="CWX24" s="757"/>
      <c r="CWY24" s="757"/>
      <c r="CWZ24" s="757"/>
      <c r="CXA24" s="757"/>
      <c r="CXB24" s="757"/>
      <c r="CXC24" s="757"/>
      <c r="CXD24" s="757"/>
      <c r="CXE24" s="757"/>
      <c r="CXF24" s="757"/>
      <c r="CXG24" s="757"/>
      <c r="CXH24" s="757"/>
      <c r="CXI24" s="757"/>
      <c r="CXJ24" s="757"/>
      <c r="CXK24" s="757"/>
      <c r="CXL24" s="757"/>
      <c r="CXM24" s="757"/>
      <c r="CXN24" s="757"/>
      <c r="CXO24" s="757"/>
      <c r="CXP24" s="757"/>
      <c r="CXQ24" s="757"/>
      <c r="CXR24" s="757"/>
      <c r="CXS24" s="757"/>
      <c r="CXT24" s="757"/>
      <c r="CXU24" s="757"/>
      <c r="CXV24" s="757"/>
      <c r="CXW24" s="757"/>
      <c r="CXX24" s="757"/>
      <c r="CXY24" s="757"/>
      <c r="CXZ24" s="757"/>
      <c r="CYA24" s="757"/>
      <c r="CYB24" s="757"/>
      <c r="CYC24" s="757"/>
      <c r="CYD24" s="757"/>
      <c r="CYE24" s="757"/>
      <c r="CYF24" s="757"/>
      <c r="CYG24" s="757"/>
      <c r="CYH24" s="757"/>
      <c r="CYI24" s="757"/>
      <c r="CYJ24" s="757"/>
      <c r="CYK24" s="757"/>
      <c r="CYL24" s="757"/>
      <c r="CYM24" s="757"/>
      <c r="CYN24" s="757"/>
      <c r="CYO24" s="757"/>
      <c r="CYP24" s="757"/>
      <c r="CYQ24" s="757"/>
      <c r="CYR24" s="757"/>
      <c r="CYS24" s="757"/>
      <c r="CYT24" s="757"/>
      <c r="CYU24" s="757"/>
      <c r="CYV24" s="757"/>
      <c r="CYW24" s="757"/>
      <c r="CYX24" s="757"/>
      <c r="CYY24" s="757"/>
      <c r="CYZ24" s="757"/>
      <c r="CZA24" s="757"/>
      <c r="CZB24" s="757"/>
      <c r="CZC24" s="757"/>
      <c r="CZD24" s="757"/>
      <c r="CZE24" s="757"/>
      <c r="CZF24" s="757"/>
      <c r="CZG24" s="757"/>
      <c r="CZH24" s="757"/>
      <c r="CZI24" s="757"/>
      <c r="CZJ24" s="757"/>
      <c r="CZK24" s="757"/>
      <c r="CZL24" s="757"/>
      <c r="CZM24" s="757"/>
      <c r="CZN24" s="757"/>
      <c r="CZO24" s="757"/>
      <c r="CZP24" s="757"/>
      <c r="CZQ24" s="757"/>
      <c r="CZR24" s="757"/>
      <c r="CZS24" s="757"/>
      <c r="CZT24" s="757"/>
      <c r="CZU24" s="757"/>
      <c r="CZV24" s="757"/>
      <c r="CZW24" s="757"/>
      <c r="CZX24" s="757"/>
      <c r="CZY24" s="757"/>
      <c r="CZZ24" s="757"/>
      <c r="DAA24" s="757"/>
      <c r="DAB24" s="757"/>
      <c r="DAC24" s="757"/>
      <c r="DAD24" s="757"/>
      <c r="DAE24" s="757"/>
      <c r="DAF24" s="757"/>
      <c r="DAG24" s="757"/>
      <c r="DAH24" s="757"/>
      <c r="DAI24" s="757"/>
      <c r="DAJ24" s="757"/>
      <c r="DAK24" s="757"/>
      <c r="DAL24" s="757"/>
      <c r="DAM24" s="757"/>
      <c r="DAN24" s="757"/>
      <c r="DAO24" s="757"/>
      <c r="DAP24" s="757"/>
      <c r="DAQ24" s="757"/>
      <c r="DAR24" s="757"/>
      <c r="DAS24" s="757"/>
      <c r="DAT24" s="757"/>
      <c r="DAU24" s="757"/>
      <c r="DAV24" s="757"/>
      <c r="DAW24" s="757"/>
      <c r="DAX24" s="757"/>
      <c r="DAY24" s="757"/>
      <c r="DAZ24" s="757"/>
      <c r="DBA24" s="757"/>
      <c r="DBB24" s="757"/>
      <c r="DBC24" s="757"/>
      <c r="DBD24" s="757"/>
      <c r="DBE24" s="757"/>
      <c r="DBF24" s="757"/>
      <c r="DBG24" s="757"/>
      <c r="DBH24" s="757"/>
      <c r="DBI24" s="757"/>
      <c r="DBJ24" s="757"/>
      <c r="DBK24" s="757"/>
      <c r="DBL24" s="757"/>
      <c r="DBM24" s="757"/>
      <c r="DBN24" s="757"/>
      <c r="DBO24" s="757"/>
      <c r="DBP24" s="757"/>
      <c r="DBQ24" s="757"/>
      <c r="DBR24" s="757"/>
      <c r="DBS24" s="757"/>
      <c r="DBT24" s="757"/>
      <c r="DBU24" s="757"/>
      <c r="DBV24" s="757"/>
      <c r="DBW24" s="757"/>
      <c r="DBX24" s="757"/>
      <c r="DBY24" s="757"/>
      <c r="DBZ24" s="757"/>
      <c r="DCA24" s="757"/>
      <c r="DCB24" s="757"/>
      <c r="DCC24" s="757"/>
      <c r="DCD24" s="757"/>
      <c r="DCE24" s="757"/>
      <c r="DCF24" s="757"/>
      <c r="DCG24" s="757"/>
      <c r="DCH24" s="757"/>
      <c r="DCI24" s="757"/>
      <c r="DCJ24" s="757"/>
      <c r="DCK24" s="757"/>
      <c r="DCL24" s="757"/>
      <c r="DCM24" s="757"/>
      <c r="DCN24" s="757"/>
      <c r="DCO24" s="757"/>
      <c r="DCP24" s="757"/>
      <c r="DCQ24" s="757"/>
      <c r="DCR24" s="757"/>
      <c r="DCS24" s="757"/>
      <c r="DCT24" s="757"/>
      <c r="DCU24" s="757"/>
      <c r="DCV24" s="757"/>
      <c r="DCW24" s="757"/>
      <c r="DCX24" s="757"/>
      <c r="DCY24" s="757"/>
      <c r="DCZ24" s="757"/>
      <c r="DDA24" s="757"/>
      <c r="DDB24" s="757"/>
      <c r="DDC24" s="757"/>
      <c r="DDD24" s="757"/>
      <c r="DDE24" s="757"/>
      <c r="DDF24" s="757"/>
      <c r="DDG24" s="757"/>
      <c r="DDH24" s="757"/>
      <c r="DDI24" s="757"/>
      <c r="DDJ24" s="757"/>
      <c r="DDK24" s="757"/>
      <c r="DDL24" s="757"/>
      <c r="DDM24" s="757"/>
      <c r="DDN24" s="757"/>
      <c r="DDO24" s="757"/>
      <c r="DDP24" s="757"/>
      <c r="DDQ24" s="757"/>
      <c r="DDR24" s="757"/>
      <c r="DDS24" s="757"/>
      <c r="DDT24" s="757"/>
      <c r="DDU24" s="757"/>
      <c r="DDV24" s="757"/>
      <c r="DDW24" s="757"/>
      <c r="DDX24" s="757"/>
      <c r="DDY24" s="757"/>
      <c r="DDZ24" s="757"/>
      <c r="DEA24" s="757"/>
      <c r="DEB24" s="757"/>
      <c r="DEC24" s="757"/>
      <c r="DED24" s="757"/>
      <c r="DEE24" s="757"/>
      <c r="DEF24" s="757"/>
      <c r="DEG24" s="757"/>
      <c r="DEH24" s="757"/>
      <c r="DEI24" s="757"/>
      <c r="DEJ24" s="757"/>
      <c r="DEK24" s="757"/>
      <c r="DEL24" s="757"/>
      <c r="DEM24" s="757"/>
      <c r="DEN24" s="757"/>
      <c r="DEO24" s="757"/>
      <c r="DEP24" s="757"/>
      <c r="DEQ24" s="757"/>
      <c r="DER24" s="757"/>
      <c r="DES24" s="757"/>
      <c r="DET24" s="757"/>
      <c r="DEU24" s="757"/>
      <c r="DEV24" s="757"/>
      <c r="DEW24" s="757"/>
      <c r="DEX24" s="757"/>
      <c r="DEY24" s="757"/>
      <c r="DEZ24" s="757"/>
      <c r="DFA24" s="757"/>
      <c r="DFB24" s="757"/>
      <c r="DFC24" s="757"/>
      <c r="DFD24" s="757"/>
      <c r="DFE24" s="757"/>
      <c r="DFF24" s="757"/>
      <c r="DFG24" s="757"/>
      <c r="DFH24" s="757"/>
      <c r="DFI24" s="757"/>
      <c r="DFJ24" s="757"/>
      <c r="DFK24" s="757"/>
      <c r="DFL24" s="757"/>
      <c r="DFM24" s="757"/>
      <c r="DFN24" s="757"/>
      <c r="DFO24" s="757"/>
      <c r="DFP24" s="757"/>
      <c r="DFQ24" s="757"/>
      <c r="DFR24" s="757"/>
      <c r="DFS24" s="757"/>
      <c r="DFT24" s="757"/>
      <c r="DFU24" s="757"/>
      <c r="DFV24" s="757"/>
      <c r="DFW24" s="757"/>
      <c r="DFX24" s="757"/>
      <c r="DFY24" s="757"/>
      <c r="DFZ24" s="757"/>
      <c r="DGA24" s="757"/>
      <c r="DGB24" s="757"/>
      <c r="DGC24" s="757"/>
      <c r="DGD24" s="757"/>
      <c r="DGE24" s="757"/>
      <c r="DGF24" s="757"/>
      <c r="DGG24" s="757"/>
      <c r="DGH24" s="757"/>
      <c r="DGI24" s="757"/>
      <c r="DGJ24" s="757"/>
      <c r="DGK24" s="757"/>
      <c r="DGL24" s="757"/>
      <c r="DGM24" s="757"/>
      <c r="DGN24" s="757"/>
      <c r="DGO24" s="757"/>
      <c r="DGP24" s="757"/>
      <c r="DGQ24" s="757"/>
      <c r="DGR24" s="757"/>
      <c r="DGS24" s="757"/>
      <c r="DGT24" s="757"/>
      <c r="DGU24" s="757"/>
      <c r="DGV24" s="757"/>
      <c r="DGW24" s="757"/>
      <c r="DGX24" s="757"/>
      <c r="DGY24" s="757"/>
      <c r="DGZ24" s="757"/>
      <c r="DHA24" s="757"/>
      <c r="DHB24" s="757"/>
      <c r="DHC24" s="757"/>
      <c r="DHD24" s="757"/>
      <c r="DHE24" s="757"/>
      <c r="DHF24" s="757"/>
      <c r="DHG24" s="757"/>
      <c r="DHH24" s="757"/>
      <c r="DHI24" s="757"/>
      <c r="DHJ24" s="757"/>
      <c r="DHK24" s="757"/>
      <c r="DHL24" s="757"/>
      <c r="DHM24" s="757"/>
      <c r="DHN24" s="757"/>
      <c r="DHO24" s="757"/>
      <c r="DHP24" s="757"/>
      <c r="DHQ24" s="757"/>
      <c r="DHR24" s="757"/>
      <c r="DHS24" s="757"/>
      <c r="DHT24" s="757"/>
      <c r="DHU24" s="757"/>
      <c r="DHV24" s="757"/>
      <c r="DHW24" s="757"/>
      <c r="DHX24" s="757"/>
      <c r="DHY24" s="757"/>
      <c r="DHZ24" s="757"/>
      <c r="DIA24" s="757"/>
      <c r="DIB24" s="757"/>
      <c r="DIC24" s="757"/>
      <c r="DID24" s="757"/>
      <c r="DIE24" s="757"/>
      <c r="DIF24" s="757"/>
      <c r="DIG24" s="757"/>
      <c r="DIH24" s="757"/>
      <c r="DII24" s="757"/>
      <c r="DIJ24" s="757"/>
      <c r="DIK24" s="757"/>
      <c r="DIL24" s="757"/>
      <c r="DIM24" s="757"/>
      <c r="DIN24" s="757"/>
      <c r="DIO24" s="757"/>
      <c r="DIP24" s="757"/>
      <c r="DIQ24" s="757"/>
      <c r="DIR24" s="757"/>
      <c r="DIS24" s="757"/>
      <c r="DIT24" s="757"/>
      <c r="DIU24" s="757"/>
      <c r="DIV24" s="757"/>
      <c r="DIW24" s="757"/>
      <c r="DIX24" s="757"/>
      <c r="DIY24" s="757"/>
      <c r="DIZ24" s="757"/>
      <c r="DJA24" s="757"/>
      <c r="DJB24" s="757"/>
      <c r="DJC24" s="757"/>
      <c r="DJD24" s="757"/>
      <c r="DJE24" s="757"/>
      <c r="DJF24" s="757"/>
      <c r="DJG24" s="757"/>
      <c r="DJH24" s="757"/>
      <c r="DJI24" s="757"/>
      <c r="DJJ24" s="757"/>
      <c r="DJK24" s="757"/>
      <c r="DJL24" s="757"/>
      <c r="DJM24" s="757"/>
      <c r="DJN24" s="757"/>
      <c r="DJO24" s="757"/>
      <c r="DJP24" s="757"/>
      <c r="DJQ24" s="757"/>
      <c r="DJR24" s="757"/>
      <c r="DJS24" s="757"/>
      <c r="DJT24" s="757"/>
      <c r="DJU24" s="757"/>
      <c r="DJV24" s="757"/>
      <c r="DJW24" s="757"/>
      <c r="DJX24" s="757"/>
      <c r="DJY24" s="757"/>
      <c r="DJZ24" s="757"/>
      <c r="DKA24" s="757"/>
      <c r="DKB24" s="757"/>
      <c r="DKC24" s="757"/>
      <c r="DKD24" s="757"/>
      <c r="DKE24" s="757"/>
      <c r="DKF24" s="757"/>
      <c r="DKG24" s="757"/>
      <c r="DKH24" s="757"/>
      <c r="DKI24" s="757"/>
      <c r="DKJ24" s="757"/>
      <c r="DKK24" s="757"/>
      <c r="DKL24" s="757"/>
      <c r="DKM24" s="757"/>
      <c r="DKN24" s="757"/>
      <c r="DKO24" s="757"/>
      <c r="DKP24" s="757"/>
      <c r="DKQ24" s="757"/>
      <c r="DKR24" s="757"/>
      <c r="DKS24" s="757"/>
      <c r="DKT24" s="757"/>
      <c r="DKU24" s="757"/>
      <c r="DKV24" s="757"/>
      <c r="DKW24" s="757"/>
      <c r="DKX24" s="757"/>
      <c r="DKY24" s="757"/>
      <c r="DKZ24" s="757"/>
      <c r="DLA24" s="757"/>
      <c r="DLB24" s="757"/>
      <c r="DLC24" s="757"/>
      <c r="DLD24" s="757"/>
      <c r="DLE24" s="757"/>
      <c r="DLF24" s="757"/>
      <c r="DLG24" s="757"/>
      <c r="DLH24" s="757"/>
      <c r="DLI24" s="757"/>
      <c r="DLJ24" s="757"/>
      <c r="DLK24" s="757"/>
      <c r="DLL24" s="757"/>
      <c r="DLM24" s="757"/>
      <c r="DLN24" s="757"/>
      <c r="DLO24" s="757"/>
      <c r="DLP24" s="757"/>
      <c r="DLQ24" s="757"/>
      <c r="DLR24" s="757"/>
      <c r="DLS24" s="757"/>
      <c r="DLT24" s="757"/>
      <c r="DLU24" s="757"/>
      <c r="DLV24" s="757"/>
      <c r="DLW24" s="757"/>
      <c r="DLX24" s="757"/>
      <c r="DLY24" s="757"/>
      <c r="DLZ24" s="757"/>
      <c r="DMA24" s="757"/>
      <c r="DMB24" s="757"/>
      <c r="DMC24" s="757"/>
      <c r="DMD24" s="757"/>
      <c r="DME24" s="757"/>
      <c r="DMF24" s="757"/>
      <c r="DMG24" s="757"/>
      <c r="DMH24" s="757"/>
      <c r="DMI24" s="757"/>
      <c r="DMJ24" s="757"/>
      <c r="DMK24" s="757"/>
      <c r="DML24" s="757"/>
      <c r="DMM24" s="757"/>
      <c r="DMN24" s="757"/>
      <c r="DMO24" s="757"/>
      <c r="DMP24" s="757"/>
      <c r="DMQ24" s="757"/>
      <c r="DMR24" s="757"/>
      <c r="DMS24" s="757"/>
      <c r="DMT24" s="757"/>
      <c r="DMU24" s="757"/>
      <c r="DMV24" s="757"/>
      <c r="DMW24" s="757"/>
      <c r="DMX24" s="757"/>
      <c r="DMY24" s="757"/>
      <c r="DMZ24" s="757"/>
      <c r="DNA24" s="757"/>
      <c r="DNB24" s="757"/>
      <c r="DNC24" s="757"/>
      <c r="DND24" s="757"/>
      <c r="DNE24" s="757"/>
      <c r="DNF24" s="757"/>
      <c r="DNG24" s="757"/>
      <c r="DNH24" s="757"/>
      <c r="DNI24" s="757"/>
      <c r="DNJ24" s="757"/>
      <c r="DNK24" s="757"/>
      <c r="DNL24" s="757"/>
      <c r="DNM24" s="757"/>
      <c r="DNN24" s="757"/>
      <c r="DNO24" s="757"/>
      <c r="DNP24" s="757"/>
      <c r="DNQ24" s="757"/>
      <c r="DNR24" s="757"/>
      <c r="DNS24" s="757"/>
      <c r="DNT24" s="757"/>
      <c r="DNU24" s="757"/>
      <c r="DNV24" s="757"/>
      <c r="DNW24" s="757"/>
      <c r="DNX24" s="757"/>
      <c r="DNY24" s="757"/>
      <c r="DNZ24" s="757"/>
      <c r="DOA24" s="757"/>
      <c r="DOB24" s="757"/>
      <c r="DOC24" s="757"/>
      <c r="DOD24" s="757"/>
      <c r="DOE24" s="757"/>
      <c r="DOF24" s="757"/>
      <c r="DOG24" s="757"/>
      <c r="DOH24" s="757"/>
      <c r="DOI24" s="757"/>
      <c r="DOJ24" s="757"/>
      <c r="DOK24" s="757"/>
      <c r="DOL24" s="757"/>
      <c r="DOM24" s="757"/>
      <c r="DON24" s="757"/>
      <c r="DOO24" s="757"/>
      <c r="DOP24" s="757"/>
      <c r="DOQ24" s="757"/>
      <c r="DOR24" s="757"/>
      <c r="DOS24" s="757"/>
      <c r="DOT24" s="757"/>
      <c r="DOU24" s="757"/>
      <c r="DOV24" s="757"/>
      <c r="DOW24" s="757"/>
      <c r="DOX24" s="757"/>
      <c r="DOY24" s="757"/>
      <c r="DOZ24" s="757"/>
      <c r="DPA24" s="757"/>
      <c r="DPB24" s="757"/>
      <c r="DPC24" s="757"/>
      <c r="DPD24" s="757"/>
      <c r="DPE24" s="757"/>
      <c r="DPF24" s="757"/>
      <c r="DPG24" s="757"/>
      <c r="DPH24" s="757"/>
      <c r="DPI24" s="757"/>
      <c r="DPJ24" s="757"/>
      <c r="DPK24" s="757"/>
      <c r="DPL24" s="757"/>
      <c r="DPM24" s="757"/>
      <c r="DPN24" s="757"/>
      <c r="DPO24" s="757"/>
      <c r="DPP24" s="757"/>
      <c r="DPQ24" s="757"/>
      <c r="DPR24" s="757"/>
      <c r="DPS24" s="757"/>
      <c r="DPT24" s="757"/>
      <c r="DPU24" s="757"/>
      <c r="DPV24" s="757"/>
      <c r="DPW24" s="757"/>
      <c r="DPX24" s="757"/>
      <c r="DPY24" s="757"/>
      <c r="DPZ24" s="757"/>
      <c r="DQA24" s="757"/>
      <c r="DQB24" s="757"/>
      <c r="DQC24" s="757"/>
      <c r="DQD24" s="757"/>
      <c r="DQE24" s="757"/>
      <c r="DQF24" s="757"/>
      <c r="DQG24" s="757"/>
      <c r="DQH24" s="757"/>
      <c r="DQI24" s="757"/>
      <c r="DQJ24" s="757"/>
      <c r="DQK24" s="757"/>
      <c r="DQL24" s="757"/>
      <c r="DQM24" s="757"/>
      <c r="DQN24" s="757"/>
      <c r="DQO24" s="757"/>
      <c r="DQP24" s="757"/>
      <c r="DQQ24" s="757"/>
      <c r="DQR24" s="757"/>
      <c r="DQS24" s="757"/>
      <c r="DQT24" s="757"/>
      <c r="DQU24" s="757"/>
      <c r="DQV24" s="757"/>
      <c r="DQW24" s="757"/>
      <c r="DQX24" s="757"/>
      <c r="DQY24" s="757"/>
      <c r="DQZ24" s="757"/>
      <c r="DRA24" s="757"/>
      <c r="DRB24" s="757"/>
      <c r="DRC24" s="757"/>
      <c r="DRD24" s="757"/>
      <c r="DRE24" s="757"/>
      <c r="DRF24" s="757"/>
      <c r="DRG24" s="757"/>
      <c r="DRH24" s="757"/>
      <c r="DRI24" s="757"/>
      <c r="DRJ24" s="757"/>
      <c r="DRK24" s="757"/>
      <c r="DRL24" s="757"/>
      <c r="DRM24" s="757"/>
      <c r="DRN24" s="757"/>
      <c r="DRO24" s="757"/>
      <c r="DRP24" s="757"/>
      <c r="DRQ24" s="757"/>
      <c r="DRR24" s="757"/>
      <c r="DRS24" s="757"/>
      <c r="DRT24" s="757"/>
      <c r="DRU24" s="757"/>
      <c r="DRV24" s="757"/>
      <c r="DRW24" s="757"/>
      <c r="DRX24" s="757"/>
      <c r="DRY24" s="757"/>
      <c r="DRZ24" s="757"/>
      <c r="DSA24" s="757"/>
      <c r="DSB24" s="757"/>
      <c r="DSC24" s="757"/>
      <c r="DSD24" s="757"/>
      <c r="DSE24" s="757"/>
      <c r="DSF24" s="757"/>
      <c r="DSG24" s="757"/>
      <c r="DSH24" s="757"/>
      <c r="DSI24" s="757"/>
      <c r="DSJ24" s="757"/>
      <c r="DSK24" s="757"/>
      <c r="DSL24" s="757"/>
      <c r="DSM24" s="757"/>
      <c r="DSN24" s="757"/>
      <c r="DSO24" s="757"/>
      <c r="DSP24" s="757"/>
      <c r="DSQ24" s="757"/>
      <c r="DSR24" s="757"/>
      <c r="DSS24" s="757"/>
      <c r="DST24" s="757"/>
      <c r="DSU24" s="757"/>
      <c r="DSV24" s="757"/>
      <c r="DSW24" s="757"/>
      <c r="DSX24" s="757"/>
      <c r="DSY24" s="757"/>
      <c r="DSZ24" s="757"/>
      <c r="DTA24" s="757"/>
      <c r="DTB24" s="757"/>
      <c r="DTC24" s="757"/>
      <c r="DTD24" s="757"/>
      <c r="DTE24" s="757"/>
      <c r="DTF24" s="757"/>
      <c r="DTG24" s="757"/>
      <c r="DTH24" s="757"/>
      <c r="DTI24" s="757"/>
      <c r="DTJ24" s="757"/>
      <c r="DTK24" s="757"/>
      <c r="DTL24" s="757"/>
      <c r="DTM24" s="757"/>
      <c r="DTN24" s="757"/>
      <c r="DTO24" s="757"/>
      <c r="DTP24" s="757"/>
      <c r="DTQ24" s="757"/>
      <c r="DTR24" s="757"/>
      <c r="DTS24" s="757"/>
      <c r="DTT24" s="757"/>
      <c r="DTU24" s="757"/>
      <c r="DTV24" s="757"/>
      <c r="DTW24" s="757"/>
      <c r="DTX24" s="757"/>
      <c r="DTY24" s="757"/>
      <c r="DTZ24" s="757"/>
      <c r="DUA24" s="757"/>
      <c r="DUB24" s="757"/>
      <c r="DUC24" s="757"/>
      <c r="DUD24" s="757"/>
      <c r="DUE24" s="757"/>
      <c r="DUF24" s="757"/>
      <c r="DUG24" s="757"/>
      <c r="DUH24" s="757"/>
      <c r="DUI24" s="757"/>
      <c r="DUJ24" s="757"/>
      <c r="DUK24" s="757"/>
      <c r="DUL24" s="757"/>
      <c r="DUM24" s="757"/>
      <c r="DUN24" s="757"/>
      <c r="DUO24" s="757"/>
      <c r="DUP24" s="757"/>
      <c r="DUQ24" s="757"/>
      <c r="DUR24" s="757"/>
      <c r="DUS24" s="757"/>
      <c r="DUT24" s="757"/>
      <c r="DUU24" s="757"/>
      <c r="DUV24" s="757"/>
      <c r="DUW24" s="757"/>
      <c r="DUX24" s="757"/>
      <c r="DUY24" s="757"/>
      <c r="DUZ24" s="757"/>
      <c r="DVA24" s="757"/>
      <c r="DVB24" s="757"/>
      <c r="DVC24" s="757"/>
      <c r="DVD24" s="757"/>
      <c r="DVE24" s="757"/>
      <c r="DVF24" s="757"/>
      <c r="DVG24" s="757"/>
      <c r="DVH24" s="757"/>
      <c r="DVI24" s="757"/>
      <c r="DVJ24" s="757"/>
      <c r="DVK24" s="757"/>
      <c r="DVL24" s="757"/>
      <c r="DVM24" s="757"/>
      <c r="DVN24" s="757"/>
      <c r="DVO24" s="757"/>
      <c r="DVP24" s="757"/>
      <c r="DVQ24" s="757"/>
      <c r="DVR24" s="757"/>
      <c r="DVS24" s="757"/>
      <c r="DVT24" s="757"/>
      <c r="DVU24" s="757"/>
      <c r="DVV24" s="757"/>
      <c r="DVW24" s="757"/>
      <c r="DVX24" s="757"/>
      <c r="DVY24" s="757"/>
      <c r="DVZ24" s="757"/>
      <c r="DWA24" s="757"/>
      <c r="DWB24" s="757"/>
      <c r="DWC24" s="757"/>
      <c r="DWD24" s="757"/>
      <c r="DWE24" s="757"/>
      <c r="DWF24" s="757"/>
      <c r="DWG24" s="757"/>
      <c r="DWH24" s="757"/>
      <c r="DWI24" s="757"/>
      <c r="DWJ24" s="757"/>
      <c r="DWK24" s="757"/>
      <c r="DWL24" s="757"/>
      <c r="DWM24" s="757"/>
      <c r="DWN24" s="757"/>
      <c r="DWO24" s="757"/>
      <c r="DWP24" s="757"/>
      <c r="DWQ24" s="757"/>
      <c r="DWR24" s="757"/>
      <c r="DWS24" s="757"/>
      <c r="DWT24" s="757"/>
      <c r="DWU24" s="757"/>
      <c r="DWV24" s="757"/>
      <c r="DWW24" s="757"/>
      <c r="DWX24" s="757"/>
      <c r="DWY24" s="757"/>
      <c r="DWZ24" s="757"/>
      <c r="DXA24" s="757"/>
      <c r="DXB24" s="757"/>
      <c r="DXC24" s="757"/>
      <c r="DXD24" s="757"/>
      <c r="DXE24" s="757"/>
      <c r="DXF24" s="757"/>
      <c r="DXG24" s="757"/>
      <c r="DXH24" s="757"/>
      <c r="DXI24" s="757"/>
      <c r="DXJ24" s="757"/>
      <c r="DXK24" s="757"/>
      <c r="DXL24" s="757"/>
      <c r="DXM24" s="757"/>
      <c r="DXN24" s="757"/>
      <c r="DXO24" s="757"/>
      <c r="DXP24" s="757"/>
      <c r="DXQ24" s="757"/>
      <c r="DXR24" s="757"/>
      <c r="DXS24" s="757"/>
      <c r="DXT24" s="757"/>
      <c r="DXU24" s="757"/>
      <c r="DXV24" s="757"/>
      <c r="DXW24" s="757"/>
      <c r="DXX24" s="757"/>
      <c r="DXY24" s="757"/>
      <c r="DXZ24" s="757"/>
      <c r="DYA24" s="757"/>
      <c r="DYB24" s="757"/>
      <c r="DYC24" s="757"/>
      <c r="DYD24" s="757"/>
      <c r="DYE24" s="757"/>
      <c r="DYF24" s="757"/>
      <c r="DYG24" s="757"/>
      <c r="DYH24" s="757"/>
      <c r="DYI24" s="757"/>
      <c r="DYJ24" s="757"/>
      <c r="DYK24" s="757"/>
      <c r="DYL24" s="757"/>
      <c r="DYM24" s="757"/>
      <c r="DYN24" s="757"/>
      <c r="DYO24" s="757"/>
      <c r="DYP24" s="757"/>
      <c r="DYQ24" s="757"/>
      <c r="DYR24" s="757"/>
      <c r="DYS24" s="757"/>
      <c r="DYT24" s="757"/>
      <c r="DYU24" s="757"/>
      <c r="DYV24" s="757"/>
      <c r="DYW24" s="757"/>
      <c r="DYX24" s="757"/>
      <c r="DYY24" s="757"/>
      <c r="DYZ24" s="757"/>
      <c r="DZA24" s="757"/>
      <c r="DZB24" s="757"/>
      <c r="DZC24" s="757"/>
      <c r="DZD24" s="757"/>
      <c r="DZE24" s="757"/>
      <c r="DZF24" s="757"/>
      <c r="DZG24" s="757"/>
      <c r="DZH24" s="757"/>
      <c r="DZI24" s="757"/>
      <c r="DZJ24" s="757"/>
      <c r="DZK24" s="757"/>
      <c r="DZL24" s="757"/>
      <c r="DZM24" s="757"/>
      <c r="DZN24" s="757"/>
      <c r="DZO24" s="757"/>
      <c r="DZP24" s="757"/>
      <c r="DZQ24" s="757"/>
      <c r="DZR24" s="757"/>
      <c r="DZS24" s="757"/>
      <c r="DZT24" s="757"/>
      <c r="DZU24" s="757"/>
      <c r="DZV24" s="757"/>
      <c r="DZW24" s="757"/>
      <c r="DZX24" s="757"/>
      <c r="DZY24" s="757"/>
      <c r="DZZ24" s="757"/>
      <c r="EAA24" s="757"/>
      <c r="EAB24" s="757"/>
      <c r="EAC24" s="757"/>
      <c r="EAD24" s="757"/>
      <c r="EAE24" s="757"/>
      <c r="EAF24" s="757"/>
      <c r="EAG24" s="757"/>
      <c r="EAH24" s="757"/>
      <c r="EAI24" s="757"/>
      <c r="EAJ24" s="757"/>
      <c r="EAK24" s="757"/>
      <c r="EAL24" s="757"/>
      <c r="EAM24" s="757"/>
      <c r="EAN24" s="757"/>
      <c r="EAO24" s="757"/>
      <c r="EAP24" s="757"/>
      <c r="EAQ24" s="757"/>
      <c r="EAR24" s="757"/>
      <c r="EAS24" s="757"/>
      <c r="EAT24" s="757"/>
      <c r="EAU24" s="757"/>
      <c r="EAV24" s="757"/>
      <c r="EAW24" s="757"/>
      <c r="EAX24" s="757"/>
      <c r="EAY24" s="757"/>
      <c r="EAZ24" s="757"/>
      <c r="EBA24" s="757"/>
      <c r="EBB24" s="757"/>
      <c r="EBC24" s="757"/>
      <c r="EBD24" s="757"/>
      <c r="EBE24" s="757"/>
      <c r="EBF24" s="757"/>
      <c r="EBG24" s="757"/>
      <c r="EBH24" s="757"/>
      <c r="EBI24" s="757"/>
      <c r="EBJ24" s="757"/>
      <c r="EBK24" s="757"/>
      <c r="EBL24" s="757"/>
      <c r="EBM24" s="757"/>
      <c r="EBN24" s="757"/>
      <c r="EBO24" s="757"/>
      <c r="EBP24" s="757"/>
      <c r="EBQ24" s="757"/>
      <c r="EBR24" s="757"/>
      <c r="EBS24" s="757"/>
      <c r="EBT24" s="757"/>
      <c r="EBU24" s="757"/>
      <c r="EBV24" s="757"/>
      <c r="EBW24" s="757"/>
      <c r="EBX24" s="757"/>
      <c r="EBY24" s="757"/>
      <c r="EBZ24" s="757"/>
      <c r="ECA24" s="757"/>
      <c r="ECB24" s="757"/>
      <c r="ECC24" s="757"/>
      <c r="ECD24" s="757"/>
      <c r="ECE24" s="757"/>
      <c r="ECF24" s="757"/>
      <c r="ECG24" s="757"/>
      <c r="ECH24" s="757"/>
      <c r="ECI24" s="757"/>
      <c r="ECJ24" s="757"/>
      <c r="ECK24" s="757"/>
      <c r="ECL24" s="757"/>
      <c r="ECM24" s="757"/>
      <c r="ECN24" s="757"/>
      <c r="ECO24" s="757"/>
      <c r="ECP24" s="757"/>
      <c r="ECQ24" s="757"/>
      <c r="ECR24" s="757"/>
      <c r="ECS24" s="757"/>
      <c r="ECT24" s="757"/>
      <c r="ECU24" s="757"/>
      <c r="ECV24" s="757"/>
      <c r="ECW24" s="757"/>
      <c r="ECX24" s="757"/>
      <c r="ECY24" s="757"/>
      <c r="ECZ24" s="757"/>
      <c r="EDA24" s="757"/>
      <c r="EDB24" s="757"/>
      <c r="EDC24" s="757"/>
      <c r="EDD24" s="757"/>
      <c r="EDE24" s="757"/>
      <c r="EDF24" s="757"/>
      <c r="EDG24" s="757"/>
      <c r="EDH24" s="757"/>
      <c r="EDI24" s="757"/>
      <c r="EDJ24" s="757"/>
      <c r="EDK24" s="757"/>
      <c r="EDL24" s="757"/>
      <c r="EDM24" s="757"/>
      <c r="EDN24" s="757"/>
      <c r="EDO24" s="757"/>
      <c r="EDP24" s="757"/>
      <c r="EDQ24" s="757"/>
      <c r="EDR24" s="757"/>
      <c r="EDS24" s="757"/>
      <c r="EDT24" s="757"/>
      <c r="EDU24" s="757"/>
      <c r="EDV24" s="757"/>
      <c r="EDW24" s="757"/>
      <c r="EDX24" s="757"/>
      <c r="EDY24" s="757"/>
      <c r="EDZ24" s="757"/>
      <c r="EEA24" s="757"/>
      <c r="EEB24" s="757"/>
      <c r="EEC24" s="757"/>
      <c r="EED24" s="757"/>
      <c r="EEE24" s="757"/>
      <c r="EEF24" s="757"/>
      <c r="EEG24" s="757"/>
      <c r="EEH24" s="757"/>
      <c r="EEI24" s="757"/>
      <c r="EEJ24" s="757"/>
      <c r="EEK24" s="757"/>
      <c r="EEL24" s="757"/>
      <c r="EEM24" s="757"/>
      <c r="EEN24" s="757"/>
      <c r="EEO24" s="757"/>
      <c r="EEP24" s="757"/>
      <c r="EEQ24" s="757"/>
      <c r="EER24" s="757"/>
      <c r="EES24" s="757"/>
      <c r="EET24" s="757"/>
      <c r="EEU24" s="757"/>
      <c r="EEV24" s="757"/>
      <c r="EEW24" s="757"/>
      <c r="EEX24" s="757"/>
      <c r="EEY24" s="757"/>
      <c r="EEZ24" s="757"/>
      <c r="EFA24" s="757"/>
      <c r="EFB24" s="757"/>
      <c r="EFC24" s="757"/>
      <c r="EFD24" s="757"/>
      <c r="EFE24" s="757"/>
      <c r="EFF24" s="757"/>
      <c r="EFG24" s="757"/>
      <c r="EFH24" s="757"/>
      <c r="EFI24" s="757"/>
      <c r="EFJ24" s="757"/>
      <c r="EFK24" s="757"/>
      <c r="EFL24" s="757"/>
      <c r="EFM24" s="757"/>
      <c r="EFN24" s="757"/>
      <c r="EFO24" s="757"/>
      <c r="EFP24" s="757"/>
      <c r="EFQ24" s="757"/>
      <c r="EFR24" s="757"/>
      <c r="EFS24" s="757"/>
      <c r="EFT24" s="757"/>
      <c r="EFU24" s="757"/>
      <c r="EFV24" s="757"/>
      <c r="EFW24" s="757"/>
      <c r="EFX24" s="757"/>
      <c r="EFY24" s="757"/>
      <c r="EFZ24" s="757"/>
      <c r="EGA24" s="757"/>
      <c r="EGB24" s="757"/>
      <c r="EGC24" s="757"/>
      <c r="EGD24" s="757"/>
      <c r="EGE24" s="757"/>
      <c r="EGF24" s="757"/>
      <c r="EGG24" s="757"/>
      <c r="EGH24" s="757"/>
      <c r="EGI24" s="757"/>
      <c r="EGJ24" s="757"/>
      <c r="EGK24" s="757"/>
      <c r="EGL24" s="757"/>
      <c r="EGM24" s="757"/>
      <c r="EGN24" s="757"/>
      <c r="EGO24" s="757"/>
      <c r="EGP24" s="757"/>
      <c r="EGQ24" s="757"/>
      <c r="EGR24" s="757"/>
      <c r="EGS24" s="757"/>
      <c r="EGT24" s="757"/>
      <c r="EGU24" s="757"/>
      <c r="EGV24" s="757"/>
      <c r="EGW24" s="757"/>
      <c r="EGX24" s="757"/>
      <c r="EGY24" s="757"/>
      <c r="EGZ24" s="757"/>
      <c r="EHA24" s="757"/>
      <c r="EHB24" s="757"/>
      <c r="EHC24" s="757"/>
      <c r="EHD24" s="757"/>
      <c r="EHE24" s="757"/>
      <c r="EHF24" s="757"/>
      <c r="EHG24" s="757"/>
      <c r="EHH24" s="757"/>
      <c r="EHI24" s="757"/>
      <c r="EHJ24" s="757"/>
      <c r="EHK24" s="757"/>
      <c r="EHL24" s="757"/>
      <c r="EHM24" s="757"/>
      <c r="EHN24" s="757"/>
      <c r="EHO24" s="757"/>
      <c r="EHP24" s="757"/>
      <c r="EHQ24" s="757"/>
      <c r="EHR24" s="757"/>
      <c r="EHS24" s="757"/>
      <c r="EHT24" s="757"/>
      <c r="EHU24" s="757"/>
      <c r="EHV24" s="757"/>
      <c r="EHW24" s="757"/>
      <c r="EHX24" s="757"/>
      <c r="EHY24" s="757"/>
      <c r="EHZ24" s="757"/>
      <c r="EIA24" s="757"/>
      <c r="EIB24" s="757"/>
      <c r="EIC24" s="757"/>
      <c r="EID24" s="757"/>
      <c r="EIE24" s="757"/>
      <c r="EIF24" s="757"/>
      <c r="EIG24" s="757"/>
      <c r="EIH24" s="757"/>
      <c r="EII24" s="757"/>
      <c r="EIJ24" s="757"/>
      <c r="EIK24" s="757"/>
      <c r="EIL24" s="757"/>
      <c r="EIM24" s="757"/>
      <c r="EIN24" s="757"/>
      <c r="EIO24" s="757"/>
      <c r="EIP24" s="757"/>
      <c r="EIQ24" s="757"/>
      <c r="EIR24" s="757"/>
      <c r="EIS24" s="757"/>
      <c r="EIT24" s="757"/>
      <c r="EIU24" s="757"/>
      <c r="EIV24" s="757"/>
      <c r="EIW24" s="757"/>
      <c r="EIX24" s="757"/>
      <c r="EIY24" s="757"/>
      <c r="EIZ24" s="757"/>
      <c r="EJA24" s="757"/>
      <c r="EJB24" s="757"/>
      <c r="EJC24" s="757"/>
      <c r="EJD24" s="757"/>
      <c r="EJE24" s="757"/>
      <c r="EJF24" s="757"/>
      <c r="EJG24" s="757"/>
      <c r="EJH24" s="757"/>
      <c r="EJI24" s="757"/>
      <c r="EJJ24" s="757"/>
      <c r="EJK24" s="757"/>
      <c r="EJL24" s="757"/>
      <c r="EJM24" s="757"/>
      <c r="EJN24" s="757"/>
      <c r="EJO24" s="757"/>
      <c r="EJP24" s="757"/>
      <c r="EJQ24" s="757"/>
      <c r="EJR24" s="757"/>
      <c r="EJS24" s="757"/>
      <c r="EJT24" s="757"/>
      <c r="EJU24" s="757"/>
      <c r="EJV24" s="757"/>
      <c r="EJW24" s="757"/>
      <c r="EJX24" s="757"/>
      <c r="EJY24" s="757"/>
      <c r="EJZ24" s="757"/>
      <c r="EKA24" s="757"/>
      <c r="EKB24" s="757"/>
      <c r="EKC24" s="757"/>
      <c r="EKD24" s="757"/>
      <c r="EKE24" s="757"/>
      <c r="EKF24" s="757"/>
      <c r="EKG24" s="757"/>
      <c r="EKH24" s="757"/>
      <c r="EKI24" s="757"/>
      <c r="EKJ24" s="757"/>
      <c r="EKK24" s="757"/>
      <c r="EKL24" s="757"/>
      <c r="EKM24" s="757"/>
      <c r="EKN24" s="757"/>
      <c r="EKO24" s="757"/>
      <c r="EKP24" s="757"/>
      <c r="EKQ24" s="757"/>
      <c r="EKR24" s="757"/>
      <c r="EKS24" s="757"/>
      <c r="EKT24" s="757"/>
      <c r="EKU24" s="757"/>
      <c r="EKV24" s="757"/>
      <c r="EKW24" s="757"/>
      <c r="EKX24" s="757"/>
      <c r="EKY24" s="757"/>
      <c r="EKZ24" s="757"/>
      <c r="ELA24" s="757"/>
      <c r="ELB24" s="757"/>
      <c r="ELC24" s="757"/>
      <c r="ELD24" s="757"/>
      <c r="ELE24" s="757"/>
      <c r="ELF24" s="757"/>
      <c r="ELG24" s="757"/>
      <c r="ELH24" s="757"/>
      <c r="ELI24" s="757"/>
      <c r="ELJ24" s="757"/>
      <c r="ELK24" s="757"/>
      <c r="ELL24" s="757"/>
      <c r="ELM24" s="757"/>
      <c r="ELN24" s="757"/>
      <c r="ELO24" s="757"/>
      <c r="ELP24" s="757"/>
      <c r="ELQ24" s="757"/>
      <c r="ELR24" s="757"/>
      <c r="ELS24" s="757"/>
      <c r="ELT24" s="757"/>
      <c r="ELU24" s="757"/>
      <c r="ELV24" s="757"/>
      <c r="ELW24" s="757"/>
      <c r="ELX24" s="757"/>
      <c r="ELY24" s="757"/>
      <c r="ELZ24" s="757"/>
      <c r="EMA24" s="757"/>
      <c r="EMB24" s="757"/>
      <c r="EMC24" s="757"/>
      <c r="EMD24" s="757"/>
      <c r="EME24" s="757"/>
      <c r="EMF24" s="757"/>
      <c r="EMG24" s="757"/>
      <c r="EMH24" s="757"/>
      <c r="EMI24" s="757"/>
      <c r="EMJ24" s="757"/>
      <c r="EMK24" s="757"/>
      <c r="EML24" s="757"/>
      <c r="EMM24" s="757"/>
      <c r="EMN24" s="757"/>
      <c r="EMO24" s="757"/>
      <c r="EMP24" s="757"/>
      <c r="EMQ24" s="757"/>
      <c r="EMR24" s="757"/>
      <c r="EMS24" s="757"/>
      <c r="EMT24" s="757"/>
      <c r="EMU24" s="757"/>
      <c r="EMV24" s="757"/>
      <c r="EMW24" s="757"/>
      <c r="EMX24" s="757"/>
      <c r="EMY24" s="757"/>
      <c r="EMZ24" s="757"/>
      <c r="ENA24" s="757"/>
      <c r="ENB24" s="757"/>
      <c r="ENC24" s="757"/>
      <c r="END24" s="757"/>
      <c r="ENE24" s="757"/>
      <c r="ENF24" s="757"/>
      <c r="ENG24" s="757"/>
      <c r="ENH24" s="757"/>
      <c r="ENI24" s="757"/>
      <c r="ENJ24" s="757"/>
      <c r="ENK24" s="757"/>
      <c r="ENL24" s="757"/>
      <c r="ENM24" s="757"/>
      <c r="ENN24" s="757"/>
      <c r="ENO24" s="757"/>
      <c r="ENP24" s="757"/>
      <c r="ENQ24" s="757"/>
      <c r="ENR24" s="757"/>
      <c r="ENS24" s="757"/>
      <c r="ENT24" s="757"/>
      <c r="ENU24" s="757"/>
      <c r="ENV24" s="757"/>
      <c r="ENW24" s="757"/>
      <c r="ENX24" s="757"/>
      <c r="ENY24" s="757"/>
      <c r="ENZ24" s="757"/>
      <c r="EOA24" s="757"/>
      <c r="EOB24" s="757"/>
      <c r="EOC24" s="757"/>
      <c r="EOD24" s="757"/>
      <c r="EOE24" s="757"/>
      <c r="EOF24" s="757"/>
      <c r="EOG24" s="757"/>
      <c r="EOH24" s="757"/>
      <c r="EOI24" s="757"/>
      <c r="EOJ24" s="757"/>
      <c r="EOK24" s="757"/>
      <c r="EOL24" s="757"/>
      <c r="EOM24" s="757"/>
      <c r="EON24" s="757"/>
      <c r="EOO24" s="757"/>
      <c r="EOP24" s="757"/>
      <c r="EOQ24" s="757"/>
      <c r="EOR24" s="757"/>
      <c r="EOS24" s="757"/>
      <c r="EOT24" s="757"/>
      <c r="EOU24" s="757"/>
      <c r="EOV24" s="757"/>
      <c r="EOW24" s="757"/>
      <c r="EOX24" s="757"/>
      <c r="EOY24" s="757"/>
      <c r="EOZ24" s="757"/>
      <c r="EPA24" s="757"/>
      <c r="EPB24" s="757"/>
      <c r="EPC24" s="757"/>
      <c r="EPD24" s="757"/>
      <c r="EPE24" s="757"/>
      <c r="EPF24" s="757"/>
      <c r="EPG24" s="757"/>
      <c r="EPH24" s="757"/>
      <c r="EPI24" s="757"/>
      <c r="EPJ24" s="757"/>
      <c r="EPK24" s="757"/>
      <c r="EPL24" s="757"/>
      <c r="EPM24" s="757"/>
      <c r="EPN24" s="757"/>
      <c r="EPO24" s="757"/>
      <c r="EPP24" s="757"/>
      <c r="EPQ24" s="757"/>
      <c r="EPR24" s="757"/>
      <c r="EPS24" s="757"/>
      <c r="EPT24" s="757"/>
      <c r="EPU24" s="757"/>
      <c r="EPV24" s="757"/>
      <c r="EPW24" s="757"/>
      <c r="EPX24" s="757"/>
      <c r="EPY24" s="757"/>
      <c r="EPZ24" s="757"/>
      <c r="EQA24" s="757"/>
      <c r="EQB24" s="757"/>
      <c r="EQC24" s="757"/>
      <c r="EQD24" s="757"/>
      <c r="EQE24" s="757"/>
      <c r="EQF24" s="757"/>
      <c r="EQG24" s="757"/>
      <c r="EQH24" s="757"/>
      <c r="EQI24" s="757"/>
      <c r="EQJ24" s="757"/>
      <c r="EQK24" s="757"/>
      <c r="EQL24" s="757"/>
      <c r="EQM24" s="757"/>
      <c r="EQN24" s="757"/>
      <c r="EQO24" s="757"/>
      <c r="EQP24" s="757"/>
      <c r="EQQ24" s="757"/>
      <c r="EQR24" s="757"/>
      <c r="EQS24" s="757"/>
      <c r="EQT24" s="757"/>
      <c r="EQU24" s="757"/>
      <c r="EQV24" s="757"/>
      <c r="EQW24" s="757"/>
      <c r="EQX24" s="757"/>
      <c r="EQY24" s="757"/>
      <c r="EQZ24" s="757"/>
      <c r="ERA24" s="757"/>
      <c r="ERB24" s="757"/>
      <c r="ERC24" s="757"/>
      <c r="ERD24" s="757"/>
      <c r="ERE24" s="757"/>
      <c r="ERF24" s="757"/>
      <c r="ERG24" s="757"/>
      <c r="ERH24" s="757"/>
      <c r="ERI24" s="757"/>
      <c r="ERJ24" s="757"/>
      <c r="ERK24" s="757"/>
      <c r="ERL24" s="757"/>
      <c r="ERM24" s="757"/>
      <c r="ERN24" s="757"/>
      <c r="ERO24" s="757"/>
      <c r="ERP24" s="757"/>
      <c r="ERQ24" s="757"/>
      <c r="ERR24" s="757"/>
      <c r="ERS24" s="757"/>
      <c r="ERT24" s="757"/>
      <c r="ERU24" s="757"/>
      <c r="ERV24" s="757"/>
      <c r="ERW24" s="757"/>
      <c r="ERX24" s="757"/>
      <c r="ERY24" s="757"/>
      <c r="ERZ24" s="757"/>
      <c r="ESA24" s="757"/>
      <c r="ESB24" s="757"/>
      <c r="ESC24" s="757"/>
      <c r="ESD24" s="757"/>
      <c r="ESE24" s="757"/>
      <c r="ESF24" s="757"/>
      <c r="ESG24" s="757"/>
      <c r="ESH24" s="757"/>
      <c r="ESI24" s="757"/>
      <c r="ESJ24" s="757"/>
      <c r="ESK24" s="757"/>
      <c r="ESL24" s="757"/>
      <c r="ESM24" s="757"/>
      <c r="ESN24" s="757"/>
      <c r="ESO24" s="757"/>
      <c r="ESP24" s="757"/>
      <c r="ESQ24" s="757"/>
      <c r="ESR24" s="757"/>
      <c r="ESS24" s="757"/>
      <c r="EST24" s="757"/>
      <c r="ESU24" s="757"/>
      <c r="ESV24" s="757"/>
      <c r="ESW24" s="757"/>
      <c r="ESX24" s="757"/>
      <c r="ESY24" s="757"/>
      <c r="ESZ24" s="757"/>
      <c r="ETA24" s="757"/>
      <c r="ETB24" s="757"/>
      <c r="ETC24" s="757"/>
      <c r="ETD24" s="757"/>
      <c r="ETE24" s="757"/>
      <c r="ETF24" s="757"/>
      <c r="ETG24" s="757"/>
      <c r="ETH24" s="757"/>
      <c r="ETI24" s="757"/>
      <c r="ETJ24" s="757"/>
      <c r="ETK24" s="757"/>
      <c r="ETL24" s="757"/>
      <c r="ETM24" s="757"/>
      <c r="ETN24" s="757"/>
      <c r="ETO24" s="757"/>
      <c r="ETP24" s="757"/>
      <c r="ETQ24" s="757"/>
      <c r="ETR24" s="757"/>
      <c r="ETS24" s="757"/>
      <c r="ETT24" s="757"/>
      <c r="ETU24" s="757"/>
      <c r="ETV24" s="757"/>
      <c r="ETW24" s="757"/>
      <c r="ETX24" s="757"/>
      <c r="ETY24" s="757"/>
      <c r="ETZ24" s="757"/>
      <c r="EUA24" s="757"/>
      <c r="EUB24" s="757"/>
      <c r="EUC24" s="757"/>
      <c r="EUD24" s="757"/>
      <c r="EUE24" s="757"/>
      <c r="EUF24" s="757"/>
      <c r="EUG24" s="757"/>
      <c r="EUH24" s="757"/>
      <c r="EUI24" s="757"/>
      <c r="EUJ24" s="757"/>
      <c r="EUK24" s="757"/>
      <c r="EUL24" s="757"/>
      <c r="EUM24" s="757"/>
      <c r="EUN24" s="757"/>
      <c r="EUO24" s="757"/>
      <c r="EUP24" s="757"/>
      <c r="EUQ24" s="757"/>
      <c r="EUR24" s="757"/>
      <c r="EUS24" s="757"/>
      <c r="EUT24" s="757"/>
      <c r="EUU24" s="757"/>
      <c r="EUV24" s="757"/>
      <c r="EUW24" s="757"/>
      <c r="EUX24" s="757"/>
      <c r="EUY24" s="757"/>
      <c r="EUZ24" s="757"/>
      <c r="EVA24" s="757"/>
      <c r="EVB24" s="757"/>
      <c r="EVC24" s="757"/>
      <c r="EVD24" s="757"/>
      <c r="EVE24" s="757"/>
      <c r="EVF24" s="757"/>
      <c r="EVG24" s="757"/>
      <c r="EVH24" s="757"/>
      <c r="EVI24" s="757"/>
      <c r="EVJ24" s="757"/>
      <c r="EVK24" s="757"/>
      <c r="EVL24" s="757"/>
      <c r="EVM24" s="757"/>
      <c r="EVN24" s="757"/>
      <c r="EVO24" s="757"/>
      <c r="EVP24" s="757"/>
      <c r="EVQ24" s="757"/>
      <c r="EVR24" s="757"/>
      <c r="EVS24" s="757"/>
      <c r="EVT24" s="757"/>
      <c r="EVU24" s="757"/>
      <c r="EVV24" s="757"/>
      <c r="EVW24" s="757"/>
      <c r="EVX24" s="757"/>
      <c r="EVY24" s="757"/>
      <c r="EVZ24" s="757"/>
      <c r="EWA24" s="757"/>
      <c r="EWB24" s="757"/>
      <c r="EWC24" s="757"/>
      <c r="EWD24" s="757"/>
      <c r="EWE24" s="757"/>
      <c r="EWF24" s="757"/>
      <c r="EWG24" s="757"/>
      <c r="EWH24" s="757"/>
      <c r="EWI24" s="757"/>
      <c r="EWJ24" s="757"/>
      <c r="EWK24" s="757"/>
      <c r="EWL24" s="757"/>
      <c r="EWM24" s="757"/>
      <c r="EWN24" s="757"/>
      <c r="EWO24" s="757"/>
      <c r="EWP24" s="757"/>
      <c r="EWQ24" s="757"/>
      <c r="EWR24" s="757"/>
      <c r="EWS24" s="757"/>
      <c r="EWT24" s="757"/>
      <c r="EWU24" s="757"/>
      <c r="EWV24" s="757"/>
      <c r="EWW24" s="757"/>
      <c r="EWX24" s="757"/>
      <c r="EWY24" s="757"/>
      <c r="EWZ24" s="757"/>
      <c r="EXA24" s="757"/>
      <c r="EXB24" s="757"/>
      <c r="EXC24" s="757"/>
      <c r="EXD24" s="757"/>
      <c r="EXE24" s="757"/>
      <c r="EXF24" s="757"/>
      <c r="EXG24" s="757"/>
      <c r="EXH24" s="757"/>
      <c r="EXI24" s="757"/>
      <c r="EXJ24" s="757"/>
      <c r="EXK24" s="757"/>
      <c r="EXL24" s="757"/>
      <c r="EXM24" s="757"/>
      <c r="EXN24" s="757"/>
      <c r="EXO24" s="757"/>
      <c r="EXP24" s="757"/>
      <c r="EXQ24" s="757"/>
      <c r="EXR24" s="757"/>
      <c r="EXS24" s="757"/>
      <c r="EXT24" s="757"/>
      <c r="EXU24" s="757"/>
      <c r="EXV24" s="757"/>
      <c r="EXW24" s="757"/>
      <c r="EXX24" s="757"/>
      <c r="EXY24" s="757"/>
      <c r="EXZ24" s="757"/>
      <c r="EYA24" s="757"/>
      <c r="EYB24" s="757"/>
      <c r="EYC24" s="757"/>
      <c r="EYD24" s="757"/>
      <c r="EYE24" s="757"/>
      <c r="EYF24" s="757"/>
      <c r="EYG24" s="757"/>
      <c r="EYH24" s="757"/>
      <c r="EYI24" s="757"/>
      <c r="EYJ24" s="757"/>
      <c r="EYK24" s="757"/>
      <c r="EYL24" s="757"/>
      <c r="EYM24" s="757"/>
      <c r="EYN24" s="757"/>
      <c r="EYO24" s="757"/>
      <c r="EYP24" s="757"/>
      <c r="EYQ24" s="757"/>
      <c r="EYR24" s="757"/>
      <c r="EYS24" s="757"/>
      <c r="EYT24" s="757"/>
      <c r="EYU24" s="757"/>
      <c r="EYV24" s="757"/>
      <c r="EYW24" s="757"/>
      <c r="EYX24" s="757"/>
      <c r="EYY24" s="757"/>
      <c r="EYZ24" s="757"/>
      <c r="EZA24" s="757"/>
      <c r="EZB24" s="757"/>
      <c r="EZC24" s="757"/>
      <c r="EZD24" s="757"/>
      <c r="EZE24" s="757"/>
      <c r="EZF24" s="757"/>
      <c r="EZG24" s="757"/>
      <c r="EZH24" s="757"/>
      <c r="EZI24" s="757"/>
      <c r="EZJ24" s="757"/>
      <c r="EZK24" s="757"/>
      <c r="EZL24" s="757"/>
      <c r="EZM24" s="757"/>
      <c r="EZN24" s="757"/>
      <c r="EZO24" s="757"/>
      <c r="EZP24" s="757"/>
      <c r="EZQ24" s="757"/>
      <c r="EZR24" s="757"/>
      <c r="EZS24" s="757"/>
      <c r="EZT24" s="757"/>
      <c r="EZU24" s="757"/>
      <c r="EZV24" s="757"/>
      <c r="EZW24" s="757"/>
      <c r="EZX24" s="757"/>
      <c r="EZY24" s="757"/>
      <c r="EZZ24" s="757"/>
      <c r="FAA24" s="757"/>
      <c r="FAB24" s="757"/>
      <c r="FAC24" s="757"/>
      <c r="FAD24" s="757"/>
      <c r="FAE24" s="757"/>
      <c r="FAF24" s="757"/>
      <c r="FAG24" s="757"/>
      <c r="FAH24" s="757"/>
      <c r="FAI24" s="757"/>
      <c r="FAJ24" s="757"/>
      <c r="FAK24" s="757"/>
      <c r="FAL24" s="757"/>
      <c r="FAM24" s="757"/>
      <c r="FAN24" s="757"/>
      <c r="FAO24" s="757"/>
      <c r="FAP24" s="757"/>
      <c r="FAQ24" s="757"/>
      <c r="FAR24" s="757"/>
      <c r="FAS24" s="757"/>
      <c r="FAT24" s="757"/>
      <c r="FAU24" s="757"/>
      <c r="FAV24" s="757"/>
      <c r="FAW24" s="757"/>
      <c r="FAX24" s="757"/>
      <c r="FAY24" s="757"/>
      <c r="FAZ24" s="757"/>
      <c r="FBA24" s="757"/>
      <c r="FBB24" s="757"/>
      <c r="FBC24" s="757"/>
      <c r="FBD24" s="757"/>
      <c r="FBE24" s="757"/>
      <c r="FBF24" s="757"/>
      <c r="FBG24" s="757"/>
      <c r="FBH24" s="757"/>
      <c r="FBI24" s="757"/>
      <c r="FBJ24" s="757"/>
      <c r="FBK24" s="757"/>
      <c r="FBL24" s="757"/>
      <c r="FBM24" s="757"/>
      <c r="FBN24" s="757"/>
      <c r="FBO24" s="757"/>
      <c r="FBP24" s="757"/>
      <c r="FBQ24" s="757"/>
      <c r="FBR24" s="757"/>
      <c r="FBS24" s="757"/>
      <c r="FBT24" s="757"/>
      <c r="FBU24" s="757"/>
      <c r="FBV24" s="757"/>
      <c r="FBW24" s="757"/>
      <c r="FBX24" s="757"/>
      <c r="FBY24" s="757"/>
      <c r="FBZ24" s="757"/>
      <c r="FCA24" s="757"/>
      <c r="FCB24" s="757"/>
      <c r="FCC24" s="757"/>
      <c r="FCD24" s="757"/>
      <c r="FCE24" s="757"/>
      <c r="FCF24" s="757"/>
      <c r="FCG24" s="757"/>
      <c r="FCH24" s="757"/>
      <c r="FCI24" s="757"/>
      <c r="FCJ24" s="757"/>
      <c r="FCK24" s="757"/>
      <c r="FCL24" s="757"/>
      <c r="FCM24" s="757"/>
      <c r="FCN24" s="757"/>
      <c r="FCO24" s="757"/>
      <c r="FCP24" s="757"/>
      <c r="FCQ24" s="757"/>
      <c r="FCR24" s="757"/>
      <c r="FCS24" s="757"/>
      <c r="FCT24" s="757"/>
      <c r="FCU24" s="757"/>
      <c r="FCV24" s="757"/>
      <c r="FCW24" s="757"/>
      <c r="FCX24" s="757"/>
      <c r="FCY24" s="757"/>
      <c r="FCZ24" s="757"/>
      <c r="FDA24" s="757"/>
      <c r="FDB24" s="757"/>
      <c r="FDC24" s="757"/>
      <c r="FDD24" s="757"/>
      <c r="FDE24" s="757"/>
      <c r="FDF24" s="757"/>
      <c r="FDG24" s="757"/>
      <c r="FDH24" s="757"/>
      <c r="FDI24" s="757"/>
      <c r="FDJ24" s="757"/>
      <c r="FDK24" s="757"/>
      <c r="FDL24" s="757"/>
      <c r="FDM24" s="757"/>
      <c r="FDN24" s="757"/>
      <c r="FDO24" s="757"/>
      <c r="FDP24" s="757"/>
      <c r="FDQ24" s="757"/>
      <c r="FDR24" s="757"/>
      <c r="FDS24" s="757"/>
      <c r="FDT24" s="757"/>
      <c r="FDU24" s="757"/>
      <c r="FDV24" s="757"/>
      <c r="FDW24" s="757"/>
      <c r="FDX24" s="757"/>
      <c r="FDY24" s="757"/>
      <c r="FDZ24" s="757"/>
      <c r="FEA24" s="757"/>
      <c r="FEB24" s="757"/>
      <c r="FEC24" s="757"/>
      <c r="FED24" s="757"/>
      <c r="FEE24" s="757"/>
      <c r="FEF24" s="757"/>
      <c r="FEG24" s="757"/>
      <c r="FEH24" s="757"/>
      <c r="FEI24" s="757"/>
      <c r="FEJ24" s="757"/>
      <c r="FEK24" s="757"/>
      <c r="FEL24" s="757"/>
      <c r="FEM24" s="757"/>
      <c r="FEN24" s="757"/>
      <c r="FEO24" s="757"/>
      <c r="FEP24" s="757"/>
      <c r="FEQ24" s="757"/>
      <c r="FER24" s="757"/>
      <c r="FES24" s="757"/>
      <c r="FET24" s="757"/>
      <c r="FEU24" s="757"/>
      <c r="FEV24" s="757"/>
      <c r="FEW24" s="757"/>
      <c r="FEX24" s="757"/>
      <c r="FEY24" s="757"/>
      <c r="FEZ24" s="757"/>
      <c r="FFA24" s="757"/>
      <c r="FFB24" s="757"/>
      <c r="FFC24" s="757"/>
      <c r="FFD24" s="757"/>
      <c r="FFE24" s="757"/>
      <c r="FFF24" s="757"/>
      <c r="FFG24" s="757"/>
      <c r="FFH24" s="757"/>
      <c r="FFI24" s="757"/>
      <c r="FFJ24" s="757"/>
      <c r="FFK24" s="757"/>
      <c r="FFL24" s="757"/>
      <c r="FFM24" s="757"/>
      <c r="FFN24" s="757"/>
      <c r="FFO24" s="757"/>
      <c r="FFP24" s="757"/>
      <c r="FFQ24" s="757"/>
      <c r="FFR24" s="757"/>
      <c r="FFS24" s="757"/>
      <c r="FFT24" s="757"/>
      <c r="FFU24" s="757"/>
      <c r="FFV24" s="757"/>
      <c r="FFW24" s="757"/>
      <c r="FFX24" s="757"/>
      <c r="FFY24" s="757"/>
      <c r="FFZ24" s="757"/>
      <c r="FGA24" s="757"/>
      <c r="FGB24" s="757"/>
      <c r="FGC24" s="757"/>
      <c r="FGD24" s="757"/>
      <c r="FGE24" s="757"/>
      <c r="FGF24" s="757"/>
      <c r="FGG24" s="757"/>
      <c r="FGH24" s="757"/>
      <c r="FGI24" s="757"/>
      <c r="FGJ24" s="757"/>
      <c r="FGK24" s="757"/>
      <c r="FGL24" s="757"/>
      <c r="FGM24" s="757"/>
      <c r="FGN24" s="757"/>
      <c r="FGO24" s="757"/>
      <c r="FGP24" s="757"/>
      <c r="FGQ24" s="757"/>
      <c r="FGR24" s="757"/>
      <c r="FGS24" s="757"/>
      <c r="FGT24" s="757"/>
      <c r="FGU24" s="757"/>
      <c r="FGV24" s="757"/>
      <c r="FGW24" s="757"/>
      <c r="FGX24" s="757"/>
      <c r="FGY24" s="757"/>
      <c r="FGZ24" s="757"/>
      <c r="FHA24" s="757"/>
      <c r="FHB24" s="757"/>
      <c r="FHC24" s="757"/>
      <c r="FHD24" s="757"/>
      <c r="FHE24" s="757"/>
      <c r="FHF24" s="757"/>
      <c r="FHG24" s="757"/>
      <c r="FHH24" s="757"/>
      <c r="FHI24" s="757"/>
      <c r="FHJ24" s="757"/>
      <c r="FHK24" s="757"/>
      <c r="FHL24" s="757"/>
      <c r="FHM24" s="757"/>
      <c r="FHN24" s="757"/>
      <c r="FHO24" s="757"/>
      <c r="FHP24" s="757"/>
      <c r="FHQ24" s="757"/>
      <c r="FHR24" s="757"/>
      <c r="FHS24" s="757"/>
      <c r="FHT24" s="757"/>
      <c r="FHU24" s="757"/>
      <c r="FHV24" s="757"/>
      <c r="FHW24" s="757"/>
      <c r="FHX24" s="757"/>
      <c r="FHY24" s="757"/>
      <c r="FHZ24" s="757"/>
      <c r="FIA24" s="757"/>
      <c r="FIB24" s="757"/>
      <c r="FIC24" s="757"/>
      <c r="FID24" s="757"/>
      <c r="FIE24" s="757"/>
      <c r="FIF24" s="757"/>
      <c r="FIG24" s="757"/>
      <c r="FIH24" s="757"/>
      <c r="FII24" s="757"/>
      <c r="FIJ24" s="757"/>
      <c r="FIK24" s="757"/>
      <c r="FIL24" s="757"/>
      <c r="FIM24" s="757"/>
      <c r="FIN24" s="757"/>
      <c r="FIO24" s="757"/>
      <c r="FIP24" s="757"/>
      <c r="FIQ24" s="757"/>
      <c r="FIR24" s="757"/>
      <c r="FIS24" s="757"/>
      <c r="FIT24" s="757"/>
      <c r="FIU24" s="757"/>
      <c r="FIV24" s="757"/>
      <c r="FIW24" s="757"/>
      <c r="FIX24" s="757"/>
      <c r="FIY24" s="757"/>
      <c r="FIZ24" s="757"/>
      <c r="FJA24" s="757"/>
      <c r="FJB24" s="757"/>
      <c r="FJC24" s="757"/>
      <c r="FJD24" s="757"/>
      <c r="FJE24" s="757"/>
      <c r="FJF24" s="757"/>
      <c r="FJG24" s="757"/>
      <c r="FJH24" s="757"/>
      <c r="FJI24" s="757"/>
      <c r="FJJ24" s="757"/>
      <c r="FJK24" s="757"/>
      <c r="FJL24" s="757"/>
      <c r="FJM24" s="757"/>
      <c r="FJN24" s="757"/>
      <c r="FJO24" s="757"/>
      <c r="FJP24" s="757"/>
      <c r="FJQ24" s="757"/>
      <c r="FJR24" s="757"/>
      <c r="FJS24" s="757"/>
      <c r="FJT24" s="757"/>
      <c r="FJU24" s="757"/>
      <c r="FJV24" s="757"/>
      <c r="FJW24" s="757"/>
      <c r="FJX24" s="757"/>
      <c r="FJY24" s="757"/>
      <c r="FJZ24" s="757"/>
      <c r="FKA24" s="757"/>
      <c r="FKB24" s="757"/>
      <c r="FKC24" s="757"/>
      <c r="FKD24" s="757"/>
      <c r="FKE24" s="757"/>
      <c r="FKF24" s="757"/>
      <c r="FKG24" s="757"/>
      <c r="FKH24" s="757"/>
      <c r="FKI24" s="757"/>
      <c r="FKJ24" s="757"/>
      <c r="FKK24" s="757"/>
      <c r="FKL24" s="757"/>
      <c r="FKM24" s="757"/>
      <c r="FKN24" s="757"/>
      <c r="FKO24" s="757"/>
      <c r="FKP24" s="757"/>
      <c r="FKQ24" s="757"/>
      <c r="FKR24" s="757"/>
      <c r="FKS24" s="757"/>
      <c r="FKT24" s="757"/>
      <c r="FKU24" s="757"/>
      <c r="FKV24" s="757"/>
      <c r="FKW24" s="757"/>
      <c r="FKX24" s="757"/>
      <c r="FKY24" s="757"/>
      <c r="FKZ24" s="757"/>
      <c r="FLA24" s="757"/>
      <c r="FLB24" s="757"/>
      <c r="FLC24" s="757"/>
      <c r="FLD24" s="757"/>
      <c r="FLE24" s="757"/>
      <c r="FLF24" s="757"/>
      <c r="FLG24" s="757"/>
      <c r="FLH24" s="757"/>
      <c r="FLI24" s="757"/>
      <c r="FLJ24" s="757"/>
      <c r="FLK24" s="757"/>
      <c r="FLL24" s="757"/>
      <c r="FLM24" s="757"/>
      <c r="FLN24" s="757"/>
      <c r="FLO24" s="757"/>
      <c r="FLP24" s="757"/>
      <c r="FLQ24" s="757"/>
      <c r="FLR24" s="757"/>
      <c r="FLS24" s="757"/>
      <c r="FLT24" s="757"/>
      <c r="FLU24" s="757"/>
      <c r="FLV24" s="757"/>
      <c r="FLW24" s="757"/>
      <c r="FLX24" s="757"/>
      <c r="FLY24" s="757"/>
      <c r="FLZ24" s="757"/>
      <c r="FMA24" s="757"/>
      <c r="FMB24" s="757"/>
      <c r="FMC24" s="757"/>
      <c r="FMD24" s="757"/>
      <c r="FME24" s="757"/>
      <c r="FMF24" s="757"/>
      <c r="FMG24" s="757"/>
      <c r="FMH24" s="757"/>
      <c r="FMI24" s="757"/>
      <c r="FMJ24" s="757"/>
      <c r="FMK24" s="757"/>
      <c r="FML24" s="757"/>
      <c r="FMM24" s="757"/>
      <c r="FMN24" s="757"/>
      <c r="FMO24" s="757"/>
      <c r="FMP24" s="757"/>
      <c r="FMQ24" s="757"/>
      <c r="FMR24" s="757"/>
      <c r="FMS24" s="757"/>
      <c r="FMT24" s="757"/>
      <c r="FMU24" s="757"/>
      <c r="FMV24" s="757"/>
      <c r="FMW24" s="757"/>
      <c r="FMX24" s="757"/>
      <c r="FMY24" s="757"/>
      <c r="FMZ24" s="757"/>
      <c r="FNA24" s="757"/>
      <c r="FNB24" s="757"/>
      <c r="FNC24" s="757"/>
      <c r="FND24" s="757"/>
      <c r="FNE24" s="757"/>
      <c r="FNF24" s="757"/>
      <c r="FNG24" s="757"/>
      <c r="FNH24" s="757"/>
      <c r="FNI24" s="757"/>
      <c r="FNJ24" s="757"/>
      <c r="FNK24" s="757"/>
      <c r="FNL24" s="757"/>
      <c r="FNM24" s="757"/>
      <c r="FNN24" s="757"/>
      <c r="FNO24" s="757"/>
      <c r="FNP24" s="757"/>
      <c r="FNQ24" s="757"/>
      <c r="FNR24" s="757"/>
      <c r="FNS24" s="757"/>
      <c r="FNT24" s="757"/>
      <c r="FNU24" s="757"/>
      <c r="FNV24" s="757"/>
      <c r="FNW24" s="757"/>
      <c r="FNX24" s="757"/>
      <c r="FNY24" s="757"/>
      <c r="FNZ24" s="757"/>
      <c r="FOA24" s="757"/>
      <c r="FOB24" s="757"/>
      <c r="FOC24" s="757"/>
      <c r="FOD24" s="757"/>
      <c r="FOE24" s="757"/>
      <c r="FOF24" s="757"/>
      <c r="FOG24" s="757"/>
      <c r="FOH24" s="757"/>
      <c r="FOI24" s="757"/>
      <c r="FOJ24" s="757"/>
      <c r="FOK24" s="757"/>
      <c r="FOL24" s="757"/>
      <c r="FOM24" s="757"/>
      <c r="FON24" s="757"/>
      <c r="FOO24" s="757"/>
      <c r="FOP24" s="757"/>
      <c r="FOQ24" s="757"/>
      <c r="FOR24" s="757"/>
      <c r="FOS24" s="757"/>
      <c r="FOT24" s="757"/>
      <c r="FOU24" s="757"/>
      <c r="FOV24" s="757"/>
      <c r="FOW24" s="757"/>
      <c r="FOX24" s="757"/>
      <c r="FOY24" s="757"/>
      <c r="FOZ24" s="757"/>
      <c r="FPA24" s="757"/>
      <c r="FPB24" s="757"/>
      <c r="FPC24" s="757"/>
      <c r="FPD24" s="757"/>
      <c r="FPE24" s="757"/>
      <c r="FPF24" s="757"/>
      <c r="FPG24" s="757"/>
      <c r="FPH24" s="757"/>
      <c r="FPI24" s="757"/>
      <c r="FPJ24" s="757"/>
      <c r="FPK24" s="757"/>
      <c r="FPL24" s="757"/>
      <c r="FPM24" s="757"/>
      <c r="FPN24" s="757"/>
      <c r="FPO24" s="757"/>
      <c r="FPP24" s="757"/>
      <c r="FPQ24" s="757"/>
      <c r="FPR24" s="757"/>
      <c r="FPS24" s="757"/>
      <c r="FPT24" s="757"/>
      <c r="FPU24" s="757"/>
      <c r="FPV24" s="757"/>
      <c r="FPW24" s="757"/>
      <c r="FPX24" s="757"/>
      <c r="FPY24" s="757"/>
      <c r="FPZ24" s="757"/>
      <c r="FQA24" s="757"/>
      <c r="FQB24" s="757"/>
      <c r="FQC24" s="757"/>
      <c r="FQD24" s="757"/>
      <c r="FQE24" s="757"/>
      <c r="FQF24" s="757"/>
      <c r="FQG24" s="757"/>
      <c r="FQH24" s="757"/>
      <c r="FQI24" s="757"/>
      <c r="FQJ24" s="757"/>
      <c r="FQK24" s="757"/>
      <c r="FQL24" s="757"/>
      <c r="FQM24" s="757"/>
      <c r="FQN24" s="757"/>
      <c r="FQO24" s="757"/>
      <c r="FQP24" s="757"/>
      <c r="FQQ24" s="757"/>
      <c r="FQR24" s="757"/>
      <c r="FQS24" s="757"/>
      <c r="FQT24" s="757"/>
      <c r="FQU24" s="757"/>
      <c r="FQV24" s="757"/>
      <c r="FQW24" s="757"/>
      <c r="FQX24" s="757"/>
      <c r="FQY24" s="757"/>
      <c r="FQZ24" s="757"/>
      <c r="FRA24" s="757"/>
      <c r="FRB24" s="757"/>
      <c r="FRC24" s="757"/>
      <c r="FRD24" s="757"/>
      <c r="FRE24" s="757"/>
      <c r="FRF24" s="757"/>
      <c r="FRG24" s="757"/>
      <c r="FRH24" s="757"/>
      <c r="FRI24" s="757"/>
      <c r="FRJ24" s="757"/>
      <c r="FRK24" s="757"/>
      <c r="FRL24" s="757"/>
      <c r="FRM24" s="757"/>
      <c r="FRN24" s="757"/>
      <c r="FRO24" s="757"/>
      <c r="FRP24" s="757"/>
      <c r="FRQ24" s="757"/>
      <c r="FRR24" s="757"/>
      <c r="FRS24" s="757"/>
      <c r="FRT24" s="757"/>
      <c r="FRU24" s="757"/>
      <c r="FRV24" s="757"/>
      <c r="FRW24" s="757"/>
      <c r="FRX24" s="757"/>
      <c r="FRY24" s="757"/>
      <c r="FRZ24" s="757"/>
      <c r="FSA24" s="757"/>
      <c r="FSB24" s="757"/>
      <c r="FSC24" s="757"/>
      <c r="FSD24" s="757"/>
      <c r="FSE24" s="757"/>
      <c r="FSF24" s="757"/>
      <c r="FSG24" s="757"/>
      <c r="FSH24" s="757"/>
      <c r="FSI24" s="757"/>
      <c r="FSJ24" s="757"/>
      <c r="FSK24" s="757"/>
      <c r="FSL24" s="757"/>
      <c r="FSM24" s="757"/>
      <c r="FSN24" s="757"/>
      <c r="FSO24" s="757"/>
      <c r="FSP24" s="757"/>
      <c r="FSQ24" s="757"/>
      <c r="FSR24" s="757"/>
      <c r="FSS24" s="757"/>
      <c r="FST24" s="757"/>
      <c r="FSU24" s="757"/>
      <c r="FSV24" s="757"/>
      <c r="FSW24" s="757"/>
      <c r="FSX24" s="757"/>
      <c r="FSY24" s="757"/>
      <c r="FSZ24" s="757"/>
      <c r="FTA24" s="757"/>
      <c r="FTB24" s="757"/>
      <c r="FTC24" s="757"/>
      <c r="FTD24" s="757"/>
      <c r="FTE24" s="757"/>
      <c r="FTF24" s="757"/>
      <c r="FTG24" s="757"/>
      <c r="FTH24" s="757"/>
      <c r="FTI24" s="757"/>
      <c r="FTJ24" s="757"/>
      <c r="FTK24" s="757"/>
      <c r="FTL24" s="757"/>
      <c r="FTM24" s="757"/>
      <c r="FTN24" s="757"/>
      <c r="FTO24" s="757"/>
      <c r="FTP24" s="757"/>
      <c r="FTQ24" s="757"/>
      <c r="FTR24" s="757"/>
      <c r="FTS24" s="757"/>
      <c r="FTT24" s="757"/>
      <c r="FTU24" s="757"/>
      <c r="FTV24" s="757"/>
      <c r="FTW24" s="757"/>
      <c r="FTX24" s="757"/>
      <c r="FTY24" s="757"/>
      <c r="FTZ24" s="757"/>
      <c r="FUA24" s="757"/>
      <c r="FUB24" s="757"/>
      <c r="FUC24" s="757"/>
      <c r="FUD24" s="757"/>
      <c r="FUE24" s="757"/>
      <c r="FUF24" s="757"/>
      <c r="FUG24" s="757"/>
      <c r="FUH24" s="757"/>
      <c r="FUI24" s="757"/>
      <c r="FUJ24" s="757"/>
      <c r="FUK24" s="757"/>
      <c r="FUL24" s="757"/>
      <c r="FUM24" s="757"/>
      <c r="FUN24" s="757"/>
      <c r="FUO24" s="757"/>
      <c r="FUP24" s="757"/>
      <c r="FUQ24" s="757"/>
      <c r="FUR24" s="757"/>
      <c r="FUS24" s="757"/>
      <c r="FUT24" s="757"/>
      <c r="FUU24" s="757"/>
      <c r="FUV24" s="757"/>
      <c r="FUW24" s="757"/>
      <c r="FUX24" s="757"/>
      <c r="FUY24" s="757"/>
      <c r="FUZ24" s="757"/>
      <c r="FVA24" s="757"/>
      <c r="FVB24" s="757"/>
      <c r="FVC24" s="757"/>
      <c r="FVD24" s="757"/>
      <c r="FVE24" s="757"/>
      <c r="FVF24" s="757"/>
      <c r="FVG24" s="757"/>
      <c r="FVH24" s="757"/>
      <c r="FVI24" s="757"/>
      <c r="FVJ24" s="757"/>
      <c r="FVK24" s="757"/>
      <c r="FVL24" s="757"/>
      <c r="FVM24" s="757"/>
      <c r="FVN24" s="757"/>
      <c r="FVO24" s="757"/>
      <c r="FVP24" s="757"/>
      <c r="FVQ24" s="757"/>
      <c r="FVR24" s="757"/>
      <c r="FVS24" s="757"/>
      <c r="FVT24" s="757"/>
      <c r="FVU24" s="757"/>
      <c r="FVV24" s="757"/>
      <c r="FVW24" s="757"/>
      <c r="FVX24" s="757"/>
      <c r="FVY24" s="757"/>
      <c r="FVZ24" s="757"/>
      <c r="FWA24" s="757"/>
      <c r="FWB24" s="757"/>
      <c r="FWC24" s="757"/>
      <c r="FWD24" s="757"/>
      <c r="FWE24" s="757"/>
      <c r="FWF24" s="757"/>
      <c r="FWG24" s="757"/>
      <c r="FWH24" s="757"/>
      <c r="FWI24" s="757"/>
      <c r="FWJ24" s="757"/>
      <c r="FWK24" s="757"/>
      <c r="FWL24" s="757"/>
      <c r="FWM24" s="757"/>
      <c r="FWN24" s="757"/>
      <c r="FWO24" s="757"/>
      <c r="FWP24" s="757"/>
      <c r="FWQ24" s="757"/>
      <c r="FWR24" s="757"/>
      <c r="FWS24" s="757"/>
      <c r="FWT24" s="757"/>
      <c r="FWU24" s="757"/>
      <c r="FWV24" s="757"/>
      <c r="FWW24" s="757"/>
      <c r="FWX24" s="757"/>
      <c r="FWY24" s="757"/>
      <c r="FWZ24" s="757"/>
      <c r="FXA24" s="757"/>
      <c r="FXB24" s="757"/>
      <c r="FXC24" s="757"/>
      <c r="FXD24" s="757"/>
      <c r="FXE24" s="757"/>
      <c r="FXF24" s="757"/>
      <c r="FXG24" s="757"/>
      <c r="FXH24" s="757"/>
      <c r="FXI24" s="757"/>
      <c r="FXJ24" s="757"/>
      <c r="FXK24" s="757"/>
      <c r="FXL24" s="757"/>
      <c r="FXM24" s="757"/>
      <c r="FXN24" s="757"/>
      <c r="FXO24" s="757"/>
      <c r="FXP24" s="757"/>
      <c r="FXQ24" s="757"/>
      <c r="FXR24" s="757"/>
      <c r="FXS24" s="757"/>
      <c r="FXT24" s="757"/>
      <c r="FXU24" s="757"/>
      <c r="FXV24" s="757"/>
      <c r="FXW24" s="757"/>
      <c r="FXX24" s="757"/>
      <c r="FXY24" s="757"/>
      <c r="FXZ24" s="757"/>
      <c r="FYA24" s="757"/>
      <c r="FYB24" s="757"/>
      <c r="FYC24" s="757"/>
      <c r="FYD24" s="757"/>
      <c r="FYE24" s="757"/>
      <c r="FYF24" s="757"/>
      <c r="FYG24" s="757"/>
      <c r="FYH24" s="757"/>
      <c r="FYI24" s="757"/>
      <c r="FYJ24" s="757"/>
      <c r="FYK24" s="757"/>
      <c r="FYL24" s="757"/>
      <c r="FYM24" s="757"/>
      <c r="FYN24" s="757"/>
      <c r="FYO24" s="757"/>
      <c r="FYP24" s="757"/>
      <c r="FYQ24" s="757"/>
      <c r="FYR24" s="757"/>
      <c r="FYS24" s="757"/>
      <c r="FYT24" s="757"/>
      <c r="FYU24" s="757"/>
      <c r="FYV24" s="757"/>
      <c r="FYW24" s="757"/>
      <c r="FYX24" s="757"/>
      <c r="FYY24" s="757"/>
      <c r="FYZ24" s="757"/>
      <c r="FZA24" s="757"/>
      <c r="FZB24" s="757"/>
      <c r="FZC24" s="757"/>
      <c r="FZD24" s="757"/>
      <c r="FZE24" s="757"/>
      <c r="FZF24" s="757"/>
      <c r="FZG24" s="757"/>
      <c r="FZH24" s="757"/>
      <c r="FZI24" s="757"/>
      <c r="FZJ24" s="757"/>
      <c r="FZK24" s="757"/>
      <c r="FZL24" s="757"/>
      <c r="FZM24" s="757"/>
      <c r="FZN24" s="757"/>
      <c r="FZO24" s="757"/>
      <c r="FZP24" s="757"/>
      <c r="FZQ24" s="757"/>
      <c r="FZR24" s="757"/>
      <c r="FZS24" s="757"/>
      <c r="FZT24" s="757"/>
      <c r="FZU24" s="757"/>
      <c r="FZV24" s="757"/>
      <c r="FZW24" s="757"/>
      <c r="FZX24" s="757"/>
      <c r="FZY24" s="757"/>
      <c r="FZZ24" s="757"/>
      <c r="GAA24" s="757"/>
      <c r="GAB24" s="757"/>
      <c r="GAC24" s="757"/>
      <c r="GAD24" s="757"/>
      <c r="GAE24" s="757"/>
      <c r="GAF24" s="757"/>
      <c r="GAG24" s="757"/>
      <c r="GAH24" s="757"/>
      <c r="GAI24" s="757"/>
      <c r="GAJ24" s="757"/>
      <c r="GAK24" s="757"/>
      <c r="GAL24" s="757"/>
      <c r="GAM24" s="757"/>
      <c r="GAN24" s="757"/>
      <c r="GAO24" s="757"/>
      <c r="GAP24" s="757"/>
      <c r="GAQ24" s="757"/>
      <c r="GAR24" s="757"/>
      <c r="GAS24" s="757"/>
      <c r="GAT24" s="757"/>
      <c r="GAU24" s="757"/>
      <c r="GAV24" s="757"/>
      <c r="GAW24" s="757"/>
      <c r="GAX24" s="757"/>
      <c r="GAY24" s="757"/>
      <c r="GAZ24" s="757"/>
      <c r="GBA24" s="757"/>
      <c r="GBB24" s="757"/>
      <c r="GBC24" s="757"/>
      <c r="GBD24" s="757"/>
      <c r="GBE24" s="757"/>
      <c r="GBF24" s="757"/>
      <c r="GBG24" s="757"/>
      <c r="GBH24" s="757"/>
      <c r="GBI24" s="757"/>
      <c r="GBJ24" s="757"/>
      <c r="GBK24" s="757"/>
      <c r="GBL24" s="757"/>
      <c r="GBM24" s="757"/>
      <c r="GBN24" s="757"/>
      <c r="GBO24" s="757"/>
      <c r="GBP24" s="757"/>
      <c r="GBQ24" s="757"/>
      <c r="GBR24" s="757"/>
      <c r="GBS24" s="757"/>
      <c r="GBT24" s="757"/>
      <c r="GBU24" s="757"/>
      <c r="GBV24" s="757"/>
      <c r="GBW24" s="757"/>
      <c r="GBX24" s="757"/>
      <c r="GBY24" s="757"/>
      <c r="GBZ24" s="757"/>
      <c r="GCA24" s="757"/>
      <c r="GCB24" s="757"/>
      <c r="GCC24" s="757"/>
      <c r="GCD24" s="757"/>
      <c r="GCE24" s="757"/>
      <c r="GCF24" s="757"/>
      <c r="GCG24" s="757"/>
      <c r="GCH24" s="757"/>
      <c r="GCI24" s="757"/>
      <c r="GCJ24" s="757"/>
      <c r="GCK24" s="757"/>
      <c r="GCL24" s="757"/>
      <c r="GCM24" s="757"/>
      <c r="GCN24" s="757"/>
      <c r="GCO24" s="757"/>
      <c r="GCP24" s="757"/>
      <c r="GCQ24" s="757"/>
      <c r="GCR24" s="757"/>
      <c r="GCS24" s="757"/>
      <c r="GCT24" s="757"/>
      <c r="GCU24" s="757"/>
      <c r="GCV24" s="757"/>
      <c r="GCW24" s="757"/>
      <c r="GCX24" s="757"/>
      <c r="GCY24" s="757"/>
      <c r="GCZ24" s="757"/>
      <c r="GDA24" s="757"/>
      <c r="GDB24" s="757"/>
      <c r="GDC24" s="757"/>
      <c r="GDD24" s="757"/>
      <c r="GDE24" s="757"/>
      <c r="GDF24" s="757"/>
      <c r="GDG24" s="757"/>
      <c r="GDH24" s="757"/>
      <c r="GDI24" s="757"/>
      <c r="GDJ24" s="757"/>
      <c r="GDK24" s="757"/>
      <c r="GDL24" s="757"/>
      <c r="GDM24" s="757"/>
      <c r="GDN24" s="757"/>
      <c r="GDO24" s="757"/>
      <c r="GDP24" s="757"/>
      <c r="GDQ24" s="757"/>
      <c r="GDR24" s="757"/>
      <c r="GDS24" s="757"/>
      <c r="GDT24" s="757"/>
      <c r="GDU24" s="757"/>
      <c r="GDV24" s="757"/>
      <c r="GDW24" s="757"/>
      <c r="GDX24" s="757"/>
      <c r="GDY24" s="757"/>
      <c r="GDZ24" s="757"/>
      <c r="GEA24" s="757"/>
      <c r="GEB24" s="757"/>
      <c r="GEC24" s="757"/>
      <c r="GED24" s="757"/>
      <c r="GEE24" s="757"/>
      <c r="GEF24" s="757"/>
      <c r="GEG24" s="757"/>
      <c r="GEH24" s="757"/>
      <c r="GEI24" s="757"/>
      <c r="GEJ24" s="757"/>
      <c r="GEK24" s="757"/>
      <c r="GEL24" s="757"/>
      <c r="GEM24" s="757"/>
      <c r="GEN24" s="757"/>
      <c r="GEO24" s="757"/>
      <c r="GEP24" s="757"/>
      <c r="GEQ24" s="757"/>
      <c r="GER24" s="757"/>
      <c r="GES24" s="757"/>
      <c r="GET24" s="757"/>
      <c r="GEU24" s="757"/>
      <c r="GEV24" s="757"/>
      <c r="GEW24" s="757"/>
      <c r="GEX24" s="757"/>
      <c r="GEY24" s="757"/>
      <c r="GEZ24" s="757"/>
      <c r="GFA24" s="757"/>
      <c r="GFB24" s="757"/>
      <c r="GFC24" s="757"/>
      <c r="GFD24" s="757"/>
      <c r="GFE24" s="757"/>
      <c r="GFF24" s="757"/>
      <c r="GFG24" s="757"/>
      <c r="GFH24" s="757"/>
      <c r="GFI24" s="757"/>
      <c r="GFJ24" s="757"/>
      <c r="GFK24" s="757"/>
      <c r="GFL24" s="757"/>
      <c r="GFM24" s="757"/>
      <c r="GFN24" s="757"/>
      <c r="GFO24" s="757"/>
      <c r="GFP24" s="757"/>
      <c r="GFQ24" s="757"/>
      <c r="GFR24" s="757"/>
      <c r="GFS24" s="757"/>
      <c r="GFT24" s="757"/>
      <c r="GFU24" s="757"/>
      <c r="GFV24" s="757"/>
      <c r="GFW24" s="757"/>
      <c r="GFX24" s="757"/>
      <c r="GFY24" s="757"/>
      <c r="GFZ24" s="757"/>
      <c r="GGA24" s="757"/>
      <c r="GGB24" s="757"/>
      <c r="GGC24" s="757"/>
      <c r="GGD24" s="757"/>
      <c r="GGE24" s="757"/>
      <c r="GGF24" s="757"/>
      <c r="GGG24" s="757"/>
      <c r="GGH24" s="757"/>
      <c r="GGI24" s="757"/>
      <c r="GGJ24" s="757"/>
      <c r="GGK24" s="757"/>
      <c r="GGL24" s="757"/>
      <c r="GGM24" s="757"/>
      <c r="GGN24" s="757"/>
      <c r="GGO24" s="757"/>
      <c r="GGP24" s="757"/>
      <c r="GGQ24" s="757"/>
      <c r="GGR24" s="757"/>
      <c r="GGS24" s="757"/>
      <c r="GGT24" s="757"/>
      <c r="GGU24" s="757"/>
      <c r="GGV24" s="757"/>
      <c r="GGW24" s="757"/>
      <c r="GGX24" s="757"/>
      <c r="GGY24" s="757"/>
      <c r="GGZ24" s="757"/>
      <c r="GHA24" s="757"/>
      <c r="GHB24" s="757"/>
      <c r="GHC24" s="757"/>
      <c r="GHD24" s="757"/>
      <c r="GHE24" s="757"/>
      <c r="GHF24" s="757"/>
      <c r="GHG24" s="757"/>
      <c r="GHH24" s="757"/>
      <c r="GHI24" s="757"/>
      <c r="GHJ24" s="757"/>
      <c r="GHK24" s="757"/>
      <c r="GHL24" s="757"/>
      <c r="GHM24" s="757"/>
      <c r="GHN24" s="757"/>
      <c r="GHO24" s="757"/>
      <c r="GHP24" s="757"/>
      <c r="GHQ24" s="757"/>
      <c r="GHR24" s="757"/>
      <c r="GHS24" s="757"/>
      <c r="GHT24" s="757"/>
      <c r="GHU24" s="757"/>
      <c r="GHV24" s="757"/>
      <c r="GHW24" s="757"/>
      <c r="GHX24" s="757"/>
      <c r="GHY24" s="757"/>
      <c r="GHZ24" s="757"/>
      <c r="GIA24" s="757"/>
      <c r="GIB24" s="757"/>
      <c r="GIC24" s="757"/>
      <c r="GID24" s="757"/>
      <c r="GIE24" s="757"/>
      <c r="GIF24" s="757"/>
      <c r="GIG24" s="757"/>
      <c r="GIH24" s="757"/>
      <c r="GII24" s="757"/>
      <c r="GIJ24" s="757"/>
      <c r="GIK24" s="757"/>
      <c r="GIL24" s="757"/>
      <c r="GIM24" s="757"/>
      <c r="GIN24" s="757"/>
      <c r="GIO24" s="757"/>
      <c r="GIP24" s="757"/>
      <c r="GIQ24" s="757"/>
      <c r="GIR24" s="757"/>
      <c r="GIS24" s="757"/>
      <c r="GIT24" s="757"/>
      <c r="GIU24" s="757"/>
      <c r="GIV24" s="757"/>
      <c r="GIW24" s="757"/>
      <c r="GIX24" s="757"/>
      <c r="GIY24" s="757"/>
      <c r="GIZ24" s="757"/>
      <c r="GJA24" s="757"/>
      <c r="GJB24" s="757"/>
      <c r="GJC24" s="757"/>
      <c r="GJD24" s="757"/>
      <c r="GJE24" s="757"/>
      <c r="GJF24" s="757"/>
      <c r="GJG24" s="757"/>
      <c r="GJH24" s="757"/>
      <c r="GJI24" s="757"/>
      <c r="GJJ24" s="757"/>
      <c r="GJK24" s="757"/>
      <c r="GJL24" s="757"/>
      <c r="GJM24" s="757"/>
      <c r="GJN24" s="757"/>
      <c r="GJO24" s="757"/>
      <c r="GJP24" s="757"/>
      <c r="GJQ24" s="757"/>
      <c r="GJR24" s="757"/>
      <c r="GJS24" s="757"/>
      <c r="GJT24" s="757"/>
      <c r="GJU24" s="757"/>
      <c r="GJV24" s="757"/>
      <c r="GJW24" s="757"/>
      <c r="GJX24" s="757"/>
      <c r="GJY24" s="757"/>
      <c r="GJZ24" s="757"/>
      <c r="GKA24" s="757"/>
      <c r="GKB24" s="757"/>
      <c r="GKC24" s="757"/>
      <c r="GKD24" s="757"/>
      <c r="GKE24" s="757"/>
      <c r="GKF24" s="757"/>
      <c r="GKG24" s="757"/>
      <c r="GKH24" s="757"/>
      <c r="GKI24" s="757"/>
      <c r="GKJ24" s="757"/>
      <c r="GKK24" s="757"/>
      <c r="GKL24" s="757"/>
      <c r="GKM24" s="757"/>
      <c r="GKN24" s="757"/>
      <c r="GKO24" s="757"/>
      <c r="GKP24" s="757"/>
      <c r="GKQ24" s="757"/>
      <c r="GKR24" s="757"/>
      <c r="GKS24" s="757"/>
      <c r="GKT24" s="757"/>
      <c r="GKU24" s="757"/>
      <c r="GKV24" s="757"/>
      <c r="GKW24" s="757"/>
      <c r="GKX24" s="757"/>
      <c r="GKY24" s="757"/>
      <c r="GKZ24" s="757"/>
      <c r="GLA24" s="757"/>
      <c r="GLB24" s="757"/>
      <c r="GLC24" s="757"/>
      <c r="GLD24" s="757"/>
      <c r="GLE24" s="757"/>
      <c r="GLF24" s="757"/>
      <c r="GLG24" s="757"/>
      <c r="GLH24" s="757"/>
      <c r="GLI24" s="757"/>
      <c r="GLJ24" s="757"/>
      <c r="GLK24" s="757"/>
      <c r="GLL24" s="757"/>
      <c r="GLM24" s="757"/>
      <c r="GLN24" s="757"/>
      <c r="GLO24" s="757"/>
      <c r="GLP24" s="757"/>
      <c r="GLQ24" s="757"/>
      <c r="GLR24" s="757"/>
      <c r="GLS24" s="757"/>
      <c r="GLT24" s="757"/>
      <c r="GLU24" s="757"/>
      <c r="GLV24" s="757"/>
      <c r="GLW24" s="757"/>
      <c r="GLX24" s="757"/>
      <c r="GLY24" s="757"/>
      <c r="GLZ24" s="757"/>
      <c r="GMA24" s="757"/>
      <c r="GMB24" s="757"/>
      <c r="GMC24" s="757"/>
      <c r="GMD24" s="757"/>
      <c r="GME24" s="757"/>
      <c r="GMF24" s="757"/>
      <c r="GMG24" s="757"/>
      <c r="GMH24" s="757"/>
      <c r="GMI24" s="757"/>
      <c r="GMJ24" s="757"/>
      <c r="GMK24" s="757"/>
      <c r="GML24" s="757"/>
      <c r="GMM24" s="757"/>
      <c r="GMN24" s="757"/>
      <c r="GMO24" s="757"/>
      <c r="GMP24" s="757"/>
      <c r="GMQ24" s="757"/>
      <c r="GMR24" s="757"/>
      <c r="GMS24" s="757"/>
      <c r="GMT24" s="757"/>
      <c r="GMU24" s="757"/>
      <c r="GMV24" s="757"/>
      <c r="GMW24" s="757"/>
      <c r="GMX24" s="757"/>
      <c r="GMY24" s="757"/>
      <c r="GMZ24" s="757"/>
      <c r="GNA24" s="757"/>
      <c r="GNB24" s="757"/>
      <c r="GNC24" s="757"/>
      <c r="GND24" s="757"/>
      <c r="GNE24" s="757"/>
      <c r="GNF24" s="757"/>
      <c r="GNG24" s="757"/>
      <c r="GNH24" s="757"/>
      <c r="GNI24" s="757"/>
      <c r="GNJ24" s="757"/>
      <c r="GNK24" s="757"/>
      <c r="GNL24" s="757"/>
      <c r="GNM24" s="757"/>
      <c r="GNN24" s="757"/>
      <c r="GNO24" s="757"/>
      <c r="GNP24" s="757"/>
      <c r="GNQ24" s="757"/>
      <c r="GNR24" s="757"/>
      <c r="GNS24" s="757"/>
      <c r="GNT24" s="757"/>
      <c r="GNU24" s="757"/>
      <c r="GNV24" s="757"/>
      <c r="GNW24" s="757"/>
      <c r="GNX24" s="757"/>
      <c r="GNY24" s="757"/>
      <c r="GNZ24" s="757"/>
      <c r="GOA24" s="757"/>
      <c r="GOB24" s="757"/>
      <c r="GOC24" s="757"/>
      <c r="GOD24" s="757"/>
      <c r="GOE24" s="757"/>
      <c r="GOF24" s="757"/>
      <c r="GOG24" s="757"/>
      <c r="GOH24" s="757"/>
      <c r="GOI24" s="757"/>
      <c r="GOJ24" s="757"/>
      <c r="GOK24" s="757"/>
      <c r="GOL24" s="757"/>
      <c r="GOM24" s="757"/>
      <c r="GON24" s="757"/>
      <c r="GOO24" s="757"/>
      <c r="GOP24" s="757"/>
      <c r="GOQ24" s="757"/>
      <c r="GOR24" s="757"/>
      <c r="GOS24" s="757"/>
      <c r="GOT24" s="757"/>
      <c r="GOU24" s="757"/>
      <c r="GOV24" s="757"/>
      <c r="GOW24" s="757"/>
      <c r="GOX24" s="757"/>
      <c r="GOY24" s="757"/>
      <c r="GOZ24" s="757"/>
      <c r="GPA24" s="757"/>
      <c r="GPB24" s="757"/>
      <c r="GPC24" s="757"/>
      <c r="GPD24" s="757"/>
      <c r="GPE24" s="757"/>
      <c r="GPF24" s="757"/>
      <c r="GPG24" s="757"/>
      <c r="GPH24" s="757"/>
      <c r="GPI24" s="757"/>
      <c r="GPJ24" s="757"/>
      <c r="GPK24" s="757"/>
      <c r="GPL24" s="757"/>
      <c r="GPM24" s="757"/>
      <c r="GPN24" s="757"/>
      <c r="GPO24" s="757"/>
      <c r="GPP24" s="757"/>
      <c r="GPQ24" s="757"/>
      <c r="GPR24" s="757"/>
      <c r="GPS24" s="757"/>
      <c r="GPT24" s="757"/>
      <c r="GPU24" s="757"/>
      <c r="GPV24" s="757"/>
      <c r="GPW24" s="757"/>
      <c r="GPX24" s="757"/>
      <c r="GPY24" s="757"/>
      <c r="GPZ24" s="757"/>
      <c r="GQA24" s="757"/>
      <c r="GQB24" s="757"/>
      <c r="GQC24" s="757"/>
      <c r="GQD24" s="757"/>
      <c r="GQE24" s="757"/>
      <c r="GQF24" s="757"/>
      <c r="GQG24" s="757"/>
      <c r="GQH24" s="757"/>
      <c r="GQI24" s="757"/>
      <c r="GQJ24" s="757"/>
      <c r="GQK24" s="757"/>
      <c r="GQL24" s="757"/>
      <c r="GQM24" s="757"/>
      <c r="GQN24" s="757"/>
      <c r="GQO24" s="757"/>
      <c r="GQP24" s="757"/>
      <c r="GQQ24" s="757"/>
      <c r="GQR24" s="757"/>
      <c r="GQS24" s="757"/>
      <c r="GQT24" s="757"/>
      <c r="GQU24" s="757"/>
      <c r="GQV24" s="757"/>
      <c r="GQW24" s="757"/>
      <c r="GQX24" s="757"/>
      <c r="GQY24" s="757"/>
      <c r="GQZ24" s="757"/>
      <c r="GRA24" s="757"/>
      <c r="GRB24" s="757"/>
      <c r="GRC24" s="757"/>
      <c r="GRD24" s="757"/>
      <c r="GRE24" s="757"/>
      <c r="GRF24" s="757"/>
      <c r="GRG24" s="757"/>
      <c r="GRH24" s="757"/>
      <c r="GRI24" s="757"/>
      <c r="GRJ24" s="757"/>
      <c r="GRK24" s="757"/>
      <c r="GRL24" s="757"/>
      <c r="GRM24" s="757"/>
      <c r="GRN24" s="757"/>
      <c r="GRO24" s="757"/>
      <c r="GRP24" s="757"/>
      <c r="GRQ24" s="757"/>
      <c r="GRR24" s="757"/>
      <c r="GRS24" s="757"/>
      <c r="GRT24" s="757"/>
      <c r="GRU24" s="757"/>
      <c r="GRV24" s="757"/>
      <c r="GRW24" s="757"/>
      <c r="GRX24" s="757"/>
      <c r="GRY24" s="757"/>
      <c r="GRZ24" s="757"/>
      <c r="GSA24" s="757"/>
      <c r="GSB24" s="757"/>
      <c r="GSC24" s="757"/>
      <c r="GSD24" s="757"/>
      <c r="GSE24" s="757"/>
      <c r="GSF24" s="757"/>
      <c r="GSG24" s="757"/>
      <c r="GSH24" s="757"/>
      <c r="GSI24" s="757"/>
      <c r="GSJ24" s="757"/>
      <c r="GSK24" s="757"/>
      <c r="GSL24" s="757"/>
      <c r="GSM24" s="757"/>
      <c r="GSN24" s="757"/>
      <c r="GSO24" s="757"/>
      <c r="GSP24" s="757"/>
      <c r="GSQ24" s="757"/>
      <c r="GSR24" s="757"/>
      <c r="GSS24" s="757"/>
      <c r="GST24" s="757"/>
      <c r="GSU24" s="757"/>
      <c r="GSV24" s="757"/>
      <c r="GSW24" s="757"/>
      <c r="GSX24" s="757"/>
      <c r="GSY24" s="757"/>
      <c r="GSZ24" s="757"/>
      <c r="GTA24" s="757"/>
      <c r="GTB24" s="757"/>
      <c r="GTC24" s="757"/>
      <c r="GTD24" s="757"/>
      <c r="GTE24" s="757"/>
      <c r="GTF24" s="757"/>
      <c r="GTG24" s="757"/>
      <c r="GTH24" s="757"/>
      <c r="GTI24" s="757"/>
      <c r="GTJ24" s="757"/>
      <c r="GTK24" s="757"/>
      <c r="GTL24" s="757"/>
      <c r="GTM24" s="757"/>
      <c r="GTN24" s="757"/>
      <c r="GTO24" s="757"/>
      <c r="GTP24" s="757"/>
      <c r="GTQ24" s="757"/>
      <c r="GTR24" s="757"/>
      <c r="GTS24" s="757"/>
      <c r="GTT24" s="757"/>
      <c r="GTU24" s="757"/>
      <c r="GTV24" s="757"/>
      <c r="GTW24" s="757"/>
      <c r="GTX24" s="757"/>
      <c r="GTY24" s="757"/>
      <c r="GTZ24" s="757"/>
      <c r="GUA24" s="757"/>
      <c r="GUB24" s="757"/>
      <c r="GUC24" s="757"/>
      <c r="GUD24" s="757"/>
      <c r="GUE24" s="757"/>
      <c r="GUF24" s="757"/>
      <c r="GUG24" s="757"/>
      <c r="GUH24" s="757"/>
      <c r="GUI24" s="757"/>
      <c r="GUJ24" s="757"/>
      <c r="GUK24" s="757"/>
      <c r="GUL24" s="757"/>
      <c r="GUM24" s="757"/>
      <c r="GUN24" s="757"/>
      <c r="GUO24" s="757"/>
      <c r="GUP24" s="757"/>
      <c r="GUQ24" s="757"/>
      <c r="GUR24" s="757"/>
      <c r="GUS24" s="757"/>
      <c r="GUT24" s="757"/>
      <c r="GUU24" s="757"/>
      <c r="GUV24" s="757"/>
      <c r="GUW24" s="757"/>
      <c r="GUX24" s="757"/>
      <c r="GUY24" s="757"/>
      <c r="GUZ24" s="757"/>
      <c r="GVA24" s="757"/>
      <c r="GVB24" s="757"/>
      <c r="GVC24" s="757"/>
      <c r="GVD24" s="757"/>
      <c r="GVE24" s="757"/>
      <c r="GVF24" s="757"/>
      <c r="GVG24" s="757"/>
      <c r="GVH24" s="757"/>
      <c r="GVI24" s="757"/>
      <c r="GVJ24" s="757"/>
      <c r="GVK24" s="757"/>
      <c r="GVL24" s="757"/>
      <c r="GVM24" s="757"/>
      <c r="GVN24" s="757"/>
      <c r="GVO24" s="757"/>
      <c r="GVP24" s="757"/>
      <c r="GVQ24" s="757"/>
      <c r="GVR24" s="757"/>
      <c r="GVS24" s="757"/>
      <c r="GVT24" s="757"/>
      <c r="GVU24" s="757"/>
      <c r="GVV24" s="757"/>
      <c r="GVW24" s="757"/>
      <c r="GVX24" s="757"/>
      <c r="GVY24" s="757"/>
      <c r="GVZ24" s="757"/>
      <c r="GWA24" s="757"/>
      <c r="GWB24" s="757"/>
      <c r="GWC24" s="757"/>
      <c r="GWD24" s="757"/>
      <c r="GWE24" s="757"/>
      <c r="GWF24" s="757"/>
      <c r="GWG24" s="757"/>
      <c r="GWH24" s="757"/>
      <c r="GWI24" s="757"/>
      <c r="GWJ24" s="757"/>
      <c r="GWK24" s="757"/>
      <c r="GWL24" s="757"/>
      <c r="GWM24" s="757"/>
      <c r="GWN24" s="757"/>
      <c r="GWO24" s="757"/>
      <c r="GWP24" s="757"/>
      <c r="GWQ24" s="757"/>
      <c r="GWR24" s="757"/>
      <c r="GWS24" s="757"/>
      <c r="GWT24" s="757"/>
      <c r="GWU24" s="757"/>
      <c r="GWV24" s="757"/>
      <c r="GWW24" s="757"/>
      <c r="GWX24" s="757"/>
      <c r="GWY24" s="757"/>
      <c r="GWZ24" s="757"/>
      <c r="GXA24" s="757"/>
      <c r="GXB24" s="757"/>
      <c r="GXC24" s="757"/>
      <c r="GXD24" s="757"/>
      <c r="GXE24" s="757"/>
      <c r="GXF24" s="757"/>
      <c r="GXG24" s="757"/>
      <c r="GXH24" s="757"/>
      <c r="GXI24" s="757"/>
      <c r="GXJ24" s="757"/>
      <c r="GXK24" s="757"/>
      <c r="GXL24" s="757"/>
      <c r="GXM24" s="757"/>
      <c r="GXN24" s="757"/>
      <c r="GXO24" s="757"/>
      <c r="GXP24" s="757"/>
      <c r="GXQ24" s="757"/>
      <c r="GXR24" s="757"/>
      <c r="GXS24" s="757"/>
      <c r="GXT24" s="757"/>
      <c r="GXU24" s="757"/>
      <c r="GXV24" s="757"/>
      <c r="GXW24" s="757"/>
      <c r="GXX24" s="757"/>
      <c r="GXY24" s="757"/>
      <c r="GXZ24" s="757"/>
      <c r="GYA24" s="757"/>
      <c r="GYB24" s="757"/>
      <c r="GYC24" s="757"/>
      <c r="GYD24" s="757"/>
      <c r="GYE24" s="757"/>
      <c r="GYF24" s="757"/>
      <c r="GYG24" s="757"/>
      <c r="GYH24" s="757"/>
      <c r="GYI24" s="757"/>
      <c r="GYJ24" s="757"/>
      <c r="GYK24" s="757"/>
      <c r="GYL24" s="757"/>
      <c r="GYM24" s="757"/>
      <c r="GYN24" s="757"/>
      <c r="GYO24" s="757"/>
      <c r="GYP24" s="757"/>
      <c r="GYQ24" s="757"/>
      <c r="GYR24" s="757"/>
      <c r="GYS24" s="757"/>
      <c r="GYT24" s="757"/>
      <c r="GYU24" s="757"/>
      <c r="GYV24" s="757"/>
      <c r="GYW24" s="757"/>
      <c r="GYX24" s="757"/>
      <c r="GYY24" s="757"/>
      <c r="GYZ24" s="757"/>
      <c r="GZA24" s="757"/>
      <c r="GZB24" s="757"/>
      <c r="GZC24" s="757"/>
      <c r="GZD24" s="757"/>
      <c r="GZE24" s="757"/>
      <c r="GZF24" s="757"/>
      <c r="GZG24" s="757"/>
      <c r="GZH24" s="757"/>
      <c r="GZI24" s="757"/>
      <c r="GZJ24" s="757"/>
      <c r="GZK24" s="757"/>
      <c r="GZL24" s="757"/>
      <c r="GZM24" s="757"/>
      <c r="GZN24" s="757"/>
      <c r="GZO24" s="757"/>
      <c r="GZP24" s="757"/>
      <c r="GZQ24" s="757"/>
      <c r="GZR24" s="757"/>
      <c r="GZS24" s="757"/>
      <c r="GZT24" s="757"/>
      <c r="GZU24" s="757"/>
      <c r="GZV24" s="757"/>
      <c r="GZW24" s="757"/>
      <c r="GZX24" s="757"/>
      <c r="GZY24" s="757"/>
      <c r="GZZ24" s="757"/>
      <c r="HAA24" s="757"/>
      <c r="HAB24" s="757"/>
      <c r="HAC24" s="757"/>
      <c r="HAD24" s="757"/>
      <c r="HAE24" s="757"/>
      <c r="HAF24" s="757"/>
      <c r="HAG24" s="757"/>
      <c r="HAH24" s="757"/>
      <c r="HAI24" s="757"/>
      <c r="HAJ24" s="757"/>
      <c r="HAK24" s="757"/>
      <c r="HAL24" s="757"/>
      <c r="HAM24" s="757"/>
      <c r="HAN24" s="757"/>
      <c r="HAO24" s="757"/>
      <c r="HAP24" s="757"/>
      <c r="HAQ24" s="757"/>
      <c r="HAR24" s="757"/>
      <c r="HAS24" s="757"/>
      <c r="HAT24" s="757"/>
      <c r="HAU24" s="757"/>
      <c r="HAV24" s="757"/>
      <c r="HAW24" s="757"/>
      <c r="HAX24" s="757"/>
      <c r="HAY24" s="757"/>
      <c r="HAZ24" s="757"/>
      <c r="HBA24" s="757"/>
      <c r="HBB24" s="757"/>
      <c r="HBC24" s="757"/>
      <c r="HBD24" s="757"/>
      <c r="HBE24" s="757"/>
      <c r="HBF24" s="757"/>
      <c r="HBG24" s="757"/>
      <c r="HBH24" s="757"/>
      <c r="HBI24" s="757"/>
      <c r="HBJ24" s="757"/>
      <c r="HBK24" s="757"/>
      <c r="HBL24" s="757"/>
      <c r="HBM24" s="757"/>
      <c r="HBN24" s="757"/>
      <c r="HBO24" s="757"/>
      <c r="HBP24" s="757"/>
      <c r="HBQ24" s="757"/>
      <c r="HBR24" s="757"/>
      <c r="HBS24" s="757"/>
      <c r="HBT24" s="757"/>
      <c r="HBU24" s="757"/>
      <c r="HBV24" s="757"/>
      <c r="HBW24" s="757"/>
      <c r="HBX24" s="757"/>
      <c r="HBY24" s="757"/>
      <c r="HBZ24" s="757"/>
      <c r="HCA24" s="757"/>
      <c r="HCB24" s="757"/>
      <c r="HCC24" s="757"/>
      <c r="HCD24" s="757"/>
      <c r="HCE24" s="757"/>
      <c r="HCF24" s="757"/>
      <c r="HCG24" s="757"/>
      <c r="HCH24" s="757"/>
      <c r="HCI24" s="757"/>
      <c r="HCJ24" s="757"/>
      <c r="HCK24" s="757"/>
      <c r="HCL24" s="757"/>
      <c r="HCM24" s="757"/>
      <c r="HCN24" s="757"/>
      <c r="HCO24" s="757"/>
      <c r="HCP24" s="757"/>
      <c r="HCQ24" s="757"/>
      <c r="HCR24" s="757"/>
      <c r="HCS24" s="757"/>
      <c r="HCT24" s="757"/>
      <c r="HCU24" s="757"/>
      <c r="HCV24" s="757"/>
      <c r="HCW24" s="757"/>
      <c r="HCX24" s="757"/>
      <c r="HCY24" s="757"/>
      <c r="HCZ24" s="757"/>
      <c r="HDA24" s="757"/>
      <c r="HDB24" s="757"/>
      <c r="HDC24" s="757"/>
      <c r="HDD24" s="757"/>
      <c r="HDE24" s="757"/>
      <c r="HDF24" s="757"/>
      <c r="HDG24" s="757"/>
      <c r="HDH24" s="757"/>
      <c r="HDI24" s="757"/>
      <c r="HDJ24" s="757"/>
      <c r="HDK24" s="757"/>
      <c r="HDL24" s="757"/>
      <c r="HDM24" s="757"/>
      <c r="HDN24" s="757"/>
      <c r="HDO24" s="757"/>
      <c r="HDP24" s="757"/>
      <c r="HDQ24" s="757"/>
      <c r="HDR24" s="757"/>
      <c r="HDS24" s="757"/>
      <c r="HDT24" s="757"/>
      <c r="HDU24" s="757"/>
      <c r="HDV24" s="757"/>
      <c r="HDW24" s="757"/>
      <c r="HDX24" s="757"/>
      <c r="HDY24" s="757"/>
      <c r="HDZ24" s="757"/>
      <c r="HEA24" s="757"/>
      <c r="HEB24" s="757"/>
      <c r="HEC24" s="757"/>
      <c r="HED24" s="757"/>
      <c r="HEE24" s="757"/>
      <c r="HEF24" s="757"/>
      <c r="HEG24" s="757"/>
      <c r="HEH24" s="757"/>
      <c r="HEI24" s="757"/>
      <c r="HEJ24" s="757"/>
      <c r="HEK24" s="757"/>
      <c r="HEL24" s="757"/>
      <c r="HEM24" s="757"/>
      <c r="HEN24" s="757"/>
      <c r="HEO24" s="757"/>
      <c r="HEP24" s="757"/>
      <c r="HEQ24" s="757"/>
      <c r="HER24" s="757"/>
      <c r="HES24" s="757"/>
      <c r="HET24" s="757"/>
      <c r="HEU24" s="757"/>
      <c r="HEV24" s="757"/>
      <c r="HEW24" s="757"/>
      <c r="HEX24" s="757"/>
      <c r="HEY24" s="757"/>
      <c r="HEZ24" s="757"/>
      <c r="HFA24" s="757"/>
      <c r="HFB24" s="757"/>
      <c r="HFC24" s="757"/>
      <c r="HFD24" s="757"/>
      <c r="HFE24" s="757"/>
      <c r="HFF24" s="757"/>
      <c r="HFG24" s="757"/>
      <c r="HFH24" s="757"/>
      <c r="HFI24" s="757"/>
      <c r="HFJ24" s="757"/>
      <c r="HFK24" s="757"/>
      <c r="HFL24" s="757"/>
      <c r="HFM24" s="757"/>
      <c r="HFN24" s="757"/>
      <c r="HFO24" s="757"/>
      <c r="HFP24" s="757"/>
      <c r="HFQ24" s="757"/>
      <c r="HFR24" s="757"/>
      <c r="HFS24" s="757"/>
      <c r="HFT24" s="757"/>
      <c r="HFU24" s="757"/>
      <c r="HFV24" s="757"/>
      <c r="HFW24" s="757"/>
      <c r="HFX24" s="757"/>
      <c r="HFY24" s="757"/>
      <c r="HFZ24" s="757"/>
      <c r="HGA24" s="757"/>
      <c r="HGB24" s="757"/>
      <c r="HGC24" s="757"/>
      <c r="HGD24" s="757"/>
      <c r="HGE24" s="757"/>
      <c r="HGF24" s="757"/>
      <c r="HGG24" s="757"/>
      <c r="HGH24" s="757"/>
      <c r="HGI24" s="757"/>
      <c r="HGJ24" s="757"/>
      <c r="HGK24" s="757"/>
      <c r="HGL24" s="757"/>
      <c r="HGM24" s="757"/>
      <c r="HGN24" s="757"/>
      <c r="HGO24" s="757"/>
      <c r="HGP24" s="757"/>
      <c r="HGQ24" s="757"/>
      <c r="HGR24" s="757"/>
      <c r="HGS24" s="757"/>
      <c r="HGT24" s="757"/>
      <c r="HGU24" s="757"/>
      <c r="HGV24" s="757"/>
      <c r="HGW24" s="757"/>
      <c r="HGX24" s="757"/>
      <c r="HGY24" s="757"/>
      <c r="HGZ24" s="757"/>
      <c r="HHA24" s="757"/>
      <c r="HHB24" s="757"/>
      <c r="HHC24" s="757"/>
      <c r="HHD24" s="757"/>
      <c r="HHE24" s="757"/>
      <c r="HHF24" s="757"/>
      <c r="HHG24" s="757"/>
      <c r="HHH24" s="757"/>
      <c r="HHI24" s="757"/>
      <c r="HHJ24" s="757"/>
      <c r="HHK24" s="757"/>
      <c r="HHL24" s="757"/>
      <c r="HHM24" s="757"/>
      <c r="HHN24" s="757"/>
      <c r="HHO24" s="757"/>
      <c r="HHP24" s="757"/>
      <c r="HHQ24" s="757"/>
      <c r="HHR24" s="757"/>
      <c r="HHS24" s="757"/>
      <c r="HHT24" s="757"/>
      <c r="HHU24" s="757"/>
      <c r="HHV24" s="757"/>
      <c r="HHW24" s="757"/>
      <c r="HHX24" s="757"/>
      <c r="HHY24" s="757"/>
      <c r="HHZ24" s="757"/>
      <c r="HIA24" s="757"/>
      <c r="HIB24" s="757"/>
      <c r="HIC24" s="757"/>
      <c r="HID24" s="757"/>
      <c r="HIE24" s="757"/>
      <c r="HIF24" s="757"/>
      <c r="HIG24" s="757"/>
      <c r="HIH24" s="757"/>
      <c r="HII24" s="757"/>
      <c r="HIJ24" s="757"/>
      <c r="HIK24" s="757"/>
      <c r="HIL24" s="757"/>
      <c r="HIM24" s="757"/>
      <c r="HIN24" s="757"/>
      <c r="HIO24" s="757"/>
      <c r="HIP24" s="757"/>
      <c r="HIQ24" s="757"/>
      <c r="HIR24" s="757"/>
      <c r="HIS24" s="757"/>
      <c r="HIT24" s="757"/>
      <c r="HIU24" s="757"/>
      <c r="HIV24" s="757"/>
      <c r="HIW24" s="757"/>
      <c r="HIX24" s="757"/>
      <c r="HIY24" s="757"/>
      <c r="HIZ24" s="757"/>
      <c r="HJA24" s="757"/>
      <c r="HJB24" s="757"/>
      <c r="HJC24" s="757"/>
      <c r="HJD24" s="757"/>
      <c r="HJE24" s="757"/>
      <c r="HJF24" s="757"/>
      <c r="HJG24" s="757"/>
      <c r="HJH24" s="757"/>
      <c r="HJI24" s="757"/>
      <c r="HJJ24" s="757"/>
      <c r="HJK24" s="757"/>
      <c r="HJL24" s="757"/>
      <c r="HJM24" s="757"/>
      <c r="HJN24" s="757"/>
      <c r="HJO24" s="757"/>
      <c r="HJP24" s="757"/>
      <c r="HJQ24" s="757"/>
      <c r="HJR24" s="757"/>
      <c r="HJS24" s="757"/>
      <c r="HJT24" s="757"/>
      <c r="HJU24" s="757"/>
      <c r="HJV24" s="757"/>
      <c r="HJW24" s="757"/>
      <c r="HJX24" s="757"/>
      <c r="HJY24" s="757"/>
      <c r="HJZ24" s="757"/>
      <c r="HKA24" s="757"/>
      <c r="HKB24" s="757"/>
      <c r="HKC24" s="757"/>
      <c r="HKD24" s="757"/>
      <c r="HKE24" s="757"/>
      <c r="HKF24" s="757"/>
      <c r="HKG24" s="757"/>
      <c r="HKH24" s="757"/>
      <c r="HKI24" s="757"/>
      <c r="HKJ24" s="757"/>
      <c r="HKK24" s="757"/>
      <c r="HKL24" s="757"/>
      <c r="HKM24" s="757"/>
      <c r="HKN24" s="757"/>
      <c r="HKO24" s="757"/>
      <c r="HKP24" s="757"/>
      <c r="HKQ24" s="757"/>
      <c r="HKR24" s="757"/>
      <c r="HKS24" s="757"/>
      <c r="HKT24" s="757"/>
      <c r="HKU24" s="757"/>
      <c r="HKV24" s="757"/>
      <c r="HKW24" s="757"/>
      <c r="HKX24" s="757"/>
      <c r="HKY24" s="757"/>
      <c r="HKZ24" s="757"/>
      <c r="HLA24" s="757"/>
      <c r="HLB24" s="757"/>
      <c r="HLC24" s="757"/>
      <c r="HLD24" s="757"/>
      <c r="HLE24" s="757"/>
      <c r="HLF24" s="757"/>
      <c r="HLG24" s="757"/>
      <c r="HLH24" s="757"/>
      <c r="HLI24" s="757"/>
      <c r="HLJ24" s="757"/>
      <c r="HLK24" s="757"/>
      <c r="HLL24" s="757"/>
      <c r="HLM24" s="757"/>
      <c r="HLN24" s="757"/>
      <c r="HLO24" s="757"/>
      <c r="HLP24" s="757"/>
      <c r="HLQ24" s="757"/>
      <c r="HLR24" s="757"/>
      <c r="HLS24" s="757"/>
      <c r="HLT24" s="757"/>
      <c r="HLU24" s="757"/>
      <c r="HLV24" s="757"/>
      <c r="HLW24" s="757"/>
      <c r="HLX24" s="757"/>
      <c r="HLY24" s="757"/>
      <c r="HLZ24" s="757"/>
      <c r="HMA24" s="757"/>
      <c r="HMB24" s="757"/>
      <c r="HMC24" s="757"/>
      <c r="HMD24" s="757"/>
      <c r="HME24" s="757"/>
      <c r="HMF24" s="757"/>
      <c r="HMG24" s="757"/>
      <c r="HMH24" s="757"/>
      <c r="HMI24" s="757"/>
      <c r="HMJ24" s="757"/>
      <c r="HMK24" s="757"/>
      <c r="HML24" s="757"/>
      <c r="HMM24" s="757"/>
      <c r="HMN24" s="757"/>
      <c r="HMO24" s="757"/>
      <c r="HMP24" s="757"/>
      <c r="HMQ24" s="757"/>
      <c r="HMR24" s="757"/>
      <c r="HMS24" s="757"/>
      <c r="HMT24" s="757"/>
      <c r="HMU24" s="757"/>
      <c r="HMV24" s="757"/>
      <c r="HMW24" s="757"/>
      <c r="HMX24" s="757"/>
      <c r="HMY24" s="757"/>
      <c r="HMZ24" s="757"/>
      <c r="HNA24" s="757"/>
      <c r="HNB24" s="757"/>
      <c r="HNC24" s="757"/>
      <c r="HND24" s="757"/>
      <c r="HNE24" s="757"/>
      <c r="HNF24" s="757"/>
      <c r="HNG24" s="757"/>
      <c r="HNH24" s="757"/>
      <c r="HNI24" s="757"/>
      <c r="HNJ24" s="757"/>
      <c r="HNK24" s="757"/>
      <c r="HNL24" s="757"/>
      <c r="HNM24" s="757"/>
      <c r="HNN24" s="757"/>
      <c r="HNO24" s="757"/>
      <c r="HNP24" s="757"/>
      <c r="HNQ24" s="757"/>
      <c r="HNR24" s="757"/>
      <c r="HNS24" s="757"/>
      <c r="HNT24" s="757"/>
      <c r="HNU24" s="757"/>
      <c r="HNV24" s="757"/>
      <c r="HNW24" s="757"/>
      <c r="HNX24" s="757"/>
      <c r="HNY24" s="757"/>
      <c r="HNZ24" s="757"/>
      <c r="HOA24" s="757"/>
      <c r="HOB24" s="757"/>
      <c r="HOC24" s="757"/>
      <c r="HOD24" s="757"/>
      <c r="HOE24" s="757"/>
      <c r="HOF24" s="757"/>
      <c r="HOG24" s="757"/>
      <c r="HOH24" s="757"/>
      <c r="HOI24" s="757"/>
      <c r="HOJ24" s="757"/>
      <c r="HOK24" s="757"/>
      <c r="HOL24" s="757"/>
      <c r="HOM24" s="757"/>
      <c r="HON24" s="757"/>
      <c r="HOO24" s="757"/>
      <c r="HOP24" s="757"/>
      <c r="HOQ24" s="757"/>
      <c r="HOR24" s="757"/>
      <c r="HOS24" s="757"/>
      <c r="HOT24" s="757"/>
      <c r="HOU24" s="757"/>
      <c r="HOV24" s="757"/>
      <c r="HOW24" s="757"/>
      <c r="HOX24" s="757"/>
      <c r="HOY24" s="757"/>
      <c r="HOZ24" s="757"/>
      <c r="HPA24" s="757"/>
      <c r="HPB24" s="757"/>
      <c r="HPC24" s="757"/>
      <c r="HPD24" s="757"/>
      <c r="HPE24" s="757"/>
      <c r="HPF24" s="757"/>
      <c r="HPG24" s="757"/>
      <c r="HPH24" s="757"/>
      <c r="HPI24" s="757"/>
      <c r="HPJ24" s="757"/>
      <c r="HPK24" s="757"/>
      <c r="HPL24" s="757"/>
      <c r="HPM24" s="757"/>
      <c r="HPN24" s="757"/>
      <c r="HPO24" s="757"/>
      <c r="HPP24" s="757"/>
      <c r="HPQ24" s="757"/>
      <c r="HPR24" s="757"/>
      <c r="HPS24" s="757"/>
      <c r="HPT24" s="757"/>
      <c r="HPU24" s="757"/>
      <c r="HPV24" s="757"/>
      <c r="HPW24" s="757"/>
      <c r="HPX24" s="757"/>
      <c r="HPY24" s="757"/>
      <c r="HPZ24" s="757"/>
      <c r="HQA24" s="757"/>
      <c r="HQB24" s="757"/>
      <c r="HQC24" s="757"/>
      <c r="HQD24" s="757"/>
      <c r="HQE24" s="757"/>
      <c r="HQF24" s="757"/>
      <c r="HQG24" s="757"/>
      <c r="HQH24" s="757"/>
      <c r="HQI24" s="757"/>
      <c r="HQJ24" s="757"/>
      <c r="HQK24" s="757"/>
      <c r="HQL24" s="757"/>
      <c r="HQM24" s="757"/>
      <c r="HQN24" s="757"/>
      <c r="HQO24" s="757"/>
      <c r="HQP24" s="757"/>
      <c r="HQQ24" s="757"/>
      <c r="HQR24" s="757"/>
      <c r="HQS24" s="757"/>
      <c r="HQT24" s="757"/>
      <c r="HQU24" s="757"/>
      <c r="HQV24" s="757"/>
      <c r="HQW24" s="757"/>
      <c r="HQX24" s="757"/>
      <c r="HQY24" s="757"/>
      <c r="HQZ24" s="757"/>
      <c r="HRA24" s="757"/>
      <c r="HRB24" s="757"/>
      <c r="HRC24" s="757"/>
      <c r="HRD24" s="757"/>
      <c r="HRE24" s="757"/>
      <c r="HRF24" s="757"/>
      <c r="HRG24" s="757"/>
      <c r="HRH24" s="757"/>
      <c r="HRI24" s="757"/>
      <c r="HRJ24" s="757"/>
      <c r="HRK24" s="757"/>
      <c r="HRL24" s="757"/>
      <c r="HRM24" s="757"/>
      <c r="HRN24" s="757"/>
      <c r="HRO24" s="757"/>
      <c r="HRP24" s="757"/>
      <c r="HRQ24" s="757"/>
      <c r="HRR24" s="757"/>
      <c r="HRS24" s="757"/>
      <c r="HRT24" s="757"/>
      <c r="HRU24" s="757"/>
      <c r="HRV24" s="757"/>
      <c r="HRW24" s="757"/>
      <c r="HRX24" s="757"/>
      <c r="HRY24" s="757"/>
      <c r="HRZ24" s="757"/>
      <c r="HSA24" s="757"/>
      <c r="HSB24" s="757"/>
      <c r="HSC24" s="757"/>
      <c r="HSD24" s="757"/>
      <c r="HSE24" s="757"/>
      <c r="HSF24" s="757"/>
      <c r="HSG24" s="757"/>
      <c r="HSH24" s="757"/>
      <c r="HSI24" s="757"/>
      <c r="HSJ24" s="757"/>
      <c r="HSK24" s="757"/>
      <c r="HSL24" s="757"/>
      <c r="HSM24" s="757"/>
      <c r="HSN24" s="757"/>
      <c r="HSO24" s="757"/>
      <c r="HSP24" s="757"/>
      <c r="HSQ24" s="757"/>
      <c r="HSR24" s="757"/>
      <c r="HSS24" s="757"/>
      <c r="HST24" s="757"/>
      <c r="HSU24" s="757"/>
      <c r="HSV24" s="757"/>
      <c r="HSW24" s="757"/>
      <c r="HSX24" s="757"/>
      <c r="HSY24" s="757"/>
      <c r="HSZ24" s="757"/>
      <c r="HTA24" s="757"/>
      <c r="HTB24" s="757"/>
      <c r="HTC24" s="757"/>
      <c r="HTD24" s="757"/>
      <c r="HTE24" s="757"/>
      <c r="HTF24" s="757"/>
      <c r="HTG24" s="757"/>
      <c r="HTH24" s="757"/>
      <c r="HTI24" s="757"/>
      <c r="HTJ24" s="757"/>
      <c r="HTK24" s="757"/>
      <c r="HTL24" s="757"/>
      <c r="HTM24" s="757"/>
      <c r="HTN24" s="757"/>
      <c r="HTO24" s="757"/>
      <c r="HTP24" s="757"/>
      <c r="HTQ24" s="757"/>
      <c r="HTR24" s="757"/>
      <c r="HTS24" s="757"/>
      <c r="HTT24" s="757"/>
      <c r="HTU24" s="757"/>
      <c r="HTV24" s="757"/>
      <c r="HTW24" s="757"/>
      <c r="HTX24" s="757"/>
      <c r="HTY24" s="757"/>
      <c r="HTZ24" s="757"/>
      <c r="HUA24" s="757"/>
      <c r="HUB24" s="757"/>
      <c r="HUC24" s="757"/>
      <c r="HUD24" s="757"/>
      <c r="HUE24" s="757"/>
      <c r="HUF24" s="757"/>
      <c r="HUG24" s="757"/>
      <c r="HUH24" s="757"/>
      <c r="HUI24" s="757"/>
      <c r="HUJ24" s="757"/>
      <c r="HUK24" s="757"/>
      <c r="HUL24" s="757"/>
      <c r="HUM24" s="757"/>
      <c r="HUN24" s="757"/>
      <c r="HUO24" s="757"/>
      <c r="HUP24" s="757"/>
      <c r="HUQ24" s="757"/>
      <c r="HUR24" s="757"/>
      <c r="HUS24" s="757"/>
      <c r="HUT24" s="757"/>
      <c r="HUU24" s="757"/>
      <c r="HUV24" s="757"/>
      <c r="HUW24" s="757"/>
      <c r="HUX24" s="757"/>
      <c r="HUY24" s="757"/>
      <c r="HUZ24" s="757"/>
      <c r="HVA24" s="757"/>
      <c r="HVB24" s="757"/>
      <c r="HVC24" s="757"/>
      <c r="HVD24" s="757"/>
      <c r="HVE24" s="757"/>
      <c r="HVF24" s="757"/>
      <c r="HVG24" s="757"/>
      <c r="HVH24" s="757"/>
      <c r="HVI24" s="757"/>
      <c r="HVJ24" s="757"/>
      <c r="HVK24" s="757"/>
      <c r="HVL24" s="757"/>
      <c r="HVM24" s="757"/>
      <c r="HVN24" s="757"/>
      <c r="HVO24" s="757"/>
      <c r="HVP24" s="757"/>
      <c r="HVQ24" s="757"/>
      <c r="HVR24" s="757"/>
      <c r="HVS24" s="757"/>
      <c r="HVT24" s="757"/>
      <c r="HVU24" s="757"/>
      <c r="HVV24" s="757"/>
      <c r="HVW24" s="757"/>
      <c r="HVX24" s="757"/>
      <c r="HVY24" s="757"/>
      <c r="HVZ24" s="757"/>
      <c r="HWA24" s="757"/>
      <c r="HWB24" s="757"/>
      <c r="HWC24" s="757"/>
      <c r="HWD24" s="757"/>
      <c r="HWE24" s="757"/>
      <c r="HWF24" s="757"/>
      <c r="HWG24" s="757"/>
      <c r="HWH24" s="757"/>
      <c r="HWI24" s="757"/>
      <c r="HWJ24" s="757"/>
      <c r="HWK24" s="757"/>
      <c r="HWL24" s="757"/>
      <c r="HWM24" s="757"/>
      <c r="HWN24" s="757"/>
      <c r="HWO24" s="757"/>
      <c r="HWP24" s="757"/>
      <c r="HWQ24" s="757"/>
      <c r="HWR24" s="757"/>
      <c r="HWS24" s="757"/>
      <c r="HWT24" s="757"/>
      <c r="HWU24" s="757"/>
      <c r="HWV24" s="757"/>
      <c r="HWW24" s="757"/>
      <c r="HWX24" s="757"/>
      <c r="HWY24" s="757"/>
      <c r="HWZ24" s="757"/>
      <c r="HXA24" s="757"/>
      <c r="HXB24" s="757"/>
      <c r="HXC24" s="757"/>
      <c r="HXD24" s="757"/>
      <c r="HXE24" s="757"/>
      <c r="HXF24" s="757"/>
      <c r="HXG24" s="757"/>
      <c r="HXH24" s="757"/>
      <c r="HXI24" s="757"/>
      <c r="HXJ24" s="757"/>
      <c r="HXK24" s="757"/>
      <c r="HXL24" s="757"/>
      <c r="HXM24" s="757"/>
      <c r="HXN24" s="757"/>
      <c r="HXO24" s="757"/>
      <c r="HXP24" s="757"/>
      <c r="HXQ24" s="757"/>
      <c r="HXR24" s="757"/>
      <c r="HXS24" s="757"/>
      <c r="HXT24" s="757"/>
      <c r="HXU24" s="757"/>
      <c r="HXV24" s="757"/>
      <c r="HXW24" s="757"/>
      <c r="HXX24" s="757"/>
      <c r="HXY24" s="757"/>
      <c r="HXZ24" s="757"/>
      <c r="HYA24" s="757"/>
      <c r="HYB24" s="757"/>
      <c r="HYC24" s="757"/>
      <c r="HYD24" s="757"/>
      <c r="HYE24" s="757"/>
      <c r="HYF24" s="757"/>
      <c r="HYG24" s="757"/>
      <c r="HYH24" s="757"/>
      <c r="HYI24" s="757"/>
      <c r="HYJ24" s="757"/>
      <c r="HYK24" s="757"/>
      <c r="HYL24" s="757"/>
      <c r="HYM24" s="757"/>
      <c r="HYN24" s="757"/>
      <c r="HYO24" s="757"/>
      <c r="HYP24" s="757"/>
      <c r="HYQ24" s="757"/>
      <c r="HYR24" s="757"/>
      <c r="HYS24" s="757"/>
      <c r="HYT24" s="757"/>
      <c r="HYU24" s="757"/>
      <c r="HYV24" s="757"/>
      <c r="HYW24" s="757"/>
      <c r="HYX24" s="757"/>
      <c r="HYY24" s="757"/>
      <c r="HYZ24" s="757"/>
      <c r="HZA24" s="757"/>
      <c r="HZB24" s="757"/>
      <c r="HZC24" s="757"/>
      <c r="HZD24" s="757"/>
      <c r="HZE24" s="757"/>
      <c r="HZF24" s="757"/>
      <c r="HZG24" s="757"/>
      <c r="HZH24" s="757"/>
      <c r="HZI24" s="757"/>
      <c r="HZJ24" s="757"/>
      <c r="HZK24" s="757"/>
      <c r="HZL24" s="757"/>
      <c r="HZM24" s="757"/>
      <c r="HZN24" s="757"/>
      <c r="HZO24" s="757"/>
      <c r="HZP24" s="757"/>
      <c r="HZQ24" s="757"/>
      <c r="HZR24" s="757"/>
      <c r="HZS24" s="757"/>
      <c r="HZT24" s="757"/>
      <c r="HZU24" s="757"/>
      <c r="HZV24" s="757"/>
      <c r="HZW24" s="757"/>
      <c r="HZX24" s="757"/>
      <c r="HZY24" s="757"/>
      <c r="HZZ24" s="757"/>
      <c r="IAA24" s="757"/>
      <c r="IAB24" s="757"/>
      <c r="IAC24" s="757"/>
      <c r="IAD24" s="757"/>
      <c r="IAE24" s="757"/>
      <c r="IAF24" s="757"/>
      <c r="IAG24" s="757"/>
      <c r="IAH24" s="757"/>
      <c r="IAI24" s="757"/>
      <c r="IAJ24" s="757"/>
      <c r="IAK24" s="757"/>
      <c r="IAL24" s="757"/>
      <c r="IAM24" s="757"/>
      <c r="IAN24" s="757"/>
      <c r="IAO24" s="757"/>
      <c r="IAP24" s="757"/>
      <c r="IAQ24" s="757"/>
      <c r="IAR24" s="757"/>
      <c r="IAS24" s="757"/>
      <c r="IAT24" s="757"/>
      <c r="IAU24" s="757"/>
      <c r="IAV24" s="757"/>
      <c r="IAW24" s="757"/>
      <c r="IAX24" s="757"/>
      <c r="IAY24" s="757"/>
      <c r="IAZ24" s="757"/>
      <c r="IBA24" s="757"/>
      <c r="IBB24" s="757"/>
      <c r="IBC24" s="757"/>
      <c r="IBD24" s="757"/>
      <c r="IBE24" s="757"/>
      <c r="IBF24" s="757"/>
      <c r="IBG24" s="757"/>
      <c r="IBH24" s="757"/>
      <c r="IBI24" s="757"/>
      <c r="IBJ24" s="757"/>
      <c r="IBK24" s="757"/>
      <c r="IBL24" s="757"/>
      <c r="IBM24" s="757"/>
      <c r="IBN24" s="757"/>
      <c r="IBO24" s="757"/>
      <c r="IBP24" s="757"/>
      <c r="IBQ24" s="757"/>
      <c r="IBR24" s="757"/>
      <c r="IBS24" s="757"/>
      <c r="IBT24" s="757"/>
      <c r="IBU24" s="757"/>
      <c r="IBV24" s="757"/>
      <c r="IBW24" s="757"/>
      <c r="IBX24" s="757"/>
      <c r="IBY24" s="757"/>
      <c r="IBZ24" s="757"/>
      <c r="ICA24" s="757"/>
      <c r="ICB24" s="757"/>
      <c r="ICC24" s="757"/>
      <c r="ICD24" s="757"/>
      <c r="ICE24" s="757"/>
      <c r="ICF24" s="757"/>
      <c r="ICG24" s="757"/>
      <c r="ICH24" s="757"/>
      <c r="ICI24" s="757"/>
      <c r="ICJ24" s="757"/>
      <c r="ICK24" s="757"/>
      <c r="ICL24" s="757"/>
      <c r="ICM24" s="757"/>
      <c r="ICN24" s="757"/>
      <c r="ICO24" s="757"/>
      <c r="ICP24" s="757"/>
      <c r="ICQ24" s="757"/>
      <c r="ICR24" s="757"/>
      <c r="ICS24" s="757"/>
      <c r="ICT24" s="757"/>
      <c r="ICU24" s="757"/>
      <c r="ICV24" s="757"/>
      <c r="ICW24" s="757"/>
      <c r="ICX24" s="757"/>
      <c r="ICY24" s="757"/>
      <c r="ICZ24" s="757"/>
      <c r="IDA24" s="757"/>
      <c r="IDB24" s="757"/>
      <c r="IDC24" s="757"/>
      <c r="IDD24" s="757"/>
      <c r="IDE24" s="757"/>
      <c r="IDF24" s="757"/>
      <c r="IDG24" s="757"/>
      <c r="IDH24" s="757"/>
      <c r="IDI24" s="757"/>
      <c r="IDJ24" s="757"/>
      <c r="IDK24" s="757"/>
      <c r="IDL24" s="757"/>
      <c r="IDM24" s="757"/>
      <c r="IDN24" s="757"/>
      <c r="IDO24" s="757"/>
      <c r="IDP24" s="757"/>
      <c r="IDQ24" s="757"/>
      <c r="IDR24" s="757"/>
      <c r="IDS24" s="757"/>
      <c r="IDT24" s="757"/>
      <c r="IDU24" s="757"/>
      <c r="IDV24" s="757"/>
      <c r="IDW24" s="757"/>
      <c r="IDX24" s="757"/>
      <c r="IDY24" s="757"/>
      <c r="IDZ24" s="757"/>
      <c r="IEA24" s="757"/>
      <c r="IEB24" s="757"/>
      <c r="IEC24" s="757"/>
      <c r="IED24" s="757"/>
      <c r="IEE24" s="757"/>
      <c r="IEF24" s="757"/>
      <c r="IEG24" s="757"/>
      <c r="IEH24" s="757"/>
      <c r="IEI24" s="757"/>
      <c r="IEJ24" s="757"/>
      <c r="IEK24" s="757"/>
      <c r="IEL24" s="757"/>
      <c r="IEM24" s="757"/>
      <c r="IEN24" s="757"/>
      <c r="IEO24" s="757"/>
      <c r="IEP24" s="757"/>
      <c r="IEQ24" s="757"/>
      <c r="IER24" s="757"/>
      <c r="IES24" s="757"/>
      <c r="IET24" s="757"/>
      <c r="IEU24" s="757"/>
      <c r="IEV24" s="757"/>
      <c r="IEW24" s="757"/>
      <c r="IEX24" s="757"/>
      <c r="IEY24" s="757"/>
      <c r="IEZ24" s="757"/>
      <c r="IFA24" s="757"/>
      <c r="IFB24" s="757"/>
      <c r="IFC24" s="757"/>
      <c r="IFD24" s="757"/>
      <c r="IFE24" s="757"/>
      <c r="IFF24" s="757"/>
      <c r="IFG24" s="757"/>
      <c r="IFH24" s="757"/>
      <c r="IFI24" s="757"/>
      <c r="IFJ24" s="757"/>
      <c r="IFK24" s="757"/>
      <c r="IFL24" s="757"/>
      <c r="IFM24" s="757"/>
      <c r="IFN24" s="757"/>
      <c r="IFO24" s="757"/>
      <c r="IFP24" s="757"/>
      <c r="IFQ24" s="757"/>
      <c r="IFR24" s="757"/>
      <c r="IFS24" s="757"/>
      <c r="IFT24" s="757"/>
      <c r="IFU24" s="757"/>
      <c r="IFV24" s="757"/>
      <c r="IFW24" s="757"/>
      <c r="IFX24" s="757"/>
      <c r="IFY24" s="757"/>
      <c r="IFZ24" s="757"/>
      <c r="IGA24" s="757"/>
      <c r="IGB24" s="757"/>
      <c r="IGC24" s="757"/>
      <c r="IGD24" s="757"/>
      <c r="IGE24" s="757"/>
      <c r="IGF24" s="757"/>
      <c r="IGG24" s="757"/>
      <c r="IGH24" s="757"/>
      <c r="IGI24" s="757"/>
      <c r="IGJ24" s="757"/>
      <c r="IGK24" s="757"/>
      <c r="IGL24" s="757"/>
      <c r="IGM24" s="757"/>
      <c r="IGN24" s="757"/>
      <c r="IGO24" s="757"/>
      <c r="IGP24" s="757"/>
      <c r="IGQ24" s="757"/>
      <c r="IGR24" s="757"/>
      <c r="IGS24" s="757"/>
      <c r="IGT24" s="757"/>
      <c r="IGU24" s="757"/>
      <c r="IGV24" s="757"/>
      <c r="IGW24" s="757"/>
      <c r="IGX24" s="757"/>
      <c r="IGY24" s="757"/>
      <c r="IGZ24" s="757"/>
      <c r="IHA24" s="757"/>
      <c r="IHB24" s="757"/>
      <c r="IHC24" s="757"/>
      <c r="IHD24" s="757"/>
      <c r="IHE24" s="757"/>
      <c r="IHF24" s="757"/>
      <c r="IHG24" s="757"/>
      <c r="IHH24" s="757"/>
      <c r="IHI24" s="757"/>
      <c r="IHJ24" s="757"/>
      <c r="IHK24" s="757"/>
      <c r="IHL24" s="757"/>
      <c r="IHM24" s="757"/>
      <c r="IHN24" s="757"/>
      <c r="IHO24" s="757"/>
      <c r="IHP24" s="757"/>
      <c r="IHQ24" s="757"/>
      <c r="IHR24" s="757"/>
      <c r="IHS24" s="757"/>
      <c r="IHT24" s="757"/>
      <c r="IHU24" s="757"/>
      <c r="IHV24" s="757"/>
      <c r="IHW24" s="757"/>
      <c r="IHX24" s="757"/>
      <c r="IHY24" s="757"/>
      <c r="IHZ24" s="757"/>
      <c r="IIA24" s="757"/>
      <c r="IIB24" s="757"/>
      <c r="IIC24" s="757"/>
      <c r="IID24" s="757"/>
      <c r="IIE24" s="757"/>
      <c r="IIF24" s="757"/>
      <c r="IIG24" s="757"/>
      <c r="IIH24" s="757"/>
      <c r="III24" s="757"/>
      <c r="IIJ24" s="757"/>
      <c r="IIK24" s="757"/>
      <c r="IIL24" s="757"/>
      <c r="IIM24" s="757"/>
      <c r="IIN24" s="757"/>
      <c r="IIO24" s="757"/>
      <c r="IIP24" s="757"/>
      <c r="IIQ24" s="757"/>
      <c r="IIR24" s="757"/>
      <c r="IIS24" s="757"/>
      <c r="IIT24" s="757"/>
      <c r="IIU24" s="757"/>
      <c r="IIV24" s="757"/>
      <c r="IIW24" s="757"/>
      <c r="IIX24" s="757"/>
      <c r="IIY24" s="757"/>
      <c r="IIZ24" s="757"/>
      <c r="IJA24" s="757"/>
      <c r="IJB24" s="757"/>
      <c r="IJC24" s="757"/>
      <c r="IJD24" s="757"/>
      <c r="IJE24" s="757"/>
      <c r="IJF24" s="757"/>
      <c r="IJG24" s="757"/>
      <c r="IJH24" s="757"/>
      <c r="IJI24" s="757"/>
      <c r="IJJ24" s="757"/>
      <c r="IJK24" s="757"/>
      <c r="IJL24" s="757"/>
      <c r="IJM24" s="757"/>
      <c r="IJN24" s="757"/>
      <c r="IJO24" s="757"/>
      <c r="IJP24" s="757"/>
      <c r="IJQ24" s="757"/>
      <c r="IJR24" s="757"/>
      <c r="IJS24" s="757"/>
      <c r="IJT24" s="757"/>
      <c r="IJU24" s="757"/>
      <c r="IJV24" s="757"/>
      <c r="IJW24" s="757"/>
      <c r="IJX24" s="757"/>
      <c r="IJY24" s="757"/>
      <c r="IJZ24" s="757"/>
      <c r="IKA24" s="757"/>
      <c r="IKB24" s="757"/>
      <c r="IKC24" s="757"/>
      <c r="IKD24" s="757"/>
      <c r="IKE24" s="757"/>
      <c r="IKF24" s="757"/>
      <c r="IKG24" s="757"/>
      <c r="IKH24" s="757"/>
      <c r="IKI24" s="757"/>
      <c r="IKJ24" s="757"/>
      <c r="IKK24" s="757"/>
      <c r="IKL24" s="757"/>
      <c r="IKM24" s="757"/>
      <c r="IKN24" s="757"/>
      <c r="IKO24" s="757"/>
      <c r="IKP24" s="757"/>
      <c r="IKQ24" s="757"/>
      <c r="IKR24" s="757"/>
      <c r="IKS24" s="757"/>
      <c r="IKT24" s="757"/>
      <c r="IKU24" s="757"/>
      <c r="IKV24" s="757"/>
      <c r="IKW24" s="757"/>
      <c r="IKX24" s="757"/>
      <c r="IKY24" s="757"/>
      <c r="IKZ24" s="757"/>
      <c r="ILA24" s="757"/>
      <c r="ILB24" s="757"/>
      <c r="ILC24" s="757"/>
      <c r="ILD24" s="757"/>
      <c r="ILE24" s="757"/>
      <c r="ILF24" s="757"/>
      <c r="ILG24" s="757"/>
      <c r="ILH24" s="757"/>
      <c r="ILI24" s="757"/>
      <c r="ILJ24" s="757"/>
      <c r="ILK24" s="757"/>
      <c r="ILL24" s="757"/>
      <c r="ILM24" s="757"/>
      <c r="ILN24" s="757"/>
      <c r="ILO24" s="757"/>
      <c r="ILP24" s="757"/>
      <c r="ILQ24" s="757"/>
      <c r="ILR24" s="757"/>
      <c r="ILS24" s="757"/>
      <c r="ILT24" s="757"/>
      <c r="ILU24" s="757"/>
      <c r="ILV24" s="757"/>
      <c r="ILW24" s="757"/>
      <c r="ILX24" s="757"/>
      <c r="ILY24" s="757"/>
      <c r="ILZ24" s="757"/>
      <c r="IMA24" s="757"/>
      <c r="IMB24" s="757"/>
      <c r="IMC24" s="757"/>
      <c r="IMD24" s="757"/>
      <c r="IME24" s="757"/>
      <c r="IMF24" s="757"/>
      <c r="IMG24" s="757"/>
      <c r="IMH24" s="757"/>
      <c r="IMI24" s="757"/>
      <c r="IMJ24" s="757"/>
      <c r="IMK24" s="757"/>
      <c r="IML24" s="757"/>
      <c r="IMM24" s="757"/>
      <c r="IMN24" s="757"/>
      <c r="IMO24" s="757"/>
      <c r="IMP24" s="757"/>
      <c r="IMQ24" s="757"/>
      <c r="IMR24" s="757"/>
      <c r="IMS24" s="757"/>
      <c r="IMT24" s="757"/>
      <c r="IMU24" s="757"/>
      <c r="IMV24" s="757"/>
      <c r="IMW24" s="757"/>
      <c r="IMX24" s="757"/>
      <c r="IMY24" s="757"/>
      <c r="IMZ24" s="757"/>
      <c r="INA24" s="757"/>
      <c r="INB24" s="757"/>
      <c r="INC24" s="757"/>
      <c r="IND24" s="757"/>
      <c r="INE24" s="757"/>
      <c r="INF24" s="757"/>
      <c r="ING24" s="757"/>
      <c r="INH24" s="757"/>
      <c r="INI24" s="757"/>
      <c r="INJ24" s="757"/>
      <c r="INK24" s="757"/>
      <c r="INL24" s="757"/>
      <c r="INM24" s="757"/>
      <c r="INN24" s="757"/>
      <c r="INO24" s="757"/>
      <c r="INP24" s="757"/>
      <c r="INQ24" s="757"/>
      <c r="INR24" s="757"/>
      <c r="INS24" s="757"/>
      <c r="INT24" s="757"/>
      <c r="INU24" s="757"/>
      <c r="INV24" s="757"/>
      <c r="INW24" s="757"/>
      <c r="INX24" s="757"/>
      <c r="INY24" s="757"/>
      <c r="INZ24" s="757"/>
      <c r="IOA24" s="757"/>
      <c r="IOB24" s="757"/>
      <c r="IOC24" s="757"/>
      <c r="IOD24" s="757"/>
      <c r="IOE24" s="757"/>
      <c r="IOF24" s="757"/>
      <c r="IOG24" s="757"/>
      <c r="IOH24" s="757"/>
      <c r="IOI24" s="757"/>
      <c r="IOJ24" s="757"/>
      <c r="IOK24" s="757"/>
      <c r="IOL24" s="757"/>
      <c r="IOM24" s="757"/>
      <c r="ION24" s="757"/>
      <c r="IOO24" s="757"/>
      <c r="IOP24" s="757"/>
      <c r="IOQ24" s="757"/>
      <c r="IOR24" s="757"/>
      <c r="IOS24" s="757"/>
      <c r="IOT24" s="757"/>
      <c r="IOU24" s="757"/>
      <c r="IOV24" s="757"/>
      <c r="IOW24" s="757"/>
      <c r="IOX24" s="757"/>
      <c r="IOY24" s="757"/>
      <c r="IOZ24" s="757"/>
      <c r="IPA24" s="757"/>
      <c r="IPB24" s="757"/>
      <c r="IPC24" s="757"/>
      <c r="IPD24" s="757"/>
      <c r="IPE24" s="757"/>
      <c r="IPF24" s="757"/>
      <c r="IPG24" s="757"/>
      <c r="IPH24" s="757"/>
      <c r="IPI24" s="757"/>
      <c r="IPJ24" s="757"/>
      <c r="IPK24" s="757"/>
      <c r="IPL24" s="757"/>
      <c r="IPM24" s="757"/>
      <c r="IPN24" s="757"/>
      <c r="IPO24" s="757"/>
      <c r="IPP24" s="757"/>
      <c r="IPQ24" s="757"/>
      <c r="IPR24" s="757"/>
      <c r="IPS24" s="757"/>
      <c r="IPT24" s="757"/>
      <c r="IPU24" s="757"/>
      <c r="IPV24" s="757"/>
      <c r="IPW24" s="757"/>
      <c r="IPX24" s="757"/>
      <c r="IPY24" s="757"/>
      <c r="IPZ24" s="757"/>
      <c r="IQA24" s="757"/>
      <c r="IQB24" s="757"/>
      <c r="IQC24" s="757"/>
      <c r="IQD24" s="757"/>
      <c r="IQE24" s="757"/>
      <c r="IQF24" s="757"/>
      <c r="IQG24" s="757"/>
      <c r="IQH24" s="757"/>
      <c r="IQI24" s="757"/>
      <c r="IQJ24" s="757"/>
      <c r="IQK24" s="757"/>
      <c r="IQL24" s="757"/>
      <c r="IQM24" s="757"/>
      <c r="IQN24" s="757"/>
      <c r="IQO24" s="757"/>
      <c r="IQP24" s="757"/>
      <c r="IQQ24" s="757"/>
      <c r="IQR24" s="757"/>
      <c r="IQS24" s="757"/>
      <c r="IQT24" s="757"/>
      <c r="IQU24" s="757"/>
      <c r="IQV24" s="757"/>
      <c r="IQW24" s="757"/>
      <c r="IQX24" s="757"/>
      <c r="IQY24" s="757"/>
      <c r="IQZ24" s="757"/>
      <c r="IRA24" s="757"/>
      <c r="IRB24" s="757"/>
      <c r="IRC24" s="757"/>
      <c r="IRD24" s="757"/>
      <c r="IRE24" s="757"/>
      <c r="IRF24" s="757"/>
      <c r="IRG24" s="757"/>
      <c r="IRH24" s="757"/>
      <c r="IRI24" s="757"/>
      <c r="IRJ24" s="757"/>
      <c r="IRK24" s="757"/>
      <c r="IRL24" s="757"/>
      <c r="IRM24" s="757"/>
      <c r="IRN24" s="757"/>
      <c r="IRO24" s="757"/>
      <c r="IRP24" s="757"/>
      <c r="IRQ24" s="757"/>
      <c r="IRR24" s="757"/>
      <c r="IRS24" s="757"/>
      <c r="IRT24" s="757"/>
      <c r="IRU24" s="757"/>
      <c r="IRV24" s="757"/>
      <c r="IRW24" s="757"/>
      <c r="IRX24" s="757"/>
      <c r="IRY24" s="757"/>
      <c r="IRZ24" s="757"/>
      <c r="ISA24" s="757"/>
      <c r="ISB24" s="757"/>
      <c r="ISC24" s="757"/>
      <c r="ISD24" s="757"/>
      <c r="ISE24" s="757"/>
      <c r="ISF24" s="757"/>
      <c r="ISG24" s="757"/>
      <c r="ISH24" s="757"/>
      <c r="ISI24" s="757"/>
      <c r="ISJ24" s="757"/>
      <c r="ISK24" s="757"/>
      <c r="ISL24" s="757"/>
      <c r="ISM24" s="757"/>
      <c r="ISN24" s="757"/>
      <c r="ISO24" s="757"/>
      <c r="ISP24" s="757"/>
      <c r="ISQ24" s="757"/>
      <c r="ISR24" s="757"/>
      <c r="ISS24" s="757"/>
      <c r="IST24" s="757"/>
      <c r="ISU24" s="757"/>
      <c r="ISV24" s="757"/>
      <c r="ISW24" s="757"/>
      <c r="ISX24" s="757"/>
      <c r="ISY24" s="757"/>
      <c r="ISZ24" s="757"/>
      <c r="ITA24" s="757"/>
      <c r="ITB24" s="757"/>
      <c r="ITC24" s="757"/>
      <c r="ITD24" s="757"/>
      <c r="ITE24" s="757"/>
      <c r="ITF24" s="757"/>
      <c r="ITG24" s="757"/>
      <c r="ITH24" s="757"/>
      <c r="ITI24" s="757"/>
      <c r="ITJ24" s="757"/>
      <c r="ITK24" s="757"/>
      <c r="ITL24" s="757"/>
      <c r="ITM24" s="757"/>
      <c r="ITN24" s="757"/>
      <c r="ITO24" s="757"/>
      <c r="ITP24" s="757"/>
      <c r="ITQ24" s="757"/>
      <c r="ITR24" s="757"/>
      <c r="ITS24" s="757"/>
      <c r="ITT24" s="757"/>
      <c r="ITU24" s="757"/>
      <c r="ITV24" s="757"/>
      <c r="ITW24" s="757"/>
      <c r="ITX24" s="757"/>
      <c r="ITY24" s="757"/>
      <c r="ITZ24" s="757"/>
      <c r="IUA24" s="757"/>
      <c r="IUB24" s="757"/>
      <c r="IUC24" s="757"/>
      <c r="IUD24" s="757"/>
      <c r="IUE24" s="757"/>
      <c r="IUF24" s="757"/>
      <c r="IUG24" s="757"/>
      <c r="IUH24" s="757"/>
      <c r="IUI24" s="757"/>
      <c r="IUJ24" s="757"/>
      <c r="IUK24" s="757"/>
      <c r="IUL24" s="757"/>
      <c r="IUM24" s="757"/>
      <c r="IUN24" s="757"/>
      <c r="IUO24" s="757"/>
      <c r="IUP24" s="757"/>
      <c r="IUQ24" s="757"/>
      <c r="IUR24" s="757"/>
      <c r="IUS24" s="757"/>
      <c r="IUT24" s="757"/>
      <c r="IUU24" s="757"/>
      <c r="IUV24" s="757"/>
      <c r="IUW24" s="757"/>
      <c r="IUX24" s="757"/>
      <c r="IUY24" s="757"/>
      <c r="IUZ24" s="757"/>
      <c r="IVA24" s="757"/>
      <c r="IVB24" s="757"/>
      <c r="IVC24" s="757"/>
      <c r="IVD24" s="757"/>
      <c r="IVE24" s="757"/>
      <c r="IVF24" s="757"/>
      <c r="IVG24" s="757"/>
      <c r="IVH24" s="757"/>
      <c r="IVI24" s="757"/>
      <c r="IVJ24" s="757"/>
      <c r="IVK24" s="757"/>
      <c r="IVL24" s="757"/>
      <c r="IVM24" s="757"/>
      <c r="IVN24" s="757"/>
      <c r="IVO24" s="757"/>
      <c r="IVP24" s="757"/>
      <c r="IVQ24" s="757"/>
      <c r="IVR24" s="757"/>
      <c r="IVS24" s="757"/>
      <c r="IVT24" s="757"/>
      <c r="IVU24" s="757"/>
      <c r="IVV24" s="757"/>
      <c r="IVW24" s="757"/>
      <c r="IVX24" s="757"/>
      <c r="IVY24" s="757"/>
      <c r="IVZ24" s="757"/>
      <c r="IWA24" s="757"/>
      <c r="IWB24" s="757"/>
      <c r="IWC24" s="757"/>
      <c r="IWD24" s="757"/>
      <c r="IWE24" s="757"/>
      <c r="IWF24" s="757"/>
      <c r="IWG24" s="757"/>
      <c r="IWH24" s="757"/>
      <c r="IWI24" s="757"/>
      <c r="IWJ24" s="757"/>
      <c r="IWK24" s="757"/>
      <c r="IWL24" s="757"/>
      <c r="IWM24" s="757"/>
      <c r="IWN24" s="757"/>
      <c r="IWO24" s="757"/>
      <c r="IWP24" s="757"/>
      <c r="IWQ24" s="757"/>
      <c r="IWR24" s="757"/>
      <c r="IWS24" s="757"/>
      <c r="IWT24" s="757"/>
      <c r="IWU24" s="757"/>
      <c r="IWV24" s="757"/>
      <c r="IWW24" s="757"/>
      <c r="IWX24" s="757"/>
      <c r="IWY24" s="757"/>
      <c r="IWZ24" s="757"/>
      <c r="IXA24" s="757"/>
      <c r="IXB24" s="757"/>
      <c r="IXC24" s="757"/>
      <c r="IXD24" s="757"/>
      <c r="IXE24" s="757"/>
      <c r="IXF24" s="757"/>
      <c r="IXG24" s="757"/>
      <c r="IXH24" s="757"/>
      <c r="IXI24" s="757"/>
      <c r="IXJ24" s="757"/>
      <c r="IXK24" s="757"/>
      <c r="IXL24" s="757"/>
      <c r="IXM24" s="757"/>
      <c r="IXN24" s="757"/>
      <c r="IXO24" s="757"/>
      <c r="IXP24" s="757"/>
      <c r="IXQ24" s="757"/>
      <c r="IXR24" s="757"/>
      <c r="IXS24" s="757"/>
      <c r="IXT24" s="757"/>
      <c r="IXU24" s="757"/>
      <c r="IXV24" s="757"/>
      <c r="IXW24" s="757"/>
      <c r="IXX24" s="757"/>
      <c r="IXY24" s="757"/>
      <c r="IXZ24" s="757"/>
      <c r="IYA24" s="757"/>
      <c r="IYB24" s="757"/>
      <c r="IYC24" s="757"/>
      <c r="IYD24" s="757"/>
      <c r="IYE24" s="757"/>
      <c r="IYF24" s="757"/>
      <c r="IYG24" s="757"/>
      <c r="IYH24" s="757"/>
      <c r="IYI24" s="757"/>
      <c r="IYJ24" s="757"/>
      <c r="IYK24" s="757"/>
      <c r="IYL24" s="757"/>
      <c r="IYM24" s="757"/>
      <c r="IYN24" s="757"/>
      <c r="IYO24" s="757"/>
      <c r="IYP24" s="757"/>
      <c r="IYQ24" s="757"/>
      <c r="IYR24" s="757"/>
      <c r="IYS24" s="757"/>
      <c r="IYT24" s="757"/>
      <c r="IYU24" s="757"/>
      <c r="IYV24" s="757"/>
      <c r="IYW24" s="757"/>
      <c r="IYX24" s="757"/>
      <c r="IYY24" s="757"/>
      <c r="IYZ24" s="757"/>
      <c r="IZA24" s="757"/>
      <c r="IZB24" s="757"/>
      <c r="IZC24" s="757"/>
      <c r="IZD24" s="757"/>
      <c r="IZE24" s="757"/>
      <c r="IZF24" s="757"/>
      <c r="IZG24" s="757"/>
      <c r="IZH24" s="757"/>
      <c r="IZI24" s="757"/>
      <c r="IZJ24" s="757"/>
      <c r="IZK24" s="757"/>
      <c r="IZL24" s="757"/>
      <c r="IZM24" s="757"/>
      <c r="IZN24" s="757"/>
      <c r="IZO24" s="757"/>
      <c r="IZP24" s="757"/>
      <c r="IZQ24" s="757"/>
      <c r="IZR24" s="757"/>
      <c r="IZS24" s="757"/>
      <c r="IZT24" s="757"/>
      <c r="IZU24" s="757"/>
      <c r="IZV24" s="757"/>
      <c r="IZW24" s="757"/>
      <c r="IZX24" s="757"/>
      <c r="IZY24" s="757"/>
      <c r="IZZ24" s="757"/>
      <c r="JAA24" s="757"/>
      <c r="JAB24" s="757"/>
      <c r="JAC24" s="757"/>
      <c r="JAD24" s="757"/>
      <c r="JAE24" s="757"/>
      <c r="JAF24" s="757"/>
      <c r="JAG24" s="757"/>
      <c r="JAH24" s="757"/>
      <c r="JAI24" s="757"/>
      <c r="JAJ24" s="757"/>
      <c r="JAK24" s="757"/>
      <c r="JAL24" s="757"/>
      <c r="JAM24" s="757"/>
      <c r="JAN24" s="757"/>
      <c r="JAO24" s="757"/>
      <c r="JAP24" s="757"/>
      <c r="JAQ24" s="757"/>
      <c r="JAR24" s="757"/>
      <c r="JAS24" s="757"/>
      <c r="JAT24" s="757"/>
      <c r="JAU24" s="757"/>
      <c r="JAV24" s="757"/>
      <c r="JAW24" s="757"/>
      <c r="JAX24" s="757"/>
      <c r="JAY24" s="757"/>
      <c r="JAZ24" s="757"/>
      <c r="JBA24" s="757"/>
      <c r="JBB24" s="757"/>
      <c r="JBC24" s="757"/>
      <c r="JBD24" s="757"/>
      <c r="JBE24" s="757"/>
      <c r="JBF24" s="757"/>
      <c r="JBG24" s="757"/>
      <c r="JBH24" s="757"/>
      <c r="JBI24" s="757"/>
      <c r="JBJ24" s="757"/>
      <c r="JBK24" s="757"/>
      <c r="JBL24" s="757"/>
      <c r="JBM24" s="757"/>
      <c r="JBN24" s="757"/>
      <c r="JBO24" s="757"/>
      <c r="JBP24" s="757"/>
      <c r="JBQ24" s="757"/>
      <c r="JBR24" s="757"/>
      <c r="JBS24" s="757"/>
      <c r="JBT24" s="757"/>
      <c r="JBU24" s="757"/>
      <c r="JBV24" s="757"/>
      <c r="JBW24" s="757"/>
      <c r="JBX24" s="757"/>
      <c r="JBY24" s="757"/>
      <c r="JBZ24" s="757"/>
      <c r="JCA24" s="757"/>
      <c r="JCB24" s="757"/>
      <c r="JCC24" s="757"/>
      <c r="JCD24" s="757"/>
      <c r="JCE24" s="757"/>
      <c r="JCF24" s="757"/>
      <c r="JCG24" s="757"/>
      <c r="JCH24" s="757"/>
      <c r="JCI24" s="757"/>
      <c r="JCJ24" s="757"/>
      <c r="JCK24" s="757"/>
      <c r="JCL24" s="757"/>
      <c r="JCM24" s="757"/>
      <c r="JCN24" s="757"/>
      <c r="JCO24" s="757"/>
      <c r="JCP24" s="757"/>
      <c r="JCQ24" s="757"/>
      <c r="JCR24" s="757"/>
      <c r="JCS24" s="757"/>
      <c r="JCT24" s="757"/>
      <c r="JCU24" s="757"/>
      <c r="JCV24" s="757"/>
      <c r="JCW24" s="757"/>
      <c r="JCX24" s="757"/>
      <c r="JCY24" s="757"/>
      <c r="JCZ24" s="757"/>
      <c r="JDA24" s="757"/>
      <c r="JDB24" s="757"/>
      <c r="JDC24" s="757"/>
      <c r="JDD24" s="757"/>
      <c r="JDE24" s="757"/>
      <c r="JDF24" s="757"/>
      <c r="JDG24" s="757"/>
      <c r="JDH24" s="757"/>
      <c r="JDI24" s="757"/>
      <c r="JDJ24" s="757"/>
      <c r="JDK24" s="757"/>
      <c r="JDL24" s="757"/>
      <c r="JDM24" s="757"/>
      <c r="JDN24" s="757"/>
      <c r="JDO24" s="757"/>
      <c r="JDP24" s="757"/>
      <c r="JDQ24" s="757"/>
      <c r="JDR24" s="757"/>
      <c r="JDS24" s="757"/>
      <c r="JDT24" s="757"/>
      <c r="JDU24" s="757"/>
      <c r="JDV24" s="757"/>
      <c r="JDW24" s="757"/>
      <c r="JDX24" s="757"/>
      <c r="JDY24" s="757"/>
      <c r="JDZ24" s="757"/>
      <c r="JEA24" s="757"/>
      <c r="JEB24" s="757"/>
      <c r="JEC24" s="757"/>
      <c r="JED24" s="757"/>
      <c r="JEE24" s="757"/>
      <c r="JEF24" s="757"/>
      <c r="JEG24" s="757"/>
      <c r="JEH24" s="757"/>
      <c r="JEI24" s="757"/>
      <c r="JEJ24" s="757"/>
      <c r="JEK24" s="757"/>
      <c r="JEL24" s="757"/>
      <c r="JEM24" s="757"/>
      <c r="JEN24" s="757"/>
      <c r="JEO24" s="757"/>
      <c r="JEP24" s="757"/>
      <c r="JEQ24" s="757"/>
      <c r="JER24" s="757"/>
      <c r="JES24" s="757"/>
      <c r="JET24" s="757"/>
      <c r="JEU24" s="757"/>
      <c r="JEV24" s="757"/>
      <c r="JEW24" s="757"/>
      <c r="JEX24" s="757"/>
      <c r="JEY24" s="757"/>
      <c r="JEZ24" s="757"/>
      <c r="JFA24" s="757"/>
      <c r="JFB24" s="757"/>
      <c r="JFC24" s="757"/>
      <c r="JFD24" s="757"/>
      <c r="JFE24" s="757"/>
      <c r="JFF24" s="757"/>
      <c r="JFG24" s="757"/>
      <c r="JFH24" s="757"/>
      <c r="JFI24" s="757"/>
      <c r="JFJ24" s="757"/>
      <c r="JFK24" s="757"/>
      <c r="JFL24" s="757"/>
      <c r="JFM24" s="757"/>
      <c r="JFN24" s="757"/>
      <c r="JFO24" s="757"/>
      <c r="JFP24" s="757"/>
      <c r="JFQ24" s="757"/>
      <c r="JFR24" s="757"/>
      <c r="JFS24" s="757"/>
      <c r="JFT24" s="757"/>
      <c r="JFU24" s="757"/>
      <c r="JFV24" s="757"/>
      <c r="JFW24" s="757"/>
      <c r="JFX24" s="757"/>
      <c r="JFY24" s="757"/>
      <c r="JFZ24" s="757"/>
      <c r="JGA24" s="757"/>
      <c r="JGB24" s="757"/>
      <c r="JGC24" s="757"/>
      <c r="JGD24" s="757"/>
      <c r="JGE24" s="757"/>
      <c r="JGF24" s="757"/>
      <c r="JGG24" s="757"/>
      <c r="JGH24" s="757"/>
      <c r="JGI24" s="757"/>
      <c r="JGJ24" s="757"/>
      <c r="JGK24" s="757"/>
      <c r="JGL24" s="757"/>
      <c r="JGM24" s="757"/>
      <c r="JGN24" s="757"/>
      <c r="JGO24" s="757"/>
      <c r="JGP24" s="757"/>
      <c r="JGQ24" s="757"/>
      <c r="JGR24" s="757"/>
      <c r="JGS24" s="757"/>
      <c r="JGT24" s="757"/>
      <c r="JGU24" s="757"/>
      <c r="JGV24" s="757"/>
      <c r="JGW24" s="757"/>
      <c r="JGX24" s="757"/>
      <c r="JGY24" s="757"/>
      <c r="JGZ24" s="757"/>
      <c r="JHA24" s="757"/>
      <c r="JHB24" s="757"/>
      <c r="JHC24" s="757"/>
      <c r="JHD24" s="757"/>
      <c r="JHE24" s="757"/>
      <c r="JHF24" s="757"/>
      <c r="JHG24" s="757"/>
      <c r="JHH24" s="757"/>
      <c r="JHI24" s="757"/>
      <c r="JHJ24" s="757"/>
      <c r="JHK24" s="757"/>
      <c r="JHL24" s="757"/>
      <c r="JHM24" s="757"/>
      <c r="JHN24" s="757"/>
      <c r="JHO24" s="757"/>
      <c r="JHP24" s="757"/>
      <c r="JHQ24" s="757"/>
      <c r="JHR24" s="757"/>
      <c r="JHS24" s="757"/>
      <c r="JHT24" s="757"/>
      <c r="JHU24" s="757"/>
      <c r="JHV24" s="757"/>
      <c r="JHW24" s="757"/>
      <c r="JHX24" s="757"/>
      <c r="JHY24" s="757"/>
      <c r="JHZ24" s="757"/>
      <c r="JIA24" s="757"/>
      <c r="JIB24" s="757"/>
      <c r="JIC24" s="757"/>
      <c r="JID24" s="757"/>
      <c r="JIE24" s="757"/>
      <c r="JIF24" s="757"/>
      <c r="JIG24" s="757"/>
      <c r="JIH24" s="757"/>
      <c r="JII24" s="757"/>
      <c r="JIJ24" s="757"/>
      <c r="JIK24" s="757"/>
      <c r="JIL24" s="757"/>
      <c r="JIM24" s="757"/>
      <c r="JIN24" s="757"/>
      <c r="JIO24" s="757"/>
      <c r="JIP24" s="757"/>
      <c r="JIQ24" s="757"/>
      <c r="JIR24" s="757"/>
      <c r="JIS24" s="757"/>
      <c r="JIT24" s="757"/>
      <c r="JIU24" s="757"/>
      <c r="JIV24" s="757"/>
      <c r="JIW24" s="757"/>
      <c r="JIX24" s="757"/>
      <c r="JIY24" s="757"/>
      <c r="JIZ24" s="757"/>
      <c r="JJA24" s="757"/>
      <c r="JJB24" s="757"/>
      <c r="JJC24" s="757"/>
      <c r="JJD24" s="757"/>
      <c r="JJE24" s="757"/>
      <c r="JJF24" s="757"/>
      <c r="JJG24" s="757"/>
      <c r="JJH24" s="757"/>
      <c r="JJI24" s="757"/>
      <c r="JJJ24" s="757"/>
      <c r="JJK24" s="757"/>
      <c r="JJL24" s="757"/>
      <c r="JJM24" s="757"/>
      <c r="JJN24" s="757"/>
      <c r="JJO24" s="757"/>
      <c r="JJP24" s="757"/>
      <c r="JJQ24" s="757"/>
      <c r="JJR24" s="757"/>
      <c r="JJS24" s="757"/>
      <c r="JJT24" s="757"/>
      <c r="JJU24" s="757"/>
      <c r="JJV24" s="757"/>
      <c r="JJW24" s="757"/>
      <c r="JJX24" s="757"/>
      <c r="JJY24" s="757"/>
      <c r="JJZ24" s="757"/>
      <c r="JKA24" s="757"/>
      <c r="JKB24" s="757"/>
      <c r="JKC24" s="757"/>
      <c r="JKD24" s="757"/>
      <c r="JKE24" s="757"/>
      <c r="JKF24" s="757"/>
      <c r="JKG24" s="757"/>
      <c r="JKH24" s="757"/>
      <c r="JKI24" s="757"/>
      <c r="JKJ24" s="757"/>
      <c r="JKK24" s="757"/>
      <c r="JKL24" s="757"/>
      <c r="JKM24" s="757"/>
      <c r="JKN24" s="757"/>
      <c r="JKO24" s="757"/>
      <c r="JKP24" s="757"/>
      <c r="JKQ24" s="757"/>
      <c r="JKR24" s="757"/>
      <c r="JKS24" s="757"/>
      <c r="JKT24" s="757"/>
      <c r="JKU24" s="757"/>
      <c r="JKV24" s="757"/>
      <c r="JKW24" s="757"/>
      <c r="JKX24" s="757"/>
      <c r="JKY24" s="757"/>
      <c r="JKZ24" s="757"/>
      <c r="JLA24" s="757"/>
      <c r="JLB24" s="757"/>
      <c r="JLC24" s="757"/>
      <c r="JLD24" s="757"/>
      <c r="JLE24" s="757"/>
      <c r="JLF24" s="757"/>
      <c r="JLG24" s="757"/>
      <c r="JLH24" s="757"/>
      <c r="JLI24" s="757"/>
      <c r="JLJ24" s="757"/>
      <c r="JLK24" s="757"/>
      <c r="JLL24" s="757"/>
      <c r="JLM24" s="757"/>
      <c r="JLN24" s="757"/>
      <c r="JLO24" s="757"/>
      <c r="JLP24" s="757"/>
      <c r="JLQ24" s="757"/>
      <c r="JLR24" s="757"/>
      <c r="JLS24" s="757"/>
      <c r="JLT24" s="757"/>
      <c r="JLU24" s="757"/>
      <c r="JLV24" s="757"/>
      <c r="JLW24" s="757"/>
      <c r="JLX24" s="757"/>
      <c r="JLY24" s="757"/>
      <c r="JLZ24" s="757"/>
      <c r="JMA24" s="757"/>
      <c r="JMB24" s="757"/>
      <c r="JMC24" s="757"/>
      <c r="JMD24" s="757"/>
      <c r="JME24" s="757"/>
      <c r="JMF24" s="757"/>
      <c r="JMG24" s="757"/>
      <c r="JMH24" s="757"/>
      <c r="JMI24" s="757"/>
      <c r="JMJ24" s="757"/>
      <c r="JMK24" s="757"/>
      <c r="JML24" s="757"/>
      <c r="JMM24" s="757"/>
      <c r="JMN24" s="757"/>
      <c r="JMO24" s="757"/>
      <c r="JMP24" s="757"/>
      <c r="JMQ24" s="757"/>
      <c r="JMR24" s="757"/>
      <c r="JMS24" s="757"/>
      <c r="JMT24" s="757"/>
      <c r="JMU24" s="757"/>
      <c r="JMV24" s="757"/>
      <c r="JMW24" s="757"/>
      <c r="JMX24" s="757"/>
      <c r="JMY24" s="757"/>
      <c r="JMZ24" s="757"/>
      <c r="JNA24" s="757"/>
      <c r="JNB24" s="757"/>
      <c r="JNC24" s="757"/>
      <c r="JND24" s="757"/>
      <c r="JNE24" s="757"/>
      <c r="JNF24" s="757"/>
      <c r="JNG24" s="757"/>
      <c r="JNH24" s="757"/>
      <c r="JNI24" s="757"/>
      <c r="JNJ24" s="757"/>
      <c r="JNK24" s="757"/>
      <c r="JNL24" s="757"/>
      <c r="JNM24" s="757"/>
      <c r="JNN24" s="757"/>
      <c r="JNO24" s="757"/>
      <c r="JNP24" s="757"/>
      <c r="JNQ24" s="757"/>
      <c r="JNR24" s="757"/>
      <c r="JNS24" s="757"/>
      <c r="JNT24" s="757"/>
      <c r="JNU24" s="757"/>
      <c r="JNV24" s="757"/>
      <c r="JNW24" s="757"/>
      <c r="JNX24" s="757"/>
      <c r="JNY24" s="757"/>
      <c r="JNZ24" s="757"/>
      <c r="JOA24" s="757"/>
      <c r="JOB24" s="757"/>
      <c r="JOC24" s="757"/>
      <c r="JOD24" s="757"/>
      <c r="JOE24" s="757"/>
      <c r="JOF24" s="757"/>
      <c r="JOG24" s="757"/>
      <c r="JOH24" s="757"/>
      <c r="JOI24" s="757"/>
      <c r="JOJ24" s="757"/>
      <c r="JOK24" s="757"/>
      <c r="JOL24" s="757"/>
      <c r="JOM24" s="757"/>
      <c r="JON24" s="757"/>
      <c r="JOO24" s="757"/>
      <c r="JOP24" s="757"/>
      <c r="JOQ24" s="757"/>
      <c r="JOR24" s="757"/>
      <c r="JOS24" s="757"/>
      <c r="JOT24" s="757"/>
      <c r="JOU24" s="757"/>
      <c r="JOV24" s="757"/>
      <c r="JOW24" s="757"/>
      <c r="JOX24" s="757"/>
      <c r="JOY24" s="757"/>
      <c r="JOZ24" s="757"/>
      <c r="JPA24" s="757"/>
      <c r="JPB24" s="757"/>
      <c r="JPC24" s="757"/>
      <c r="JPD24" s="757"/>
      <c r="JPE24" s="757"/>
      <c r="JPF24" s="757"/>
      <c r="JPG24" s="757"/>
      <c r="JPH24" s="757"/>
      <c r="JPI24" s="757"/>
      <c r="JPJ24" s="757"/>
      <c r="JPK24" s="757"/>
      <c r="JPL24" s="757"/>
      <c r="JPM24" s="757"/>
      <c r="JPN24" s="757"/>
      <c r="JPO24" s="757"/>
      <c r="JPP24" s="757"/>
      <c r="JPQ24" s="757"/>
      <c r="JPR24" s="757"/>
      <c r="JPS24" s="757"/>
      <c r="JPT24" s="757"/>
      <c r="JPU24" s="757"/>
      <c r="JPV24" s="757"/>
      <c r="JPW24" s="757"/>
      <c r="JPX24" s="757"/>
      <c r="JPY24" s="757"/>
      <c r="JPZ24" s="757"/>
      <c r="JQA24" s="757"/>
      <c r="JQB24" s="757"/>
      <c r="JQC24" s="757"/>
      <c r="JQD24" s="757"/>
      <c r="JQE24" s="757"/>
      <c r="JQF24" s="757"/>
      <c r="JQG24" s="757"/>
      <c r="JQH24" s="757"/>
      <c r="JQI24" s="757"/>
      <c r="JQJ24" s="757"/>
      <c r="JQK24" s="757"/>
      <c r="JQL24" s="757"/>
      <c r="JQM24" s="757"/>
      <c r="JQN24" s="757"/>
      <c r="JQO24" s="757"/>
      <c r="JQP24" s="757"/>
      <c r="JQQ24" s="757"/>
      <c r="JQR24" s="757"/>
      <c r="JQS24" s="757"/>
      <c r="JQT24" s="757"/>
      <c r="JQU24" s="757"/>
      <c r="JQV24" s="757"/>
      <c r="JQW24" s="757"/>
      <c r="JQX24" s="757"/>
      <c r="JQY24" s="757"/>
      <c r="JQZ24" s="757"/>
      <c r="JRA24" s="757"/>
      <c r="JRB24" s="757"/>
      <c r="JRC24" s="757"/>
      <c r="JRD24" s="757"/>
      <c r="JRE24" s="757"/>
      <c r="JRF24" s="757"/>
      <c r="JRG24" s="757"/>
      <c r="JRH24" s="757"/>
      <c r="JRI24" s="757"/>
      <c r="JRJ24" s="757"/>
      <c r="JRK24" s="757"/>
      <c r="JRL24" s="757"/>
      <c r="JRM24" s="757"/>
      <c r="JRN24" s="757"/>
      <c r="JRO24" s="757"/>
      <c r="JRP24" s="757"/>
      <c r="JRQ24" s="757"/>
      <c r="JRR24" s="757"/>
      <c r="JRS24" s="757"/>
      <c r="JRT24" s="757"/>
      <c r="JRU24" s="757"/>
      <c r="JRV24" s="757"/>
      <c r="JRW24" s="757"/>
      <c r="JRX24" s="757"/>
      <c r="JRY24" s="757"/>
      <c r="JRZ24" s="757"/>
      <c r="JSA24" s="757"/>
      <c r="JSB24" s="757"/>
      <c r="JSC24" s="757"/>
      <c r="JSD24" s="757"/>
      <c r="JSE24" s="757"/>
      <c r="JSF24" s="757"/>
      <c r="JSG24" s="757"/>
      <c r="JSH24" s="757"/>
      <c r="JSI24" s="757"/>
      <c r="JSJ24" s="757"/>
      <c r="JSK24" s="757"/>
      <c r="JSL24" s="757"/>
      <c r="JSM24" s="757"/>
      <c r="JSN24" s="757"/>
      <c r="JSO24" s="757"/>
      <c r="JSP24" s="757"/>
      <c r="JSQ24" s="757"/>
      <c r="JSR24" s="757"/>
      <c r="JSS24" s="757"/>
      <c r="JST24" s="757"/>
      <c r="JSU24" s="757"/>
      <c r="JSV24" s="757"/>
      <c r="JSW24" s="757"/>
      <c r="JSX24" s="757"/>
      <c r="JSY24" s="757"/>
      <c r="JSZ24" s="757"/>
      <c r="JTA24" s="757"/>
      <c r="JTB24" s="757"/>
      <c r="JTC24" s="757"/>
      <c r="JTD24" s="757"/>
      <c r="JTE24" s="757"/>
      <c r="JTF24" s="757"/>
      <c r="JTG24" s="757"/>
      <c r="JTH24" s="757"/>
      <c r="JTI24" s="757"/>
      <c r="JTJ24" s="757"/>
      <c r="JTK24" s="757"/>
      <c r="JTL24" s="757"/>
      <c r="JTM24" s="757"/>
      <c r="JTN24" s="757"/>
      <c r="JTO24" s="757"/>
      <c r="JTP24" s="757"/>
      <c r="JTQ24" s="757"/>
      <c r="JTR24" s="757"/>
      <c r="JTS24" s="757"/>
      <c r="JTT24" s="757"/>
      <c r="JTU24" s="757"/>
      <c r="JTV24" s="757"/>
      <c r="JTW24" s="757"/>
      <c r="JTX24" s="757"/>
      <c r="JTY24" s="757"/>
      <c r="JTZ24" s="757"/>
      <c r="JUA24" s="757"/>
      <c r="JUB24" s="757"/>
      <c r="JUC24" s="757"/>
      <c r="JUD24" s="757"/>
      <c r="JUE24" s="757"/>
      <c r="JUF24" s="757"/>
      <c r="JUG24" s="757"/>
      <c r="JUH24" s="757"/>
      <c r="JUI24" s="757"/>
      <c r="JUJ24" s="757"/>
      <c r="JUK24" s="757"/>
      <c r="JUL24" s="757"/>
      <c r="JUM24" s="757"/>
      <c r="JUN24" s="757"/>
      <c r="JUO24" s="757"/>
      <c r="JUP24" s="757"/>
      <c r="JUQ24" s="757"/>
      <c r="JUR24" s="757"/>
      <c r="JUS24" s="757"/>
      <c r="JUT24" s="757"/>
      <c r="JUU24" s="757"/>
      <c r="JUV24" s="757"/>
      <c r="JUW24" s="757"/>
      <c r="JUX24" s="757"/>
      <c r="JUY24" s="757"/>
      <c r="JUZ24" s="757"/>
      <c r="JVA24" s="757"/>
      <c r="JVB24" s="757"/>
      <c r="JVC24" s="757"/>
      <c r="JVD24" s="757"/>
      <c r="JVE24" s="757"/>
      <c r="JVF24" s="757"/>
      <c r="JVG24" s="757"/>
      <c r="JVH24" s="757"/>
      <c r="JVI24" s="757"/>
      <c r="JVJ24" s="757"/>
      <c r="JVK24" s="757"/>
      <c r="JVL24" s="757"/>
      <c r="JVM24" s="757"/>
      <c r="JVN24" s="757"/>
      <c r="JVO24" s="757"/>
      <c r="JVP24" s="757"/>
      <c r="JVQ24" s="757"/>
      <c r="JVR24" s="757"/>
      <c r="JVS24" s="757"/>
      <c r="JVT24" s="757"/>
      <c r="JVU24" s="757"/>
      <c r="JVV24" s="757"/>
      <c r="JVW24" s="757"/>
      <c r="JVX24" s="757"/>
      <c r="JVY24" s="757"/>
      <c r="JVZ24" s="757"/>
      <c r="JWA24" s="757"/>
      <c r="JWB24" s="757"/>
      <c r="JWC24" s="757"/>
      <c r="JWD24" s="757"/>
      <c r="JWE24" s="757"/>
      <c r="JWF24" s="757"/>
      <c r="JWG24" s="757"/>
      <c r="JWH24" s="757"/>
      <c r="JWI24" s="757"/>
      <c r="JWJ24" s="757"/>
      <c r="JWK24" s="757"/>
      <c r="JWL24" s="757"/>
      <c r="JWM24" s="757"/>
      <c r="JWN24" s="757"/>
      <c r="JWO24" s="757"/>
      <c r="JWP24" s="757"/>
      <c r="JWQ24" s="757"/>
      <c r="JWR24" s="757"/>
      <c r="JWS24" s="757"/>
      <c r="JWT24" s="757"/>
      <c r="JWU24" s="757"/>
      <c r="JWV24" s="757"/>
      <c r="JWW24" s="757"/>
      <c r="JWX24" s="757"/>
      <c r="JWY24" s="757"/>
      <c r="JWZ24" s="757"/>
      <c r="JXA24" s="757"/>
      <c r="JXB24" s="757"/>
      <c r="JXC24" s="757"/>
      <c r="JXD24" s="757"/>
      <c r="JXE24" s="757"/>
      <c r="JXF24" s="757"/>
      <c r="JXG24" s="757"/>
      <c r="JXH24" s="757"/>
      <c r="JXI24" s="757"/>
      <c r="JXJ24" s="757"/>
      <c r="JXK24" s="757"/>
      <c r="JXL24" s="757"/>
      <c r="JXM24" s="757"/>
      <c r="JXN24" s="757"/>
      <c r="JXO24" s="757"/>
      <c r="JXP24" s="757"/>
      <c r="JXQ24" s="757"/>
      <c r="JXR24" s="757"/>
      <c r="JXS24" s="757"/>
      <c r="JXT24" s="757"/>
      <c r="JXU24" s="757"/>
      <c r="JXV24" s="757"/>
      <c r="JXW24" s="757"/>
      <c r="JXX24" s="757"/>
      <c r="JXY24" s="757"/>
      <c r="JXZ24" s="757"/>
      <c r="JYA24" s="757"/>
      <c r="JYB24" s="757"/>
      <c r="JYC24" s="757"/>
      <c r="JYD24" s="757"/>
      <c r="JYE24" s="757"/>
      <c r="JYF24" s="757"/>
      <c r="JYG24" s="757"/>
      <c r="JYH24" s="757"/>
      <c r="JYI24" s="757"/>
      <c r="JYJ24" s="757"/>
      <c r="JYK24" s="757"/>
      <c r="JYL24" s="757"/>
      <c r="JYM24" s="757"/>
      <c r="JYN24" s="757"/>
      <c r="JYO24" s="757"/>
      <c r="JYP24" s="757"/>
      <c r="JYQ24" s="757"/>
      <c r="JYR24" s="757"/>
      <c r="JYS24" s="757"/>
      <c r="JYT24" s="757"/>
      <c r="JYU24" s="757"/>
      <c r="JYV24" s="757"/>
      <c r="JYW24" s="757"/>
      <c r="JYX24" s="757"/>
      <c r="JYY24" s="757"/>
      <c r="JYZ24" s="757"/>
      <c r="JZA24" s="757"/>
      <c r="JZB24" s="757"/>
      <c r="JZC24" s="757"/>
      <c r="JZD24" s="757"/>
      <c r="JZE24" s="757"/>
      <c r="JZF24" s="757"/>
      <c r="JZG24" s="757"/>
      <c r="JZH24" s="757"/>
      <c r="JZI24" s="757"/>
      <c r="JZJ24" s="757"/>
      <c r="JZK24" s="757"/>
      <c r="JZL24" s="757"/>
      <c r="JZM24" s="757"/>
      <c r="JZN24" s="757"/>
      <c r="JZO24" s="757"/>
      <c r="JZP24" s="757"/>
      <c r="JZQ24" s="757"/>
      <c r="JZR24" s="757"/>
      <c r="JZS24" s="757"/>
      <c r="JZT24" s="757"/>
      <c r="JZU24" s="757"/>
      <c r="JZV24" s="757"/>
      <c r="JZW24" s="757"/>
      <c r="JZX24" s="757"/>
      <c r="JZY24" s="757"/>
      <c r="JZZ24" s="757"/>
      <c r="KAA24" s="757"/>
      <c r="KAB24" s="757"/>
      <c r="KAC24" s="757"/>
      <c r="KAD24" s="757"/>
      <c r="KAE24" s="757"/>
      <c r="KAF24" s="757"/>
      <c r="KAG24" s="757"/>
      <c r="KAH24" s="757"/>
      <c r="KAI24" s="757"/>
      <c r="KAJ24" s="757"/>
      <c r="KAK24" s="757"/>
      <c r="KAL24" s="757"/>
      <c r="KAM24" s="757"/>
      <c r="KAN24" s="757"/>
      <c r="KAO24" s="757"/>
      <c r="KAP24" s="757"/>
      <c r="KAQ24" s="757"/>
      <c r="KAR24" s="757"/>
      <c r="KAS24" s="757"/>
      <c r="KAT24" s="757"/>
      <c r="KAU24" s="757"/>
      <c r="KAV24" s="757"/>
      <c r="KAW24" s="757"/>
      <c r="KAX24" s="757"/>
      <c r="KAY24" s="757"/>
      <c r="KAZ24" s="757"/>
      <c r="KBA24" s="757"/>
      <c r="KBB24" s="757"/>
      <c r="KBC24" s="757"/>
      <c r="KBD24" s="757"/>
      <c r="KBE24" s="757"/>
      <c r="KBF24" s="757"/>
      <c r="KBG24" s="757"/>
      <c r="KBH24" s="757"/>
      <c r="KBI24" s="757"/>
      <c r="KBJ24" s="757"/>
      <c r="KBK24" s="757"/>
      <c r="KBL24" s="757"/>
      <c r="KBM24" s="757"/>
      <c r="KBN24" s="757"/>
      <c r="KBO24" s="757"/>
      <c r="KBP24" s="757"/>
      <c r="KBQ24" s="757"/>
      <c r="KBR24" s="757"/>
      <c r="KBS24" s="757"/>
      <c r="KBT24" s="757"/>
      <c r="KBU24" s="757"/>
      <c r="KBV24" s="757"/>
      <c r="KBW24" s="757"/>
      <c r="KBX24" s="757"/>
      <c r="KBY24" s="757"/>
      <c r="KBZ24" s="757"/>
      <c r="KCA24" s="757"/>
      <c r="KCB24" s="757"/>
      <c r="KCC24" s="757"/>
      <c r="KCD24" s="757"/>
      <c r="KCE24" s="757"/>
      <c r="KCF24" s="757"/>
      <c r="KCG24" s="757"/>
      <c r="KCH24" s="757"/>
      <c r="KCI24" s="757"/>
      <c r="KCJ24" s="757"/>
      <c r="KCK24" s="757"/>
      <c r="KCL24" s="757"/>
      <c r="KCM24" s="757"/>
      <c r="KCN24" s="757"/>
      <c r="KCO24" s="757"/>
      <c r="KCP24" s="757"/>
      <c r="KCQ24" s="757"/>
      <c r="KCR24" s="757"/>
      <c r="KCS24" s="757"/>
      <c r="KCT24" s="757"/>
      <c r="KCU24" s="757"/>
      <c r="KCV24" s="757"/>
      <c r="KCW24" s="757"/>
      <c r="KCX24" s="757"/>
      <c r="KCY24" s="757"/>
      <c r="KCZ24" s="757"/>
      <c r="KDA24" s="757"/>
      <c r="KDB24" s="757"/>
      <c r="KDC24" s="757"/>
      <c r="KDD24" s="757"/>
      <c r="KDE24" s="757"/>
      <c r="KDF24" s="757"/>
      <c r="KDG24" s="757"/>
      <c r="KDH24" s="757"/>
      <c r="KDI24" s="757"/>
      <c r="KDJ24" s="757"/>
      <c r="KDK24" s="757"/>
      <c r="KDL24" s="757"/>
      <c r="KDM24" s="757"/>
      <c r="KDN24" s="757"/>
      <c r="KDO24" s="757"/>
      <c r="KDP24" s="757"/>
      <c r="KDQ24" s="757"/>
      <c r="KDR24" s="757"/>
      <c r="KDS24" s="757"/>
      <c r="KDT24" s="757"/>
      <c r="KDU24" s="757"/>
      <c r="KDV24" s="757"/>
      <c r="KDW24" s="757"/>
      <c r="KDX24" s="757"/>
      <c r="KDY24" s="757"/>
      <c r="KDZ24" s="757"/>
      <c r="KEA24" s="757"/>
      <c r="KEB24" s="757"/>
      <c r="KEC24" s="757"/>
      <c r="KED24" s="757"/>
      <c r="KEE24" s="757"/>
      <c r="KEF24" s="757"/>
      <c r="KEG24" s="757"/>
      <c r="KEH24" s="757"/>
      <c r="KEI24" s="757"/>
      <c r="KEJ24" s="757"/>
      <c r="KEK24" s="757"/>
      <c r="KEL24" s="757"/>
      <c r="KEM24" s="757"/>
      <c r="KEN24" s="757"/>
      <c r="KEO24" s="757"/>
      <c r="KEP24" s="757"/>
      <c r="KEQ24" s="757"/>
      <c r="KER24" s="757"/>
      <c r="KES24" s="757"/>
      <c r="KET24" s="757"/>
      <c r="KEU24" s="757"/>
      <c r="KEV24" s="757"/>
      <c r="KEW24" s="757"/>
      <c r="KEX24" s="757"/>
      <c r="KEY24" s="757"/>
      <c r="KEZ24" s="757"/>
      <c r="KFA24" s="757"/>
      <c r="KFB24" s="757"/>
      <c r="KFC24" s="757"/>
      <c r="KFD24" s="757"/>
      <c r="KFE24" s="757"/>
      <c r="KFF24" s="757"/>
      <c r="KFG24" s="757"/>
      <c r="KFH24" s="757"/>
      <c r="KFI24" s="757"/>
      <c r="KFJ24" s="757"/>
      <c r="KFK24" s="757"/>
      <c r="KFL24" s="757"/>
      <c r="KFM24" s="757"/>
      <c r="KFN24" s="757"/>
      <c r="KFO24" s="757"/>
      <c r="KFP24" s="757"/>
      <c r="KFQ24" s="757"/>
      <c r="KFR24" s="757"/>
      <c r="KFS24" s="757"/>
      <c r="KFT24" s="757"/>
      <c r="KFU24" s="757"/>
      <c r="KFV24" s="757"/>
      <c r="KFW24" s="757"/>
      <c r="KFX24" s="757"/>
      <c r="KFY24" s="757"/>
      <c r="KFZ24" s="757"/>
      <c r="KGA24" s="757"/>
      <c r="KGB24" s="757"/>
      <c r="KGC24" s="757"/>
      <c r="KGD24" s="757"/>
      <c r="KGE24" s="757"/>
      <c r="KGF24" s="757"/>
      <c r="KGG24" s="757"/>
      <c r="KGH24" s="757"/>
      <c r="KGI24" s="757"/>
      <c r="KGJ24" s="757"/>
      <c r="KGK24" s="757"/>
      <c r="KGL24" s="757"/>
      <c r="KGM24" s="757"/>
      <c r="KGN24" s="757"/>
      <c r="KGO24" s="757"/>
      <c r="KGP24" s="757"/>
      <c r="KGQ24" s="757"/>
      <c r="KGR24" s="757"/>
      <c r="KGS24" s="757"/>
      <c r="KGT24" s="757"/>
      <c r="KGU24" s="757"/>
      <c r="KGV24" s="757"/>
      <c r="KGW24" s="757"/>
      <c r="KGX24" s="757"/>
      <c r="KGY24" s="757"/>
      <c r="KGZ24" s="757"/>
      <c r="KHA24" s="757"/>
      <c r="KHB24" s="757"/>
      <c r="KHC24" s="757"/>
      <c r="KHD24" s="757"/>
      <c r="KHE24" s="757"/>
      <c r="KHF24" s="757"/>
      <c r="KHG24" s="757"/>
      <c r="KHH24" s="757"/>
      <c r="KHI24" s="757"/>
      <c r="KHJ24" s="757"/>
      <c r="KHK24" s="757"/>
      <c r="KHL24" s="757"/>
      <c r="KHM24" s="757"/>
      <c r="KHN24" s="757"/>
      <c r="KHO24" s="757"/>
      <c r="KHP24" s="757"/>
      <c r="KHQ24" s="757"/>
      <c r="KHR24" s="757"/>
      <c r="KHS24" s="757"/>
      <c r="KHT24" s="757"/>
      <c r="KHU24" s="757"/>
      <c r="KHV24" s="757"/>
      <c r="KHW24" s="757"/>
      <c r="KHX24" s="757"/>
      <c r="KHY24" s="757"/>
      <c r="KHZ24" s="757"/>
      <c r="KIA24" s="757"/>
      <c r="KIB24" s="757"/>
      <c r="KIC24" s="757"/>
      <c r="KID24" s="757"/>
      <c r="KIE24" s="757"/>
      <c r="KIF24" s="757"/>
      <c r="KIG24" s="757"/>
      <c r="KIH24" s="757"/>
      <c r="KII24" s="757"/>
      <c r="KIJ24" s="757"/>
      <c r="KIK24" s="757"/>
      <c r="KIL24" s="757"/>
      <c r="KIM24" s="757"/>
      <c r="KIN24" s="757"/>
      <c r="KIO24" s="757"/>
      <c r="KIP24" s="757"/>
      <c r="KIQ24" s="757"/>
      <c r="KIR24" s="757"/>
      <c r="KIS24" s="757"/>
      <c r="KIT24" s="757"/>
      <c r="KIU24" s="757"/>
      <c r="KIV24" s="757"/>
      <c r="KIW24" s="757"/>
      <c r="KIX24" s="757"/>
      <c r="KIY24" s="757"/>
      <c r="KIZ24" s="757"/>
      <c r="KJA24" s="757"/>
      <c r="KJB24" s="757"/>
      <c r="KJC24" s="757"/>
      <c r="KJD24" s="757"/>
      <c r="KJE24" s="757"/>
      <c r="KJF24" s="757"/>
      <c r="KJG24" s="757"/>
      <c r="KJH24" s="757"/>
      <c r="KJI24" s="757"/>
      <c r="KJJ24" s="757"/>
      <c r="KJK24" s="757"/>
      <c r="KJL24" s="757"/>
      <c r="KJM24" s="757"/>
      <c r="KJN24" s="757"/>
      <c r="KJO24" s="757"/>
      <c r="KJP24" s="757"/>
      <c r="KJQ24" s="757"/>
      <c r="KJR24" s="757"/>
      <c r="KJS24" s="757"/>
      <c r="KJT24" s="757"/>
      <c r="KJU24" s="757"/>
      <c r="KJV24" s="757"/>
      <c r="KJW24" s="757"/>
      <c r="KJX24" s="757"/>
      <c r="KJY24" s="757"/>
      <c r="KJZ24" s="757"/>
      <c r="KKA24" s="757"/>
      <c r="KKB24" s="757"/>
      <c r="KKC24" s="757"/>
      <c r="KKD24" s="757"/>
      <c r="KKE24" s="757"/>
      <c r="KKF24" s="757"/>
      <c r="KKG24" s="757"/>
      <c r="KKH24" s="757"/>
      <c r="KKI24" s="757"/>
      <c r="KKJ24" s="757"/>
      <c r="KKK24" s="757"/>
      <c r="KKL24" s="757"/>
      <c r="KKM24" s="757"/>
      <c r="KKN24" s="757"/>
      <c r="KKO24" s="757"/>
      <c r="KKP24" s="757"/>
      <c r="KKQ24" s="757"/>
      <c r="KKR24" s="757"/>
      <c r="KKS24" s="757"/>
      <c r="KKT24" s="757"/>
      <c r="KKU24" s="757"/>
      <c r="KKV24" s="757"/>
      <c r="KKW24" s="757"/>
      <c r="KKX24" s="757"/>
      <c r="KKY24" s="757"/>
      <c r="KKZ24" s="757"/>
      <c r="KLA24" s="757"/>
      <c r="KLB24" s="757"/>
      <c r="KLC24" s="757"/>
      <c r="KLD24" s="757"/>
      <c r="KLE24" s="757"/>
      <c r="KLF24" s="757"/>
      <c r="KLG24" s="757"/>
      <c r="KLH24" s="757"/>
      <c r="KLI24" s="757"/>
      <c r="KLJ24" s="757"/>
      <c r="KLK24" s="757"/>
      <c r="KLL24" s="757"/>
      <c r="KLM24" s="757"/>
      <c r="KLN24" s="757"/>
      <c r="KLO24" s="757"/>
      <c r="KLP24" s="757"/>
      <c r="KLQ24" s="757"/>
      <c r="KLR24" s="757"/>
      <c r="KLS24" s="757"/>
      <c r="KLT24" s="757"/>
      <c r="KLU24" s="757"/>
      <c r="KLV24" s="757"/>
      <c r="KLW24" s="757"/>
      <c r="KLX24" s="757"/>
      <c r="KLY24" s="757"/>
      <c r="KLZ24" s="757"/>
      <c r="KMA24" s="757"/>
      <c r="KMB24" s="757"/>
      <c r="KMC24" s="757"/>
      <c r="KMD24" s="757"/>
      <c r="KME24" s="757"/>
      <c r="KMF24" s="757"/>
      <c r="KMG24" s="757"/>
      <c r="KMH24" s="757"/>
      <c r="KMI24" s="757"/>
      <c r="KMJ24" s="757"/>
      <c r="KMK24" s="757"/>
      <c r="KML24" s="757"/>
      <c r="KMM24" s="757"/>
      <c r="KMN24" s="757"/>
      <c r="KMO24" s="757"/>
      <c r="KMP24" s="757"/>
      <c r="KMQ24" s="757"/>
      <c r="KMR24" s="757"/>
      <c r="KMS24" s="757"/>
      <c r="KMT24" s="757"/>
      <c r="KMU24" s="757"/>
      <c r="KMV24" s="757"/>
      <c r="KMW24" s="757"/>
      <c r="KMX24" s="757"/>
      <c r="KMY24" s="757"/>
      <c r="KMZ24" s="757"/>
      <c r="KNA24" s="757"/>
      <c r="KNB24" s="757"/>
      <c r="KNC24" s="757"/>
      <c r="KND24" s="757"/>
      <c r="KNE24" s="757"/>
      <c r="KNF24" s="757"/>
      <c r="KNG24" s="757"/>
      <c r="KNH24" s="757"/>
      <c r="KNI24" s="757"/>
      <c r="KNJ24" s="757"/>
      <c r="KNK24" s="757"/>
      <c r="KNL24" s="757"/>
      <c r="KNM24" s="757"/>
      <c r="KNN24" s="757"/>
      <c r="KNO24" s="757"/>
      <c r="KNP24" s="757"/>
      <c r="KNQ24" s="757"/>
      <c r="KNR24" s="757"/>
      <c r="KNS24" s="757"/>
      <c r="KNT24" s="757"/>
      <c r="KNU24" s="757"/>
      <c r="KNV24" s="757"/>
      <c r="KNW24" s="757"/>
      <c r="KNX24" s="757"/>
      <c r="KNY24" s="757"/>
      <c r="KNZ24" s="757"/>
      <c r="KOA24" s="757"/>
      <c r="KOB24" s="757"/>
      <c r="KOC24" s="757"/>
      <c r="KOD24" s="757"/>
      <c r="KOE24" s="757"/>
      <c r="KOF24" s="757"/>
      <c r="KOG24" s="757"/>
      <c r="KOH24" s="757"/>
      <c r="KOI24" s="757"/>
      <c r="KOJ24" s="757"/>
      <c r="KOK24" s="757"/>
      <c r="KOL24" s="757"/>
      <c r="KOM24" s="757"/>
      <c r="KON24" s="757"/>
      <c r="KOO24" s="757"/>
      <c r="KOP24" s="757"/>
      <c r="KOQ24" s="757"/>
      <c r="KOR24" s="757"/>
      <c r="KOS24" s="757"/>
      <c r="KOT24" s="757"/>
      <c r="KOU24" s="757"/>
      <c r="KOV24" s="757"/>
      <c r="KOW24" s="757"/>
      <c r="KOX24" s="757"/>
      <c r="KOY24" s="757"/>
      <c r="KOZ24" s="757"/>
      <c r="KPA24" s="757"/>
      <c r="KPB24" s="757"/>
      <c r="KPC24" s="757"/>
      <c r="KPD24" s="757"/>
      <c r="KPE24" s="757"/>
      <c r="KPF24" s="757"/>
      <c r="KPG24" s="757"/>
      <c r="KPH24" s="757"/>
      <c r="KPI24" s="757"/>
      <c r="KPJ24" s="757"/>
      <c r="KPK24" s="757"/>
      <c r="KPL24" s="757"/>
      <c r="KPM24" s="757"/>
      <c r="KPN24" s="757"/>
      <c r="KPO24" s="757"/>
      <c r="KPP24" s="757"/>
      <c r="KPQ24" s="757"/>
      <c r="KPR24" s="757"/>
      <c r="KPS24" s="757"/>
      <c r="KPT24" s="757"/>
      <c r="KPU24" s="757"/>
      <c r="KPV24" s="757"/>
      <c r="KPW24" s="757"/>
      <c r="KPX24" s="757"/>
      <c r="KPY24" s="757"/>
      <c r="KPZ24" s="757"/>
      <c r="KQA24" s="757"/>
      <c r="KQB24" s="757"/>
      <c r="KQC24" s="757"/>
      <c r="KQD24" s="757"/>
      <c r="KQE24" s="757"/>
      <c r="KQF24" s="757"/>
      <c r="KQG24" s="757"/>
      <c r="KQH24" s="757"/>
      <c r="KQI24" s="757"/>
      <c r="KQJ24" s="757"/>
      <c r="KQK24" s="757"/>
      <c r="KQL24" s="757"/>
      <c r="KQM24" s="757"/>
      <c r="KQN24" s="757"/>
      <c r="KQO24" s="757"/>
      <c r="KQP24" s="757"/>
      <c r="KQQ24" s="757"/>
      <c r="KQR24" s="757"/>
      <c r="KQS24" s="757"/>
      <c r="KQT24" s="757"/>
      <c r="KQU24" s="757"/>
      <c r="KQV24" s="757"/>
      <c r="KQW24" s="757"/>
      <c r="KQX24" s="757"/>
      <c r="KQY24" s="757"/>
      <c r="KQZ24" s="757"/>
      <c r="KRA24" s="757"/>
      <c r="KRB24" s="757"/>
      <c r="KRC24" s="757"/>
      <c r="KRD24" s="757"/>
      <c r="KRE24" s="757"/>
      <c r="KRF24" s="757"/>
      <c r="KRG24" s="757"/>
      <c r="KRH24" s="757"/>
      <c r="KRI24" s="757"/>
      <c r="KRJ24" s="757"/>
      <c r="KRK24" s="757"/>
      <c r="KRL24" s="757"/>
      <c r="KRM24" s="757"/>
      <c r="KRN24" s="757"/>
      <c r="KRO24" s="757"/>
      <c r="KRP24" s="757"/>
      <c r="KRQ24" s="757"/>
      <c r="KRR24" s="757"/>
      <c r="KRS24" s="757"/>
      <c r="KRT24" s="757"/>
      <c r="KRU24" s="757"/>
      <c r="KRV24" s="757"/>
      <c r="KRW24" s="757"/>
      <c r="KRX24" s="757"/>
      <c r="KRY24" s="757"/>
      <c r="KRZ24" s="757"/>
      <c r="KSA24" s="757"/>
      <c r="KSB24" s="757"/>
      <c r="KSC24" s="757"/>
      <c r="KSD24" s="757"/>
      <c r="KSE24" s="757"/>
      <c r="KSF24" s="757"/>
      <c r="KSG24" s="757"/>
      <c r="KSH24" s="757"/>
      <c r="KSI24" s="757"/>
      <c r="KSJ24" s="757"/>
      <c r="KSK24" s="757"/>
      <c r="KSL24" s="757"/>
      <c r="KSM24" s="757"/>
      <c r="KSN24" s="757"/>
      <c r="KSO24" s="757"/>
      <c r="KSP24" s="757"/>
      <c r="KSQ24" s="757"/>
      <c r="KSR24" s="757"/>
      <c r="KSS24" s="757"/>
      <c r="KST24" s="757"/>
      <c r="KSU24" s="757"/>
      <c r="KSV24" s="757"/>
      <c r="KSW24" s="757"/>
      <c r="KSX24" s="757"/>
      <c r="KSY24" s="757"/>
      <c r="KSZ24" s="757"/>
      <c r="KTA24" s="757"/>
      <c r="KTB24" s="757"/>
      <c r="KTC24" s="757"/>
      <c r="KTD24" s="757"/>
      <c r="KTE24" s="757"/>
      <c r="KTF24" s="757"/>
      <c r="KTG24" s="757"/>
      <c r="KTH24" s="757"/>
      <c r="KTI24" s="757"/>
      <c r="KTJ24" s="757"/>
      <c r="KTK24" s="757"/>
      <c r="KTL24" s="757"/>
      <c r="KTM24" s="757"/>
      <c r="KTN24" s="757"/>
      <c r="KTO24" s="757"/>
      <c r="KTP24" s="757"/>
      <c r="KTQ24" s="757"/>
      <c r="KTR24" s="757"/>
      <c r="KTS24" s="757"/>
      <c r="KTT24" s="757"/>
      <c r="KTU24" s="757"/>
      <c r="KTV24" s="757"/>
      <c r="KTW24" s="757"/>
      <c r="KTX24" s="757"/>
      <c r="KTY24" s="757"/>
      <c r="KTZ24" s="757"/>
      <c r="KUA24" s="757"/>
      <c r="KUB24" s="757"/>
      <c r="KUC24" s="757"/>
      <c r="KUD24" s="757"/>
      <c r="KUE24" s="757"/>
      <c r="KUF24" s="757"/>
      <c r="KUG24" s="757"/>
      <c r="KUH24" s="757"/>
      <c r="KUI24" s="757"/>
      <c r="KUJ24" s="757"/>
      <c r="KUK24" s="757"/>
      <c r="KUL24" s="757"/>
      <c r="KUM24" s="757"/>
      <c r="KUN24" s="757"/>
      <c r="KUO24" s="757"/>
      <c r="KUP24" s="757"/>
      <c r="KUQ24" s="757"/>
      <c r="KUR24" s="757"/>
      <c r="KUS24" s="757"/>
      <c r="KUT24" s="757"/>
      <c r="KUU24" s="757"/>
      <c r="KUV24" s="757"/>
      <c r="KUW24" s="757"/>
      <c r="KUX24" s="757"/>
      <c r="KUY24" s="757"/>
      <c r="KUZ24" s="757"/>
      <c r="KVA24" s="757"/>
      <c r="KVB24" s="757"/>
      <c r="KVC24" s="757"/>
      <c r="KVD24" s="757"/>
      <c r="KVE24" s="757"/>
      <c r="KVF24" s="757"/>
      <c r="KVG24" s="757"/>
      <c r="KVH24" s="757"/>
      <c r="KVI24" s="757"/>
      <c r="KVJ24" s="757"/>
      <c r="KVK24" s="757"/>
      <c r="KVL24" s="757"/>
      <c r="KVM24" s="757"/>
      <c r="KVN24" s="757"/>
      <c r="KVO24" s="757"/>
      <c r="KVP24" s="757"/>
      <c r="KVQ24" s="757"/>
      <c r="KVR24" s="757"/>
      <c r="KVS24" s="757"/>
      <c r="KVT24" s="757"/>
      <c r="KVU24" s="757"/>
      <c r="KVV24" s="757"/>
      <c r="KVW24" s="757"/>
      <c r="KVX24" s="757"/>
      <c r="KVY24" s="757"/>
      <c r="KVZ24" s="757"/>
      <c r="KWA24" s="757"/>
      <c r="KWB24" s="757"/>
      <c r="KWC24" s="757"/>
      <c r="KWD24" s="757"/>
      <c r="KWE24" s="757"/>
      <c r="KWF24" s="757"/>
      <c r="KWG24" s="757"/>
      <c r="KWH24" s="757"/>
      <c r="KWI24" s="757"/>
      <c r="KWJ24" s="757"/>
      <c r="KWK24" s="757"/>
      <c r="KWL24" s="757"/>
      <c r="KWM24" s="757"/>
      <c r="KWN24" s="757"/>
      <c r="KWO24" s="757"/>
      <c r="KWP24" s="757"/>
      <c r="KWQ24" s="757"/>
      <c r="KWR24" s="757"/>
      <c r="KWS24" s="757"/>
      <c r="KWT24" s="757"/>
      <c r="KWU24" s="757"/>
      <c r="KWV24" s="757"/>
      <c r="KWW24" s="757"/>
      <c r="KWX24" s="757"/>
      <c r="KWY24" s="757"/>
      <c r="KWZ24" s="757"/>
      <c r="KXA24" s="757"/>
      <c r="KXB24" s="757"/>
      <c r="KXC24" s="757"/>
      <c r="KXD24" s="757"/>
      <c r="KXE24" s="757"/>
      <c r="KXF24" s="757"/>
      <c r="KXG24" s="757"/>
      <c r="KXH24" s="757"/>
      <c r="KXI24" s="757"/>
      <c r="KXJ24" s="757"/>
      <c r="KXK24" s="757"/>
      <c r="KXL24" s="757"/>
      <c r="KXM24" s="757"/>
      <c r="KXN24" s="757"/>
      <c r="KXO24" s="757"/>
      <c r="KXP24" s="757"/>
      <c r="KXQ24" s="757"/>
      <c r="KXR24" s="757"/>
      <c r="KXS24" s="757"/>
      <c r="KXT24" s="757"/>
      <c r="KXU24" s="757"/>
      <c r="KXV24" s="757"/>
      <c r="KXW24" s="757"/>
      <c r="KXX24" s="757"/>
      <c r="KXY24" s="757"/>
      <c r="KXZ24" s="757"/>
      <c r="KYA24" s="757"/>
      <c r="KYB24" s="757"/>
      <c r="KYC24" s="757"/>
      <c r="KYD24" s="757"/>
      <c r="KYE24" s="757"/>
      <c r="KYF24" s="757"/>
      <c r="KYG24" s="757"/>
      <c r="KYH24" s="757"/>
      <c r="KYI24" s="757"/>
      <c r="KYJ24" s="757"/>
      <c r="KYK24" s="757"/>
      <c r="KYL24" s="757"/>
      <c r="KYM24" s="757"/>
      <c r="KYN24" s="757"/>
      <c r="KYO24" s="757"/>
      <c r="KYP24" s="757"/>
      <c r="KYQ24" s="757"/>
      <c r="KYR24" s="757"/>
      <c r="KYS24" s="757"/>
      <c r="KYT24" s="757"/>
      <c r="KYU24" s="757"/>
      <c r="KYV24" s="757"/>
      <c r="KYW24" s="757"/>
      <c r="KYX24" s="757"/>
      <c r="KYY24" s="757"/>
      <c r="KYZ24" s="757"/>
      <c r="KZA24" s="757"/>
      <c r="KZB24" s="757"/>
      <c r="KZC24" s="757"/>
      <c r="KZD24" s="757"/>
      <c r="KZE24" s="757"/>
      <c r="KZF24" s="757"/>
      <c r="KZG24" s="757"/>
      <c r="KZH24" s="757"/>
      <c r="KZI24" s="757"/>
      <c r="KZJ24" s="757"/>
      <c r="KZK24" s="757"/>
      <c r="KZL24" s="757"/>
      <c r="KZM24" s="757"/>
      <c r="KZN24" s="757"/>
      <c r="KZO24" s="757"/>
      <c r="KZP24" s="757"/>
      <c r="KZQ24" s="757"/>
      <c r="KZR24" s="757"/>
      <c r="KZS24" s="757"/>
      <c r="KZT24" s="757"/>
      <c r="KZU24" s="757"/>
      <c r="KZV24" s="757"/>
      <c r="KZW24" s="757"/>
      <c r="KZX24" s="757"/>
      <c r="KZY24" s="757"/>
      <c r="KZZ24" s="757"/>
      <c r="LAA24" s="757"/>
      <c r="LAB24" s="757"/>
      <c r="LAC24" s="757"/>
      <c r="LAD24" s="757"/>
      <c r="LAE24" s="757"/>
      <c r="LAF24" s="757"/>
      <c r="LAG24" s="757"/>
      <c r="LAH24" s="757"/>
      <c r="LAI24" s="757"/>
      <c r="LAJ24" s="757"/>
      <c r="LAK24" s="757"/>
      <c r="LAL24" s="757"/>
      <c r="LAM24" s="757"/>
      <c r="LAN24" s="757"/>
      <c r="LAO24" s="757"/>
      <c r="LAP24" s="757"/>
      <c r="LAQ24" s="757"/>
      <c r="LAR24" s="757"/>
      <c r="LAS24" s="757"/>
      <c r="LAT24" s="757"/>
      <c r="LAU24" s="757"/>
      <c r="LAV24" s="757"/>
      <c r="LAW24" s="757"/>
      <c r="LAX24" s="757"/>
      <c r="LAY24" s="757"/>
      <c r="LAZ24" s="757"/>
      <c r="LBA24" s="757"/>
      <c r="LBB24" s="757"/>
      <c r="LBC24" s="757"/>
      <c r="LBD24" s="757"/>
      <c r="LBE24" s="757"/>
      <c r="LBF24" s="757"/>
      <c r="LBG24" s="757"/>
      <c r="LBH24" s="757"/>
      <c r="LBI24" s="757"/>
      <c r="LBJ24" s="757"/>
      <c r="LBK24" s="757"/>
      <c r="LBL24" s="757"/>
      <c r="LBM24" s="757"/>
      <c r="LBN24" s="757"/>
      <c r="LBO24" s="757"/>
      <c r="LBP24" s="757"/>
      <c r="LBQ24" s="757"/>
      <c r="LBR24" s="757"/>
      <c r="LBS24" s="757"/>
      <c r="LBT24" s="757"/>
      <c r="LBU24" s="757"/>
      <c r="LBV24" s="757"/>
      <c r="LBW24" s="757"/>
      <c r="LBX24" s="757"/>
      <c r="LBY24" s="757"/>
      <c r="LBZ24" s="757"/>
      <c r="LCA24" s="757"/>
      <c r="LCB24" s="757"/>
      <c r="LCC24" s="757"/>
      <c r="LCD24" s="757"/>
      <c r="LCE24" s="757"/>
      <c r="LCF24" s="757"/>
      <c r="LCG24" s="757"/>
      <c r="LCH24" s="757"/>
      <c r="LCI24" s="757"/>
      <c r="LCJ24" s="757"/>
      <c r="LCK24" s="757"/>
      <c r="LCL24" s="757"/>
      <c r="LCM24" s="757"/>
      <c r="LCN24" s="757"/>
      <c r="LCO24" s="757"/>
      <c r="LCP24" s="757"/>
      <c r="LCQ24" s="757"/>
      <c r="LCR24" s="757"/>
      <c r="LCS24" s="757"/>
      <c r="LCT24" s="757"/>
      <c r="LCU24" s="757"/>
      <c r="LCV24" s="757"/>
      <c r="LCW24" s="757"/>
      <c r="LCX24" s="757"/>
      <c r="LCY24" s="757"/>
      <c r="LCZ24" s="757"/>
      <c r="LDA24" s="757"/>
      <c r="LDB24" s="757"/>
      <c r="LDC24" s="757"/>
      <c r="LDD24" s="757"/>
      <c r="LDE24" s="757"/>
      <c r="LDF24" s="757"/>
      <c r="LDG24" s="757"/>
      <c r="LDH24" s="757"/>
      <c r="LDI24" s="757"/>
      <c r="LDJ24" s="757"/>
      <c r="LDK24" s="757"/>
      <c r="LDL24" s="757"/>
      <c r="LDM24" s="757"/>
      <c r="LDN24" s="757"/>
      <c r="LDO24" s="757"/>
      <c r="LDP24" s="757"/>
      <c r="LDQ24" s="757"/>
      <c r="LDR24" s="757"/>
      <c r="LDS24" s="757"/>
      <c r="LDT24" s="757"/>
      <c r="LDU24" s="757"/>
      <c r="LDV24" s="757"/>
      <c r="LDW24" s="757"/>
      <c r="LDX24" s="757"/>
      <c r="LDY24" s="757"/>
      <c r="LDZ24" s="757"/>
      <c r="LEA24" s="757"/>
      <c r="LEB24" s="757"/>
      <c r="LEC24" s="757"/>
      <c r="LED24" s="757"/>
      <c r="LEE24" s="757"/>
      <c r="LEF24" s="757"/>
      <c r="LEG24" s="757"/>
      <c r="LEH24" s="757"/>
      <c r="LEI24" s="757"/>
      <c r="LEJ24" s="757"/>
      <c r="LEK24" s="757"/>
      <c r="LEL24" s="757"/>
      <c r="LEM24" s="757"/>
      <c r="LEN24" s="757"/>
      <c r="LEO24" s="757"/>
      <c r="LEP24" s="757"/>
      <c r="LEQ24" s="757"/>
      <c r="LER24" s="757"/>
      <c r="LES24" s="757"/>
      <c r="LET24" s="757"/>
      <c r="LEU24" s="757"/>
      <c r="LEV24" s="757"/>
      <c r="LEW24" s="757"/>
      <c r="LEX24" s="757"/>
      <c r="LEY24" s="757"/>
      <c r="LEZ24" s="757"/>
      <c r="LFA24" s="757"/>
      <c r="LFB24" s="757"/>
      <c r="LFC24" s="757"/>
      <c r="LFD24" s="757"/>
      <c r="LFE24" s="757"/>
      <c r="LFF24" s="757"/>
      <c r="LFG24" s="757"/>
      <c r="LFH24" s="757"/>
      <c r="LFI24" s="757"/>
      <c r="LFJ24" s="757"/>
      <c r="LFK24" s="757"/>
      <c r="LFL24" s="757"/>
      <c r="LFM24" s="757"/>
      <c r="LFN24" s="757"/>
      <c r="LFO24" s="757"/>
      <c r="LFP24" s="757"/>
      <c r="LFQ24" s="757"/>
      <c r="LFR24" s="757"/>
      <c r="LFS24" s="757"/>
      <c r="LFT24" s="757"/>
      <c r="LFU24" s="757"/>
      <c r="LFV24" s="757"/>
      <c r="LFW24" s="757"/>
      <c r="LFX24" s="757"/>
      <c r="LFY24" s="757"/>
      <c r="LFZ24" s="757"/>
      <c r="LGA24" s="757"/>
      <c r="LGB24" s="757"/>
      <c r="LGC24" s="757"/>
      <c r="LGD24" s="757"/>
      <c r="LGE24" s="757"/>
      <c r="LGF24" s="757"/>
      <c r="LGG24" s="757"/>
      <c r="LGH24" s="757"/>
      <c r="LGI24" s="757"/>
      <c r="LGJ24" s="757"/>
      <c r="LGK24" s="757"/>
      <c r="LGL24" s="757"/>
      <c r="LGM24" s="757"/>
      <c r="LGN24" s="757"/>
      <c r="LGO24" s="757"/>
      <c r="LGP24" s="757"/>
      <c r="LGQ24" s="757"/>
      <c r="LGR24" s="757"/>
      <c r="LGS24" s="757"/>
      <c r="LGT24" s="757"/>
      <c r="LGU24" s="757"/>
      <c r="LGV24" s="757"/>
      <c r="LGW24" s="757"/>
      <c r="LGX24" s="757"/>
      <c r="LGY24" s="757"/>
      <c r="LGZ24" s="757"/>
      <c r="LHA24" s="757"/>
      <c r="LHB24" s="757"/>
      <c r="LHC24" s="757"/>
      <c r="LHD24" s="757"/>
      <c r="LHE24" s="757"/>
      <c r="LHF24" s="757"/>
      <c r="LHG24" s="757"/>
      <c r="LHH24" s="757"/>
      <c r="LHI24" s="757"/>
      <c r="LHJ24" s="757"/>
      <c r="LHK24" s="757"/>
      <c r="LHL24" s="757"/>
      <c r="LHM24" s="757"/>
      <c r="LHN24" s="757"/>
      <c r="LHO24" s="757"/>
      <c r="LHP24" s="757"/>
      <c r="LHQ24" s="757"/>
      <c r="LHR24" s="757"/>
      <c r="LHS24" s="757"/>
      <c r="LHT24" s="757"/>
      <c r="LHU24" s="757"/>
      <c r="LHV24" s="757"/>
      <c r="LHW24" s="757"/>
      <c r="LHX24" s="757"/>
      <c r="LHY24" s="757"/>
      <c r="LHZ24" s="757"/>
      <c r="LIA24" s="757"/>
      <c r="LIB24" s="757"/>
      <c r="LIC24" s="757"/>
      <c r="LID24" s="757"/>
      <c r="LIE24" s="757"/>
      <c r="LIF24" s="757"/>
      <c r="LIG24" s="757"/>
      <c r="LIH24" s="757"/>
      <c r="LII24" s="757"/>
      <c r="LIJ24" s="757"/>
      <c r="LIK24" s="757"/>
      <c r="LIL24" s="757"/>
      <c r="LIM24" s="757"/>
      <c r="LIN24" s="757"/>
      <c r="LIO24" s="757"/>
      <c r="LIP24" s="757"/>
      <c r="LIQ24" s="757"/>
      <c r="LIR24" s="757"/>
      <c r="LIS24" s="757"/>
      <c r="LIT24" s="757"/>
      <c r="LIU24" s="757"/>
      <c r="LIV24" s="757"/>
      <c r="LIW24" s="757"/>
      <c r="LIX24" s="757"/>
      <c r="LIY24" s="757"/>
      <c r="LIZ24" s="757"/>
      <c r="LJA24" s="757"/>
      <c r="LJB24" s="757"/>
      <c r="LJC24" s="757"/>
      <c r="LJD24" s="757"/>
      <c r="LJE24" s="757"/>
      <c r="LJF24" s="757"/>
      <c r="LJG24" s="757"/>
      <c r="LJH24" s="757"/>
      <c r="LJI24" s="757"/>
      <c r="LJJ24" s="757"/>
      <c r="LJK24" s="757"/>
      <c r="LJL24" s="757"/>
      <c r="LJM24" s="757"/>
      <c r="LJN24" s="757"/>
      <c r="LJO24" s="757"/>
      <c r="LJP24" s="757"/>
      <c r="LJQ24" s="757"/>
      <c r="LJR24" s="757"/>
      <c r="LJS24" s="757"/>
      <c r="LJT24" s="757"/>
      <c r="LJU24" s="757"/>
      <c r="LJV24" s="757"/>
      <c r="LJW24" s="757"/>
      <c r="LJX24" s="757"/>
      <c r="LJY24" s="757"/>
      <c r="LJZ24" s="757"/>
      <c r="LKA24" s="757"/>
      <c r="LKB24" s="757"/>
      <c r="LKC24" s="757"/>
      <c r="LKD24" s="757"/>
      <c r="LKE24" s="757"/>
      <c r="LKF24" s="757"/>
      <c r="LKG24" s="757"/>
      <c r="LKH24" s="757"/>
      <c r="LKI24" s="757"/>
      <c r="LKJ24" s="757"/>
      <c r="LKK24" s="757"/>
      <c r="LKL24" s="757"/>
      <c r="LKM24" s="757"/>
      <c r="LKN24" s="757"/>
      <c r="LKO24" s="757"/>
      <c r="LKP24" s="757"/>
      <c r="LKQ24" s="757"/>
      <c r="LKR24" s="757"/>
      <c r="LKS24" s="757"/>
      <c r="LKT24" s="757"/>
      <c r="LKU24" s="757"/>
      <c r="LKV24" s="757"/>
      <c r="LKW24" s="757"/>
      <c r="LKX24" s="757"/>
      <c r="LKY24" s="757"/>
      <c r="LKZ24" s="757"/>
      <c r="LLA24" s="757"/>
      <c r="LLB24" s="757"/>
      <c r="LLC24" s="757"/>
      <c r="LLD24" s="757"/>
      <c r="LLE24" s="757"/>
      <c r="LLF24" s="757"/>
      <c r="LLG24" s="757"/>
      <c r="LLH24" s="757"/>
      <c r="LLI24" s="757"/>
      <c r="LLJ24" s="757"/>
      <c r="LLK24" s="757"/>
      <c r="LLL24" s="757"/>
      <c r="LLM24" s="757"/>
      <c r="LLN24" s="757"/>
      <c r="LLO24" s="757"/>
      <c r="LLP24" s="757"/>
      <c r="LLQ24" s="757"/>
      <c r="LLR24" s="757"/>
      <c r="LLS24" s="757"/>
      <c r="LLT24" s="757"/>
      <c r="LLU24" s="757"/>
      <c r="LLV24" s="757"/>
      <c r="LLW24" s="757"/>
      <c r="LLX24" s="757"/>
      <c r="LLY24" s="757"/>
      <c r="LLZ24" s="757"/>
      <c r="LMA24" s="757"/>
      <c r="LMB24" s="757"/>
      <c r="LMC24" s="757"/>
      <c r="LMD24" s="757"/>
      <c r="LME24" s="757"/>
      <c r="LMF24" s="757"/>
      <c r="LMG24" s="757"/>
      <c r="LMH24" s="757"/>
      <c r="LMI24" s="757"/>
      <c r="LMJ24" s="757"/>
      <c r="LMK24" s="757"/>
      <c r="LML24" s="757"/>
      <c r="LMM24" s="757"/>
      <c r="LMN24" s="757"/>
      <c r="LMO24" s="757"/>
      <c r="LMP24" s="757"/>
      <c r="LMQ24" s="757"/>
      <c r="LMR24" s="757"/>
      <c r="LMS24" s="757"/>
      <c r="LMT24" s="757"/>
      <c r="LMU24" s="757"/>
      <c r="LMV24" s="757"/>
      <c r="LMW24" s="757"/>
      <c r="LMX24" s="757"/>
      <c r="LMY24" s="757"/>
      <c r="LMZ24" s="757"/>
      <c r="LNA24" s="757"/>
      <c r="LNB24" s="757"/>
      <c r="LNC24" s="757"/>
      <c r="LND24" s="757"/>
      <c r="LNE24" s="757"/>
      <c r="LNF24" s="757"/>
      <c r="LNG24" s="757"/>
      <c r="LNH24" s="757"/>
      <c r="LNI24" s="757"/>
      <c r="LNJ24" s="757"/>
      <c r="LNK24" s="757"/>
      <c r="LNL24" s="757"/>
      <c r="LNM24" s="757"/>
      <c r="LNN24" s="757"/>
      <c r="LNO24" s="757"/>
      <c r="LNP24" s="757"/>
      <c r="LNQ24" s="757"/>
      <c r="LNR24" s="757"/>
      <c r="LNS24" s="757"/>
      <c r="LNT24" s="757"/>
      <c r="LNU24" s="757"/>
      <c r="LNV24" s="757"/>
      <c r="LNW24" s="757"/>
      <c r="LNX24" s="757"/>
      <c r="LNY24" s="757"/>
      <c r="LNZ24" s="757"/>
      <c r="LOA24" s="757"/>
      <c r="LOB24" s="757"/>
      <c r="LOC24" s="757"/>
      <c r="LOD24" s="757"/>
      <c r="LOE24" s="757"/>
      <c r="LOF24" s="757"/>
      <c r="LOG24" s="757"/>
      <c r="LOH24" s="757"/>
      <c r="LOI24" s="757"/>
      <c r="LOJ24" s="757"/>
      <c r="LOK24" s="757"/>
      <c r="LOL24" s="757"/>
      <c r="LOM24" s="757"/>
      <c r="LON24" s="757"/>
      <c r="LOO24" s="757"/>
      <c r="LOP24" s="757"/>
      <c r="LOQ24" s="757"/>
      <c r="LOR24" s="757"/>
      <c r="LOS24" s="757"/>
      <c r="LOT24" s="757"/>
      <c r="LOU24" s="757"/>
      <c r="LOV24" s="757"/>
      <c r="LOW24" s="757"/>
      <c r="LOX24" s="757"/>
      <c r="LOY24" s="757"/>
      <c r="LOZ24" s="757"/>
      <c r="LPA24" s="757"/>
      <c r="LPB24" s="757"/>
      <c r="LPC24" s="757"/>
      <c r="LPD24" s="757"/>
      <c r="LPE24" s="757"/>
      <c r="LPF24" s="757"/>
      <c r="LPG24" s="757"/>
      <c r="LPH24" s="757"/>
      <c r="LPI24" s="757"/>
      <c r="LPJ24" s="757"/>
      <c r="LPK24" s="757"/>
      <c r="LPL24" s="757"/>
      <c r="LPM24" s="757"/>
      <c r="LPN24" s="757"/>
      <c r="LPO24" s="757"/>
      <c r="LPP24" s="757"/>
      <c r="LPQ24" s="757"/>
      <c r="LPR24" s="757"/>
      <c r="LPS24" s="757"/>
      <c r="LPT24" s="757"/>
      <c r="LPU24" s="757"/>
      <c r="LPV24" s="757"/>
      <c r="LPW24" s="757"/>
      <c r="LPX24" s="757"/>
      <c r="LPY24" s="757"/>
      <c r="LPZ24" s="757"/>
      <c r="LQA24" s="757"/>
      <c r="LQB24" s="757"/>
      <c r="LQC24" s="757"/>
      <c r="LQD24" s="757"/>
      <c r="LQE24" s="757"/>
      <c r="LQF24" s="757"/>
      <c r="LQG24" s="757"/>
      <c r="LQH24" s="757"/>
      <c r="LQI24" s="757"/>
      <c r="LQJ24" s="757"/>
      <c r="LQK24" s="757"/>
      <c r="LQL24" s="757"/>
      <c r="LQM24" s="757"/>
      <c r="LQN24" s="757"/>
      <c r="LQO24" s="757"/>
      <c r="LQP24" s="757"/>
      <c r="LQQ24" s="757"/>
      <c r="LQR24" s="757"/>
      <c r="LQS24" s="757"/>
      <c r="LQT24" s="757"/>
      <c r="LQU24" s="757"/>
      <c r="LQV24" s="757"/>
      <c r="LQW24" s="757"/>
      <c r="LQX24" s="757"/>
      <c r="LQY24" s="757"/>
      <c r="LQZ24" s="757"/>
      <c r="LRA24" s="757"/>
      <c r="LRB24" s="757"/>
      <c r="LRC24" s="757"/>
      <c r="LRD24" s="757"/>
      <c r="LRE24" s="757"/>
      <c r="LRF24" s="757"/>
      <c r="LRG24" s="757"/>
      <c r="LRH24" s="757"/>
      <c r="LRI24" s="757"/>
      <c r="LRJ24" s="757"/>
      <c r="LRK24" s="757"/>
      <c r="LRL24" s="757"/>
      <c r="LRM24" s="757"/>
      <c r="LRN24" s="757"/>
      <c r="LRO24" s="757"/>
      <c r="LRP24" s="757"/>
      <c r="LRQ24" s="757"/>
      <c r="LRR24" s="757"/>
      <c r="LRS24" s="757"/>
      <c r="LRT24" s="757"/>
      <c r="LRU24" s="757"/>
      <c r="LRV24" s="757"/>
      <c r="LRW24" s="757"/>
      <c r="LRX24" s="757"/>
      <c r="LRY24" s="757"/>
      <c r="LRZ24" s="757"/>
      <c r="LSA24" s="757"/>
      <c r="LSB24" s="757"/>
      <c r="LSC24" s="757"/>
      <c r="LSD24" s="757"/>
      <c r="LSE24" s="757"/>
      <c r="LSF24" s="757"/>
      <c r="LSG24" s="757"/>
      <c r="LSH24" s="757"/>
      <c r="LSI24" s="757"/>
      <c r="LSJ24" s="757"/>
      <c r="LSK24" s="757"/>
      <c r="LSL24" s="757"/>
      <c r="LSM24" s="757"/>
      <c r="LSN24" s="757"/>
      <c r="LSO24" s="757"/>
      <c r="LSP24" s="757"/>
      <c r="LSQ24" s="757"/>
      <c r="LSR24" s="757"/>
      <c r="LSS24" s="757"/>
      <c r="LST24" s="757"/>
      <c r="LSU24" s="757"/>
      <c r="LSV24" s="757"/>
      <c r="LSW24" s="757"/>
      <c r="LSX24" s="757"/>
      <c r="LSY24" s="757"/>
      <c r="LSZ24" s="757"/>
      <c r="LTA24" s="757"/>
      <c r="LTB24" s="757"/>
      <c r="LTC24" s="757"/>
      <c r="LTD24" s="757"/>
      <c r="LTE24" s="757"/>
      <c r="LTF24" s="757"/>
      <c r="LTG24" s="757"/>
      <c r="LTH24" s="757"/>
      <c r="LTI24" s="757"/>
      <c r="LTJ24" s="757"/>
      <c r="LTK24" s="757"/>
      <c r="LTL24" s="757"/>
      <c r="LTM24" s="757"/>
      <c r="LTN24" s="757"/>
      <c r="LTO24" s="757"/>
      <c r="LTP24" s="757"/>
      <c r="LTQ24" s="757"/>
      <c r="LTR24" s="757"/>
      <c r="LTS24" s="757"/>
      <c r="LTT24" s="757"/>
      <c r="LTU24" s="757"/>
      <c r="LTV24" s="757"/>
      <c r="LTW24" s="757"/>
      <c r="LTX24" s="757"/>
      <c r="LTY24" s="757"/>
      <c r="LTZ24" s="757"/>
      <c r="LUA24" s="757"/>
      <c r="LUB24" s="757"/>
      <c r="LUC24" s="757"/>
      <c r="LUD24" s="757"/>
      <c r="LUE24" s="757"/>
      <c r="LUF24" s="757"/>
      <c r="LUG24" s="757"/>
      <c r="LUH24" s="757"/>
      <c r="LUI24" s="757"/>
      <c r="LUJ24" s="757"/>
      <c r="LUK24" s="757"/>
      <c r="LUL24" s="757"/>
      <c r="LUM24" s="757"/>
      <c r="LUN24" s="757"/>
      <c r="LUO24" s="757"/>
      <c r="LUP24" s="757"/>
      <c r="LUQ24" s="757"/>
      <c r="LUR24" s="757"/>
      <c r="LUS24" s="757"/>
      <c r="LUT24" s="757"/>
      <c r="LUU24" s="757"/>
      <c r="LUV24" s="757"/>
      <c r="LUW24" s="757"/>
      <c r="LUX24" s="757"/>
      <c r="LUY24" s="757"/>
      <c r="LUZ24" s="757"/>
      <c r="LVA24" s="757"/>
      <c r="LVB24" s="757"/>
      <c r="LVC24" s="757"/>
      <c r="LVD24" s="757"/>
      <c r="LVE24" s="757"/>
      <c r="LVF24" s="757"/>
      <c r="LVG24" s="757"/>
      <c r="LVH24" s="757"/>
      <c r="LVI24" s="757"/>
      <c r="LVJ24" s="757"/>
      <c r="LVK24" s="757"/>
      <c r="LVL24" s="757"/>
      <c r="LVM24" s="757"/>
      <c r="LVN24" s="757"/>
      <c r="LVO24" s="757"/>
      <c r="LVP24" s="757"/>
      <c r="LVQ24" s="757"/>
      <c r="LVR24" s="757"/>
      <c r="LVS24" s="757"/>
      <c r="LVT24" s="757"/>
      <c r="LVU24" s="757"/>
      <c r="LVV24" s="757"/>
      <c r="LVW24" s="757"/>
      <c r="LVX24" s="757"/>
      <c r="LVY24" s="757"/>
      <c r="LVZ24" s="757"/>
      <c r="LWA24" s="757"/>
      <c r="LWB24" s="757"/>
      <c r="LWC24" s="757"/>
      <c r="LWD24" s="757"/>
      <c r="LWE24" s="757"/>
      <c r="LWF24" s="757"/>
      <c r="LWG24" s="757"/>
      <c r="LWH24" s="757"/>
      <c r="LWI24" s="757"/>
      <c r="LWJ24" s="757"/>
      <c r="LWK24" s="757"/>
      <c r="LWL24" s="757"/>
      <c r="LWM24" s="757"/>
      <c r="LWN24" s="757"/>
      <c r="LWO24" s="757"/>
      <c r="LWP24" s="757"/>
      <c r="LWQ24" s="757"/>
      <c r="LWR24" s="757"/>
      <c r="LWS24" s="757"/>
      <c r="LWT24" s="757"/>
      <c r="LWU24" s="757"/>
      <c r="LWV24" s="757"/>
      <c r="LWW24" s="757"/>
      <c r="LWX24" s="757"/>
      <c r="LWY24" s="757"/>
      <c r="LWZ24" s="757"/>
      <c r="LXA24" s="757"/>
      <c r="LXB24" s="757"/>
      <c r="LXC24" s="757"/>
      <c r="LXD24" s="757"/>
      <c r="LXE24" s="757"/>
      <c r="LXF24" s="757"/>
      <c r="LXG24" s="757"/>
      <c r="LXH24" s="757"/>
      <c r="LXI24" s="757"/>
      <c r="LXJ24" s="757"/>
      <c r="LXK24" s="757"/>
      <c r="LXL24" s="757"/>
      <c r="LXM24" s="757"/>
      <c r="LXN24" s="757"/>
      <c r="LXO24" s="757"/>
      <c r="LXP24" s="757"/>
      <c r="LXQ24" s="757"/>
      <c r="LXR24" s="757"/>
      <c r="LXS24" s="757"/>
      <c r="LXT24" s="757"/>
      <c r="LXU24" s="757"/>
      <c r="LXV24" s="757"/>
      <c r="LXW24" s="757"/>
      <c r="LXX24" s="757"/>
      <c r="LXY24" s="757"/>
      <c r="LXZ24" s="757"/>
      <c r="LYA24" s="757"/>
      <c r="LYB24" s="757"/>
      <c r="LYC24" s="757"/>
      <c r="LYD24" s="757"/>
      <c r="LYE24" s="757"/>
      <c r="LYF24" s="757"/>
      <c r="LYG24" s="757"/>
      <c r="LYH24" s="757"/>
      <c r="LYI24" s="757"/>
      <c r="LYJ24" s="757"/>
      <c r="LYK24" s="757"/>
      <c r="LYL24" s="757"/>
      <c r="LYM24" s="757"/>
      <c r="LYN24" s="757"/>
      <c r="LYO24" s="757"/>
      <c r="LYP24" s="757"/>
      <c r="LYQ24" s="757"/>
      <c r="LYR24" s="757"/>
      <c r="LYS24" s="757"/>
      <c r="LYT24" s="757"/>
      <c r="LYU24" s="757"/>
      <c r="LYV24" s="757"/>
      <c r="LYW24" s="757"/>
      <c r="LYX24" s="757"/>
      <c r="LYY24" s="757"/>
      <c r="LYZ24" s="757"/>
      <c r="LZA24" s="757"/>
      <c r="LZB24" s="757"/>
      <c r="LZC24" s="757"/>
      <c r="LZD24" s="757"/>
      <c r="LZE24" s="757"/>
      <c r="LZF24" s="757"/>
      <c r="LZG24" s="757"/>
      <c r="LZH24" s="757"/>
      <c r="LZI24" s="757"/>
      <c r="LZJ24" s="757"/>
      <c r="LZK24" s="757"/>
      <c r="LZL24" s="757"/>
      <c r="LZM24" s="757"/>
      <c r="LZN24" s="757"/>
      <c r="LZO24" s="757"/>
      <c r="LZP24" s="757"/>
      <c r="LZQ24" s="757"/>
      <c r="LZR24" s="757"/>
      <c r="LZS24" s="757"/>
      <c r="LZT24" s="757"/>
      <c r="LZU24" s="757"/>
      <c r="LZV24" s="757"/>
      <c r="LZW24" s="757"/>
      <c r="LZX24" s="757"/>
      <c r="LZY24" s="757"/>
      <c r="LZZ24" s="757"/>
      <c r="MAA24" s="757"/>
      <c r="MAB24" s="757"/>
      <c r="MAC24" s="757"/>
      <c r="MAD24" s="757"/>
      <c r="MAE24" s="757"/>
      <c r="MAF24" s="757"/>
      <c r="MAG24" s="757"/>
      <c r="MAH24" s="757"/>
      <c r="MAI24" s="757"/>
      <c r="MAJ24" s="757"/>
      <c r="MAK24" s="757"/>
      <c r="MAL24" s="757"/>
      <c r="MAM24" s="757"/>
      <c r="MAN24" s="757"/>
      <c r="MAO24" s="757"/>
      <c r="MAP24" s="757"/>
      <c r="MAQ24" s="757"/>
      <c r="MAR24" s="757"/>
      <c r="MAS24" s="757"/>
      <c r="MAT24" s="757"/>
      <c r="MAU24" s="757"/>
      <c r="MAV24" s="757"/>
      <c r="MAW24" s="757"/>
      <c r="MAX24" s="757"/>
      <c r="MAY24" s="757"/>
      <c r="MAZ24" s="757"/>
      <c r="MBA24" s="757"/>
      <c r="MBB24" s="757"/>
      <c r="MBC24" s="757"/>
      <c r="MBD24" s="757"/>
      <c r="MBE24" s="757"/>
      <c r="MBF24" s="757"/>
      <c r="MBG24" s="757"/>
      <c r="MBH24" s="757"/>
      <c r="MBI24" s="757"/>
      <c r="MBJ24" s="757"/>
      <c r="MBK24" s="757"/>
      <c r="MBL24" s="757"/>
      <c r="MBM24" s="757"/>
      <c r="MBN24" s="757"/>
      <c r="MBO24" s="757"/>
      <c r="MBP24" s="757"/>
      <c r="MBQ24" s="757"/>
      <c r="MBR24" s="757"/>
      <c r="MBS24" s="757"/>
      <c r="MBT24" s="757"/>
      <c r="MBU24" s="757"/>
      <c r="MBV24" s="757"/>
      <c r="MBW24" s="757"/>
      <c r="MBX24" s="757"/>
      <c r="MBY24" s="757"/>
      <c r="MBZ24" s="757"/>
      <c r="MCA24" s="757"/>
      <c r="MCB24" s="757"/>
      <c r="MCC24" s="757"/>
      <c r="MCD24" s="757"/>
      <c r="MCE24" s="757"/>
      <c r="MCF24" s="757"/>
      <c r="MCG24" s="757"/>
      <c r="MCH24" s="757"/>
      <c r="MCI24" s="757"/>
      <c r="MCJ24" s="757"/>
      <c r="MCK24" s="757"/>
      <c r="MCL24" s="757"/>
      <c r="MCM24" s="757"/>
      <c r="MCN24" s="757"/>
      <c r="MCO24" s="757"/>
      <c r="MCP24" s="757"/>
      <c r="MCQ24" s="757"/>
      <c r="MCR24" s="757"/>
      <c r="MCS24" s="757"/>
      <c r="MCT24" s="757"/>
      <c r="MCU24" s="757"/>
      <c r="MCV24" s="757"/>
      <c r="MCW24" s="757"/>
      <c r="MCX24" s="757"/>
      <c r="MCY24" s="757"/>
      <c r="MCZ24" s="757"/>
      <c r="MDA24" s="757"/>
      <c r="MDB24" s="757"/>
      <c r="MDC24" s="757"/>
      <c r="MDD24" s="757"/>
      <c r="MDE24" s="757"/>
      <c r="MDF24" s="757"/>
      <c r="MDG24" s="757"/>
      <c r="MDH24" s="757"/>
      <c r="MDI24" s="757"/>
      <c r="MDJ24" s="757"/>
      <c r="MDK24" s="757"/>
      <c r="MDL24" s="757"/>
      <c r="MDM24" s="757"/>
      <c r="MDN24" s="757"/>
      <c r="MDO24" s="757"/>
      <c r="MDP24" s="757"/>
      <c r="MDQ24" s="757"/>
      <c r="MDR24" s="757"/>
      <c r="MDS24" s="757"/>
      <c r="MDT24" s="757"/>
      <c r="MDU24" s="757"/>
      <c r="MDV24" s="757"/>
      <c r="MDW24" s="757"/>
      <c r="MDX24" s="757"/>
      <c r="MDY24" s="757"/>
      <c r="MDZ24" s="757"/>
      <c r="MEA24" s="757"/>
      <c r="MEB24" s="757"/>
      <c r="MEC24" s="757"/>
      <c r="MED24" s="757"/>
      <c r="MEE24" s="757"/>
      <c r="MEF24" s="757"/>
      <c r="MEG24" s="757"/>
      <c r="MEH24" s="757"/>
      <c r="MEI24" s="757"/>
      <c r="MEJ24" s="757"/>
      <c r="MEK24" s="757"/>
      <c r="MEL24" s="757"/>
      <c r="MEM24" s="757"/>
      <c r="MEN24" s="757"/>
      <c r="MEO24" s="757"/>
      <c r="MEP24" s="757"/>
      <c r="MEQ24" s="757"/>
      <c r="MER24" s="757"/>
      <c r="MES24" s="757"/>
      <c r="MET24" s="757"/>
      <c r="MEU24" s="757"/>
      <c r="MEV24" s="757"/>
      <c r="MEW24" s="757"/>
      <c r="MEX24" s="757"/>
      <c r="MEY24" s="757"/>
      <c r="MEZ24" s="757"/>
      <c r="MFA24" s="757"/>
      <c r="MFB24" s="757"/>
      <c r="MFC24" s="757"/>
      <c r="MFD24" s="757"/>
      <c r="MFE24" s="757"/>
      <c r="MFF24" s="757"/>
      <c r="MFG24" s="757"/>
      <c r="MFH24" s="757"/>
      <c r="MFI24" s="757"/>
      <c r="MFJ24" s="757"/>
      <c r="MFK24" s="757"/>
      <c r="MFL24" s="757"/>
      <c r="MFM24" s="757"/>
      <c r="MFN24" s="757"/>
      <c r="MFO24" s="757"/>
      <c r="MFP24" s="757"/>
      <c r="MFQ24" s="757"/>
      <c r="MFR24" s="757"/>
      <c r="MFS24" s="757"/>
      <c r="MFT24" s="757"/>
      <c r="MFU24" s="757"/>
      <c r="MFV24" s="757"/>
      <c r="MFW24" s="757"/>
      <c r="MFX24" s="757"/>
      <c r="MFY24" s="757"/>
      <c r="MFZ24" s="757"/>
      <c r="MGA24" s="757"/>
      <c r="MGB24" s="757"/>
      <c r="MGC24" s="757"/>
      <c r="MGD24" s="757"/>
      <c r="MGE24" s="757"/>
      <c r="MGF24" s="757"/>
      <c r="MGG24" s="757"/>
      <c r="MGH24" s="757"/>
      <c r="MGI24" s="757"/>
      <c r="MGJ24" s="757"/>
      <c r="MGK24" s="757"/>
      <c r="MGL24" s="757"/>
      <c r="MGM24" s="757"/>
      <c r="MGN24" s="757"/>
      <c r="MGO24" s="757"/>
      <c r="MGP24" s="757"/>
      <c r="MGQ24" s="757"/>
      <c r="MGR24" s="757"/>
      <c r="MGS24" s="757"/>
      <c r="MGT24" s="757"/>
      <c r="MGU24" s="757"/>
      <c r="MGV24" s="757"/>
      <c r="MGW24" s="757"/>
      <c r="MGX24" s="757"/>
      <c r="MGY24" s="757"/>
      <c r="MGZ24" s="757"/>
      <c r="MHA24" s="757"/>
      <c r="MHB24" s="757"/>
      <c r="MHC24" s="757"/>
      <c r="MHD24" s="757"/>
      <c r="MHE24" s="757"/>
      <c r="MHF24" s="757"/>
      <c r="MHG24" s="757"/>
      <c r="MHH24" s="757"/>
      <c r="MHI24" s="757"/>
      <c r="MHJ24" s="757"/>
      <c r="MHK24" s="757"/>
      <c r="MHL24" s="757"/>
      <c r="MHM24" s="757"/>
      <c r="MHN24" s="757"/>
      <c r="MHO24" s="757"/>
      <c r="MHP24" s="757"/>
      <c r="MHQ24" s="757"/>
      <c r="MHR24" s="757"/>
      <c r="MHS24" s="757"/>
      <c r="MHT24" s="757"/>
      <c r="MHU24" s="757"/>
      <c r="MHV24" s="757"/>
      <c r="MHW24" s="757"/>
      <c r="MHX24" s="757"/>
      <c r="MHY24" s="757"/>
      <c r="MHZ24" s="757"/>
      <c r="MIA24" s="757"/>
      <c r="MIB24" s="757"/>
      <c r="MIC24" s="757"/>
      <c r="MID24" s="757"/>
      <c r="MIE24" s="757"/>
      <c r="MIF24" s="757"/>
      <c r="MIG24" s="757"/>
      <c r="MIH24" s="757"/>
      <c r="MII24" s="757"/>
      <c r="MIJ24" s="757"/>
      <c r="MIK24" s="757"/>
      <c r="MIL24" s="757"/>
      <c r="MIM24" s="757"/>
      <c r="MIN24" s="757"/>
      <c r="MIO24" s="757"/>
      <c r="MIP24" s="757"/>
      <c r="MIQ24" s="757"/>
      <c r="MIR24" s="757"/>
      <c r="MIS24" s="757"/>
      <c r="MIT24" s="757"/>
      <c r="MIU24" s="757"/>
      <c r="MIV24" s="757"/>
      <c r="MIW24" s="757"/>
      <c r="MIX24" s="757"/>
      <c r="MIY24" s="757"/>
      <c r="MIZ24" s="757"/>
      <c r="MJA24" s="757"/>
      <c r="MJB24" s="757"/>
      <c r="MJC24" s="757"/>
      <c r="MJD24" s="757"/>
      <c r="MJE24" s="757"/>
      <c r="MJF24" s="757"/>
      <c r="MJG24" s="757"/>
      <c r="MJH24" s="757"/>
      <c r="MJI24" s="757"/>
      <c r="MJJ24" s="757"/>
      <c r="MJK24" s="757"/>
      <c r="MJL24" s="757"/>
      <c r="MJM24" s="757"/>
      <c r="MJN24" s="757"/>
      <c r="MJO24" s="757"/>
      <c r="MJP24" s="757"/>
      <c r="MJQ24" s="757"/>
      <c r="MJR24" s="757"/>
      <c r="MJS24" s="757"/>
      <c r="MJT24" s="757"/>
      <c r="MJU24" s="757"/>
      <c r="MJV24" s="757"/>
      <c r="MJW24" s="757"/>
      <c r="MJX24" s="757"/>
      <c r="MJY24" s="757"/>
      <c r="MJZ24" s="757"/>
      <c r="MKA24" s="757"/>
      <c r="MKB24" s="757"/>
      <c r="MKC24" s="757"/>
      <c r="MKD24" s="757"/>
      <c r="MKE24" s="757"/>
      <c r="MKF24" s="757"/>
      <c r="MKG24" s="757"/>
      <c r="MKH24" s="757"/>
      <c r="MKI24" s="757"/>
      <c r="MKJ24" s="757"/>
      <c r="MKK24" s="757"/>
      <c r="MKL24" s="757"/>
      <c r="MKM24" s="757"/>
      <c r="MKN24" s="757"/>
      <c r="MKO24" s="757"/>
      <c r="MKP24" s="757"/>
      <c r="MKQ24" s="757"/>
      <c r="MKR24" s="757"/>
      <c r="MKS24" s="757"/>
      <c r="MKT24" s="757"/>
      <c r="MKU24" s="757"/>
      <c r="MKV24" s="757"/>
      <c r="MKW24" s="757"/>
      <c r="MKX24" s="757"/>
      <c r="MKY24" s="757"/>
      <c r="MKZ24" s="757"/>
      <c r="MLA24" s="757"/>
      <c r="MLB24" s="757"/>
      <c r="MLC24" s="757"/>
      <c r="MLD24" s="757"/>
      <c r="MLE24" s="757"/>
      <c r="MLF24" s="757"/>
      <c r="MLG24" s="757"/>
      <c r="MLH24" s="757"/>
      <c r="MLI24" s="757"/>
      <c r="MLJ24" s="757"/>
      <c r="MLK24" s="757"/>
      <c r="MLL24" s="757"/>
      <c r="MLM24" s="757"/>
      <c r="MLN24" s="757"/>
      <c r="MLO24" s="757"/>
      <c r="MLP24" s="757"/>
      <c r="MLQ24" s="757"/>
      <c r="MLR24" s="757"/>
      <c r="MLS24" s="757"/>
      <c r="MLT24" s="757"/>
      <c r="MLU24" s="757"/>
      <c r="MLV24" s="757"/>
      <c r="MLW24" s="757"/>
      <c r="MLX24" s="757"/>
      <c r="MLY24" s="757"/>
      <c r="MLZ24" s="757"/>
      <c r="MMA24" s="757"/>
      <c r="MMB24" s="757"/>
      <c r="MMC24" s="757"/>
      <c r="MMD24" s="757"/>
      <c r="MME24" s="757"/>
      <c r="MMF24" s="757"/>
      <c r="MMG24" s="757"/>
      <c r="MMH24" s="757"/>
      <c r="MMI24" s="757"/>
      <c r="MMJ24" s="757"/>
      <c r="MMK24" s="757"/>
      <c r="MML24" s="757"/>
      <c r="MMM24" s="757"/>
      <c r="MMN24" s="757"/>
      <c r="MMO24" s="757"/>
      <c r="MMP24" s="757"/>
      <c r="MMQ24" s="757"/>
      <c r="MMR24" s="757"/>
      <c r="MMS24" s="757"/>
      <c r="MMT24" s="757"/>
      <c r="MMU24" s="757"/>
      <c r="MMV24" s="757"/>
      <c r="MMW24" s="757"/>
      <c r="MMX24" s="757"/>
      <c r="MMY24" s="757"/>
      <c r="MMZ24" s="757"/>
      <c r="MNA24" s="757"/>
      <c r="MNB24" s="757"/>
      <c r="MNC24" s="757"/>
      <c r="MND24" s="757"/>
      <c r="MNE24" s="757"/>
      <c r="MNF24" s="757"/>
      <c r="MNG24" s="757"/>
      <c r="MNH24" s="757"/>
      <c r="MNI24" s="757"/>
      <c r="MNJ24" s="757"/>
      <c r="MNK24" s="757"/>
      <c r="MNL24" s="757"/>
      <c r="MNM24" s="757"/>
      <c r="MNN24" s="757"/>
      <c r="MNO24" s="757"/>
      <c r="MNP24" s="757"/>
      <c r="MNQ24" s="757"/>
      <c r="MNR24" s="757"/>
      <c r="MNS24" s="757"/>
      <c r="MNT24" s="757"/>
      <c r="MNU24" s="757"/>
      <c r="MNV24" s="757"/>
      <c r="MNW24" s="757"/>
      <c r="MNX24" s="757"/>
      <c r="MNY24" s="757"/>
      <c r="MNZ24" s="757"/>
      <c r="MOA24" s="757"/>
      <c r="MOB24" s="757"/>
      <c r="MOC24" s="757"/>
      <c r="MOD24" s="757"/>
      <c r="MOE24" s="757"/>
      <c r="MOF24" s="757"/>
      <c r="MOG24" s="757"/>
      <c r="MOH24" s="757"/>
      <c r="MOI24" s="757"/>
      <c r="MOJ24" s="757"/>
      <c r="MOK24" s="757"/>
      <c r="MOL24" s="757"/>
      <c r="MOM24" s="757"/>
      <c r="MON24" s="757"/>
      <c r="MOO24" s="757"/>
      <c r="MOP24" s="757"/>
      <c r="MOQ24" s="757"/>
      <c r="MOR24" s="757"/>
      <c r="MOS24" s="757"/>
      <c r="MOT24" s="757"/>
      <c r="MOU24" s="757"/>
      <c r="MOV24" s="757"/>
      <c r="MOW24" s="757"/>
      <c r="MOX24" s="757"/>
      <c r="MOY24" s="757"/>
      <c r="MOZ24" s="757"/>
      <c r="MPA24" s="757"/>
      <c r="MPB24" s="757"/>
      <c r="MPC24" s="757"/>
      <c r="MPD24" s="757"/>
      <c r="MPE24" s="757"/>
      <c r="MPF24" s="757"/>
      <c r="MPG24" s="757"/>
      <c r="MPH24" s="757"/>
      <c r="MPI24" s="757"/>
      <c r="MPJ24" s="757"/>
      <c r="MPK24" s="757"/>
      <c r="MPL24" s="757"/>
      <c r="MPM24" s="757"/>
      <c r="MPN24" s="757"/>
      <c r="MPO24" s="757"/>
      <c r="MPP24" s="757"/>
      <c r="MPQ24" s="757"/>
      <c r="MPR24" s="757"/>
      <c r="MPS24" s="757"/>
      <c r="MPT24" s="757"/>
      <c r="MPU24" s="757"/>
      <c r="MPV24" s="757"/>
      <c r="MPW24" s="757"/>
      <c r="MPX24" s="757"/>
      <c r="MPY24" s="757"/>
      <c r="MPZ24" s="757"/>
      <c r="MQA24" s="757"/>
      <c r="MQB24" s="757"/>
      <c r="MQC24" s="757"/>
      <c r="MQD24" s="757"/>
      <c r="MQE24" s="757"/>
      <c r="MQF24" s="757"/>
      <c r="MQG24" s="757"/>
      <c r="MQH24" s="757"/>
      <c r="MQI24" s="757"/>
      <c r="MQJ24" s="757"/>
      <c r="MQK24" s="757"/>
      <c r="MQL24" s="757"/>
      <c r="MQM24" s="757"/>
      <c r="MQN24" s="757"/>
      <c r="MQO24" s="757"/>
      <c r="MQP24" s="757"/>
      <c r="MQQ24" s="757"/>
      <c r="MQR24" s="757"/>
      <c r="MQS24" s="757"/>
      <c r="MQT24" s="757"/>
      <c r="MQU24" s="757"/>
      <c r="MQV24" s="757"/>
      <c r="MQW24" s="757"/>
      <c r="MQX24" s="757"/>
      <c r="MQY24" s="757"/>
      <c r="MQZ24" s="757"/>
      <c r="MRA24" s="757"/>
      <c r="MRB24" s="757"/>
      <c r="MRC24" s="757"/>
      <c r="MRD24" s="757"/>
      <c r="MRE24" s="757"/>
      <c r="MRF24" s="757"/>
      <c r="MRG24" s="757"/>
      <c r="MRH24" s="757"/>
      <c r="MRI24" s="757"/>
      <c r="MRJ24" s="757"/>
      <c r="MRK24" s="757"/>
      <c r="MRL24" s="757"/>
      <c r="MRM24" s="757"/>
      <c r="MRN24" s="757"/>
      <c r="MRO24" s="757"/>
      <c r="MRP24" s="757"/>
      <c r="MRQ24" s="757"/>
      <c r="MRR24" s="757"/>
      <c r="MRS24" s="757"/>
      <c r="MRT24" s="757"/>
      <c r="MRU24" s="757"/>
      <c r="MRV24" s="757"/>
      <c r="MRW24" s="757"/>
      <c r="MRX24" s="757"/>
      <c r="MRY24" s="757"/>
      <c r="MRZ24" s="757"/>
      <c r="MSA24" s="757"/>
      <c r="MSB24" s="757"/>
      <c r="MSC24" s="757"/>
      <c r="MSD24" s="757"/>
      <c r="MSE24" s="757"/>
      <c r="MSF24" s="757"/>
      <c r="MSG24" s="757"/>
      <c r="MSH24" s="757"/>
      <c r="MSI24" s="757"/>
      <c r="MSJ24" s="757"/>
      <c r="MSK24" s="757"/>
      <c r="MSL24" s="757"/>
      <c r="MSM24" s="757"/>
      <c r="MSN24" s="757"/>
      <c r="MSO24" s="757"/>
      <c r="MSP24" s="757"/>
      <c r="MSQ24" s="757"/>
      <c r="MSR24" s="757"/>
      <c r="MSS24" s="757"/>
      <c r="MST24" s="757"/>
      <c r="MSU24" s="757"/>
      <c r="MSV24" s="757"/>
      <c r="MSW24" s="757"/>
      <c r="MSX24" s="757"/>
      <c r="MSY24" s="757"/>
      <c r="MSZ24" s="757"/>
      <c r="MTA24" s="757"/>
      <c r="MTB24" s="757"/>
      <c r="MTC24" s="757"/>
      <c r="MTD24" s="757"/>
      <c r="MTE24" s="757"/>
      <c r="MTF24" s="757"/>
      <c r="MTG24" s="757"/>
      <c r="MTH24" s="757"/>
      <c r="MTI24" s="757"/>
      <c r="MTJ24" s="757"/>
      <c r="MTK24" s="757"/>
      <c r="MTL24" s="757"/>
      <c r="MTM24" s="757"/>
      <c r="MTN24" s="757"/>
      <c r="MTO24" s="757"/>
      <c r="MTP24" s="757"/>
      <c r="MTQ24" s="757"/>
      <c r="MTR24" s="757"/>
      <c r="MTS24" s="757"/>
      <c r="MTT24" s="757"/>
      <c r="MTU24" s="757"/>
      <c r="MTV24" s="757"/>
      <c r="MTW24" s="757"/>
      <c r="MTX24" s="757"/>
      <c r="MTY24" s="757"/>
      <c r="MTZ24" s="757"/>
      <c r="MUA24" s="757"/>
      <c r="MUB24" s="757"/>
      <c r="MUC24" s="757"/>
      <c r="MUD24" s="757"/>
      <c r="MUE24" s="757"/>
      <c r="MUF24" s="757"/>
      <c r="MUG24" s="757"/>
      <c r="MUH24" s="757"/>
      <c r="MUI24" s="757"/>
      <c r="MUJ24" s="757"/>
      <c r="MUK24" s="757"/>
      <c r="MUL24" s="757"/>
      <c r="MUM24" s="757"/>
      <c r="MUN24" s="757"/>
      <c r="MUO24" s="757"/>
      <c r="MUP24" s="757"/>
      <c r="MUQ24" s="757"/>
      <c r="MUR24" s="757"/>
      <c r="MUS24" s="757"/>
      <c r="MUT24" s="757"/>
      <c r="MUU24" s="757"/>
      <c r="MUV24" s="757"/>
      <c r="MUW24" s="757"/>
      <c r="MUX24" s="757"/>
      <c r="MUY24" s="757"/>
      <c r="MUZ24" s="757"/>
      <c r="MVA24" s="757"/>
      <c r="MVB24" s="757"/>
      <c r="MVC24" s="757"/>
      <c r="MVD24" s="757"/>
      <c r="MVE24" s="757"/>
      <c r="MVF24" s="757"/>
      <c r="MVG24" s="757"/>
      <c r="MVH24" s="757"/>
      <c r="MVI24" s="757"/>
      <c r="MVJ24" s="757"/>
      <c r="MVK24" s="757"/>
      <c r="MVL24" s="757"/>
      <c r="MVM24" s="757"/>
      <c r="MVN24" s="757"/>
      <c r="MVO24" s="757"/>
      <c r="MVP24" s="757"/>
      <c r="MVQ24" s="757"/>
      <c r="MVR24" s="757"/>
      <c r="MVS24" s="757"/>
      <c r="MVT24" s="757"/>
      <c r="MVU24" s="757"/>
      <c r="MVV24" s="757"/>
      <c r="MVW24" s="757"/>
      <c r="MVX24" s="757"/>
      <c r="MVY24" s="757"/>
      <c r="MVZ24" s="757"/>
      <c r="MWA24" s="757"/>
      <c r="MWB24" s="757"/>
      <c r="MWC24" s="757"/>
      <c r="MWD24" s="757"/>
      <c r="MWE24" s="757"/>
      <c r="MWF24" s="757"/>
      <c r="MWG24" s="757"/>
      <c r="MWH24" s="757"/>
      <c r="MWI24" s="757"/>
      <c r="MWJ24" s="757"/>
      <c r="MWK24" s="757"/>
      <c r="MWL24" s="757"/>
      <c r="MWM24" s="757"/>
      <c r="MWN24" s="757"/>
      <c r="MWO24" s="757"/>
      <c r="MWP24" s="757"/>
      <c r="MWQ24" s="757"/>
      <c r="MWR24" s="757"/>
      <c r="MWS24" s="757"/>
      <c r="MWT24" s="757"/>
      <c r="MWU24" s="757"/>
      <c r="MWV24" s="757"/>
      <c r="MWW24" s="757"/>
      <c r="MWX24" s="757"/>
      <c r="MWY24" s="757"/>
      <c r="MWZ24" s="757"/>
      <c r="MXA24" s="757"/>
      <c r="MXB24" s="757"/>
      <c r="MXC24" s="757"/>
      <c r="MXD24" s="757"/>
      <c r="MXE24" s="757"/>
      <c r="MXF24" s="757"/>
      <c r="MXG24" s="757"/>
      <c r="MXH24" s="757"/>
      <c r="MXI24" s="757"/>
      <c r="MXJ24" s="757"/>
      <c r="MXK24" s="757"/>
      <c r="MXL24" s="757"/>
      <c r="MXM24" s="757"/>
      <c r="MXN24" s="757"/>
      <c r="MXO24" s="757"/>
      <c r="MXP24" s="757"/>
      <c r="MXQ24" s="757"/>
      <c r="MXR24" s="757"/>
      <c r="MXS24" s="757"/>
      <c r="MXT24" s="757"/>
      <c r="MXU24" s="757"/>
      <c r="MXV24" s="757"/>
      <c r="MXW24" s="757"/>
      <c r="MXX24" s="757"/>
      <c r="MXY24" s="757"/>
      <c r="MXZ24" s="757"/>
      <c r="MYA24" s="757"/>
      <c r="MYB24" s="757"/>
      <c r="MYC24" s="757"/>
      <c r="MYD24" s="757"/>
      <c r="MYE24" s="757"/>
      <c r="MYF24" s="757"/>
      <c r="MYG24" s="757"/>
      <c r="MYH24" s="757"/>
      <c r="MYI24" s="757"/>
      <c r="MYJ24" s="757"/>
      <c r="MYK24" s="757"/>
      <c r="MYL24" s="757"/>
      <c r="MYM24" s="757"/>
      <c r="MYN24" s="757"/>
      <c r="MYO24" s="757"/>
      <c r="MYP24" s="757"/>
      <c r="MYQ24" s="757"/>
      <c r="MYR24" s="757"/>
      <c r="MYS24" s="757"/>
      <c r="MYT24" s="757"/>
      <c r="MYU24" s="757"/>
      <c r="MYV24" s="757"/>
      <c r="MYW24" s="757"/>
      <c r="MYX24" s="757"/>
      <c r="MYY24" s="757"/>
      <c r="MYZ24" s="757"/>
      <c r="MZA24" s="757"/>
      <c r="MZB24" s="757"/>
      <c r="MZC24" s="757"/>
      <c r="MZD24" s="757"/>
      <c r="MZE24" s="757"/>
      <c r="MZF24" s="757"/>
      <c r="MZG24" s="757"/>
      <c r="MZH24" s="757"/>
      <c r="MZI24" s="757"/>
      <c r="MZJ24" s="757"/>
      <c r="MZK24" s="757"/>
      <c r="MZL24" s="757"/>
      <c r="MZM24" s="757"/>
      <c r="MZN24" s="757"/>
      <c r="MZO24" s="757"/>
      <c r="MZP24" s="757"/>
      <c r="MZQ24" s="757"/>
      <c r="MZR24" s="757"/>
      <c r="MZS24" s="757"/>
      <c r="MZT24" s="757"/>
      <c r="MZU24" s="757"/>
      <c r="MZV24" s="757"/>
      <c r="MZW24" s="757"/>
      <c r="MZX24" s="757"/>
      <c r="MZY24" s="757"/>
      <c r="MZZ24" s="757"/>
      <c r="NAA24" s="757"/>
      <c r="NAB24" s="757"/>
      <c r="NAC24" s="757"/>
      <c r="NAD24" s="757"/>
      <c r="NAE24" s="757"/>
      <c r="NAF24" s="757"/>
      <c r="NAG24" s="757"/>
      <c r="NAH24" s="757"/>
      <c r="NAI24" s="757"/>
      <c r="NAJ24" s="757"/>
      <c r="NAK24" s="757"/>
      <c r="NAL24" s="757"/>
      <c r="NAM24" s="757"/>
      <c r="NAN24" s="757"/>
      <c r="NAO24" s="757"/>
      <c r="NAP24" s="757"/>
      <c r="NAQ24" s="757"/>
      <c r="NAR24" s="757"/>
      <c r="NAS24" s="757"/>
      <c r="NAT24" s="757"/>
      <c r="NAU24" s="757"/>
      <c r="NAV24" s="757"/>
      <c r="NAW24" s="757"/>
      <c r="NAX24" s="757"/>
      <c r="NAY24" s="757"/>
      <c r="NAZ24" s="757"/>
      <c r="NBA24" s="757"/>
      <c r="NBB24" s="757"/>
      <c r="NBC24" s="757"/>
      <c r="NBD24" s="757"/>
      <c r="NBE24" s="757"/>
      <c r="NBF24" s="757"/>
      <c r="NBG24" s="757"/>
      <c r="NBH24" s="757"/>
      <c r="NBI24" s="757"/>
      <c r="NBJ24" s="757"/>
      <c r="NBK24" s="757"/>
      <c r="NBL24" s="757"/>
      <c r="NBM24" s="757"/>
      <c r="NBN24" s="757"/>
      <c r="NBO24" s="757"/>
      <c r="NBP24" s="757"/>
      <c r="NBQ24" s="757"/>
      <c r="NBR24" s="757"/>
      <c r="NBS24" s="757"/>
      <c r="NBT24" s="757"/>
      <c r="NBU24" s="757"/>
      <c r="NBV24" s="757"/>
      <c r="NBW24" s="757"/>
      <c r="NBX24" s="757"/>
      <c r="NBY24" s="757"/>
      <c r="NBZ24" s="757"/>
      <c r="NCA24" s="757"/>
      <c r="NCB24" s="757"/>
      <c r="NCC24" s="757"/>
      <c r="NCD24" s="757"/>
      <c r="NCE24" s="757"/>
      <c r="NCF24" s="757"/>
      <c r="NCG24" s="757"/>
      <c r="NCH24" s="757"/>
      <c r="NCI24" s="757"/>
      <c r="NCJ24" s="757"/>
      <c r="NCK24" s="757"/>
      <c r="NCL24" s="757"/>
      <c r="NCM24" s="757"/>
      <c r="NCN24" s="757"/>
      <c r="NCO24" s="757"/>
      <c r="NCP24" s="757"/>
      <c r="NCQ24" s="757"/>
      <c r="NCR24" s="757"/>
      <c r="NCS24" s="757"/>
      <c r="NCT24" s="757"/>
      <c r="NCU24" s="757"/>
      <c r="NCV24" s="757"/>
      <c r="NCW24" s="757"/>
      <c r="NCX24" s="757"/>
      <c r="NCY24" s="757"/>
      <c r="NCZ24" s="757"/>
      <c r="NDA24" s="757"/>
      <c r="NDB24" s="757"/>
      <c r="NDC24" s="757"/>
      <c r="NDD24" s="757"/>
      <c r="NDE24" s="757"/>
      <c r="NDF24" s="757"/>
      <c r="NDG24" s="757"/>
      <c r="NDH24" s="757"/>
      <c r="NDI24" s="757"/>
      <c r="NDJ24" s="757"/>
      <c r="NDK24" s="757"/>
      <c r="NDL24" s="757"/>
      <c r="NDM24" s="757"/>
      <c r="NDN24" s="757"/>
      <c r="NDO24" s="757"/>
      <c r="NDP24" s="757"/>
      <c r="NDQ24" s="757"/>
      <c r="NDR24" s="757"/>
      <c r="NDS24" s="757"/>
      <c r="NDT24" s="757"/>
      <c r="NDU24" s="757"/>
      <c r="NDV24" s="757"/>
      <c r="NDW24" s="757"/>
      <c r="NDX24" s="757"/>
      <c r="NDY24" s="757"/>
      <c r="NDZ24" s="757"/>
      <c r="NEA24" s="757"/>
      <c r="NEB24" s="757"/>
      <c r="NEC24" s="757"/>
      <c r="NED24" s="757"/>
      <c r="NEE24" s="757"/>
      <c r="NEF24" s="757"/>
      <c r="NEG24" s="757"/>
      <c r="NEH24" s="757"/>
      <c r="NEI24" s="757"/>
      <c r="NEJ24" s="757"/>
      <c r="NEK24" s="757"/>
      <c r="NEL24" s="757"/>
      <c r="NEM24" s="757"/>
      <c r="NEN24" s="757"/>
      <c r="NEO24" s="757"/>
      <c r="NEP24" s="757"/>
      <c r="NEQ24" s="757"/>
      <c r="NER24" s="757"/>
      <c r="NES24" s="757"/>
      <c r="NET24" s="757"/>
      <c r="NEU24" s="757"/>
      <c r="NEV24" s="757"/>
      <c r="NEW24" s="757"/>
      <c r="NEX24" s="757"/>
      <c r="NEY24" s="757"/>
      <c r="NEZ24" s="757"/>
      <c r="NFA24" s="757"/>
      <c r="NFB24" s="757"/>
      <c r="NFC24" s="757"/>
      <c r="NFD24" s="757"/>
      <c r="NFE24" s="757"/>
      <c r="NFF24" s="757"/>
      <c r="NFG24" s="757"/>
      <c r="NFH24" s="757"/>
      <c r="NFI24" s="757"/>
      <c r="NFJ24" s="757"/>
      <c r="NFK24" s="757"/>
      <c r="NFL24" s="757"/>
      <c r="NFM24" s="757"/>
      <c r="NFN24" s="757"/>
      <c r="NFO24" s="757"/>
      <c r="NFP24" s="757"/>
      <c r="NFQ24" s="757"/>
      <c r="NFR24" s="757"/>
      <c r="NFS24" s="757"/>
      <c r="NFT24" s="757"/>
      <c r="NFU24" s="757"/>
      <c r="NFV24" s="757"/>
      <c r="NFW24" s="757"/>
      <c r="NFX24" s="757"/>
      <c r="NFY24" s="757"/>
      <c r="NFZ24" s="757"/>
      <c r="NGA24" s="757"/>
      <c r="NGB24" s="757"/>
      <c r="NGC24" s="757"/>
      <c r="NGD24" s="757"/>
      <c r="NGE24" s="757"/>
      <c r="NGF24" s="757"/>
      <c r="NGG24" s="757"/>
      <c r="NGH24" s="757"/>
      <c r="NGI24" s="757"/>
      <c r="NGJ24" s="757"/>
      <c r="NGK24" s="757"/>
      <c r="NGL24" s="757"/>
      <c r="NGM24" s="757"/>
      <c r="NGN24" s="757"/>
      <c r="NGO24" s="757"/>
      <c r="NGP24" s="757"/>
      <c r="NGQ24" s="757"/>
      <c r="NGR24" s="757"/>
      <c r="NGS24" s="757"/>
      <c r="NGT24" s="757"/>
      <c r="NGU24" s="757"/>
      <c r="NGV24" s="757"/>
      <c r="NGW24" s="757"/>
      <c r="NGX24" s="757"/>
      <c r="NGY24" s="757"/>
      <c r="NGZ24" s="757"/>
      <c r="NHA24" s="757"/>
      <c r="NHB24" s="757"/>
      <c r="NHC24" s="757"/>
      <c r="NHD24" s="757"/>
      <c r="NHE24" s="757"/>
      <c r="NHF24" s="757"/>
      <c r="NHG24" s="757"/>
      <c r="NHH24" s="757"/>
      <c r="NHI24" s="757"/>
      <c r="NHJ24" s="757"/>
      <c r="NHK24" s="757"/>
      <c r="NHL24" s="757"/>
      <c r="NHM24" s="757"/>
      <c r="NHN24" s="757"/>
      <c r="NHO24" s="757"/>
      <c r="NHP24" s="757"/>
      <c r="NHQ24" s="757"/>
      <c r="NHR24" s="757"/>
      <c r="NHS24" s="757"/>
      <c r="NHT24" s="757"/>
      <c r="NHU24" s="757"/>
      <c r="NHV24" s="757"/>
      <c r="NHW24" s="757"/>
      <c r="NHX24" s="757"/>
      <c r="NHY24" s="757"/>
      <c r="NHZ24" s="757"/>
      <c r="NIA24" s="757"/>
      <c r="NIB24" s="757"/>
      <c r="NIC24" s="757"/>
      <c r="NID24" s="757"/>
      <c r="NIE24" s="757"/>
      <c r="NIF24" s="757"/>
      <c r="NIG24" s="757"/>
      <c r="NIH24" s="757"/>
      <c r="NII24" s="757"/>
      <c r="NIJ24" s="757"/>
      <c r="NIK24" s="757"/>
      <c r="NIL24" s="757"/>
      <c r="NIM24" s="757"/>
      <c r="NIN24" s="757"/>
      <c r="NIO24" s="757"/>
      <c r="NIP24" s="757"/>
      <c r="NIQ24" s="757"/>
      <c r="NIR24" s="757"/>
      <c r="NIS24" s="757"/>
      <c r="NIT24" s="757"/>
      <c r="NIU24" s="757"/>
      <c r="NIV24" s="757"/>
      <c r="NIW24" s="757"/>
      <c r="NIX24" s="757"/>
      <c r="NIY24" s="757"/>
      <c r="NIZ24" s="757"/>
      <c r="NJA24" s="757"/>
      <c r="NJB24" s="757"/>
      <c r="NJC24" s="757"/>
      <c r="NJD24" s="757"/>
      <c r="NJE24" s="757"/>
      <c r="NJF24" s="757"/>
      <c r="NJG24" s="757"/>
      <c r="NJH24" s="757"/>
      <c r="NJI24" s="757"/>
      <c r="NJJ24" s="757"/>
      <c r="NJK24" s="757"/>
      <c r="NJL24" s="757"/>
      <c r="NJM24" s="757"/>
      <c r="NJN24" s="757"/>
      <c r="NJO24" s="757"/>
      <c r="NJP24" s="757"/>
      <c r="NJQ24" s="757"/>
      <c r="NJR24" s="757"/>
      <c r="NJS24" s="757"/>
      <c r="NJT24" s="757"/>
      <c r="NJU24" s="757"/>
      <c r="NJV24" s="757"/>
      <c r="NJW24" s="757"/>
      <c r="NJX24" s="757"/>
      <c r="NJY24" s="757"/>
      <c r="NJZ24" s="757"/>
      <c r="NKA24" s="757"/>
      <c r="NKB24" s="757"/>
      <c r="NKC24" s="757"/>
      <c r="NKD24" s="757"/>
      <c r="NKE24" s="757"/>
      <c r="NKF24" s="757"/>
      <c r="NKG24" s="757"/>
      <c r="NKH24" s="757"/>
      <c r="NKI24" s="757"/>
      <c r="NKJ24" s="757"/>
      <c r="NKK24" s="757"/>
      <c r="NKL24" s="757"/>
      <c r="NKM24" s="757"/>
      <c r="NKN24" s="757"/>
      <c r="NKO24" s="757"/>
      <c r="NKP24" s="757"/>
      <c r="NKQ24" s="757"/>
      <c r="NKR24" s="757"/>
      <c r="NKS24" s="757"/>
      <c r="NKT24" s="757"/>
      <c r="NKU24" s="757"/>
      <c r="NKV24" s="757"/>
      <c r="NKW24" s="757"/>
      <c r="NKX24" s="757"/>
      <c r="NKY24" s="757"/>
      <c r="NKZ24" s="757"/>
      <c r="NLA24" s="757"/>
      <c r="NLB24" s="757"/>
      <c r="NLC24" s="757"/>
      <c r="NLD24" s="757"/>
      <c r="NLE24" s="757"/>
      <c r="NLF24" s="757"/>
      <c r="NLG24" s="757"/>
      <c r="NLH24" s="757"/>
      <c r="NLI24" s="757"/>
      <c r="NLJ24" s="757"/>
      <c r="NLK24" s="757"/>
      <c r="NLL24" s="757"/>
      <c r="NLM24" s="757"/>
      <c r="NLN24" s="757"/>
      <c r="NLO24" s="757"/>
      <c r="NLP24" s="757"/>
      <c r="NLQ24" s="757"/>
      <c r="NLR24" s="757"/>
      <c r="NLS24" s="757"/>
      <c r="NLT24" s="757"/>
      <c r="NLU24" s="757"/>
      <c r="NLV24" s="757"/>
      <c r="NLW24" s="757"/>
      <c r="NLX24" s="757"/>
      <c r="NLY24" s="757"/>
      <c r="NLZ24" s="757"/>
      <c r="NMA24" s="757"/>
      <c r="NMB24" s="757"/>
      <c r="NMC24" s="757"/>
      <c r="NMD24" s="757"/>
      <c r="NME24" s="757"/>
      <c r="NMF24" s="757"/>
      <c r="NMG24" s="757"/>
      <c r="NMH24" s="757"/>
      <c r="NMI24" s="757"/>
      <c r="NMJ24" s="757"/>
      <c r="NMK24" s="757"/>
      <c r="NML24" s="757"/>
      <c r="NMM24" s="757"/>
      <c r="NMN24" s="757"/>
      <c r="NMO24" s="757"/>
      <c r="NMP24" s="757"/>
      <c r="NMQ24" s="757"/>
      <c r="NMR24" s="757"/>
      <c r="NMS24" s="757"/>
      <c r="NMT24" s="757"/>
      <c r="NMU24" s="757"/>
      <c r="NMV24" s="757"/>
      <c r="NMW24" s="757"/>
      <c r="NMX24" s="757"/>
      <c r="NMY24" s="757"/>
      <c r="NMZ24" s="757"/>
      <c r="NNA24" s="757"/>
      <c r="NNB24" s="757"/>
      <c r="NNC24" s="757"/>
      <c r="NND24" s="757"/>
      <c r="NNE24" s="757"/>
      <c r="NNF24" s="757"/>
      <c r="NNG24" s="757"/>
      <c r="NNH24" s="757"/>
      <c r="NNI24" s="757"/>
      <c r="NNJ24" s="757"/>
      <c r="NNK24" s="757"/>
      <c r="NNL24" s="757"/>
      <c r="NNM24" s="757"/>
      <c r="NNN24" s="757"/>
      <c r="NNO24" s="757"/>
      <c r="NNP24" s="757"/>
      <c r="NNQ24" s="757"/>
      <c r="NNR24" s="757"/>
      <c r="NNS24" s="757"/>
      <c r="NNT24" s="757"/>
      <c r="NNU24" s="757"/>
      <c r="NNV24" s="757"/>
      <c r="NNW24" s="757"/>
      <c r="NNX24" s="757"/>
      <c r="NNY24" s="757"/>
      <c r="NNZ24" s="757"/>
      <c r="NOA24" s="757"/>
      <c r="NOB24" s="757"/>
      <c r="NOC24" s="757"/>
      <c r="NOD24" s="757"/>
      <c r="NOE24" s="757"/>
      <c r="NOF24" s="757"/>
      <c r="NOG24" s="757"/>
      <c r="NOH24" s="757"/>
      <c r="NOI24" s="757"/>
      <c r="NOJ24" s="757"/>
      <c r="NOK24" s="757"/>
      <c r="NOL24" s="757"/>
      <c r="NOM24" s="757"/>
      <c r="NON24" s="757"/>
      <c r="NOO24" s="757"/>
      <c r="NOP24" s="757"/>
      <c r="NOQ24" s="757"/>
      <c r="NOR24" s="757"/>
      <c r="NOS24" s="757"/>
      <c r="NOT24" s="757"/>
      <c r="NOU24" s="757"/>
      <c r="NOV24" s="757"/>
      <c r="NOW24" s="757"/>
      <c r="NOX24" s="757"/>
      <c r="NOY24" s="757"/>
      <c r="NOZ24" s="757"/>
      <c r="NPA24" s="757"/>
      <c r="NPB24" s="757"/>
      <c r="NPC24" s="757"/>
      <c r="NPD24" s="757"/>
      <c r="NPE24" s="757"/>
      <c r="NPF24" s="757"/>
      <c r="NPG24" s="757"/>
      <c r="NPH24" s="757"/>
      <c r="NPI24" s="757"/>
      <c r="NPJ24" s="757"/>
      <c r="NPK24" s="757"/>
      <c r="NPL24" s="757"/>
      <c r="NPM24" s="757"/>
      <c r="NPN24" s="757"/>
      <c r="NPO24" s="757"/>
      <c r="NPP24" s="757"/>
      <c r="NPQ24" s="757"/>
      <c r="NPR24" s="757"/>
      <c r="NPS24" s="757"/>
      <c r="NPT24" s="757"/>
      <c r="NPU24" s="757"/>
      <c r="NPV24" s="757"/>
      <c r="NPW24" s="757"/>
      <c r="NPX24" s="757"/>
      <c r="NPY24" s="757"/>
      <c r="NPZ24" s="757"/>
      <c r="NQA24" s="757"/>
      <c r="NQB24" s="757"/>
      <c r="NQC24" s="757"/>
      <c r="NQD24" s="757"/>
      <c r="NQE24" s="757"/>
      <c r="NQF24" s="757"/>
      <c r="NQG24" s="757"/>
      <c r="NQH24" s="757"/>
      <c r="NQI24" s="757"/>
      <c r="NQJ24" s="757"/>
      <c r="NQK24" s="757"/>
      <c r="NQL24" s="757"/>
      <c r="NQM24" s="757"/>
      <c r="NQN24" s="757"/>
      <c r="NQO24" s="757"/>
      <c r="NQP24" s="757"/>
      <c r="NQQ24" s="757"/>
      <c r="NQR24" s="757"/>
      <c r="NQS24" s="757"/>
      <c r="NQT24" s="757"/>
      <c r="NQU24" s="757"/>
      <c r="NQV24" s="757"/>
      <c r="NQW24" s="757"/>
      <c r="NQX24" s="757"/>
      <c r="NQY24" s="757"/>
      <c r="NQZ24" s="757"/>
      <c r="NRA24" s="757"/>
      <c r="NRB24" s="757"/>
      <c r="NRC24" s="757"/>
      <c r="NRD24" s="757"/>
      <c r="NRE24" s="757"/>
      <c r="NRF24" s="757"/>
      <c r="NRG24" s="757"/>
      <c r="NRH24" s="757"/>
      <c r="NRI24" s="757"/>
      <c r="NRJ24" s="757"/>
      <c r="NRK24" s="757"/>
      <c r="NRL24" s="757"/>
      <c r="NRM24" s="757"/>
      <c r="NRN24" s="757"/>
      <c r="NRO24" s="757"/>
      <c r="NRP24" s="757"/>
      <c r="NRQ24" s="757"/>
      <c r="NRR24" s="757"/>
      <c r="NRS24" s="757"/>
      <c r="NRT24" s="757"/>
      <c r="NRU24" s="757"/>
      <c r="NRV24" s="757"/>
      <c r="NRW24" s="757"/>
      <c r="NRX24" s="757"/>
      <c r="NRY24" s="757"/>
      <c r="NRZ24" s="757"/>
      <c r="NSA24" s="757"/>
      <c r="NSB24" s="757"/>
      <c r="NSC24" s="757"/>
      <c r="NSD24" s="757"/>
      <c r="NSE24" s="757"/>
      <c r="NSF24" s="757"/>
      <c r="NSG24" s="757"/>
      <c r="NSH24" s="757"/>
      <c r="NSI24" s="757"/>
      <c r="NSJ24" s="757"/>
      <c r="NSK24" s="757"/>
      <c r="NSL24" s="757"/>
      <c r="NSM24" s="757"/>
      <c r="NSN24" s="757"/>
      <c r="NSO24" s="757"/>
      <c r="NSP24" s="757"/>
      <c r="NSQ24" s="757"/>
      <c r="NSR24" s="757"/>
      <c r="NSS24" s="757"/>
      <c r="NST24" s="757"/>
      <c r="NSU24" s="757"/>
      <c r="NSV24" s="757"/>
      <c r="NSW24" s="757"/>
      <c r="NSX24" s="757"/>
      <c r="NSY24" s="757"/>
      <c r="NSZ24" s="757"/>
      <c r="NTA24" s="757"/>
      <c r="NTB24" s="757"/>
      <c r="NTC24" s="757"/>
      <c r="NTD24" s="757"/>
      <c r="NTE24" s="757"/>
      <c r="NTF24" s="757"/>
      <c r="NTG24" s="757"/>
      <c r="NTH24" s="757"/>
      <c r="NTI24" s="757"/>
      <c r="NTJ24" s="757"/>
      <c r="NTK24" s="757"/>
      <c r="NTL24" s="757"/>
      <c r="NTM24" s="757"/>
      <c r="NTN24" s="757"/>
      <c r="NTO24" s="757"/>
      <c r="NTP24" s="757"/>
      <c r="NTQ24" s="757"/>
      <c r="NTR24" s="757"/>
      <c r="NTS24" s="757"/>
      <c r="NTT24" s="757"/>
      <c r="NTU24" s="757"/>
      <c r="NTV24" s="757"/>
      <c r="NTW24" s="757"/>
      <c r="NTX24" s="757"/>
      <c r="NTY24" s="757"/>
      <c r="NTZ24" s="757"/>
      <c r="NUA24" s="757"/>
      <c r="NUB24" s="757"/>
      <c r="NUC24" s="757"/>
      <c r="NUD24" s="757"/>
      <c r="NUE24" s="757"/>
      <c r="NUF24" s="757"/>
      <c r="NUG24" s="757"/>
      <c r="NUH24" s="757"/>
      <c r="NUI24" s="757"/>
      <c r="NUJ24" s="757"/>
      <c r="NUK24" s="757"/>
      <c r="NUL24" s="757"/>
      <c r="NUM24" s="757"/>
      <c r="NUN24" s="757"/>
      <c r="NUO24" s="757"/>
      <c r="NUP24" s="757"/>
      <c r="NUQ24" s="757"/>
      <c r="NUR24" s="757"/>
      <c r="NUS24" s="757"/>
      <c r="NUT24" s="757"/>
      <c r="NUU24" s="757"/>
      <c r="NUV24" s="757"/>
      <c r="NUW24" s="757"/>
      <c r="NUX24" s="757"/>
      <c r="NUY24" s="757"/>
      <c r="NUZ24" s="757"/>
      <c r="NVA24" s="757"/>
      <c r="NVB24" s="757"/>
      <c r="NVC24" s="757"/>
      <c r="NVD24" s="757"/>
      <c r="NVE24" s="757"/>
      <c r="NVF24" s="757"/>
      <c r="NVG24" s="757"/>
      <c r="NVH24" s="757"/>
      <c r="NVI24" s="757"/>
      <c r="NVJ24" s="757"/>
      <c r="NVK24" s="757"/>
      <c r="NVL24" s="757"/>
      <c r="NVM24" s="757"/>
      <c r="NVN24" s="757"/>
      <c r="NVO24" s="757"/>
      <c r="NVP24" s="757"/>
      <c r="NVQ24" s="757"/>
      <c r="NVR24" s="757"/>
      <c r="NVS24" s="757"/>
      <c r="NVT24" s="757"/>
      <c r="NVU24" s="757"/>
      <c r="NVV24" s="757"/>
      <c r="NVW24" s="757"/>
      <c r="NVX24" s="757"/>
      <c r="NVY24" s="757"/>
      <c r="NVZ24" s="757"/>
      <c r="NWA24" s="757"/>
      <c r="NWB24" s="757"/>
      <c r="NWC24" s="757"/>
      <c r="NWD24" s="757"/>
      <c r="NWE24" s="757"/>
      <c r="NWF24" s="757"/>
      <c r="NWG24" s="757"/>
      <c r="NWH24" s="757"/>
      <c r="NWI24" s="757"/>
      <c r="NWJ24" s="757"/>
      <c r="NWK24" s="757"/>
      <c r="NWL24" s="757"/>
      <c r="NWM24" s="757"/>
      <c r="NWN24" s="757"/>
      <c r="NWO24" s="757"/>
      <c r="NWP24" s="757"/>
      <c r="NWQ24" s="757"/>
      <c r="NWR24" s="757"/>
      <c r="NWS24" s="757"/>
      <c r="NWT24" s="757"/>
      <c r="NWU24" s="757"/>
      <c r="NWV24" s="757"/>
      <c r="NWW24" s="757"/>
      <c r="NWX24" s="757"/>
      <c r="NWY24" s="757"/>
      <c r="NWZ24" s="757"/>
      <c r="NXA24" s="757"/>
      <c r="NXB24" s="757"/>
      <c r="NXC24" s="757"/>
      <c r="NXD24" s="757"/>
      <c r="NXE24" s="757"/>
      <c r="NXF24" s="757"/>
      <c r="NXG24" s="757"/>
      <c r="NXH24" s="757"/>
      <c r="NXI24" s="757"/>
      <c r="NXJ24" s="757"/>
      <c r="NXK24" s="757"/>
      <c r="NXL24" s="757"/>
      <c r="NXM24" s="757"/>
      <c r="NXN24" s="757"/>
      <c r="NXO24" s="757"/>
      <c r="NXP24" s="757"/>
      <c r="NXQ24" s="757"/>
      <c r="NXR24" s="757"/>
      <c r="NXS24" s="757"/>
      <c r="NXT24" s="757"/>
      <c r="NXU24" s="757"/>
      <c r="NXV24" s="757"/>
      <c r="NXW24" s="757"/>
      <c r="NXX24" s="757"/>
      <c r="NXY24" s="757"/>
      <c r="NXZ24" s="757"/>
      <c r="NYA24" s="757"/>
      <c r="NYB24" s="757"/>
      <c r="NYC24" s="757"/>
      <c r="NYD24" s="757"/>
      <c r="NYE24" s="757"/>
      <c r="NYF24" s="757"/>
      <c r="NYG24" s="757"/>
      <c r="NYH24" s="757"/>
      <c r="NYI24" s="757"/>
      <c r="NYJ24" s="757"/>
      <c r="NYK24" s="757"/>
      <c r="NYL24" s="757"/>
      <c r="NYM24" s="757"/>
      <c r="NYN24" s="757"/>
      <c r="NYO24" s="757"/>
      <c r="NYP24" s="757"/>
      <c r="NYQ24" s="757"/>
      <c r="NYR24" s="757"/>
      <c r="NYS24" s="757"/>
      <c r="NYT24" s="757"/>
      <c r="NYU24" s="757"/>
      <c r="NYV24" s="757"/>
      <c r="NYW24" s="757"/>
      <c r="NYX24" s="757"/>
      <c r="NYY24" s="757"/>
      <c r="NYZ24" s="757"/>
      <c r="NZA24" s="757"/>
      <c r="NZB24" s="757"/>
      <c r="NZC24" s="757"/>
      <c r="NZD24" s="757"/>
      <c r="NZE24" s="757"/>
      <c r="NZF24" s="757"/>
      <c r="NZG24" s="757"/>
      <c r="NZH24" s="757"/>
      <c r="NZI24" s="757"/>
      <c r="NZJ24" s="757"/>
      <c r="NZK24" s="757"/>
      <c r="NZL24" s="757"/>
      <c r="NZM24" s="757"/>
      <c r="NZN24" s="757"/>
      <c r="NZO24" s="757"/>
      <c r="NZP24" s="757"/>
      <c r="NZQ24" s="757"/>
      <c r="NZR24" s="757"/>
      <c r="NZS24" s="757"/>
      <c r="NZT24" s="757"/>
      <c r="NZU24" s="757"/>
      <c r="NZV24" s="757"/>
      <c r="NZW24" s="757"/>
      <c r="NZX24" s="757"/>
      <c r="NZY24" s="757"/>
      <c r="NZZ24" s="757"/>
      <c r="OAA24" s="757"/>
      <c r="OAB24" s="757"/>
      <c r="OAC24" s="757"/>
      <c r="OAD24" s="757"/>
      <c r="OAE24" s="757"/>
      <c r="OAF24" s="757"/>
      <c r="OAG24" s="757"/>
      <c r="OAH24" s="757"/>
      <c r="OAI24" s="757"/>
      <c r="OAJ24" s="757"/>
      <c r="OAK24" s="757"/>
      <c r="OAL24" s="757"/>
      <c r="OAM24" s="757"/>
      <c r="OAN24" s="757"/>
      <c r="OAO24" s="757"/>
      <c r="OAP24" s="757"/>
      <c r="OAQ24" s="757"/>
      <c r="OAR24" s="757"/>
      <c r="OAS24" s="757"/>
      <c r="OAT24" s="757"/>
      <c r="OAU24" s="757"/>
      <c r="OAV24" s="757"/>
      <c r="OAW24" s="757"/>
      <c r="OAX24" s="757"/>
      <c r="OAY24" s="757"/>
      <c r="OAZ24" s="757"/>
      <c r="OBA24" s="757"/>
      <c r="OBB24" s="757"/>
      <c r="OBC24" s="757"/>
      <c r="OBD24" s="757"/>
      <c r="OBE24" s="757"/>
      <c r="OBF24" s="757"/>
      <c r="OBG24" s="757"/>
      <c r="OBH24" s="757"/>
      <c r="OBI24" s="757"/>
      <c r="OBJ24" s="757"/>
      <c r="OBK24" s="757"/>
      <c r="OBL24" s="757"/>
      <c r="OBM24" s="757"/>
      <c r="OBN24" s="757"/>
      <c r="OBO24" s="757"/>
      <c r="OBP24" s="757"/>
      <c r="OBQ24" s="757"/>
      <c r="OBR24" s="757"/>
      <c r="OBS24" s="757"/>
      <c r="OBT24" s="757"/>
      <c r="OBU24" s="757"/>
      <c r="OBV24" s="757"/>
      <c r="OBW24" s="757"/>
      <c r="OBX24" s="757"/>
      <c r="OBY24" s="757"/>
      <c r="OBZ24" s="757"/>
      <c r="OCA24" s="757"/>
      <c r="OCB24" s="757"/>
      <c r="OCC24" s="757"/>
      <c r="OCD24" s="757"/>
      <c r="OCE24" s="757"/>
      <c r="OCF24" s="757"/>
      <c r="OCG24" s="757"/>
      <c r="OCH24" s="757"/>
      <c r="OCI24" s="757"/>
      <c r="OCJ24" s="757"/>
      <c r="OCK24" s="757"/>
      <c r="OCL24" s="757"/>
      <c r="OCM24" s="757"/>
      <c r="OCN24" s="757"/>
      <c r="OCO24" s="757"/>
      <c r="OCP24" s="757"/>
      <c r="OCQ24" s="757"/>
      <c r="OCR24" s="757"/>
      <c r="OCS24" s="757"/>
      <c r="OCT24" s="757"/>
      <c r="OCU24" s="757"/>
      <c r="OCV24" s="757"/>
      <c r="OCW24" s="757"/>
      <c r="OCX24" s="757"/>
      <c r="OCY24" s="757"/>
      <c r="OCZ24" s="757"/>
      <c r="ODA24" s="757"/>
      <c r="ODB24" s="757"/>
      <c r="ODC24" s="757"/>
      <c r="ODD24" s="757"/>
      <c r="ODE24" s="757"/>
      <c r="ODF24" s="757"/>
      <c r="ODG24" s="757"/>
      <c r="ODH24" s="757"/>
      <c r="ODI24" s="757"/>
      <c r="ODJ24" s="757"/>
      <c r="ODK24" s="757"/>
      <c r="ODL24" s="757"/>
      <c r="ODM24" s="757"/>
      <c r="ODN24" s="757"/>
      <c r="ODO24" s="757"/>
      <c r="ODP24" s="757"/>
      <c r="ODQ24" s="757"/>
      <c r="ODR24" s="757"/>
      <c r="ODS24" s="757"/>
      <c r="ODT24" s="757"/>
      <c r="ODU24" s="757"/>
      <c r="ODV24" s="757"/>
      <c r="ODW24" s="757"/>
      <c r="ODX24" s="757"/>
      <c r="ODY24" s="757"/>
      <c r="ODZ24" s="757"/>
      <c r="OEA24" s="757"/>
      <c r="OEB24" s="757"/>
      <c r="OEC24" s="757"/>
      <c r="OED24" s="757"/>
      <c r="OEE24" s="757"/>
      <c r="OEF24" s="757"/>
      <c r="OEG24" s="757"/>
      <c r="OEH24" s="757"/>
      <c r="OEI24" s="757"/>
      <c r="OEJ24" s="757"/>
      <c r="OEK24" s="757"/>
      <c r="OEL24" s="757"/>
      <c r="OEM24" s="757"/>
      <c r="OEN24" s="757"/>
      <c r="OEO24" s="757"/>
      <c r="OEP24" s="757"/>
      <c r="OEQ24" s="757"/>
      <c r="OER24" s="757"/>
      <c r="OES24" s="757"/>
      <c r="OET24" s="757"/>
      <c r="OEU24" s="757"/>
      <c r="OEV24" s="757"/>
      <c r="OEW24" s="757"/>
      <c r="OEX24" s="757"/>
      <c r="OEY24" s="757"/>
      <c r="OEZ24" s="757"/>
      <c r="OFA24" s="757"/>
      <c r="OFB24" s="757"/>
      <c r="OFC24" s="757"/>
      <c r="OFD24" s="757"/>
      <c r="OFE24" s="757"/>
      <c r="OFF24" s="757"/>
      <c r="OFG24" s="757"/>
      <c r="OFH24" s="757"/>
      <c r="OFI24" s="757"/>
      <c r="OFJ24" s="757"/>
      <c r="OFK24" s="757"/>
      <c r="OFL24" s="757"/>
      <c r="OFM24" s="757"/>
      <c r="OFN24" s="757"/>
      <c r="OFO24" s="757"/>
      <c r="OFP24" s="757"/>
      <c r="OFQ24" s="757"/>
      <c r="OFR24" s="757"/>
      <c r="OFS24" s="757"/>
      <c r="OFT24" s="757"/>
      <c r="OFU24" s="757"/>
      <c r="OFV24" s="757"/>
      <c r="OFW24" s="757"/>
      <c r="OFX24" s="757"/>
      <c r="OFY24" s="757"/>
      <c r="OFZ24" s="757"/>
      <c r="OGA24" s="757"/>
      <c r="OGB24" s="757"/>
      <c r="OGC24" s="757"/>
      <c r="OGD24" s="757"/>
      <c r="OGE24" s="757"/>
      <c r="OGF24" s="757"/>
      <c r="OGG24" s="757"/>
      <c r="OGH24" s="757"/>
      <c r="OGI24" s="757"/>
      <c r="OGJ24" s="757"/>
      <c r="OGK24" s="757"/>
      <c r="OGL24" s="757"/>
      <c r="OGM24" s="757"/>
      <c r="OGN24" s="757"/>
      <c r="OGO24" s="757"/>
      <c r="OGP24" s="757"/>
      <c r="OGQ24" s="757"/>
      <c r="OGR24" s="757"/>
      <c r="OGS24" s="757"/>
      <c r="OGT24" s="757"/>
      <c r="OGU24" s="757"/>
      <c r="OGV24" s="757"/>
      <c r="OGW24" s="757"/>
      <c r="OGX24" s="757"/>
      <c r="OGY24" s="757"/>
      <c r="OGZ24" s="757"/>
      <c r="OHA24" s="757"/>
      <c r="OHB24" s="757"/>
      <c r="OHC24" s="757"/>
      <c r="OHD24" s="757"/>
      <c r="OHE24" s="757"/>
      <c r="OHF24" s="757"/>
      <c r="OHG24" s="757"/>
      <c r="OHH24" s="757"/>
      <c r="OHI24" s="757"/>
      <c r="OHJ24" s="757"/>
      <c r="OHK24" s="757"/>
      <c r="OHL24" s="757"/>
      <c r="OHM24" s="757"/>
      <c r="OHN24" s="757"/>
      <c r="OHO24" s="757"/>
      <c r="OHP24" s="757"/>
      <c r="OHQ24" s="757"/>
      <c r="OHR24" s="757"/>
      <c r="OHS24" s="757"/>
      <c r="OHT24" s="757"/>
      <c r="OHU24" s="757"/>
      <c r="OHV24" s="757"/>
      <c r="OHW24" s="757"/>
      <c r="OHX24" s="757"/>
      <c r="OHY24" s="757"/>
      <c r="OHZ24" s="757"/>
      <c r="OIA24" s="757"/>
      <c r="OIB24" s="757"/>
      <c r="OIC24" s="757"/>
      <c r="OID24" s="757"/>
      <c r="OIE24" s="757"/>
      <c r="OIF24" s="757"/>
      <c r="OIG24" s="757"/>
      <c r="OIH24" s="757"/>
      <c r="OII24" s="757"/>
      <c r="OIJ24" s="757"/>
      <c r="OIK24" s="757"/>
      <c r="OIL24" s="757"/>
      <c r="OIM24" s="757"/>
      <c r="OIN24" s="757"/>
      <c r="OIO24" s="757"/>
      <c r="OIP24" s="757"/>
      <c r="OIQ24" s="757"/>
      <c r="OIR24" s="757"/>
      <c r="OIS24" s="757"/>
      <c r="OIT24" s="757"/>
      <c r="OIU24" s="757"/>
      <c r="OIV24" s="757"/>
      <c r="OIW24" s="757"/>
      <c r="OIX24" s="757"/>
      <c r="OIY24" s="757"/>
      <c r="OIZ24" s="757"/>
      <c r="OJA24" s="757"/>
      <c r="OJB24" s="757"/>
      <c r="OJC24" s="757"/>
      <c r="OJD24" s="757"/>
      <c r="OJE24" s="757"/>
      <c r="OJF24" s="757"/>
      <c r="OJG24" s="757"/>
      <c r="OJH24" s="757"/>
      <c r="OJI24" s="757"/>
      <c r="OJJ24" s="757"/>
      <c r="OJK24" s="757"/>
      <c r="OJL24" s="757"/>
      <c r="OJM24" s="757"/>
      <c r="OJN24" s="757"/>
      <c r="OJO24" s="757"/>
      <c r="OJP24" s="757"/>
      <c r="OJQ24" s="757"/>
      <c r="OJR24" s="757"/>
      <c r="OJS24" s="757"/>
      <c r="OJT24" s="757"/>
      <c r="OJU24" s="757"/>
      <c r="OJV24" s="757"/>
      <c r="OJW24" s="757"/>
      <c r="OJX24" s="757"/>
      <c r="OJY24" s="757"/>
      <c r="OJZ24" s="757"/>
      <c r="OKA24" s="757"/>
      <c r="OKB24" s="757"/>
      <c r="OKC24" s="757"/>
      <c r="OKD24" s="757"/>
      <c r="OKE24" s="757"/>
      <c r="OKF24" s="757"/>
      <c r="OKG24" s="757"/>
      <c r="OKH24" s="757"/>
      <c r="OKI24" s="757"/>
      <c r="OKJ24" s="757"/>
      <c r="OKK24" s="757"/>
      <c r="OKL24" s="757"/>
      <c r="OKM24" s="757"/>
      <c r="OKN24" s="757"/>
      <c r="OKO24" s="757"/>
      <c r="OKP24" s="757"/>
      <c r="OKQ24" s="757"/>
      <c r="OKR24" s="757"/>
      <c r="OKS24" s="757"/>
      <c r="OKT24" s="757"/>
      <c r="OKU24" s="757"/>
      <c r="OKV24" s="757"/>
      <c r="OKW24" s="757"/>
      <c r="OKX24" s="757"/>
      <c r="OKY24" s="757"/>
      <c r="OKZ24" s="757"/>
      <c r="OLA24" s="757"/>
      <c r="OLB24" s="757"/>
      <c r="OLC24" s="757"/>
      <c r="OLD24" s="757"/>
      <c r="OLE24" s="757"/>
      <c r="OLF24" s="757"/>
      <c r="OLG24" s="757"/>
      <c r="OLH24" s="757"/>
      <c r="OLI24" s="757"/>
      <c r="OLJ24" s="757"/>
      <c r="OLK24" s="757"/>
      <c r="OLL24" s="757"/>
      <c r="OLM24" s="757"/>
      <c r="OLN24" s="757"/>
      <c r="OLO24" s="757"/>
      <c r="OLP24" s="757"/>
      <c r="OLQ24" s="757"/>
      <c r="OLR24" s="757"/>
      <c r="OLS24" s="757"/>
      <c r="OLT24" s="757"/>
      <c r="OLU24" s="757"/>
      <c r="OLV24" s="757"/>
      <c r="OLW24" s="757"/>
      <c r="OLX24" s="757"/>
      <c r="OLY24" s="757"/>
      <c r="OLZ24" s="757"/>
      <c r="OMA24" s="757"/>
      <c r="OMB24" s="757"/>
      <c r="OMC24" s="757"/>
      <c r="OMD24" s="757"/>
      <c r="OME24" s="757"/>
      <c r="OMF24" s="757"/>
      <c r="OMG24" s="757"/>
      <c r="OMH24" s="757"/>
      <c r="OMI24" s="757"/>
      <c r="OMJ24" s="757"/>
      <c r="OMK24" s="757"/>
      <c r="OML24" s="757"/>
      <c r="OMM24" s="757"/>
      <c r="OMN24" s="757"/>
      <c r="OMO24" s="757"/>
      <c r="OMP24" s="757"/>
      <c r="OMQ24" s="757"/>
      <c r="OMR24" s="757"/>
      <c r="OMS24" s="757"/>
      <c r="OMT24" s="757"/>
      <c r="OMU24" s="757"/>
      <c r="OMV24" s="757"/>
      <c r="OMW24" s="757"/>
      <c r="OMX24" s="757"/>
      <c r="OMY24" s="757"/>
      <c r="OMZ24" s="757"/>
      <c r="ONA24" s="757"/>
      <c r="ONB24" s="757"/>
      <c r="ONC24" s="757"/>
      <c r="OND24" s="757"/>
      <c r="ONE24" s="757"/>
      <c r="ONF24" s="757"/>
      <c r="ONG24" s="757"/>
      <c r="ONH24" s="757"/>
      <c r="ONI24" s="757"/>
      <c r="ONJ24" s="757"/>
      <c r="ONK24" s="757"/>
      <c r="ONL24" s="757"/>
      <c r="ONM24" s="757"/>
      <c r="ONN24" s="757"/>
      <c r="ONO24" s="757"/>
      <c r="ONP24" s="757"/>
      <c r="ONQ24" s="757"/>
      <c r="ONR24" s="757"/>
      <c r="ONS24" s="757"/>
      <c r="ONT24" s="757"/>
      <c r="ONU24" s="757"/>
      <c r="ONV24" s="757"/>
      <c r="ONW24" s="757"/>
      <c r="ONX24" s="757"/>
      <c r="ONY24" s="757"/>
      <c r="ONZ24" s="757"/>
      <c r="OOA24" s="757"/>
      <c r="OOB24" s="757"/>
      <c r="OOC24" s="757"/>
      <c r="OOD24" s="757"/>
      <c r="OOE24" s="757"/>
      <c r="OOF24" s="757"/>
      <c r="OOG24" s="757"/>
      <c r="OOH24" s="757"/>
      <c r="OOI24" s="757"/>
      <c r="OOJ24" s="757"/>
      <c r="OOK24" s="757"/>
      <c r="OOL24" s="757"/>
      <c r="OOM24" s="757"/>
      <c r="OON24" s="757"/>
      <c r="OOO24" s="757"/>
      <c r="OOP24" s="757"/>
      <c r="OOQ24" s="757"/>
      <c r="OOR24" s="757"/>
      <c r="OOS24" s="757"/>
      <c r="OOT24" s="757"/>
      <c r="OOU24" s="757"/>
      <c r="OOV24" s="757"/>
      <c r="OOW24" s="757"/>
      <c r="OOX24" s="757"/>
      <c r="OOY24" s="757"/>
      <c r="OOZ24" s="757"/>
      <c r="OPA24" s="757"/>
      <c r="OPB24" s="757"/>
      <c r="OPC24" s="757"/>
      <c r="OPD24" s="757"/>
      <c r="OPE24" s="757"/>
      <c r="OPF24" s="757"/>
      <c r="OPG24" s="757"/>
      <c r="OPH24" s="757"/>
      <c r="OPI24" s="757"/>
      <c r="OPJ24" s="757"/>
      <c r="OPK24" s="757"/>
      <c r="OPL24" s="757"/>
      <c r="OPM24" s="757"/>
      <c r="OPN24" s="757"/>
      <c r="OPO24" s="757"/>
      <c r="OPP24" s="757"/>
      <c r="OPQ24" s="757"/>
      <c r="OPR24" s="757"/>
      <c r="OPS24" s="757"/>
      <c r="OPT24" s="757"/>
      <c r="OPU24" s="757"/>
      <c r="OPV24" s="757"/>
      <c r="OPW24" s="757"/>
      <c r="OPX24" s="757"/>
      <c r="OPY24" s="757"/>
      <c r="OPZ24" s="757"/>
      <c r="OQA24" s="757"/>
      <c r="OQB24" s="757"/>
      <c r="OQC24" s="757"/>
      <c r="OQD24" s="757"/>
      <c r="OQE24" s="757"/>
      <c r="OQF24" s="757"/>
      <c r="OQG24" s="757"/>
      <c r="OQH24" s="757"/>
      <c r="OQI24" s="757"/>
      <c r="OQJ24" s="757"/>
      <c r="OQK24" s="757"/>
      <c r="OQL24" s="757"/>
      <c r="OQM24" s="757"/>
      <c r="OQN24" s="757"/>
      <c r="OQO24" s="757"/>
      <c r="OQP24" s="757"/>
      <c r="OQQ24" s="757"/>
      <c r="OQR24" s="757"/>
      <c r="OQS24" s="757"/>
      <c r="OQT24" s="757"/>
      <c r="OQU24" s="757"/>
      <c r="OQV24" s="757"/>
      <c r="OQW24" s="757"/>
      <c r="OQX24" s="757"/>
      <c r="OQY24" s="757"/>
      <c r="OQZ24" s="757"/>
      <c r="ORA24" s="757"/>
      <c r="ORB24" s="757"/>
      <c r="ORC24" s="757"/>
      <c r="ORD24" s="757"/>
      <c r="ORE24" s="757"/>
      <c r="ORF24" s="757"/>
      <c r="ORG24" s="757"/>
      <c r="ORH24" s="757"/>
      <c r="ORI24" s="757"/>
      <c r="ORJ24" s="757"/>
      <c r="ORK24" s="757"/>
      <c r="ORL24" s="757"/>
      <c r="ORM24" s="757"/>
      <c r="ORN24" s="757"/>
      <c r="ORO24" s="757"/>
      <c r="ORP24" s="757"/>
      <c r="ORQ24" s="757"/>
      <c r="ORR24" s="757"/>
      <c r="ORS24" s="757"/>
      <c r="ORT24" s="757"/>
      <c r="ORU24" s="757"/>
      <c r="ORV24" s="757"/>
      <c r="ORW24" s="757"/>
      <c r="ORX24" s="757"/>
      <c r="ORY24" s="757"/>
      <c r="ORZ24" s="757"/>
      <c r="OSA24" s="757"/>
      <c r="OSB24" s="757"/>
      <c r="OSC24" s="757"/>
      <c r="OSD24" s="757"/>
      <c r="OSE24" s="757"/>
      <c r="OSF24" s="757"/>
      <c r="OSG24" s="757"/>
      <c r="OSH24" s="757"/>
      <c r="OSI24" s="757"/>
      <c r="OSJ24" s="757"/>
      <c r="OSK24" s="757"/>
      <c r="OSL24" s="757"/>
      <c r="OSM24" s="757"/>
      <c r="OSN24" s="757"/>
      <c r="OSO24" s="757"/>
      <c r="OSP24" s="757"/>
      <c r="OSQ24" s="757"/>
      <c r="OSR24" s="757"/>
      <c r="OSS24" s="757"/>
      <c r="OST24" s="757"/>
      <c r="OSU24" s="757"/>
      <c r="OSV24" s="757"/>
      <c r="OSW24" s="757"/>
      <c r="OSX24" s="757"/>
      <c r="OSY24" s="757"/>
      <c r="OSZ24" s="757"/>
      <c r="OTA24" s="757"/>
      <c r="OTB24" s="757"/>
      <c r="OTC24" s="757"/>
      <c r="OTD24" s="757"/>
      <c r="OTE24" s="757"/>
      <c r="OTF24" s="757"/>
      <c r="OTG24" s="757"/>
      <c r="OTH24" s="757"/>
      <c r="OTI24" s="757"/>
      <c r="OTJ24" s="757"/>
      <c r="OTK24" s="757"/>
      <c r="OTL24" s="757"/>
      <c r="OTM24" s="757"/>
      <c r="OTN24" s="757"/>
      <c r="OTO24" s="757"/>
      <c r="OTP24" s="757"/>
      <c r="OTQ24" s="757"/>
      <c r="OTR24" s="757"/>
      <c r="OTS24" s="757"/>
      <c r="OTT24" s="757"/>
      <c r="OTU24" s="757"/>
      <c r="OTV24" s="757"/>
      <c r="OTW24" s="757"/>
      <c r="OTX24" s="757"/>
      <c r="OTY24" s="757"/>
      <c r="OTZ24" s="757"/>
      <c r="OUA24" s="757"/>
      <c r="OUB24" s="757"/>
      <c r="OUC24" s="757"/>
      <c r="OUD24" s="757"/>
      <c r="OUE24" s="757"/>
      <c r="OUF24" s="757"/>
      <c r="OUG24" s="757"/>
      <c r="OUH24" s="757"/>
      <c r="OUI24" s="757"/>
      <c r="OUJ24" s="757"/>
      <c r="OUK24" s="757"/>
      <c r="OUL24" s="757"/>
      <c r="OUM24" s="757"/>
      <c r="OUN24" s="757"/>
      <c r="OUO24" s="757"/>
      <c r="OUP24" s="757"/>
      <c r="OUQ24" s="757"/>
      <c r="OUR24" s="757"/>
      <c r="OUS24" s="757"/>
      <c r="OUT24" s="757"/>
      <c r="OUU24" s="757"/>
      <c r="OUV24" s="757"/>
      <c r="OUW24" s="757"/>
      <c r="OUX24" s="757"/>
      <c r="OUY24" s="757"/>
      <c r="OUZ24" s="757"/>
      <c r="OVA24" s="757"/>
      <c r="OVB24" s="757"/>
      <c r="OVC24" s="757"/>
      <c r="OVD24" s="757"/>
      <c r="OVE24" s="757"/>
      <c r="OVF24" s="757"/>
      <c r="OVG24" s="757"/>
      <c r="OVH24" s="757"/>
      <c r="OVI24" s="757"/>
      <c r="OVJ24" s="757"/>
      <c r="OVK24" s="757"/>
      <c r="OVL24" s="757"/>
      <c r="OVM24" s="757"/>
      <c r="OVN24" s="757"/>
      <c r="OVO24" s="757"/>
      <c r="OVP24" s="757"/>
      <c r="OVQ24" s="757"/>
      <c r="OVR24" s="757"/>
      <c r="OVS24" s="757"/>
      <c r="OVT24" s="757"/>
      <c r="OVU24" s="757"/>
      <c r="OVV24" s="757"/>
      <c r="OVW24" s="757"/>
      <c r="OVX24" s="757"/>
      <c r="OVY24" s="757"/>
      <c r="OVZ24" s="757"/>
      <c r="OWA24" s="757"/>
      <c r="OWB24" s="757"/>
      <c r="OWC24" s="757"/>
      <c r="OWD24" s="757"/>
      <c r="OWE24" s="757"/>
      <c r="OWF24" s="757"/>
      <c r="OWG24" s="757"/>
      <c r="OWH24" s="757"/>
      <c r="OWI24" s="757"/>
      <c r="OWJ24" s="757"/>
      <c r="OWK24" s="757"/>
      <c r="OWL24" s="757"/>
      <c r="OWM24" s="757"/>
      <c r="OWN24" s="757"/>
      <c r="OWO24" s="757"/>
      <c r="OWP24" s="757"/>
      <c r="OWQ24" s="757"/>
      <c r="OWR24" s="757"/>
      <c r="OWS24" s="757"/>
      <c r="OWT24" s="757"/>
      <c r="OWU24" s="757"/>
      <c r="OWV24" s="757"/>
      <c r="OWW24" s="757"/>
      <c r="OWX24" s="757"/>
      <c r="OWY24" s="757"/>
      <c r="OWZ24" s="757"/>
      <c r="OXA24" s="757"/>
      <c r="OXB24" s="757"/>
      <c r="OXC24" s="757"/>
      <c r="OXD24" s="757"/>
      <c r="OXE24" s="757"/>
      <c r="OXF24" s="757"/>
      <c r="OXG24" s="757"/>
      <c r="OXH24" s="757"/>
      <c r="OXI24" s="757"/>
      <c r="OXJ24" s="757"/>
      <c r="OXK24" s="757"/>
      <c r="OXL24" s="757"/>
      <c r="OXM24" s="757"/>
      <c r="OXN24" s="757"/>
      <c r="OXO24" s="757"/>
      <c r="OXP24" s="757"/>
      <c r="OXQ24" s="757"/>
      <c r="OXR24" s="757"/>
      <c r="OXS24" s="757"/>
      <c r="OXT24" s="757"/>
      <c r="OXU24" s="757"/>
      <c r="OXV24" s="757"/>
      <c r="OXW24" s="757"/>
      <c r="OXX24" s="757"/>
      <c r="OXY24" s="757"/>
      <c r="OXZ24" s="757"/>
      <c r="OYA24" s="757"/>
      <c r="OYB24" s="757"/>
      <c r="OYC24" s="757"/>
      <c r="OYD24" s="757"/>
      <c r="OYE24" s="757"/>
      <c r="OYF24" s="757"/>
      <c r="OYG24" s="757"/>
      <c r="OYH24" s="757"/>
      <c r="OYI24" s="757"/>
      <c r="OYJ24" s="757"/>
      <c r="OYK24" s="757"/>
      <c r="OYL24" s="757"/>
      <c r="OYM24" s="757"/>
      <c r="OYN24" s="757"/>
      <c r="OYO24" s="757"/>
      <c r="OYP24" s="757"/>
      <c r="OYQ24" s="757"/>
      <c r="OYR24" s="757"/>
      <c r="OYS24" s="757"/>
      <c r="OYT24" s="757"/>
      <c r="OYU24" s="757"/>
      <c r="OYV24" s="757"/>
      <c r="OYW24" s="757"/>
      <c r="OYX24" s="757"/>
      <c r="OYY24" s="757"/>
      <c r="OYZ24" s="757"/>
      <c r="OZA24" s="757"/>
      <c r="OZB24" s="757"/>
      <c r="OZC24" s="757"/>
      <c r="OZD24" s="757"/>
      <c r="OZE24" s="757"/>
      <c r="OZF24" s="757"/>
      <c r="OZG24" s="757"/>
      <c r="OZH24" s="757"/>
      <c r="OZI24" s="757"/>
      <c r="OZJ24" s="757"/>
      <c r="OZK24" s="757"/>
      <c r="OZL24" s="757"/>
      <c r="OZM24" s="757"/>
      <c r="OZN24" s="757"/>
      <c r="OZO24" s="757"/>
      <c r="OZP24" s="757"/>
      <c r="OZQ24" s="757"/>
      <c r="OZR24" s="757"/>
      <c r="OZS24" s="757"/>
      <c r="OZT24" s="757"/>
      <c r="OZU24" s="757"/>
      <c r="OZV24" s="757"/>
      <c r="OZW24" s="757"/>
      <c r="OZX24" s="757"/>
      <c r="OZY24" s="757"/>
      <c r="OZZ24" s="757"/>
      <c r="PAA24" s="757"/>
      <c r="PAB24" s="757"/>
      <c r="PAC24" s="757"/>
      <c r="PAD24" s="757"/>
      <c r="PAE24" s="757"/>
      <c r="PAF24" s="757"/>
      <c r="PAG24" s="757"/>
      <c r="PAH24" s="757"/>
      <c r="PAI24" s="757"/>
      <c r="PAJ24" s="757"/>
      <c r="PAK24" s="757"/>
      <c r="PAL24" s="757"/>
      <c r="PAM24" s="757"/>
      <c r="PAN24" s="757"/>
      <c r="PAO24" s="757"/>
      <c r="PAP24" s="757"/>
      <c r="PAQ24" s="757"/>
      <c r="PAR24" s="757"/>
      <c r="PAS24" s="757"/>
      <c r="PAT24" s="757"/>
      <c r="PAU24" s="757"/>
      <c r="PAV24" s="757"/>
      <c r="PAW24" s="757"/>
      <c r="PAX24" s="757"/>
      <c r="PAY24" s="757"/>
      <c r="PAZ24" s="757"/>
      <c r="PBA24" s="757"/>
      <c r="PBB24" s="757"/>
      <c r="PBC24" s="757"/>
      <c r="PBD24" s="757"/>
      <c r="PBE24" s="757"/>
      <c r="PBF24" s="757"/>
      <c r="PBG24" s="757"/>
      <c r="PBH24" s="757"/>
      <c r="PBI24" s="757"/>
      <c r="PBJ24" s="757"/>
      <c r="PBK24" s="757"/>
      <c r="PBL24" s="757"/>
      <c r="PBM24" s="757"/>
      <c r="PBN24" s="757"/>
      <c r="PBO24" s="757"/>
      <c r="PBP24" s="757"/>
      <c r="PBQ24" s="757"/>
      <c r="PBR24" s="757"/>
      <c r="PBS24" s="757"/>
      <c r="PBT24" s="757"/>
      <c r="PBU24" s="757"/>
      <c r="PBV24" s="757"/>
      <c r="PBW24" s="757"/>
      <c r="PBX24" s="757"/>
      <c r="PBY24" s="757"/>
      <c r="PBZ24" s="757"/>
      <c r="PCA24" s="757"/>
      <c r="PCB24" s="757"/>
      <c r="PCC24" s="757"/>
      <c r="PCD24" s="757"/>
      <c r="PCE24" s="757"/>
      <c r="PCF24" s="757"/>
      <c r="PCG24" s="757"/>
      <c r="PCH24" s="757"/>
      <c r="PCI24" s="757"/>
      <c r="PCJ24" s="757"/>
      <c r="PCK24" s="757"/>
      <c r="PCL24" s="757"/>
      <c r="PCM24" s="757"/>
      <c r="PCN24" s="757"/>
      <c r="PCO24" s="757"/>
      <c r="PCP24" s="757"/>
      <c r="PCQ24" s="757"/>
      <c r="PCR24" s="757"/>
      <c r="PCS24" s="757"/>
      <c r="PCT24" s="757"/>
      <c r="PCU24" s="757"/>
      <c r="PCV24" s="757"/>
      <c r="PCW24" s="757"/>
      <c r="PCX24" s="757"/>
      <c r="PCY24" s="757"/>
      <c r="PCZ24" s="757"/>
      <c r="PDA24" s="757"/>
      <c r="PDB24" s="757"/>
      <c r="PDC24" s="757"/>
      <c r="PDD24" s="757"/>
      <c r="PDE24" s="757"/>
      <c r="PDF24" s="757"/>
      <c r="PDG24" s="757"/>
      <c r="PDH24" s="757"/>
      <c r="PDI24" s="757"/>
      <c r="PDJ24" s="757"/>
      <c r="PDK24" s="757"/>
      <c r="PDL24" s="757"/>
      <c r="PDM24" s="757"/>
      <c r="PDN24" s="757"/>
      <c r="PDO24" s="757"/>
      <c r="PDP24" s="757"/>
      <c r="PDQ24" s="757"/>
      <c r="PDR24" s="757"/>
      <c r="PDS24" s="757"/>
      <c r="PDT24" s="757"/>
      <c r="PDU24" s="757"/>
      <c r="PDV24" s="757"/>
      <c r="PDW24" s="757"/>
      <c r="PDX24" s="757"/>
      <c r="PDY24" s="757"/>
      <c r="PDZ24" s="757"/>
      <c r="PEA24" s="757"/>
      <c r="PEB24" s="757"/>
      <c r="PEC24" s="757"/>
      <c r="PED24" s="757"/>
      <c r="PEE24" s="757"/>
      <c r="PEF24" s="757"/>
      <c r="PEG24" s="757"/>
      <c r="PEH24" s="757"/>
      <c r="PEI24" s="757"/>
      <c r="PEJ24" s="757"/>
      <c r="PEK24" s="757"/>
      <c r="PEL24" s="757"/>
      <c r="PEM24" s="757"/>
      <c r="PEN24" s="757"/>
      <c r="PEO24" s="757"/>
      <c r="PEP24" s="757"/>
      <c r="PEQ24" s="757"/>
      <c r="PER24" s="757"/>
      <c r="PES24" s="757"/>
      <c r="PET24" s="757"/>
      <c r="PEU24" s="757"/>
      <c r="PEV24" s="757"/>
      <c r="PEW24" s="757"/>
      <c r="PEX24" s="757"/>
      <c r="PEY24" s="757"/>
      <c r="PEZ24" s="757"/>
      <c r="PFA24" s="757"/>
      <c r="PFB24" s="757"/>
      <c r="PFC24" s="757"/>
      <c r="PFD24" s="757"/>
      <c r="PFE24" s="757"/>
      <c r="PFF24" s="757"/>
      <c r="PFG24" s="757"/>
      <c r="PFH24" s="757"/>
      <c r="PFI24" s="757"/>
      <c r="PFJ24" s="757"/>
      <c r="PFK24" s="757"/>
      <c r="PFL24" s="757"/>
      <c r="PFM24" s="757"/>
      <c r="PFN24" s="757"/>
      <c r="PFO24" s="757"/>
      <c r="PFP24" s="757"/>
      <c r="PFQ24" s="757"/>
      <c r="PFR24" s="757"/>
      <c r="PFS24" s="757"/>
      <c r="PFT24" s="757"/>
      <c r="PFU24" s="757"/>
      <c r="PFV24" s="757"/>
      <c r="PFW24" s="757"/>
      <c r="PFX24" s="757"/>
      <c r="PFY24" s="757"/>
      <c r="PFZ24" s="757"/>
      <c r="PGA24" s="757"/>
      <c r="PGB24" s="757"/>
      <c r="PGC24" s="757"/>
      <c r="PGD24" s="757"/>
      <c r="PGE24" s="757"/>
      <c r="PGF24" s="757"/>
      <c r="PGG24" s="757"/>
      <c r="PGH24" s="757"/>
      <c r="PGI24" s="757"/>
      <c r="PGJ24" s="757"/>
      <c r="PGK24" s="757"/>
      <c r="PGL24" s="757"/>
      <c r="PGM24" s="757"/>
      <c r="PGN24" s="757"/>
      <c r="PGO24" s="757"/>
      <c r="PGP24" s="757"/>
      <c r="PGQ24" s="757"/>
      <c r="PGR24" s="757"/>
      <c r="PGS24" s="757"/>
      <c r="PGT24" s="757"/>
      <c r="PGU24" s="757"/>
      <c r="PGV24" s="757"/>
      <c r="PGW24" s="757"/>
      <c r="PGX24" s="757"/>
      <c r="PGY24" s="757"/>
      <c r="PGZ24" s="757"/>
      <c r="PHA24" s="757"/>
      <c r="PHB24" s="757"/>
      <c r="PHC24" s="757"/>
      <c r="PHD24" s="757"/>
      <c r="PHE24" s="757"/>
      <c r="PHF24" s="757"/>
      <c r="PHG24" s="757"/>
      <c r="PHH24" s="757"/>
      <c r="PHI24" s="757"/>
      <c r="PHJ24" s="757"/>
      <c r="PHK24" s="757"/>
      <c r="PHL24" s="757"/>
      <c r="PHM24" s="757"/>
      <c r="PHN24" s="757"/>
      <c r="PHO24" s="757"/>
      <c r="PHP24" s="757"/>
      <c r="PHQ24" s="757"/>
      <c r="PHR24" s="757"/>
      <c r="PHS24" s="757"/>
      <c r="PHT24" s="757"/>
      <c r="PHU24" s="757"/>
      <c r="PHV24" s="757"/>
      <c r="PHW24" s="757"/>
      <c r="PHX24" s="757"/>
      <c r="PHY24" s="757"/>
      <c r="PHZ24" s="757"/>
      <c r="PIA24" s="757"/>
      <c r="PIB24" s="757"/>
      <c r="PIC24" s="757"/>
      <c r="PID24" s="757"/>
      <c r="PIE24" s="757"/>
      <c r="PIF24" s="757"/>
      <c r="PIG24" s="757"/>
      <c r="PIH24" s="757"/>
      <c r="PII24" s="757"/>
      <c r="PIJ24" s="757"/>
      <c r="PIK24" s="757"/>
      <c r="PIL24" s="757"/>
      <c r="PIM24" s="757"/>
      <c r="PIN24" s="757"/>
      <c r="PIO24" s="757"/>
      <c r="PIP24" s="757"/>
      <c r="PIQ24" s="757"/>
      <c r="PIR24" s="757"/>
      <c r="PIS24" s="757"/>
      <c r="PIT24" s="757"/>
      <c r="PIU24" s="757"/>
      <c r="PIV24" s="757"/>
      <c r="PIW24" s="757"/>
      <c r="PIX24" s="757"/>
      <c r="PIY24" s="757"/>
      <c r="PIZ24" s="757"/>
      <c r="PJA24" s="757"/>
      <c r="PJB24" s="757"/>
      <c r="PJC24" s="757"/>
      <c r="PJD24" s="757"/>
      <c r="PJE24" s="757"/>
      <c r="PJF24" s="757"/>
      <c r="PJG24" s="757"/>
      <c r="PJH24" s="757"/>
      <c r="PJI24" s="757"/>
      <c r="PJJ24" s="757"/>
      <c r="PJK24" s="757"/>
      <c r="PJL24" s="757"/>
      <c r="PJM24" s="757"/>
      <c r="PJN24" s="757"/>
      <c r="PJO24" s="757"/>
      <c r="PJP24" s="757"/>
      <c r="PJQ24" s="757"/>
      <c r="PJR24" s="757"/>
      <c r="PJS24" s="757"/>
      <c r="PJT24" s="757"/>
      <c r="PJU24" s="757"/>
      <c r="PJV24" s="757"/>
      <c r="PJW24" s="757"/>
      <c r="PJX24" s="757"/>
      <c r="PJY24" s="757"/>
      <c r="PJZ24" s="757"/>
      <c r="PKA24" s="757"/>
      <c r="PKB24" s="757"/>
      <c r="PKC24" s="757"/>
      <c r="PKD24" s="757"/>
      <c r="PKE24" s="757"/>
      <c r="PKF24" s="757"/>
      <c r="PKG24" s="757"/>
      <c r="PKH24" s="757"/>
      <c r="PKI24" s="757"/>
      <c r="PKJ24" s="757"/>
      <c r="PKK24" s="757"/>
      <c r="PKL24" s="757"/>
      <c r="PKM24" s="757"/>
      <c r="PKN24" s="757"/>
      <c r="PKO24" s="757"/>
      <c r="PKP24" s="757"/>
      <c r="PKQ24" s="757"/>
      <c r="PKR24" s="757"/>
      <c r="PKS24" s="757"/>
      <c r="PKT24" s="757"/>
      <c r="PKU24" s="757"/>
      <c r="PKV24" s="757"/>
      <c r="PKW24" s="757"/>
      <c r="PKX24" s="757"/>
      <c r="PKY24" s="757"/>
      <c r="PKZ24" s="757"/>
      <c r="PLA24" s="757"/>
      <c r="PLB24" s="757"/>
      <c r="PLC24" s="757"/>
      <c r="PLD24" s="757"/>
      <c r="PLE24" s="757"/>
      <c r="PLF24" s="757"/>
      <c r="PLG24" s="757"/>
      <c r="PLH24" s="757"/>
      <c r="PLI24" s="757"/>
      <c r="PLJ24" s="757"/>
      <c r="PLK24" s="757"/>
      <c r="PLL24" s="757"/>
      <c r="PLM24" s="757"/>
      <c r="PLN24" s="757"/>
      <c r="PLO24" s="757"/>
      <c r="PLP24" s="757"/>
      <c r="PLQ24" s="757"/>
      <c r="PLR24" s="757"/>
      <c r="PLS24" s="757"/>
      <c r="PLT24" s="757"/>
      <c r="PLU24" s="757"/>
      <c r="PLV24" s="757"/>
      <c r="PLW24" s="757"/>
      <c r="PLX24" s="757"/>
      <c r="PLY24" s="757"/>
      <c r="PLZ24" s="757"/>
      <c r="PMA24" s="757"/>
      <c r="PMB24" s="757"/>
      <c r="PMC24" s="757"/>
      <c r="PMD24" s="757"/>
      <c r="PME24" s="757"/>
      <c r="PMF24" s="757"/>
      <c r="PMG24" s="757"/>
      <c r="PMH24" s="757"/>
      <c r="PMI24" s="757"/>
      <c r="PMJ24" s="757"/>
      <c r="PMK24" s="757"/>
      <c r="PML24" s="757"/>
      <c r="PMM24" s="757"/>
      <c r="PMN24" s="757"/>
      <c r="PMO24" s="757"/>
      <c r="PMP24" s="757"/>
      <c r="PMQ24" s="757"/>
      <c r="PMR24" s="757"/>
      <c r="PMS24" s="757"/>
      <c r="PMT24" s="757"/>
      <c r="PMU24" s="757"/>
      <c r="PMV24" s="757"/>
      <c r="PMW24" s="757"/>
      <c r="PMX24" s="757"/>
      <c r="PMY24" s="757"/>
      <c r="PMZ24" s="757"/>
      <c r="PNA24" s="757"/>
      <c r="PNB24" s="757"/>
      <c r="PNC24" s="757"/>
      <c r="PND24" s="757"/>
      <c r="PNE24" s="757"/>
      <c r="PNF24" s="757"/>
      <c r="PNG24" s="757"/>
      <c r="PNH24" s="757"/>
      <c r="PNI24" s="757"/>
      <c r="PNJ24" s="757"/>
      <c r="PNK24" s="757"/>
      <c r="PNL24" s="757"/>
      <c r="PNM24" s="757"/>
      <c r="PNN24" s="757"/>
      <c r="PNO24" s="757"/>
      <c r="PNP24" s="757"/>
      <c r="PNQ24" s="757"/>
      <c r="PNR24" s="757"/>
      <c r="PNS24" s="757"/>
      <c r="PNT24" s="757"/>
      <c r="PNU24" s="757"/>
      <c r="PNV24" s="757"/>
      <c r="PNW24" s="757"/>
      <c r="PNX24" s="757"/>
      <c r="PNY24" s="757"/>
      <c r="PNZ24" s="757"/>
      <c r="POA24" s="757"/>
      <c r="POB24" s="757"/>
      <c r="POC24" s="757"/>
      <c r="POD24" s="757"/>
      <c r="POE24" s="757"/>
      <c r="POF24" s="757"/>
      <c r="POG24" s="757"/>
      <c r="POH24" s="757"/>
      <c r="POI24" s="757"/>
      <c r="POJ24" s="757"/>
      <c r="POK24" s="757"/>
      <c r="POL24" s="757"/>
      <c r="POM24" s="757"/>
      <c r="PON24" s="757"/>
      <c r="POO24" s="757"/>
      <c r="POP24" s="757"/>
      <c r="POQ24" s="757"/>
      <c r="POR24" s="757"/>
      <c r="POS24" s="757"/>
      <c r="POT24" s="757"/>
      <c r="POU24" s="757"/>
      <c r="POV24" s="757"/>
      <c r="POW24" s="757"/>
      <c r="POX24" s="757"/>
      <c r="POY24" s="757"/>
      <c r="POZ24" s="757"/>
      <c r="PPA24" s="757"/>
      <c r="PPB24" s="757"/>
      <c r="PPC24" s="757"/>
      <c r="PPD24" s="757"/>
      <c r="PPE24" s="757"/>
      <c r="PPF24" s="757"/>
      <c r="PPG24" s="757"/>
      <c r="PPH24" s="757"/>
      <c r="PPI24" s="757"/>
      <c r="PPJ24" s="757"/>
      <c r="PPK24" s="757"/>
      <c r="PPL24" s="757"/>
      <c r="PPM24" s="757"/>
      <c r="PPN24" s="757"/>
      <c r="PPO24" s="757"/>
      <c r="PPP24" s="757"/>
      <c r="PPQ24" s="757"/>
      <c r="PPR24" s="757"/>
      <c r="PPS24" s="757"/>
      <c r="PPT24" s="757"/>
      <c r="PPU24" s="757"/>
      <c r="PPV24" s="757"/>
      <c r="PPW24" s="757"/>
      <c r="PPX24" s="757"/>
      <c r="PPY24" s="757"/>
      <c r="PPZ24" s="757"/>
      <c r="PQA24" s="757"/>
      <c r="PQB24" s="757"/>
      <c r="PQC24" s="757"/>
      <c r="PQD24" s="757"/>
      <c r="PQE24" s="757"/>
      <c r="PQF24" s="757"/>
      <c r="PQG24" s="757"/>
      <c r="PQH24" s="757"/>
      <c r="PQI24" s="757"/>
      <c r="PQJ24" s="757"/>
      <c r="PQK24" s="757"/>
      <c r="PQL24" s="757"/>
      <c r="PQM24" s="757"/>
      <c r="PQN24" s="757"/>
      <c r="PQO24" s="757"/>
      <c r="PQP24" s="757"/>
      <c r="PQQ24" s="757"/>
      <c r="PQR24" s="757"/>
      <c r="PQS24" s="757"/>
      <c r="PQT24" s="757"/>
      <c r="PQU24" s="757"/>
      <c r="PQV24" s="757"/>
      <c r="PQW24" s="757"/>
      <c r="PQX24" s="757"/>
      <c r="PQY24" s="757"/>
      <c r="PQZ24" s="757"/>
      <c r="PRA24" s="757"/>
      <c r="PRB24" s="757"/>
      <c r="PRC24" s="757"/>
      <c r="PRD24" s="757"/>
      <c r="PRE24" s="757"/>
      <c r="PRF24" s="757"/>
      <c r="PRG24" s="757"/>
      <c r="PRH24" s="757"/>
      <c r="PRI24" s="757"/>
      <c r="PRJ24" s="757"/>
      <c r="PRK24" s="757"/>
      <c r="PRL24" s="757"/>
      <c r="PRM24" s="757"/>
      <c r="PRN24" s="757"/>
      <c r="PRO24" s="757"/>
      <c r="PRP24" s="757"/>
      <c r="PRQ24" s="757"/>
      <c r="PRR24" s="757"/>
      <c r="PRS24" s="757"/>
      <c r="PRT24" s="757"/>
      <c r="PRU24" s="757"/>
      <c r="PRV24" s="757"/>
      <c r="PRW24" s="757"/>
      <c r="PRX24" s="757"/>
      <c r="PRY24" s="757"/>
      <c r="PRZ24" s="757"/>
      <c r="PSA24" s="757"/>
      <c r="PSB24" s="757"/>
      <c r="PSC24" s="757"/>
      <c r="PSD24" s="757"/>
      <c r="PSE24" s="757"/>
      <c r="PSF24" s="757"/>
      <c r="PSG24" s="757"/>
      <c r="PSH24" s="757"/>
      <c r="PSI24" s="757"/>
      <c r="PSJ24" s="757"/>
      <c r="PSK24" s="757"/>
      <c r="PSL24" s="757"/>
      <c r="PSM24" s="757"/>
      <c r="PSN24" s="757"/>
      <c r="PSO24" s="757"/>
      <c r="PSP24" s="757"/>
      <c r="PSQ24" s="757"/>
      <c r="PSR24" s="757"/>
      <c r="PSS24" s="757"/>
      <c r="PST24" s="757"/>
      <c r="PSU24" s="757"/>
      <c r="PSV24" s="757"/>
      <c r="PSW24" s="757"/>
      <c r="PSX24" s="757"/>
      <c r="PSY24" s="757"/>
      <c r="PSZ24" s="757"/>
      <c r="PTA24" s="757"/>
      <c r="PTB24" s="757"/>
      <c r="PTC24" s="757"/>
      <c r="PTD24" s="757"/>
      <c r="PTE24" s="757"/>
      <c r="PTF24" s="757"/>
      <c r="PTG24" s="757"/>
      <c r="PTH24" s="757"/>
      <c r="PTI24" s="757"/>
      <c r="PTJ24" s="757"/>
      <c r="PTK24" s="757"/>
      <c r="PTL24" s="757"/>
      <c r="PTM24" s="757"/>
      <c r="PTN24" s="757"/>
      <c r="PTO24" s="757"/>
      <c r="PTP24" s="757"/>
      <c r="PTQ24" s="757"/>
      <c r="PTR24" s="757"/>
      <c r="PTS24" s="757"/>
      <c r="PTT24" s="757"/>
      <c r="PTU24" s="757"/>
      <c r="PTV24" s="757"/>
      <c r="PTW24" s="757"/>
      <c r="PTX24" s="757"/>
      <c r="PTY24" s="757"/>
      <c r="PTZ24" s="757"/>
      <c r="PUA24" s="757"/>
      <c r="PUB24" s="757"/>
      <c r="PUC24" s="757"/>
      <c r="PUD24" s="757"/>
      <c r="PUE24" s="757"/>
      <c r="PUF24" s="757"/>
      <c r="PUG24" s="757"/>
      <c r="PUH24" s="757"/>
      <c r="PUI24" s="757"/>
      <c r="PUJ24" s="757"/>
      <c r="PUK24" s="757"/>
      <c r="PUL24" s="757"/>
      <c r="PUM24" s="757"/>
      <c r="PUN24" s="757"/>
      <c r="PUO24" s="757"/>
      <c r="PUP24" s="757"/>
      <c r="PUQ24" s="757"/>
      <c r="PUR24" s="757"/>
      <c r="PUS24" s="757"/>
      <c r="PUT24" s="757"/>
      <c r="PUU24" s="757"/>
      <c r="PUV24" s="757"/>
      <c r="PUW24" s="757"/>
      <c r="PUX24" s="757"/>
      <c r="PUY24" s="757"/>
      <c r="PUZ24" s="757"/>
      <c r="PVA24" s="757"/>
      <c r="PVB24" s="757"/>
      <c r="PVC24" s="757"/>
      <c r="PVD24" s="757"/>
      <c r="PVE24" s="757"/>
      <c r="PVF24" s="757"/>
      <c r="PVG24" s="757"/>
      <c r="PVH24" s="757"/>
      <c r="PVI24" s="757"/>
      <c r="PVJ24" s="757"/>
      <c r="PVK24" s="757"/>
      <c r="PVL24" s="757"/>
      <c r="PVM24" s="757"/>
      <c r="PVN24" s="757"/>
      <c r="PVO24" s="757"/>
      <c r="PVP24" s="757"/>
      <c r="PVQ24" s="757"/>
      <c r="PVR24" s="757"/>
      <c r="PVS24" s="757"/>
      <c r="PVT24" s="757"/>
      <c r="PVU24" s="757"/>
      <c r="PVV24" s="757"/>
      <c r="PVW24" s="757"/>
      <c r="PVX24" s="757"/>
      <c r="PVY24" s="757"/>
      <c r="PVZ24" s="757"/>
      <c r="PWA24" s="757"/>
      <c r="PWB24" s="757"/>
      <c r="PWC24" s="757"/>
      <c r="PWD24" s="757"/>
      <c r="PWE24" s="757"/>
      <c r="PWF24" s="757"/>
      <c r="PWG24" s="757"/>
      <c r="PWH24" s="757"/>
      <c r="PWI24" s="757"/>
      <c r="PWJ24" s="757"/>
      <c r="PWK24" s="757"/>
      <c r="PWL24" s="757"/>
      <c r="PWM24" s="757"/>
      <c r="PWN24" s="757"/>
      <c r="PWO24" s="757"/>
      <c r="PWP24" s="757"/>
      <c r="PWQ24" s="757"/>
      <c r="PWR24" s="757"/>
      <c r="PWS24" s="757"/>
      <c r="PWT24" s="757"/>
      <c r="PWU24" s="757"/>
      <c r="PWV24" s="757"/>
      <c r="PWW24" s="757"/>
      <c r="PWX24" s="757"/>
      <c r="PWY24" s="757"/>
      <c r="PWZ24" s="757"/>
      <c r="PXA24" s="757"/>
      <c r="PXB24" s="757"/>
      <c r="PXC24" s="757"/>
      <c r="PXD24" s="757"/>
      <c r="PXE24" s="757"/>
      <c r="PXF24" s="757"/>
      <c r="PXG24" s="757"/>
      <c r="PXH24" s="757"/>
      <c r="PXI24" s="757"/>
      <c r="PXJ24" s="757"/>
      <c r="PXK24" s="757"/>
      <c r="PXL24" s="757"/>
      <c r="PXM24" s="757"/>
      <c r="PXN24" s="757"/>
      <c r="PXO24" s="757"/>
      <c r="PXP24" s="757"/>
      <c r="PXQ24" s="757"/>
      <c r="PXR24" s="757"/>
      <c r="PXS24" s="757"/>
      <c r="PXT24" s="757"/>
      <c r="PXU24" s="757"/>
      <c r="PXV24" s="757"/>
      <c r="PXW24" s="757"/>
      <c r="PXX24" s="757"/>
      <c r="PXY24" s="757"/>
      <c r="PXZ24" s="757"/>
      <c r="PYA24" s="757"/>
      <c r="PYB24" s="757"/>
      <c r="PYC24" s="757"/>
      <c r="PYD24" s="757"/>
      <c r="PYE24" s="757"/>
      <c r="PYF24" s="757"/>
      <c r="PYG24" s="757"/>
      <c r="PYH24" s="757"/>
      <c r="PYI24" s="757"/>
      <c r="PYJ24" s="757"/>
      <c r="PYK24" s="757"/>
      <c r="PYL24" s="757"/>
      <c r="PYM24" s="757"/>
      <c r="PYN24" s="757"/>
      <c r="PYO24" s="757"/>
      <c r="PYP24" s="757"/>
      <c r="PYQ24" s="757"/>
      <c r="PYR24" s="757"/>
      <c r="PYS24" s="757"/>
      <c r="PYT24" s="757"/>
      <c r="PYU24" s="757"/>
      <c r="PYV24" s="757"/>
      <c r="PYW24" s="757"/>
      <c r="PYX24" s="757"/>
      <c r="PYY24" s="757"/>
      <c r="PYZ24" s="757"/>
      <c r="PZA24" s="757"/>
      <c r="PZB24" s="757"/>
      <c r="PZC24" s="757"/>
      <c r="PZD24" s="757"/>
      <c r="PZE24" s="757"/>
      <c r="PZF24" s="757"/>
      <c r="PZG24" s="757"/>
      <c r="PZH24" s="757"/>
      <c r="PZI24" s="757"/>
      <c r="PZJ24" s="757"/>
      <c r="PZK24" s="757"/>
      <c r="PZL24" s="757"/>
      <c r="PZM24" s="757"/>
      <c r="PZN24" s="757"/>
      <c r="PZO24" s="757"/>
      <c r="PZP24" s="757"/>
      <c r="PZQ24" s="757"/>
      <c r="PZR24" s="757"/>
      <c r="PZS24" s="757"/>
      <c r="PZT24" s="757"/>
      <c r="PZU24" s="757"/>
      <c r="PZV24" s="757"/>
      <c r="PZW24" s="757"/>
      <c r="PZX24" s="757"/>
      <c r="PZY24" s="757"/>
      <c r="PZZ24" s="757"/>
      <c r="QAA24" s="757"/>
      <c r="QAB24" s="757"/>
      <c r="QAC24" s="757"/>
      <c r="QAD24" s="757"/>
      <c r="QAE24" s="757"/>
      <c r="QAF24" s="757"/>
      <c r="QAG24" s="757"/>
      <c r="QAH24" s="757"/>
      <c r="QAI24" s="757"/>
      <c r="QAJ24" s="757"/>
      <c r="QAK24" s="757"/>
      <c r="QAL24" s="757"/>
      <c r="QAM24" s="757"/>
      <c r="QAN24" s="757"/>
      <c r="QAO24" s="757"/>
      <c r="QAP24" s="757"/>
      <c r="QAQ24" s="757"/>
      <c r="QAR24" s="757"/>
      <c r="QAS24" s="757"/>
      <c r="QAT24" s="757"/>
      <c r="QAU24" s="757"/>
      <c r="QAV24" s="757"/>
      <c r="QAW24" s="757"/>
      <c r="QAX24" s="757"/>
      <c r="QAY24" s="757"/>
      <c r="QAZ24" s="757"/>
      <c r="QBA24" s="757"/>
      <c r="QBB24" s="757"/>
      <c r="QBC24" s="757"/>
      <c r="QBD24" s="757"/>
      <c r="QBE24" s="757"/>
      <c r="QBF24" s="757"/>
      <c r="QBG24" s="757"/>
      <c r="QBH24" s="757"/>
      <c r="QBI24" s="757"/>
      <c r="QBJ24" s="757"/>
      <c r="QBK24" s="757"/>
      <c r="QBL24" s="757"/>
      <c r="QBM24" s="757"/>
      <c r="QBN24" s="757"/>
      <c r="QBO24" s="757"/>
      <c r="QBP24" s="757"/>
      <c r="QBQ24" s="757"/>
      <c r="QBR24" s="757"/>
      <c r="QBS24" s="757"/>
      <c r="QBT24" s="757"/>
      <c r="QBU24" s="757"/>
      <c r="QBV24" s="757"/>
      <c r="QBW24" s="757"/>
      <c r="QBX24" s="757"/>
      <c r="QBY24" s="757"/>
      <c r="QBZ24" s="757"/>
      <c r="QCA24" s="757"/>
      <c r="QCB24" s="757"/>
      <c r="QCC24" s="757"/>
      <c r="QCD24" s="757"/>
      <c r="QCE24" s="757"/>
      <c r="QCF24" s="757"/>
      <c r="QCG24" s="757"/>
      <c r="QCH24" s="757"/>
      <c r="QCI24" s="757"/>
      <c r="QCJ24" s="757"/>
      <c r="QCK24" s="757"/>
      <c r="QCL24" s="757"/>
      <c r="QCM24" s="757"/>
      <c r="QCN24" s="757"/>
      <c r="QCO24" s="757"/>
      <c r="QCP24" s="757"/>
      <c r="QCQ24" s="757"/>
      <c r="QCR24" s="757"/>
      <c r="QCS24" s="757"/>
      <c r="QCT24" s="757"/>
      <c r="QCU24" s="757"/>
      <c r="QCV24" s="757"/>
      <c r="QCW24" s="757"/>
      <c r="QCX24" s="757"/>
      <c r="QCY24" s="757"/>
      <c r="QCZ24" s="757"/>
      <c r="QDA24" s="757"/>
      <c r="QDB24" s="757"/>
      <c r="QDC24" s="757"/>
      <c r="QDD24" s="757"/>
      <c r="QDE24" s="757"/>
      <c r="QDF24" s="757"/>
      <c r="QDG24" s="757"/>
      <c r="QDH24" s="757"/>
      <c r="QDI24" s="757"/>
      <c r="QDJ24" s="757"/>
      <c r="QDK24" s="757"/>
      <c r="QDL24" s="757"/>
      <c r="QDM24" s="757"/>
      <c r="QDN24" s="757"/>
      <c r="QDO24" s="757"/>
      <c r="QDP24" s="757"/>
      <c r="QDQ24" s="757"/>
      <c r="QDR24" s="757"/>
      <c r="QDS24" s="757"/>
      <c r="QDT24" s="757"/>
      <c r="QDU24" s="757"/>
      <c r="QDV24" s="757"/>
      <c r="QDW24" s="757"/>
      <c r="QDX24" s="757"/>
      <c r="QDY24" s="757"/>
      <c r="QDZ24" s="757"/>
      <c r="QEA24" s="757"/>
      <c r="QEB24" s="757"/>
      <c r="QEC24" s="757"/>
      <c r="QED24" s="757"/>
      <c r="QEE24" s="757"/>
      <c r="QEF24" s="757"/>
      <c r="QEG24" s="757"/>
      <c r="QEH24" s="757"/>
      <c r="QEI24" s="757"/>
      <c r="QEJ24" s="757"/>
      <c r="QEK24" s="757"/>
      <c r="QEL24" s="757"/>
      <c r="QEM24" s="757"/>
      <c r="QEN24" s="757"/>
      <c r="QEO24" s="757"/>
      <c r="QEP24" s="757"/>
      <c r="QEQ24" s="757"/>
      <c r="QER24" s="757"/>
      <c r="QES24" s="757"/>
      <c r="QET24" s="757"/>
      <c r="QEU24" s="757"/>
      <c r="QEV24" s="757"/>
      <c r="QEW24" s="757"/>
      <c r="QEX24" s="757"/>
      <c r="QEY24" s="757"/>
      <c r="QEZ24" s="757"/>
      <c r="QFA24" s="757"/>
      <c r="QFB24" s="757"/>
      <c r="QFC24" s="757"/>
      <c r="QFD24" s="757"/>
      <c r="QFE24" s="757"/>
      <c r="QFF24" s="757"/>
      <c r="QFG24" s="757"/>
      <c r="QFH24" s="757"/>
      <c r="QFI24" s="757"/>
      <c r="QFJ24" s="757"/>
      <c r="QFK24" s="757"/>
      <c r="QFL24" s="757"/>
      <c r="QFM24" s="757"/>
      <c r="QFN24" s="757"/>
      <c r="QFO24" s="757"/>
      <c r="QFP24" s="757"/>
      <c r="QFQ24" s="757"/>
      <c r="QFR24" s="757"/>
      <c r="QFS24" s="757"/>
      <c r="QFT24" s="757"/>
      <c r="QFU24" s="757"/>
      <c r="QFV24" s="757"/>
      <c r="QFW24" s="757"/>
      <c r="QFX24" s="757"/>
      <c r="QFY24" s="757"/>
      <c r="QFZ24" s="757"/>
      <c r="QGA24" s="757"/>
      <c r="QGB24" s="757"/>
      <c r="QGC24" s="757"/>
      <c r="QGD24" s="757"/>
      <c r="QGE24" s="757"/>
      <c r="QGF24" s="757"/>
      <c r="QGG24" s="757"/>
      <c r="QGH24" s="757"/>
      <c r="QGI24" s="757"/>
      <c r="QGJ24" s="757"/>
      <c r="QGK24" s="757"/>
      <c r="QGL24" s="757"/>
      <c r="QGM24" s="757"/>
      <c r="QGN24" s="757"/>
      <c r="QGO24" s="757"/>
      <c r="QGP24" s="757"/>
      <c r="QGQ24" s="757"/>
      <c r="QGR24" s="757"/>
      <c r="QGS24" s="757"/>
      <c r="QGT24" s="757"/>
      <c r="QGU24" s="757"/>
      <c r="QGV24" s="757"/>
      <c r="QGW24" s="757"/>
      <c r="QGX24" s="757"/>
      <c r="QGY24" s="757"/>
      <c r="QGZ24" s="757"/>
      <c r="QHA24" s="757"/>
      <c r="QHB24" s="757"/>
      <c r="QHC24" s="757"/>
      <c r="QHD24" s="757"/>
      <c r="QHE24" s="757"/>
      <c r="QHF24" s="757"/>
      <c r="QHG24" s="757"/>
      <c r="QHH24" s="757"/>
      <c r="QHI24" s="757"/>
      <c r="QHJ24" s="757"/>
      <c r="QHK24" s="757"/>
      <c r="QHL24" s="757"/>
      <c r="QHM24" s="757"/>
      <c r="QHN24" s="757"/>
      <c r="QHO24" s="757"/>
      <c r="QHP24" s="757"/>
      <c r="QHQ24" s="757"/>
      <c r="QHR24" s="757"/>
      <c r="QHS24" s="757"/>
      <c r="QHT24" s="757"/>
      <c r="QHU24" s="757"/>
      <c r="QHV24" s="757"/>
      <c r="QHW24" s="757"/>
      <c r="QHX24" s="757"/>
      <c r="QHY24" s="757"/>
      <c r="QHZ24" s="757"/>
      <c r="QIA24" s="757"/>
      <c r="QIB24" s="757"/>
      <c r="QIC24" s="757"/>
      <c r="QID24" s="757"/>
      <c r="QIE24" s="757"/>
      <c r="QIF24" s="757"/>
      <c r="QIG24" s="757"/>
      <c r="QIH24" s="757"/>
      <c r="QII24" s="757"/>
      <c r="QIJ24" s="757"/>
      <c r="QIK24" s="757"/>
      <c r="QIL24" s="757"/>
      <c r="QIM24" s="757"/>
      <c r="QIN24" s="757"/>
      <c r="QIO24" s="757"/>
      <c r="QIP24" s="757"/>
      <c r="QIQ24" s="757"/>
      <c r="QIR24" s="757"/>
      <c r="QIS24" s="757"/>
      <c r="QIT24" s="757"/>
      <c r="QIU24" s="757"/>
      <c r="QIV24" s="757"/>
      <c r="QIW24" s="757"/>
      <c r="QIX24" s="757"/>
      <c r="QIY24" s="757"/>
      <c r="QIZ24" s="757"/>
      <c r="QJA24" s="757"/>
      <c r="QJB24" s="757"/>
      <c r="QJC24" s="757"/>
      <c r="QJD24" s="757"/>
      <c r="QJE24" s="757"/>
      <c r="QJF24" s="757"/>
      <c r="QJG24" s="757"/>
      <c r="QJH24" s="757"/>
      <c r="QJI24" s="757"/>
      <c r="QJJ24" s="757"/>
      <c r="QJK24" s="757"/>
      <c r="QJL24" s="757"/>
      <c r="QJM24" s="757"/>
      <c r="QJN24" s="757"/>
      <c r="QJO24" s="757"/>
      <c r="QJP24" s="757"/>
      <c r="QJQ24" s="757"/>
      <c r="QJR24" s="757"/>
      <c r="QJS24" s="757"/>
      <c r="QJT24" s="757"/>
      <c r="QJU24" s="757"/>
      <c r="QJV24" s="757"/>
      <c r="QJW24" s="757"/>
      <c r="QJX24" s="757"/>
      <c r="QJY24" s="757"/>
      <c r="QJZ24" s="757"/>
      <c r="QKA24" s="757"/>
      <c r="QKB24" s="757"/>
      <c r="QKC24" s="757"/>
      <c r="QKD24" s="757"/>
      <c r="QKE24" s="757"/>
      <c r="QKF24" s="757"/>
      <c r="QKG24" s="757"/>
      <c r="QKH24" s="757"/>
      <c r="QKI24" s="757"/>
      <c r="QKJ24" s="757"/>
      <c r="QKK24" s="757"/>
      <c r="QKL24" s="757"/>
      <c r="QKM24" s="757"/>
      <c r="QKN24" s="757"/>
      <c r="QKO24" s="757"/>
      <c r="QKP24" s="757"/>
      <c r="QKQ24" s="757"/>
      <c r="QKR24" s="757"/>
      <c r="QKS24" s="757"/>
      <c r="QKT24" s="757"/>
      <c r="QKU24" s="757"/>
      <c r="QKV24" s="757"/>
      <c r="QKW24" s="757"/>
      <c r="QKX24" s="757"/>
      <c r="QKY24" s="757"/>
      <c r="QKZ24" s="757"/>
      <c r="QLA24" s="757"/>
      <c r="QLB24" s="757"/>
      <c r="QLC24" s="757"/>
      <c r="QLD24" s="757"/>
      <c r="QLE24" s="757"/>
      <c r="QLF24" s="757"/>
      <c r="QLG24" s="757"/>
      <c r="QLH24" s="757"/>
      <c r="QLI24" s="757"/>
      <c r="QLJ24" s="757"/>
      <c r="QLK24" s="757"/>
      <c r="QLL24" s="757"/>
      <c r="QLM24" s="757"/>
      <c r="QLN24" s="757"/>
      <c r="QLO24" s="757"/>
      <c r="QLP24" s="757"/>
      <c r="QLQ24" s="757"/>
      <c r="QLR24" s="757"/>
      <c r="QLS24" s="757"/>
      <c r="QLT24" s="757"/>
      <c r="QLU24" s="757"/>
      <c r="QLV24" s="757"/>
      <c r="QLW24" s="757"/>
      <c r="QLX24" s="757"/>
      <c r="QLY24" s="757"/>
      <c r="QLZ24" s="757"/>
      <c r="QMA24" s="757"/>
      <c r="QMB24" s="757"/>
      <c r="QMC24" s="757"/>
      <c r="QMD24" s="757"/>
      <c r="QME24" s="757"/>
      <c r="QMF24" s="757"/>
      <c r="QMG24" s="757"/>
      <c r="QMH24" s="757"/>
      <c r="QMI24" s="757"/>
      <c r="QMJ24" s="757"/>
      <c r="QMK24" s="757"/>
      <c r="QML24" s="757"/>
      <c r="QMM24" s="757"/>
      <c r="QMN24" s="757"/>
      <c r="QMO24" s="757"/>
      <c r="QMP24" s="757"/>
      <c r="QMQ24" s="757"/>
      <c r="QMR24" s="757"/>
      <c r="QMS24" s="757"/>
      <c r="QMT24" s="757"/>
      <c r="QMU24" s="757"/>
      <c r="QMV24" s="757"/>
      <c r="QMW24" s="757"/>
      <c r="QMX24" s="757"/>
      <c r="QMY24" s="757"/>
      <c r="QMZ24" s="757"/>
      <c r="QNA24" s="757"/>
      <c r="QNB24" s="757"/>
      <c r="QNC24" s="757"/>
      <c r="QND24" s="757"/>
      <c r="QNE24" s="757"/>
      <c r="QNF24" s="757"/>
      <c r="QNG24" s="757"/>
      <c r="QNH24" s="757"/>
      <c r="QNI24" s="757"/>
      <c r="QNJ24" s="757"/>
      <c r="QNK24" s="757"/>
      <c r="QNL24" s="757"/>
      <c r="QNM24" s="757"/>
      <c r="QNN24" s="757"/>
      <c r="QNO24" s="757"/>
      <c r="QNP24" s="757"/>
      <c r="QNQ24" s="757"/>
      <c r="QNR24" s="757"/>
      <c r="QNS24" s="757"/>
      <c r="QNT24" s="757"/>
      <c r="QNU24" s="757"/>
      <c r="QNV24" s="757"/>
      <c r="QNW24" s="757"/>
      <c r="QNX24" s="757"/>
      <c r="QNY24" s="757"/>
      <c r="QNZ24" s="757"/>
      <c r="QOA24" s="757"/>
      <c r="QOB24" s="757"/>
      <c r="QOC24" s="757"/>
      <c r="QOD24" s="757"/>
      <c r="QOE24" s="757"/>
      <c r="QOF24" s="757"/>
      <c r="QOG24" s="757"/>
      <c r="QOH24" s="757"/>
      <c r="QOI24" s="757"/>
      <c r="QOJ24" s="757"/>
      <c r="QOK24" s="757"/>
      <c r="QOL24" s="757"/>
      <c r="QOM24" s="757"/>
      <c r="QON24" s="757"/>
      <c r="QOO24" s="757"/>
      <c r="QOP24" s="757"/>
      <c r="QOQ24" s="757"/>
      <c r="QOR24" s="757"/>
      <c r="QOS24" s="757"/>
      <c r="QOT24" s="757"/>
      <c r="QOU24" s="757"/>
      <c r="QOV24" s="757"/>
      <c r="QOW24" s="757"/>
      <c r="QOX24" s="757"/>
      <c r="QOY24" s="757"/>
      <c r="QOZ24" s="757"/>
      <c r="QPA24" s="757"/>
      <c r="QPB24" s="757"/>
      <c r="QPC24" s="757"/>
      <c r="QPD24" s="757"/>
      <c r="QPE24" s="757"/>
      <c r="QPF24" s="757"/>
      <c r="QPG24" s="757"/>
      <c r="QPH24" s="757"/>
      <c r="QPI24" s="757"/>
      <c r="QPJ24" s="757"/>
      <c r="QPK24" s="757"/>
      <c r="QPL24" s="757"/>
      <c r="QPM24" s="757"/>
      <c r="QPN24" s="757"/>
      <c r="QPO24" s="757"/>
      <c r="QPP24" s="757"/>
      <c r="QPQ24" s="757"/>
      <c r="QPR24" s="757"/>
      <c r="QPS24" s="757"/>
      <c r="QPT24" s="757"/>
      <c r="QPU24" s="757"/>
      <c r="QPV24" s="757"/>
      <c r="QPW24" s="757"/>
      <c r="QPX24" s="757"/>
      <c r="QPY24" s="757"/>
      <c r="QPZ24" s="757"/>
      <c r="QQA24" s="757"/>
      <c r="QQB24" s="757"/>
      <c r="QQC24" s="757"/>
      <c r="QQD24" s="757"/>
      <c r="QQE24" s="757"/>
      <c r="QQF24" s="757"/>
      <c r="QQG24" s="757"/>
      <c r="QQH24" s="757"/>
      <c r="QQI24" s="757"/>
      <c r="QQJ24" s="757"/>
      <c r="QQK24" s="757"/>
      <c r="QQL24" s="757"/>
      <c r="QQM24" s="757"/>
      <c r="QQN24" s="757"/>
      <c r="QQO24" s="757"/>
      <c r="QQP24" s="757"/>
      <c r="QQQ24" s="757"/>
      <c r="QQR24" s="757"/>
      <c r="QQS24" s="757"/>
      <c r="QQT24" s="757"/>
      <c r="QQU24" s="757"/>
      <c r="QQV24" s="757"/>
      <c r="QQW24" s="757"/>
      <c r="QQX24" s="757"/>
      <c r="QQY24" s="757"/>
      <c r="QQZ24" s="757"/>
      <c r="QRA24" s="757"/>
      <c r="QRB24" s="757"/>
      <c r="QRC24" s="757"/>
      <c r="QRD24" s="757"/>
      <c r="QRE24" s="757"/>
      <c r="QRF24" s="757"/>
      <c r="QRG24" s="757"/>
      <c r="QRH24" s="757"/>
      <c r="QRI24" s="757"/>
      <c r="QRJ24" s="757"/>
      <c r="QRK24" s="757"/>
      <c r="QRL24" s="757"/>
      <c r="QRM24" s="757"/>
      <c r="QRN24" s="757"/>
      <c r="QRO24" s="757"/>
      <c r="QRP24" s="757"/>
      <c r="QRQ24" s="757"/>
      <c r="QRR24" s="757"/>
      <c r="QRS24" s="757"/>
      <c r="QRT24" s="757"/>
      <c r="QRU24" s="757"/>
      <c r="QRV24" s="757"/>
      <c r="QRW24" s="757"/>
      <c r="QRX24" s="757"/>
      <c r="QRY24" s="757"/>
      <c r="QRZ24" s="757"/>
      <c r="QSA24" s="757"/>
      <c r="QSB24" s="757"/>
      <c r="QSC24" s="757"/>
      <c r="QSD24" s="757"/>
      <c r="QSE24" s="757"/>
      <c r="QSF24" s="757"/>
      <c r="QSG24" s="757"/>
      <c r="QSH24" s="757"/>
      <c r="QSI24" s="757"/>
      <c r="QSJ24" s="757"/>
      <c r="QSK24" s="757"/>
      <c r="QSL24" s="757"/>
      <c r="QSM24" s="757"/>
      <c r="QSN24" s="757"/>
      <c r="QSO24" s="757"/>
      <c r="QSP24" s="757"/>
      <c r="QSQ24" s="757"/>
      <c r="QSR24" s="757"/>
      <c r="QSS24" s="757"/>
      <c r="QST24" s="757"/>
      <c r="QSU24" s="757"/>
      <c r="QSV24" s="757"/>
      <c r="QSW24" s="757"/>
      <c r="QSX24" s="757"/>
      <c r="QSY24" s="757"/>
      <c r="QSZ24" s="757"/>
      <c r="QTA24" s="757"/>
      <c r="QTB24" s="757"/>
      <c r="QTC24" s="757"/>
      <c r="QTD24" s="757"/>
      <c r="QTE24" s="757"/>
      <c r="QTF24" s="757"/>
      <c r="QTG24" s="757"/>
      <c r="QTH24" s="757"/>
      <c r="QTI24" s="757"/>
      <c r="QTJ24" s="757"/>
      <c r="QTK24" s="757"/>
      <c r="QTL24" s="757"/>
      <c r="QTM24" s="757"/>
      <c r="QTN24" s="757"/>
      <c r="QTO24" s="757"/>
      <c r="QTP24" s="757"/>
      <c r="QTQ24" s="757"/>
      <c r="QTR24" s="757"/>
      <c r="QTS24" s="757"/>
      <c r="QTT24" s="757"/>
      <c r="QTU24" s="757"/>
      <c r="QTV24" s="757"/>
      <c r="QTW24" s="757"/>
      <c r="QTX24" s="757"/>
      <c r="QTY24" s="757"/>
      <c r="QTZ24" s="757"/>
      <c r="QUA24" s="757"/>
      <c r="QUB24" s="757"/>
      <c r="QUC24" s="757"/>
      <c r="QUD24" s="757"/>
      <c r="QUE24" s="757"/>
      <c r="QUF24" s="757"/>
      <c r="QUG24" s="757"/>
      <c r="QUH24" s="757"/>
      <c r="QUI24" s="757"/>
      <c r="QUJ24" s="757"/>
      <c r="QUK24" s="757"/>
      <c r="QUL24" s="757"/>
      <c r="QUM24" s="757"/>
      <c r="QUN24" s="757"/>
      <c r="QUO24" s="757"/>
      <c r="QUP24" s="757"/>
      <c r="QUQ24" s="757"/>
      <c r="QUR24" s="757"/>
      <c r="QUS24" s="757"/>
      <c r="QUT24" s="757"/>
      <c r="QUU24" s="757"/>
      <c r="QUV24" s="757"/>
      <c r="QUW24" s="757"/>
      <c r="QUX24" s="757"/>
      <c r="QUY24" s="757"/>
      <c r="QUZ24" s="757"/>
      <c r="QVA24" s="757"/>
      <c r="QVB24" s="757"/>
      <c r="QVC24" s="757"/>
      <c r="QVD24" s="757"/>
      <c r="QVE24" s="757"/>
      <c r="QVF24" s="757"/>
      <c r="QVG24" s="757"/>
      <c r="QVH24" s="757"/>
      <c r="QVI24" s="757"/>
      <c r="QVJ24" s="757"/>
      <c r="QVK24" s="757"/>
      <c r="QVL24" s="757"/>
      <c r="QVM24" s="757"/>
      <c r="QVN24" s="757"/>
      <c r="QVO24" s="757"/>
      <c r="QVP24" s="757"/>
      <c r="QVQ24" s="757"/>
      <c r="QVR24" s="757"/>
      <c r="QVS24" s="757"/>
      <c r="QVT24" s="757"/>
      <c r="QVU24" s="757"/>
      <c r="QVV24" s="757"/>
      <c r="QVW24" s="757"/>
      <c r="QVX24" s="757"/>
      <c r="QVY24" s="757"/>
      <c r="QVZ24" s="757"/>
      <c r="QWA24" s="757"/>
      <c r="QWB24" s="757"/>
      <c r="QWC24" s="757"/>
      <c r="QWD24" s="757"/>
      <c r="QWE24" s="757"/>
      <c r="QWF24" s="757"/>
      <c r="QWG24" s="757"/>
      <c r="QWH24" s="757"/>
      <c r="QWI24" s="757"/>
      <c r="QWJ24" s="757"/>
      <c r="QWK24" s="757"/>
      <c r="QWL24" s="757"/>
      <c r="QWM24" s="757"/>
      <c r="QWN24" s="757"/>
      <c r="QWO24" s="757"/>
      <c r="QWP24" s="757"/>
      <c r="QWQ24" s="757"/>
      <c r="QWR24" s="757"/>
      <c r="QWS24" s="757"/>
      <c r="QWT24" s="757"/>
      <c r="QWU24" s="757"/>
      <c r="QWV24" s="757"/>
      <c r="QWW24" s="757"/>
      <c r="QWX24" s="757"/>
      <c r="QWY24" s="757"/>
      <c r="QWZ24" s="757"/>
      <c r="QXA24" s="757"/>
      <c r="QXB24" s="757"/>
      <c r="QXC24" s="757"/>
      <c r="QXD24" s="757"/>
      <c r="QXE24" s="757"/>
      <c r="QXF24" s="757"/>
      <c r="QXG24" s="757"/>
      <c r="QXH24" s="757"/>
      <c r="QXI24" s="757"/>
      <c r="QXJ24" s="757"/>
      <c r="QXK24" s="757"/>
      <c r="QXL24" s="757"/>
      <c r="QXM24" s="757"/>
      <c r="QXN24" s="757"/>
      <c r="QXO24" s="757"/>
      <c r="QXP24" s="757"/>
      <c r="QXQ24" s="757"/>
      <c r="QXR24" s="757"/>
      <c r="QXS24" s="757"/>
      <c r="QXT24" s="757"/>
      <c r="QXU24" s="757"/>
      <c r="QXV24" s="757"/>
      <c r="QXW24" s="757"/>
      <c r="QXX24" s="757"/>
      <c r="QXY24" s="757"/>
      <c r="QXZ24" s="757"/>
      <c r="QYA24" s="757"/>
      <c r="QYB24" s="757"/>
      <c r="QYC24" s="757"/>
      <c r="QYD24" s="757"/>
      <c r="QYE24" s="757"/>
      <c r="QYF24" s="757"/>
      <c r="QYG24" s="757"/>
      <c r="QYH24" s="757"/>
      <c r="QYI24" s="757"/>
      <c r="QYJ24" s="757"/>
      <c r="QYK24" s="757"/>
      <c r="QYL24" s="757"/>
      <c r="QYM24" s="757"/>
      <c r="QYN24" s="757"/>
      <c r="QYO24" s="757"/>
      <c r="QYP24" s="757"/>
      <c r="QYQ24" s="757"/>
      <c r="QYR24" s="757"/>
      <c r="QYS24" s="757"/>
      <c r="QYT24" s="757"/>
      <c r="QYU24" s="757"/>
      <c r="QYV24" s="757"/>
      <c r="QYW24" s="757"/>
      <c r="QYX24" s="757"/>
      <c r="QYY24" s="757"/>
      <c r="QYZ24" s="757"/>
      <c r="QZA24" s="757"/>
      <c r="QZB24" s="757"/>
      <c r="QZC24" s="757"/>
      <c r="QZD24" s="757"/>
      <c r="QZE24" s="757"/>
      <c r="QZF24" s="757"/>
      <c r="QZG24" s="757"/>
      <c r="QZH24" s="757"/>
      <c r="QZI24" s="757"/>
      <c r="QZJ24" s="757"/>
      <c r="QZK24" s="757"/>
      <c r="QZL24" s="757"/>
      <c r="QZM24" s="757"/>
      <c r="QZN24" s="757"/>
      <c r="QZO24" s="757"/>
      <c r="QZP24" s="757"/>
      <c r="QZQ24" s="757"/>
      <c r="QZR24" s="757"/>
      <c r="QZS24" s="757"/>
      <c r="QZT24" s="757"/>
      <c r="QZU24" s="757"/>
      <c r="QZV24" s="757"/>
      <c r="QZW24" s="757"/>
      <c r="QZX24" s="757"/>
      <c r="QZY24" s="757"/>
      <c r="QZZ24" s="757"/>
      <c r="RAA24" s="757"/>
      <c r="RAB24" s="757"/>
      <c r="RAC24" s="757"/>
      <c r="RAD24" s="757"/>
      <c r="RAE24" s="757"/>
      <c r="RAF24" s="757"/>
      <c r="RAG24" s="757"/>
      <c r="RAH24" s="757"/>
      <c r="RAI24" s="757"/>
      <c r="RAJ24" s="757"/>
      <c r="RAK24" s="757"/>
      <c r="RAL24" s="757"/>
      <c r="RAM24" s="757"/>
      <c r="RAN24" s="757"/>
      <c r="RAO24" s="757"/>
      <c r="RAP24" s="757"/>
      <c r="RAQ24" s="757"/>
      <c r="RAR24" s="757"/>
      <c r="RAS24" s="757"/>
      <c r="RAT24" s="757"/>
      <c r="RAU24" s="757"/>
      <c r="RAV24" s="757"/>
      <c r="RAW24" s="757"/>
      <c r="RAX24" s="757"/>
      <c r="RAY24" s="757"/>
      <c r="RAZ24" s="757"/>
      <c r="RBA24" s="757"/>
      <c r="RBB24" s="757"/>
      <c r="RBC24" s="757"/>
      <c r="RBD24" s="757"/>
      <c r="RBE24" s="757"/>
      <c r="RBF24" s="757"/>
      <c r="RBG24" s="757"/>
      <c r="RBH24" s="757"/>
      <c r="RBI24" s="757"/>
      <c r="RBJ24" s="757"/>
      <c r="RBK24" s="757"/>
      <c r="RBL24" s="757"/>
      <c r="RBM24" s="757"/>
      <c r="RBN24" s="757"/>
      <c r="RBO24" s="757"/>
      <c r="RBP24" s="757"/>
      <c r="RBQ24" s="757"/>
      <c r="RBR24" s="757"/>
      <c r="RBS24" s="757"/>
      <c r="RBT24" s="757"/>
      <c r="RBU24" s="757"/>
      <c r="RBV24" s="757"/>
      <c r="RBW24" s="757"/>
      <c r="RBX24" s="757"/>
      <c r="RBY24" s="757"/>
      <c r="RBZ24" s="757"/>
      <c r="RCA24" s="757"/>
      <c r="RCB24" s="757"/>
      <c r="RCC24" s="757"/>
      <c r="RCD24" s="757"/>
      <c r="RCE24" s="757"/>
      <c r="RCF24" s="757"/>
      <c r="RCG24" s="757"/>
      <c r="RCH24" s="757"/>
      <c r="RCI24" s="757"/>
      <c r="RCJ24" s="757"/>
      <c r="RCK24" s="757"/>
      <c r="RCL24" s="757"/>
      <c r="RCM24" s="757"/>
      <c r="RCN24" s="757"/>
      <c r="RCO24" s="757"/>
      <c r="RCP24" s="757"/>
      <c r="RCQ24" s="757"/>
      <c r="RCR24" s="757"/>
      <c r="RCS24" s="757"/>
      <c r="RCT24" s="757"/>
      <c r="RCU24" s="757"/>
      <c r="RCV24" s="757"/>
      <c r="RCW24" s="757"/>
      <c r="RCX24" s="757"/>
      <c r="RCY24" s="757"/>
      <c r="RCZ24" s="757"/>
      <c r="RDA24" s="757"/>
      <c r="RDB24" s="757"/>
      <c r="RDC24" s="757"/>
      <c r="RDD24" s="757"/>
      <c r="RDE24" s="757"/>
      <c r="RDF24" s="757"/>
      <c r="RDG24" s="757"/>
      <c r="RDH24" s="757"/>
      <c r="RDI24" s="757"/>
      <c r="RDJ24" s="757"/>
      <c r="RDK24" s="757"/>
      <c r="RDL24" s="757"/>
      <c r="RDM24" s="757"/>
      <c r="RDN24" s="757"/>
      <c r="RDO24" s="757"/>
      <c r="RDP24" s="757"/>
      <c r="RDQ24" s="757"/>
      <c r="RDR24" s="757"/>
      <c r="RDS24" s="757"/>
      <c r="RDT24" s="757"/>
      <c r="RDU24" s="757"/>
      <c r="RDV24" s="757"/>
      <c r="RDW24" s="757"/>
      <c r="RDX24" s="757"/>
      <c r="RDY24" s="757"/>
      <c r="RDZ24" s="757"/>
      <c r="REA24" s="757"/>
      <c r="REB24" s="757"/>
      <c r="REC24" s="757"/>
      <c r="RED24" s="757"/>
      <c r="REE24" s="757"/>
      <c r="REF24" s="757"/>
      <c r="REG24" s="757"/>
      <c r="REH24" s="757"/>
      <c r="REI24" s="757"/>
      <c r="REJ24" s="757"/>
      <c r="REK24" s="757"/>
      <c r="REL24" s="757"/>
      <c r="REM24" s="757"/>
      <c r="REN24" s="757"/>
      <c r="REO24" s="757"/>
      <c r="REP24" s="757"/>
      <c r="REQ24" s="757"/>
      <c r="RER24" s="757"/>
      <c r="RES24" s="757"/>
      <c r="RET24" s="757"/>
      <c r="REU24" s="757"/>
      <c r="REV24" s="757"/>
      <c r="REW24" s="757"/>
      <c r="REX24" s="757"/>
      <c r="REY24" s="757"/>
      <c r="REZ24" s="757"/>
      <c r="RFA24" s="757"/>
      <c r="RFB24" s="757"/>
      <c r="RFC24" s="757"/>
      <c r="RFD24" s="757"/>
      <c r="RFE24" s="757"/>
      <c r="RFF24" s="757"/>
      <c r="RFG24" s="757"/>
      <c r="RFH24" s="757"/>
      <c r="RFI24" s="757"/>
      <c r="RFJ24" s="757"/>
      <c r="RFK24" s="757"/>
      <c r="RFL24" s="757"/>
      <c r="RFM24" s="757"/>
      <c r="RFN24" s="757"/>
      <c r="RFO24" s="757"/>
      <c r="RFP24" s="757"/>
      <c r="RFQ24" s="757"/>
      <c r="RFR24" s="757"/>
      <c r="RFS24" s="757"/>
      <c r="RFT24" s="757"/>
      <c r="RFU24" s="757"/>
      <c r="RFV24" s="757"/>
      <c r="RFW24" s="757"/>
      <c r="RFX24" s="757"/>
      <c r="RFY24" s="757"/>
      <c r="RFZ24" s="757"/>
      <c r="RGA24" s="757"/>
      <c r="RGB24" s="757"/>
      <c r="RGC24" s="757"/>
      <c r="RGD24" s="757"/>
      <c r="RGE24" s="757"/>
      <c r="RGF24" s="757"/>
      <c r="RGG24" s="757"/>
      <c r="RGH24" s="757"/>
      <c r="RGI24" s="757"/>
      <c r="RGJ24" s="757"/>
      <c r="RGK24" s="757"/>
      <c r="RGL24" s="757"/>
      <c r="RGM24" s="757"/>
      <c r="RGN24" s="757"/>
      <c r="RGO24" s="757"/>
      <c r="RGP24" s="757"/>
      <c r="RGQ24" s="757"/>
      <c r="RGR24" s="757"/>
      <c r="RGS24" s="757"/>
      <c r="RGT24" s="757"/>
      <c r="RGU24" s="757"/>
      <c r="RGV24" s="757"/>
      <c r="RGW24" s="757"/>
      <c r="RGX24" s="757"/>
      <c r="RGY24" s="757"/>
      <c r="RGZ24" s="757"/>
      <c r="RHA24" s="757"/>
      <c r="RHB24" s="757"/>
      <c r="RHC24" s="757"/>
      <c r="RHD24" s="757"/>
      <c r="RHE24" s="757"/>
      <c r="RHF24" s="757"/>
      <c r="RHG24" s="757"/>
      <c r="RHH24" s="757"/>
      <c r="RHI24" s="757"/>
      <c r="RHJ24" s="757"/>
      <c r="RHK24" s="757"/>
      <c r="RHL24" s="757"/>
      <c r="RHM24" s="757"/>
      <c r="RHN24" s="757"/>
      <c r="RHO24" s="757"/>
      <c r="RHP24" s="757"/>
      <c r="RHQ24" s="757"/>
      <c r="RHR24" s="757"/>
      <c r="RHS24" s="757"/>
      <c r="RHT24" s="757"/>
      <c r="RHU24" s="757"/>
      <c r="RHV24" s="757"/>
      <c r="RHW24" s="757"/>
      <c r="RHX24" s="757"/>
      <c r="RHY24" s="757"/>
      <c r="RHZ24" s="757"/>
      <c r="RIA24" s="757"/>
      <c r="RIB24" s="757"/>
      <c r="RIC24" s="757"/>
      <c r="RID24" s="757"/>
      <c r="RIE24" s="757"/>
      <c r="RIF24" s="757"/>
      <c r="RIG24" s="757"/>
      <c r="RIH24" s="757"/>
      <c r="RII24" s="757"/>
      <c r="RIJ24" s="757"/>
      <c r="RIK24" s="757"/>
      <c r="RIL24" s="757"/>
      <c r="RIM24" s="757"/>
      <c r="RIN24" s="757"/>
      <c r="RIO24" s="757"/>
      <c r="RIP24" s="757"/>
      <c r="RIQ24" s="757"/>
      <c r="RIR24" s="757"/>
      <c r="RIS24" s="757"/>
      <c r="RIT24" s="757"/>
      <c r="RIU24" s="757"/>
      <c r="RIV24" s="757"/>
      <c r="RIW24" s="757"/>
      <c r="RIX24" s="757"/>
      <c r="RIY24" s="757"/>
      <c r="RIZ24" s="757"/>
      <c r="RJA24" s="757"/>
      <c r="RJB24" s="757"/>
      <c r="RJC24" s="757"/>
      <c r="RJD24" s="757"/>
      <c r="RJE24" s="757"/>
      <c r="RJF24" s="757"/>
      <c r="RJG24" s="757"/>
      <c r="RJH24" s="757"/>
      <c r="RJI24" s="757"/>
      <c r="RJJ24" s="757"/>
      <c r="RJK24" s="757"/>
      <c r="RJL24" s="757"/>
      <c r="RJM24" s="757"/>
      <c r="RJN24" s="757"/>
      <c r="RJO24" s="757"/>
      <c r="RJP24" s="757"/>
      <c r="RJQ24" s="757"/>
      <c r="RJR24" s="757"/>
      <c r="RJS24" s="757"/>
      <c r="RJT24" s="757"/>
      <c r="RJU24" s="757"/>
      <c r="RJV24" s="757"/>
      <c r="RJW24" s="757"/>
      <c r="RJX24" s="757"/>
      <c r="RJY24" s="757"/>
      <c r="RJZ24" s="757"/>
      <c r="RKA24" s="757"/>
      <c r="RKB24" s="757"/>
      <c r="RKC24" s="757"/>
      <c r="RKD24" s="757"/>
      <c r="RKE24" s="757"/>
      <c r="RKF24" s="757"/>
      <c r="RKG24" s="757"/>
      <c r="RKH24" s="757"/>
      <c r="RKI24" s="757"/>
      <c r="RKJ24" s="757"/>
      <c r="RKK24" s="757"/>
      <c r="RKL24" s="757"/>
      <c r="RKM24" s="757"/>
      <c r="RKN24" s="757"/>
      <c r="RKO24" s="757"/>
      <c r="RKP24" s="757"/>
      <c r="RKQ24" s="757"/>
      <c r="RKR24" s="757"/>
      <c r="RKS24" s="757"/>
      <c r="RKT24" s="757"/>
      <c r="RKU24" s="757"/>
      <c r="RKV24" s="757"/>
      <c r="RKW24" s="757"/>
      <c r="RKX24" s="757"/>
      <c r="RKY24" s="757"/>
      <c r="RKZ24" s="757"/>
      <c r="RLA24" s="757"/>
      <c r="RLB24" s="757"/>
      <c r="RLC24" s="757"/>
      <c r="RLD24" s="757"/>
      <c r="RLE24" s="757"/>
      <c r="RLF24" s="757"/>
      <c r="RLG24" s="757"/>
      <c r="RLH24" s="757"/>
      <c r="RLI24" s="757"/>
      <c r="RLJ24" s="757"/>
      <c r="RLK24" s="757"/>
      <c r="RLL24" s="757"/>
      <c r="RLM24" s="757"/>
      <c r="RLN24" s="757"/>
      <c r="RLO24" s="757"/>
      <c r="RLP24" s="757"/>
      <c r="RLQ24" s="757"/>
      <c r="RLR24" s="757"/>
      <c r="RLS24" s="757"/>
      <c r="RLT24" s="757"/>
      <c r="RLU24" s="757"/>
      <c r="RLV24" s="757"/>
      <c r="RLW24" s="757"/>
      <c r="RLX24" s="757"/>
      <c r="RLY24" s="757"/>
      <c r="RLZ24" s="757"/>
      <c r="RMA24" s="757"/>
      <c r="RMB24" s="757"/>
      <c r="RMC24" s="757"/>
      <c r="RMD24" s="757"/>
      <c r="RME24" s="757"/>
      <c r="RMF24" s="757"/>
      <c r="RMG24" s="757"/>
      <c r="RMH24" s="757"/>
      <c r="RMI24" s="757"/>
      <c r="RMJ24" s="757"/>
      <c r="RMK24" s="757"/>
      <c r="RML24" s="757"/>
      <c r="RMM24" s="757"/>
      <c r="RMN24" s="757"/>
      <c r="RMO24" s="757"/>
      <c r="RMP24" s="757"/>
      <c r="RMQ24" s="757"/>
      <c r="RMR24" s="757"/>
      <c r="RMS24" s="757"/>
      <c r="RMT24" s="757"/>
      <c r="RMU24" s="757"/>
      <c r="RMV24" s="757"/>
      <c r="RMW24" s="757"/>
      <c r="RMX24" s="757"/>
      <c r="RMY24" s="757"/>
      <c r="RMZ24" s="757"/>
      <c r="RNA24" s="757"/>
      <c r="RNB24" s="757"/>
      <c r="RNC24" s="757"/>
      <c r="RND24" s="757"/>
      <c r="RNE24" s="757"/>
      <c r="RNF24" s="757"/>
      <c r="RNG24" s="757"/>
      <c r="RNH24" s="757"/>
      <c r="RNI24" s="757"/>
      <c r="RNJ24" s="757"/>
      <c r="RNK24" s="757"/>
      <c r="RNL24" s="757"/>
      <c r="RNM24" s="757"/>
      <c r="RNN24" s="757"/>
      <c r="RNO24" s="757"/>
      <c r="RNP24" s="757"/>
      <c r="RNQ24" s="757"/>
      <c r="RNR24" s="757"/>
      <c r="RNS24" s="757"/>
      <c r="RNT24" s="757"/>
      <c r="RNU24" s="757"/>
      <c r="RNV24" s="757"/>
      <c r="RNW24" s="757"/>
      <c r="RNX24" s="757"/>
      <c r="RNY24" s="757"/>
      <c r="RNZ24" s="757"/>
      <c r="ROA24" s="757"/>
      <c r="ROB24" s="757"/>
      <c r="ROC24" s="757"/>
      <c r="ROD24" s="757"/>
      <c r="ROE24" s="757"/>
      <c r="ROF24" s="757"/>
      <c r="ROG24" s="757"/>
      <c r="ROH24" s="757"/>
      <c r="ROI24" s="757"/>
      <c r="ROJ24" s="757"/>
      <c r="ROK24" s="757"/>
      <c r="ROL24" s="757"/>
      <c r="ROM24" s="757"/>
      <c r="RON24" s="757"/>
      <c r="ROO24" s="757"/>
      <c r="ROP24" s="757"/>
      <c r="ROQ24" s="757"/>
      <c r="ROR24" s="757"/>
      <c r="ROS24" s="757"/>
      <c r="ROT24" s="757"/>
      <c r="ROU24" s="757"/>
      <c r="ROV24" s="757"/>
      <c r="ROW24" s="757"/>
      <c r="ROX24" s="757"/>
      <c r="ROY24" s="757"/>
      <c r="ROZ24" s="757"/>
      <c r="RPA24" s="757"/>
      <c r="RPB24" s="757"/>
      <c r="RPC24" s="757"/>
      <c r="RPD24" s="757"/>
      <c r="RPE24" s="757"/>
      <c r="RPF24" s="757"/>
      <c r="RPG24" s="757"/>
      <c r="RPH24" s="757"/>
      <c r="RPI24" s="757"/>
      <c r="RPJ24" s="757"/>
      <c r="RPK24" s="757"/>
      <c r="RPL24" s="757"/>
      <c r="RPM24" s="757"/>
      <c r="RPN24" s="757"/>
      <c r="RPO24" s="757"/>
      <c r="RPP24" s="757"/>
      <c r="RPQ24" s="757"/>
      <c r="RPR24" s="757"/>
      <c r="RPS24" s="757"/>
      <c r="RPT24" s="757"/>
      <c r="RPU24" s="757"/>
      <c r="RPV24" s="757"/>
      <c r="RPW24" s="757"/>
      <c r="RPX24" s="757"/>
      <c r="RPY24" s="757"/>
      <c r="RPZ24" s="757"/>
      <c r="RQA24" s="757"/>
      <c r="RQB24" s="757"/>
      <c r="RQC24" s="757"/>
      <c r="RQD24" s="757"/>
      <c r="RQE24" s="757"/>
      <c r="RQF24" s="757"/>
      <c r="RQG24" s="757"/>
      <c r="RQH24" s="757"/>
      <c r="RQI24" s="757"/>
      <c r="RQJ24" s="757"/>
      <c r="RQK24" s="757"/>
      <c r="RQL24" s="757"/>
      <c r="RQM24" s="757"/>
      <c r="RQN24" s="757"/>
      <c r="RQO24" s="757"/>
      <c r="RQP24" s="757"/>
      <c r="RQQ24" s="757"/>
      <c r="RQR24" s="757"/>
      <c r="RQS24" s="757"/>
      <c r="RQT24" s="757"/>
      <c r="RQU24" s="757"/>
      <c r="RQV24" s="757"/>
      <c r="RQW24" s="757"/>
      <c r="RQX24" s="757"/>
      <c r="RQY24" s="757"/>
      <c r="RQZ24" s="757"/>
      <c r="RRA24" s="757"/>
      <c r="RRB24" s="757"/>
      <c r="RRC24" s="757"/>
      <c r="RRD24" s="757"/>
      <c r="RRE24" s="757"/>
      <c r="RRF24" s="757"/>
      <c r="RRG24" s="757"/>
      <c r="RRH24" s="757"/>
      <c r="RRI24" s="757"/>
      <c r="RRJ24" s="757"/>
      <c r="RRK24" s="757"/>
      <c r="RRL24" s="757"/>
      <c r="RRM24" s="757"/>
      <c r="RRN24" s="757"/>
      <c r="RRO24" s="757"/>
      <c r="RRP24" s="757"/>
      <c r="RRQ24" s="757"/>
      <c r="RRR24" s="757"/>
      <c r="RRS24" s="757"/>
      <c r="RRT24" s="757"/>
      <c r="RRU24" s="757"/>
      <c r="RRV24" s="757"/>
      <c r="RRW24" s="757"/>
      <c r="RRX24" s="757"/>
      <c r="RRY24" s="757"/>
      <c r="RRZ24" s="757"/>
      <c r="RSA24" s="757"/>
      <c r="RSB24" s="757"/>
      <c r="RSC24" s="757"/>
      <c r="RSD24" s="757"/>
      <c r="RSE24" s="757"/>
      <c r="RSF24" s="757"/>
      <c r="RSG24" s="757"/>
      <c r="RSH24" s="757"/>
      <c r="RSI24" s="757"/>
      <c r="RSJ24" s="757"/>
      <c r="RSK24" s="757"/>
      <c r="RSL24" s="757"/>
      <c r="RSM24" s="757"/>
      <c r="RSN24" s="757"/>
      <c r="RSO24" s="757"/>
      <c r="RSP24" s="757"/>
      <c r="RSQ24" s="757"/>
      <c r="RSR24" s="757"/>
      <c r="RSS24" s="757"/>
      <c r="RST24" s="757"/>
      <c r="RSU24" s="757"/>
      <c r="RSV24" s="757"/>
      <c r="RSW24" s="757"/>
      <c r="RSX24" s="757"/>
      <c r="RSY24" s="757"/>
      <c r="RSZ24" s="757"/>
      <c r="RTA24" s="757"/>
      <c r="RTB24" s="757"/>
      <c r="RTC24" s="757"/>
      <c r="RTD24" s="757"/>
      <c r="RTE24" s="757"/>
      <c r="RTF24" s="757"/>
      <c r="RTG24" s="757"/>
      <c r="RTH24" s="757"/>
      <c r="RTI24" s="757"/>
      <c r="RTJ24" s="757"/>
      <c r="RTK24" s="757"/>
      <c r="RTL24" s="757"/>
      <c r="RTM24" s="757"/>
      <c r="RTN24" s="757"/>
      <c r="RTO24" s="757"/>
      <c r="RTP24" s="757"/>
      <c r="RTQ24" s="757"/>
      <c r="RTR24" s="757"/>
      <c r="RTS24" s="757"/>
      <c r="RTT24" s="757"/>
      <c r="RTU24" s="757"/>
      <c r="RTV24" s="757"/>
      <c r="RTW24" s="757"/>
      <c r="RTX24" s="757"/>
      <c r="RTY24" s="757"/>
      <c r="RTZ24" s="757"/>
      <c r="RUA24" s="757"/>
      <c r="RUB24" s="757"/>
      <c r="RUC24" s="757"/>
      <c r="RUD24" s="757"/>
      <c r="RUE24" s="757"/>
      <c r="RUF24" s="757"/>
      <c r="RUG24" s="757"/>
      <c r="RUH24" s="757"/>
      <c r="RUI24" s="757"/>
      <c r="RUJ24" s="757"/>
      <c r="RUK24" s="757"/>
      <c r="RUL24" s="757"/>
      <c r="RUM24" s="757"/>
      <c r="RUN24" s="757"/>
      <c r="RUO24" s="757"/>
      <c r="RUP24" s="757"/>
      <c r="RUQ24" s="757"/>
      <c r="RUR24" s="757"/>
      <c r="RUS24" s="757"/>
      <c r="RUT24" s="757"/>
      <c r="RUU24" s="757"/>
      <c r="RUV24" s="757"/>
      <c r="RUW24" s="757"/>
      <c r="RUX24" s="757"/>
      <c r="RUY24" s="757"/>
      <c r="RUZ24" s="757"/>
      <c r="RVA24" s="757"/>
      <c r="RVB24" s="757"/>
      <c r="RVC24" s="757"/>
      <c r="RVD24" s="757"/>
      <c r="RVE24" s="757"/>
      <c r="RVF24" s="757"/>
      <c r="RVG24" s="757"/>
      <c r="RVH24" s="757"/>
      <c r="RVI24" s="757"/>
      <c r="RVJ24" s="757"/>
      <c r="RVK24" s="757"/>
      <c r="RVL24" s="757"/>
      <c r="RVM24" s="757"/>
      <c r="RVN24" s="757"/>
      <c r="RVO24" s="757"/>
      <c r="RVP24" s="757"/>
      <c r="RVQ24" s="757"/>
      <c r="RVR24" s="757"/>
      <c r="RVS24" s="757"/>
      <c r="RVT24" s="757"/>
      <c r="RVU24" s="757"/>
      <c r="RVV24" s="757"/>
      <c r="RVW24" s="757"/>
      <c r="RVX24" s="757"/>
      <c r="RVY24" s="757"/>
      <c r="RVZ24" s="757"/>
      <c r="RWA24" s="757"/>
      <c r="RWB24" s="757"/>
      <c r="RWC24" s="757"/>
      <c r="RWD24" s="757"/>
      <c r="RWE24" s="757"/>
      <c r="RWF24" s="757"/>
      <c r="RWG24" s="757"/>
      <c r="RWH24" s="757"/>
      <c r="RWI24" s="757"/>
      <c r="RWJ24" s="757"/>
      <c r="RWK24" s="757"/>
      <c r="RWL24" s="757"/>
      <c r="RWM24" s="757"/>
      <c r="RWN24" s="757"/>
      <c r="RWO24" s="757"/>
      <c r="RWP24" s="757"/>
      <c r="RWQ24" s="757"/>
      <c r="RWR24" s="757"/>
      <c r="RWS24" s="757"/>
      <c r="RWT24" s="757"/>
      <c r="RWU24" s="757"/>
      <c r="RWV24" s="757"/>
      <c r="RWW24" s="757"/>
      <c r="RWX24" s="757"/>
      <c r="RWY24" s="757"/>
      <c r="RWZ24" s="757"/>
      <c r="RXA24" s="757"/>
      <c r="RXB24" s="757"/>
      <c r="RXC24" s="757"/>
      <c r="RXD24" s="757"/>
      <c r="RXE24" s="757"/>
      <c r="RXF24" s="757"/>
      <c r="RXG24" s="757"/>
      <c r="RXH24" s="757"/>
      <c r="RXI24" s="757"/>
      <c r="RXJ24" s="757"/>
      <c r="RXK24" s="757"/>
      <c r="RXL24" s="757"/>
      <c r="RXM24" s="757"/>
      <c r="RXN24" s="757"/>
      <c r="RXO24" s="757"/>
      <c r="RXP24" s="757"/>
      <c r="RXQ24" s="757"/>
      <c r="RXR24" s="757"/>
      <c r="RXS24" s="757"/>
      <c r="RXT24" s="757"/>
      <c r="RXU24" s="757"/>
      <c r="RXV24" s="757"/>
      <c r="RXW24" s="757"/>
      <c r="RXX24" s="757"/>
      <c r="RXY24" s="757"/>
      <c r="RXZ24" s="757"/>
      <c r="RYA24" s="757"/>
      <c r="RYB24" s="757"/>
      <c r="RYC24" s="757"/>
      <c r="RYD24" s="757"/>
      <c r="RYE24" s="757"/>
      <c r="RYF24" s="757"/>
      <c r="RYG24" s="757"/>
      <c r="RYH24" s="757"/>
      <c r="RYI24" s="757"/>
      <c r="RYJ24" s="757"/>
      <c r="RYK24" s="757"/>
      <c r="RYL24" s="757"/>
      <c r="RYM24" s="757"/>
      <c r="RYN24" s="757"/>
      <c r="RYO24" s="757"/>
      <c r="RYP24" s="757"/>
      <c r="RYQ24" s="757"/>
      <c r="RYR24" s="757"/>
      <c r="RYS24" s="757"/>
      <c r="RYT24" s="757"/>
      <c r="RYU24" s="757"/>
      <c r="RYV24" s="757"/>
      <c r="RYW24" s="757"/>
      <c r="RYX24" s="757"/>
      <c r="RYY24" s="757"/>
      <c r="RYZ24" s="757"/>
      <c r="RZA24" s="757"/>
      <c r="RZB24" s="757"/>
      <c r="RZC24" s="757"/>
      <c r="RZD24" s="757"/>
      <c r="RZE24" s="757"/>
      <c r="RZF24" s="757"/>
      <c r="RZG24" s="757"/>
      <c r="RZH24" s="757"/>
      <c r="RZI24" s="757"/>
      <c r="RZJ24" s="757"/>
      <c r="RZK24" s="757"/>
      <c r="RZL24" s="757"/>
      <c r="RZM24" s="757"/>
      <c r="RZN24" s="757"/>
      <c r="RZO24" s="757"/>
      <c r="RZP24" s="757"/>
      <c r="RZQ24" s="757"/>
      <c r="RZR24" s="757"/>
      <c r="RZS24" s="757"/>
      <c r="RZT24" s="757"/>
      <c r="RZU24" s="757"/>
      <c r="RZV24" s="757"/>
      <c r="RZW24" s="757"/>
      <c r="RZX24" s="757"/>
      <c r="RZY24" s="757"/>
      <c r="RZZ24" s="757"/>
      <c r="SAA24" s="757"/>
      <c r="SAB24" s="757"/>
      <c r="SAC24" s="757"/>
      <c r="SAD24" s="757"/>
      <c r="SAE24" s="757"/>
      <c r="SAF24" s="757"/>
      <c r="SAG24" s="757"/>
      <c r="SAH24" s="757"/>
      <c r="SAI24" s="757"/>
      <c r="SAJ24" s="757"/>
      <c r="SAK24" s="757"/>
      <c r="SAL24" s="757"/>
      <c r="SAM24" s="757"/>
      <c r="SAN24" s="757"/>
      <c r="SAO24" s="757"/>
      <c r="SAP24" s="757"/>
      <c r="SAQ24" s="757"/>
      <c r="SAR24" s="757"/>
      <c r="SAS24" s="757"/>
      <c r="SAT24" s="757"/>
      <c r="SAU24" s="757"/>
      <c r="SAV24" s="757"/>
      <c r="SAW24" s="757"/>
      <c r="SAX24" s="757"/>
      <c r="SAY24" s="757"/>
      <c r="SAZ24" s="757"/>
      <c r="SBA24" s="757"/>
      <c r="SBB24" s="757"/>
      <c r="SBC24" s="757"/>
      <c r="SBD24" s="757"/>
      <c r="SBE24" s="757"/>
      <c r="SBF24" s="757"/>
      <c r="SBG24" s="757"/>
      <c r="SBH24" s="757"/>
      <c r="SBI24" s="757"/>
      <c r="SBJ24" s="757"/>
      <c r="SBK24" s="757"/>
      <c r="SBL24" s="757"/>
      <c r="SBM24" s="757"/>
      <c r="SBN24" s="757"/>
      <c r="SBO24" s="757"/>
      <c r="SBP24" s="757"/>
      <c r="SBQ24" s="757"/>
      <c r="SBR24" s="757"/>
      <c r="SBS24" s="757"/>
      <c r="SBT24" s="757"/>
      <c r="SBU24" s="757"/>
      <c r="SBV24" s="757"/>
      <c r="SBW24" s="757"/>
      <c r="SBX24" s="757"/>
      <c r="SBY24" s="757"/>
      <c r="SBZ24" s="757"/>
      <c r="SCA24" s="757"/>
      <c r="SCB24" s="757"/>
      <c r="SCC24" s="757"/>
      <c r="SCD24" s="757"/>
      <c r="SCE24" s="757"/>
      <c r="SCF24" s="757"/>
      <c r="SCG24" s="757"/>
      <c r="SCH24" s="757"/>
      <c r="SCI24" s="757"/>
      <c r="SCJ24" s="757"/>
      <c r="SCK24" s="757"/>
      <c r="SCL24" s="757"/>
      <c r="SCM24" s="757"/>
      <c r="SCN24" s="757"/>
      <c r="SCO24" s="757"/>
      <c r="SCP24" s="757"/>
      <c r="SCQ24" s="757"/>
      <c r="SCR24" s="757"/>
      <c r="SCS24" s="757"/>
      <c r="SCT24" s="757"/>
      <c r="SCU24" s="757"/>
      <c r="SCV24" s="757"/>
      <c r="SCW24" s="757"/>
      <c r="SCX24" s="757"/>
      <c r="SCY24" s="757"/>
      <c r="SCZ24" s="757"/>
      <c r="SDA24" s="757"/>
      <c r="SDB24" s="757"/>
      <c r="SDC24" s="757"/>
      <c r="SDD24" s="757"/>
      <c r="SDE24" s="757"/>
      <c r="SDF24" s="757"/>
      <c r="SDG24" s="757"/>
      <c r="SDH24" s="757"/>
      <c r="SDI24" s="757"/>
      <c r="SDJ24" s="757"/>
      <c r="SDK24" s="757"/>
      <c r="SDL24" s="757"/>
      <c r="SDM24" s="757"/>
      <c r="SDN24" s="757"/>
      <c r="SDO24" s="757"/>
      <c r="SDP24" s="757"/>
      <c r="SDQ24" s="757"/>
      <c r="SDR24" s="757"/>
      <c r="SDS24" s="757"/>
      <c r="SDT24" s="757"/>
      <c r="SDU24" s="757"/>
      <c r="SDV24" s="757"/>
      <c r="SDW24" s="757"/>
      <c r="SDX24" s="757"/>
      <c r="SDY24" s="757"/>
      <c r="SDZ24" s="757"/>
      <c r="SEA24" s="757"/>
      <c r="SEB24" s="757"/>
      <c r="SEC24" s="757"/>
      <c r="SED24" s="757"/>
      <c r="SEE24" s="757"/>
      <c r="SEF24" s="757"/>
      <c r="SEG24" s="757"/>
      <c r="SEH24" s="757"/>
      <c r="SEI24" s="757"/>
      <c r="SEJ24" s="757"/>
      <c r="SEK24" s="757"/>
      <c r="SEL24" s="757"/>
      <c r="SEM24" s="757"/>
      <c r="SEN24" s="757"/>
      <c r="SEO24" s="757"/>
      <c r="SEP24" s="757"/>
      <c r="SEQ24" s="757"/>
      <c r="SER24" s="757"/>
      <c r="SES24" s="757"/>
      <c r="SET24" s="757"/>
      <c r="SEU24" s="757"/>
      <c r="SEV24" s="757"/>
      <c r="SEW24" s="757"/>
      <c r="SEX24" s="757"/>
      <c r="SEY24" s="757"/>
      <c r="SEZ24" s="757"/>
      <c r="SFA24" s="757"/>
      <c r="SFB24" s="757"/>
      <c r="SFC24" s="757"/>
      <c r="SFD24" s="757"/>
      <c r="SFE24" s="757"/>
      <c r="SFF24" s="757"/>
      <c r="SFG24" s="757"/>
      <c r="SFH24" s="757"/>
      <c r="SFI24" s="757"/>
      <c r="SFJ24" s="757"/>
      <c r="SFK24" s="757"/>
      <c r="SFL24" s="757"/>
      <c r="SFM24" s="757"/>
      <c r="SFN24" s="757"/>
      <c r="SFO24" s="757"/>
      <c r="SFP24" s="757"/>
      <c r="SFQ24" s="757"/>
      <c r="SFR24" s="757"/>
      <c r="SFS24" s="757"/>
      <c r="SFT24" s="757"/>
      <c r="SFU24" s="757"/>
      <c r="SFV24" s="757"/>
      <c r="SFW24" s="757"/>
      <c r="SFX24" s="757"/>
      <c r="SFY24" s="757"/>
      <c r="SFZ24" s="757"/>
      <c r="SGA24" s="757"/>
      <c r="SGB24" s="757"/>
      <c r="SGC24" s="757"/>
      <c r="SGD24" s="757"/>
      <c r="SGE24" s="757"/>
      <c r="SGF24" s="757"/>
      <c r="SGG24" s="757"/>
      <c r="SGH24" s="757"/>
      <c r="SGI24" s="757"/>
      <c r="SGJ24" s="757"/>
      <c r="SGK24" s="757"/>
      <c r="SGL24" s="757"/>
      <c r="SGM24" s="757"/>
      <c r="SGN24" s="757"/>
      <c r="SGO24" s="757"/>
      <c r="SGP24" s="757"/>
      <c r="SGQ24" s="757"/>
      <c r="SGR24" s="757"/>
      <c r="SGS24" s="757"/>
      <c r="SGT24" s="757"/>
      <c r="SGU24" s="757"/>
      <c r="SGV24" s="757"/>
      <c r="SGW24" s="757"/>
      <c r="SGX24" s="757"/>
      <c r="SGY24" s="757"/>
      <c r="SGZ24" s="757"/>
      <c r="SHA24" s="757"/>
      <c r="SHB24" s="757"/>
      <c r="SHC24" s="757"/>
      <c r="SHD24" s="757"/>
      <c r="SHE24" s="757"/>
      <c r="SHF24" s="757"/>
      <c r="SHG24" s="757"/>
      <c r="SHH24" s="757"/>
      <c r="SHI24" s="757"/>
      <c r="SHJ24" s="757"/>
      <c r="SHK24" s="757"/>
      <c r="SHL24" s="757"/>
      <c r="SHM24" s="757"/>
      <c r="SHN24" s="757"/>
      <c r="SHO24" s="757"/>
      <c r="SHP24" s="757"/>
      <c r="SHQ24" s="757"/>
      <c r="SHR24" s="757"/>
      <c r="SHS24" s="757"/>
      <c r="SHT24" s="757"/>
      <c r="SHU24" s="757"/>
      <c r="SHV24" s="757"/>
      <c r="SHW24" s="757"/>
      <c r="SHX24" s="757"/>
      <c r="SHY24" s="757"/>
      <c r="SHZ24" s="757"/>
      <c r="SIA24" s="757"/>
      <c r="SIB24" s="757"/>
      <c r="SIC24" s="757"/>
      <c r="SID24" s="757"/>
      <c r="SIE24" s="757"/>
      <c r="SIF24" s="757"/>
      <c r="SIG24" s="757"/>
      <c r="SIH24" s="757"/>
      <c r="SII24" s="757"/>
      <c r="SIJ24" s="757"/>
      <c r="SIK24" s="757"/>
      <c r="SIL24" s="757"/>
      <c r="SIM24" s="757"/>
      <c r="SIN24" s="757"/>
      <c r="SIO24" s="757"/>
      <c r="SIP24" s="757"/>
      <c r="SIQ24" s="757"/>
      <c r="SIR24" s="757"/>
      <c r="SIS24" s="757"/>
      <c r="SIT24" s="757"/>
      <c r="SIU24" s="757"/>
      <c r="SIV24" s="757"/>
      <c r="SIW24" s="757"/>
      <c r="SIX24" s="757"/>
      <c r="SIY24" s="757"/>
      <c r="SIZ24" s="757"/>
      <c r="SJA24" s="757"/>
      <c r="SJB24" s="757"/>
      <c r="SJC24" s="757"/>
      <c r="SJD24" s="757"/>
      <c r="SJE24" s="757"/>
      <c r="SJF24" s="757"/>
      <c r="SJG24" s="757"/>
      <c r="SJH24" s="757"/>
      <c r="SJI24" s="757"/>
      <c r="SJJ24" s="757"/>
      <c r="SJK24" s="757"/>
      <c r="SJL24" s="757"/>
      <c r="SJM24" s="757"/>
      <c r="SJN24" s="757"/>
      <c r="SJO24" s="757"/>
      <c r="SJP24" s="757"/>
      <c r="SJQ24" s="757"/>
      <c r="SJR24" s="757"/>
      <c r="SJS24" s="757"/>
      <c r="SJT24" s="757"/>
      <c r="SJU24" s="757"/>
      <c r="SJV24" s="757"/>
      <c r="SJW24" s="757"/>
      <c r="SJX24" s="757"/>
      <c r="SJY24" s="757"/>
      <c r="SJZ24" s="757"/>
      <c r="SKA24" s="757"/>
      <c r="SKB24" s="757"/>
      <c r="SKC24" s="757"/>
      <c r="SKD24" s="757"/>
      <c r="SKE24" s="757"/>
      <c r="SKF24" s="757"/>
      <c r="SKG24" s="757"/>
      <c r="SKH24" s="757"/>
      <c r="SKI24" s="757"/>
      <c r="SKJ24" s="757"/>
      <c r="SKK24" s="757"/>
      <c r="SKL24" s="757"/>
      <c r="SKM24" s="757"/>
      <c r="SKN24" s="757"/>
      <c r="SKO24" s="757"/>
      <c r="SKP24" s="757"/>
      <c r="SKQ24" s="757"/>
      <c r="SKR24" s="757"/>
      <c r="SKS24" s="757"/>
      <c r="SKT24" s="757"/>
      <c r="SKU24" s="757"/>
      <c r="SKV24" s="757"/>
      <c r="SKW24" s="757"/>
      <c r="SKX24" s="757"/>
      <c r="SKY24" s="757"/>
      <c r="SKZ24" s="757"/>
      <c r="SLA24" s="757"/>
      <c r="SLB24" s="757"/>
      <c r="SLC24" s="757"/>
      <c r="SLD24" s="757"/>
      <c r="SLE24" s="757"/>
      <c r="SLF24" s="757"/>
      <c r="SLG24" s="757"/>
      <c r="SLH24" s="757"/>
      <c r="SLI24" s="757"/>
      <c r="SLJ24" s="757"/>
      <c r="SLK24" s="757"/>
      <c r="SLL24" s="757"/>
      <c r="SLM24" s="757"/>
      <c r="SLN24" s="757"/>
      <c r="SLO24" s="757"/>
      <c r="SLP24" s="757"/>
      <c r="SLQ24" s="757"/>
      <c r="SLR24" s="757"/>
      <c r="SLS24" s="757"/>
      <c r="SLT24" s="757"/>
      <c r="SLU24" s="757"/>
      <c r="SLV24" s="757"/>
      <c r="SLW24" s="757"/>
      <c r="SLX24" s="757"/>
      <c r="SLY24" s="757"/>
      <c r="SLZ24" s="757"/>
      <c r="SMA24" s="757"/>
      <c r="SMB24" s="757"/>
      <c r="SMC24" s="757"/>
      <c r="SMD24" s="757"/>
      <c r="SME24" s="757"/>
      <c r="SMF24" s="757"/>
      <c r="SMG24" s="757"/>
      <c r="SMH24" s="757"/>
      <c r="SMI24" s="757"/>
      <c r="SMJ24" s="757"/>
      <c r="SMK24" s="757"/>
      <c r="SML24" s="757"/>
      <c r="SMM24" s="757"/>
      <c r="SMN24" s="757"/>
      <c r="SMO24" s="757"/>
      <c r="SMP24" s="757"/>
      <c r="SMQ24" s="757"/>
      <c r="SMR24" s="757"/>
      <c r="SMS24" s="757"/>
      <c r="SMT24" s="757"/>
      <c r="SMU24" s="757"/>
      <c r="SMV24" s="757"/>
      <c r="SMW24" s="757"/>
      <c r="SMX24" s="757"/>
      <c r="SMY24" s="757"/>
      <c r="SMZ24" s="757"/>
      <c r="SNA24" s="757"/>
      <c r="SNB24" s="757"/>
      <c r="SNC24" s="757"/>
      <c r="SND24" s="757"/>
      <c r="SNE24" s="757"/>
      <c r="SNF24" s="757"/>
      <c r="SNG24" s="757"/>
      <c r="SNH24" s="757"/>
      <c r="SNI24" s="757"/>
      <c r="SNJ24" s="757"/>
      <c r="SNK24" s="757"/>
      <c r="SNL24" s="757"/>
      <c r="SNM24" s="757"/>
      <c r="SNN24" s="757"/>
      <c r="SNO24" s="757"/>
      <c r="SNP24" s="757"/>
      <c r="SNQ24" s="757"/>
      <c r="SNR24" s="757"/>
      <c r="SNS24" s="757"/>
      <c r="SNT24" s="757"/>
      <c r="SNU24" s="757"/>
      <c r="SNV24" s="757"/>
      <c r="SNW24" s="757"/>
      <c r="SNX24" s="757"/>
      <c r="SNY24" s="757"/>
      <c r="SNZ24" s="757"/>
      <c r="SOA24" s="757"/>
      <c r="SOB24" s="757"/>
      <c r="SOC24" s="757"/>
      <c r="SOD24" s="757"/>
      <c r="SOE24" s="757"/>
      <c r="SOF24" s="757"/>
      <c r="SOG24" s="757"/>
      <c r="SOH24" s="757"/>
      <c r="SOI24" s="757"/>
      <c r="SOJ24" s="757"/>
      <c r="SOK24" s="757"/>
      <c r="SOL24" s="757"/>
      <c r="SOM24" s="757"/>
      <c r="SON24" s="757"/>
      <c r="SOO24" s="757"/>
      <c r="SOP24" s="757"/>
      <c r="SOQ24" s="757"/>
      <c r="SOR24" s="757"/>
      <c r="SOS24" s="757"/>
      <c r="SOT24" s="757"/>
      <c r="SOU24" s="757"/>
      <c r="SOV24" s="757"/>
      <c r="SOW24" s="757"/>
      <c r="SOX24" s="757"/>
      <c r="SOY24" s="757"/>
      <c r="SOZ24" s="757"/>
      <c r="SPA24" s="757"/>
      <c r="SPB24" s="757"/>
      <c r="SPC24" s="757"/>
      <c r="SPD24" s="757"/>
      <c r="SPE24" s="757"/>
      <c r="SPF24" s="757"/>
      <c r="SPG24" s="757"/>
      <c r="SPH24" s="757"/>
      <c r="SPI24" s="757"/>
      <c r="SPJ24" s="757"/>
      <c r="SPK24" s="757"/>
      <c r="SPL24" s="757"/>
      <c r="SPM24" s="757"/>
      <c r="SPN24" s="757"/>
      <c r="SPO24" s="757"/>
      <c r="SPP24" s="757"/>
      <c r="SPQ24" s="757"/>
      <c r="SPR24" s="757"/>
      <c r="SPS24" s="757"/>
      <c r="SPT24" s="757"/>
      <c r="SPU24" s="757"/>
      <c r="SPV24" s="757"/>
      <c r="SPW24" s="757"/>
      <c r="SPX24" s="757"/>
      <c r="SPY24" s="757"/>
      <c r="SPZ24" s="757"/>
      <c r="SQA24" s="757"/>
      <c r="SQB24" s="757"/>
      <c r="SQC24" s="757"/>
      <c r="SQD24" s="757"/>
      <c r="SQE24" s="757"/>
      <c r="SQF24" s="757"/>
      <c r="SQG24" s="757"/>
      <c r="SQH24" s="757"/>
      <c r="SQI24" s="757"/>
      <c r="SQJ24" s="757"/>
      <c r="SQK24" s="757"/>
      <c r="SQL24" s="757"/>
      <c r="SQM24" s="757"/>
      <c r="SQN24" s="757"/>
      <c r="SQO24" s="757"/>
      <c r="SQP24" s="757"/>
      <c r="SQQ24" s="757"/>
      <c r="SQR24" s="757"/>
      <c r="SQS24" s="757"/>
      <c r="SQT24" s="757"/>
      <c r="SQU24" s="757"/>
      <c r="SQV24" s="757"/>
      <c r="SQW24" s="757"/>
      <c r="SQX24" s="757"/>
      <c r="SQY24" s="757"/>
      <c r="SQZ24" s="757"/>
      <c r="SRA24" s="757"/>
      <c r="SRB24" s="757"/>
      <c r="SRC24" s="757"/>
      <c r="SRD24" s="757"/>
      <c r="SRE24" s="757"/>
      <c r="SRF24" s="757"/>
      <c r="SRG24" s="757"/>
      <c r="SRH24" s="757"/>
      <c r="SRI24" s="757"/>
      <c r="SRJ24" s="757"/>
      <c r="SRK24" s="757"/>
      <c r="SRL24" s="757"/>
      <c r="SRM24" s="757"/>
      <c r="SRN24" s="757"/>
      <c r="SRO24" s="757"/>
      <c r="SRP24" s="757"/>
      <c r="SRQ24" s="757"/>
      <c r="SRR24" s="757"/>
      <c r="SRS24" s="757"/>
      <c r="SRT24" s="757"/>
      <c r="SRU24" s="757"/>
      <c r="SRV24" s="757"/>
      <c r="SRW24" s="757"/>
      <c r="SRX24" s="757"/>
      <c r="SRY24" s="757"/>
      <c r="SRZ24" s="757"/>
      <c r="SSA24" s="757"/>
      <c r="SSB24" s="757"/>
      <c r="SSC24" s="757"/>
      <c r="SSD24" s="757"/>
      <c r="SSE24" s="757"/>
      <c r="SSF24" s="757"/>
      <c r="SSG24" s="757"/>
      <c r="SSH24" s="757"/>
      <c r="SSI24" s="757"/>
      <c r="SSJ24" s="757"/>
      <c r="SSK24" s="757"/>
      <c r="SSL24" s="757"/>
      <c r="SSM24" s="757"/>
      <c r="SSN24" s="757"/>
      <c r="SSO24" s="757"/>
      <c r="SSP24" s="757"/>
      <c r="SSQ24" s="757"/>
      <c r="SSR24" s="757"/>
      <c r="SSS24" s="757"/>
      <c r="SST24" s="757"/>
      <c r="SSU24" s="757"/>
      <c r="SSV24" s="757"/>
      <c r="SSW24" s="757"/>
      <c r="SSX24" s="757"/>
      <c r="SSY24" s="757"/>
      <c r="SSZ24" s="757"/>
      <c r="STA24" s="757"/>
      <c r="STB24" s="757"/>
      <c r="STC24" s="757"/>
      <c r="STD24" s="757"/>
      <c r="STE24" s="757"/>
      <c r="STF24" s="757"/>
      <c r="STG24" s="757"/>
      <c r="STH24" s="757"/>
      <c r="STI24" s="757"/>
      <c r="STJ24" s="757"/>
      <c r="STK24" s="757"/>
      <c r="STL24" s="757"/>
      <c r="STM24" s="757"/>
      <c r="STN24" s="757"/>
      <c r="STO24" s="757"/>
      <c r="STP24" s="757"/>
      <c r="STQ24" s="757"/>
      <c r="STR24" s="757"/>
      <c r="STS24" s="757"/>
      <c r="STT24" s="757"/>
      <c r="STU24" s="757"/>
      <c r="STV24" s="757"/>
      <c r="STW24" s="757"/>
      <c r="STX24" s="757"/>
      <c r="STY24" s="757"/>
      <c r="STZ24" s="757"/>
      <c r="SUA24" s="757"/>
      <c r="SUB24" s="757"/>
      <c r="SUC24" s="757"/>
      <c r="SUD24" s="757"/>
      <c r="SUE24" s="757"/>
      <c r="SUF24" s="757"/>
      <c r="SUG24" s="757"/>
      <c r="SUH24" s="757"/>
      <c r="SUI24" s="757"/>
      <c r="SUJ24" s="757"/>
      <c r="SUK24" s="757"/>
      <c r="SUL24" s="757"/>
      <c r="SUM24" s="757"/>
      <c r="SUN24" s="757"/>
      <c r="SUO24" s="757"/>
      <c r="SUP24" s="757"/>
      <c r="SUQ24" s="757"/>
      <c r="SUR24" s="757"/>
      <c r="SUS24" s="757"/>
      <c r="SUT24" s="757"/>
      <c r="SUU24" s="757"/>
      <c r="SUV24" s="757"/>
      <c r="SUW24" s="757"/>
      <c r="SUX24" s="757"/>
      <c r="SUY24" s="757"/>
      <c r="SUZ24" s="757"/>
      <c r="SVA24" s="757"/>
      <c r="SVB24" s="757"/>
      <c r="SVC24" s="757"/>
      <c r="SVD24" s="757"/>
      <c r="SVE24" s="757"/>
      <c r="SVF24" s="757"/>
      <c r="SVG24" s="757"/>
      <c r="SVH24" s="757"/>
      <c r="SVI24" s="757"/>
      <c r="SVJ24" s="757"/>
      <c r="SVK24" s="757"/>
      <c r="SVL24" s="757"/>
      <c r="SVM24" s="757"/>
      <c r="SVN24" s="757"/>
      <c r="SVO24" s="757"/>
      <c r="SVP24" s="757"/>
      <c r="SVQ24" s="757"/>
      <c r="SVR24" s="757"/>
      <c r="SVS24" s="757"/>
      <c r="SVT24" s="757"/>
      <c r="SVU24" s="757"/>
      <c r="SVV24" s="757"/>
      <c r="SVW24" s="757"/>
      <c r="SVX24" s="757"/>
      <c r="SVY24" s="757"/>
      <c r="SVZ24" s="757"/>
      <c r="SWA24" s="757"/>
      <c r="SWB24" s="757"/>
      <c r="SWC24" s="757"/>
      <c r="SWD24" s="757"/>
      <c r="SWE24" s="757"/>
      <c r="SWF24" s="757"/>
      <c r="SWG24" s="757"/>
      <c r="SWH24" s="757"/>
      <c r="SWI24" s="757"/>
      <c r="SWJ24" s="757"/>
      <c r="SWK24" s="757"/>
      <c r="SWL24" s="757"/>
      <c r="SWM24" s="757"/>
      <c r="SWN24" s="757"/>
      <c r="SWO24" s="757"/>
      <c r="SWP24" s="757"/>
      <c r="SWQ24" s="757"/>
      <c r="SWR24" s="757"/>
      <c r="SWS24" s="757"/>
      <c r="SWT24" s="757"/>
      <c r="SWU24" s="757"/>
      <c r="SWV24" s="757"/>
      <c r="SWW24" s="757"/>
      <c r="SWX24" s="757"/>
      <c r="SWY24" s="757"/>
      <c r="SWZ24" s="757"/>
      <c r="SXA24" s="757"/>
      <c r="SXB24" s="757"/>
      <c r="SXC24" s="757"/>
      <c r="SXD24" s="757"/>
      <c r="SXE24" s="757"/>
      <c r="SXF24" s="757"/>
      <c r="SXG24" s="757"/>
      <c r="SXH24" s="757"/>
      <c r="SXI24" s="757"/>
      <c r="SXJ24" s="757"/>
      <c r="SXK24" s="757"/>
      <c r="SXL24" s="757"/>
      <c r="SXM24" s="757"/>
      <c r="SXN24" s="757"/>
      <c r="SXO24" s="757"/>
      <c r="SXP24" s="757"/>
      <c r="SXQ24" s="757"/>
      <c r="SXR24" s="757"/>
      <c r="SXS24" s="757"/>
      <c r="SXT24" s="757"/>
      <c r="SXU24" s="757"/>
      <c r="SXV24" s="757"/>
      <c r="SXW24" s="757"/>
      <c r="SXX24" s="757"/>
      <c r="SXY24" s="757"/>
      <c r="SXZ24" s="757"/>
      <c r="SYA24" s="757"/>
      <c r="SYB24" s="757"/>
      <c r="SYC24" s="757"/>
      <c r="SYD24" s="757"/>
      <c r="SYE24" s="757"/>
      <c r="SYF24" s="757"/>
      <c r="SYG24" s="757"/>
      <c r="SYH24" s="757"/>
      <c r="SYI24" s="757"/>
      <c r="SYJ24" s="757"/>
      <c r="SYK24" s="757"/>
      <c r="SYL24" s="757"/>
      <c r="SYM24" s="757"/>
      <c r="SYN24" s="757"/>
      <c r="SYO24" s="757"/>
      <c r="SYP24" s="757"/>
      <c r="SYQ24" s="757"/>
      <c r="SYR24" s="757"/>
      <c r="SYS24" s="757"/>
      <c r="SYT24" s="757"/>
      <c r="SYU24" s="757"/>
      <c r="SYV24" s="757"/>
      <c r="SYW24" s="757"/>
      <c r="SYX24" s="757"/>
      <c r="SYY24" s="757"/>
      <c r="SYZ24" s="757"/>
      <c r="SZA24" s="757"/>
      <c r="SZB24" s="757"/>
      <c r="SZC24" s="757"/>
      <c r="SZD24" s="757"/>
      <c r="SZE24" s="757"/>
      <c r="SZF24" s="757"/>
      <c r="SZG24" s="757"/>
      <c r="SZH24" s="757"/>
      <c r="SZI24" s="757"/>
      <c r="SZJ24" s="757"/>
      <c r="SZK24" s="757"/>
      <c r="SZL24" s="757"/>
      <c r="SZM24" s="757"/>
      <c r="SZN24" s="757"/>
      <c r="SZO24" s="757"/>
      <c r="SZP24" s="757"/>
      <c r="SZQ24" s="757"/>
      <c r="SZR24" s="757"/>
      <c r="SZS24" s="757"/>
      <c r="SZT24" s="757"/>
      <c r="SZU24" s="757"/>
      <c r="SZV24" s="757"/>
      <c r="SZW24" s="757"/>
      <c r="SZX24" s="757"/>
      <c r="SZY24" s="757"/>
      <c r="SZZ24" s="757"/>
      <c r="TAA24" s="757"/>
      <c r="TAB24" s="757"/>
      <c r="TAC24" s="757"/>
      <c r="TAD24" s="757"/>
      <c r="TAE24" s="757"/>
      <c r="TAF24" s="757"/>
      <c r="TAG24" s="757"/>
      <c r="TAH24" s="757"/>
      <c r="TAI24" s="757"/>
      <c r="TAJ24" s="757"/>
      <c r="TAK24" s="757"/>
      <c r="TAL24" s="757"/>
      <c r="TAM24" s="757"/>
      <c r="TAN24" s="757"/>
      <c r="TAO24" s="757"/>
      <c r="TAP24" s="757"/>
      <c r="TAQ24" s="757"/>
      <c r="TAR24" s="757"/>
      <c r="TAS24" s="757"/>
      <c r="TAT24" s="757"/>
      <c r="TAU24" s="757"/>
      <c r="TAV24" s="757"/>
      <c r="TAW24" s="757"/>
      <c r="TAX24" s="757"/>
      <c r="TAY24" s="757"/>
      <c r="TAZ24" s="757"/>
      <c r="TBA24" s="757"/>
      <c r="TBB24" s="757"/>
      <c r="TBC24" s="757"/>
      <c r="TBD24" s="757"/>
      <c r="TBE24" s="757"/>
      <c r="TBF24" s="757"/>
      <c r="TBG24" s="757"/>
      <c r="TBH24" s="757"/>
      <c r="TBI24" s="757"/>
      <c r="TBJ24" s="757"/>
      <c r="TBK24" s="757"/>
      <c r="TBL24" s="757"/>
      <c r="TBM24" s="757"/>
      <c r="TBN24" s="757"/>
      <c r="TBO24" s="757"/>
      <c r="TBP24" s="757"/>
      <c r="TBQ24" s="757"/>
      <c r="TBR24" s="757"/>
      <c r="TBS24" s="757"/>
      <c r="TBT24" s="757"/>
      <c r="TBU24" s="757"/>
      <c r="TBV24" s="757"/>
      <c r="TBW24" s="757"/>
      <c r="TBX24" s="757"/>
      <c r="TBY24" s="757"/>
      <c r="TBZ24" s="757"/>
      <c r="TCA24" s="757"/>
      <c r="TCB24" s="757"/>
      <c r="TCC24" s="757"/>
      <c r="TCD24" s="757"/>
      <c r="TCE24" s="757"/>
      <c r="TCF24" s="757"/>
      <c r="TCG24" s="757"/>
      <c r="TCH24" s="757"/>
      <c r="TCI24" s="757"/>
      <c r="TCJ24" s="757"/>
      <c r="TCK24" s="757"/>
      <c r="TCL24" s="757"/>
      <c r="TCM24" s="757"/>
      <c r="TCN24" s="757"/>
      <c r="TCO24" s="757"/>
      <c r="TCP24" s="757"/>
      <c r="TCQ24" s="757"/>
      <c r="TCR24" s="757"/>
      <c r="TCS24" s="757"/>
      <c r="TCT24" s="757"/>
      <c r="TCU24" s="757"/>
      <c r="TCV24" s="757"/>
      <c r="TCW24" s="757"/>
      <c r="TCX24" s="757"/>
      <c r="TCY24" s="757"/>
      <c r="TCZ24" s="757"/>
      <c r="TDA24" s="757"/>
      <c r="TDB24" s="757"/>
      <c r="TDC24" s="757"/>
      <c r="TDD24" s="757"/>
      <c r="TDE24" s="757"/>
      <c r="TDF24" s="757"/>
      <c r="TDG24" s="757"/>
      <c r="TDH24" s="757"/>
      <c r="TDI24" s="757"/>
      <c r="TDJ24" s="757"/>
      <c r="TDK24" s="757"/>
      <c r="TDL24" s="757"/>
      <c r="TDM24" s="757"/>
      <c r="TDN24" s="757"/>
      <c r="TDO24" s="757"/>
      <c r="TDP24" s="757"/>
      <c r="TDQ24" s="757"/>
      <c r="TDR24" s="757"/>
      <c r="TDS24" s="757"/>
      <c r="TDT24" s="757"/>
      <c r="TDU24" s="757"/>
      <c r="TDV24" s="757"/>
      <c r="TDW24" s="757"/>
      <c r="TDX24" s="757"/>
      <c r="TDY24" s="757"/>
      <c r="TDZ24" s="757"/>
      <c r="TEA24" s="757"/>
      <c r="TEB24" s="757"/>
      <c r="TEC24" s="757"/>
      <c r="TED24" s="757"/>
      <c r="TEE24" s="757"/>
      <c r="TEF24" s="757"/>
      <c r="TEG24" s="757"/>
      <c r="TEH24" s="757"/>
      <c r="TEI24" s="757"/>
      <c r="TEJ24" s="757"/>
      <c r="TEK24" s="757"/>
      <c r="TEL24" s="757"/>
      <c r="TEM24" s="757"/>
      <c r="TEN24" s="757"/>
      <c r="TEO24" s="757"/>
      <c r="TEP24" s="757"/>
      <c r="TEQ24" s="757"/>
      <c r="TER24" s="757"/>
      <c r="TES24" s="757"/>
      <c r="TET24" s="757"/>
      <c r="TEU24" s="757"/>
      <c r="TEV24" s="757"/>
      <c r="TEW24" s="757"/>
      <c r="TEX24" s="757"/>
      <c r="TEY24" s="757"/>
      <c r="TEZ24" s="757"/>
      <c r="TFA24" s="757"/>
      <c r="TFB24" s="757"/>
      <c r="TFC24" s="757"/>
      <c r="TFD24" s="757"/>
      <c r="TFE24" s="757"/>
      <c r="TFF24" s="757"/>
      <c r="TFG24" s="757"/>
      <c r="TFH24" s="757"/>
      <c r="TFI24" s="757"/>
      <c r="TFJ24" s="757"/>
      <c r="TFK24" s="757"/>
      <c r="TFL24" s="757"/>
      <c r="TFM24" s="757"/>
      <c r="TFN24" s="757"/>
      <c r="TFO24" s="757"/>
      <c r="TFP24" s="757"/>
      <c r="TFQ24" s="757"/>
      <c r="TFR24" s="757"/>
      <c r="TFS24" s="757"/>
      <c r="TFT24" s="757"/>
      <c r="TFU24" s="757"/>
      <c r="TFV24" s="757"/>
      <c r="TFW24" s="757"/>
      <c r="TFX24" s="757"/>
      <c r="TFY24" s="757"/>
      <c r="TFZ24" s="757"/>
      <c r="TGA24" s="757"/>
      <c r="TGB24" s="757"/>
      <c r="TGC24" s="757"/>
      <c r="TGD24" s="757"/>
      <c r="TGE24" s="757"/>
      <c r="TGF24" s="757"/>
      <c r="TGG24" s="757"/>
      <c r="TGH24" s="757"/>
      <c r="TGI24" s="757"/>
      <c r="TGJ24" s="757"/>
      <c r="TGK24" s="757"/>
      <c r="TGL24" s="757"/>
      <c r="TGM24" s="757"/>
      <c r="TGN24" s="757"/>
      <c r="TGO24" s="757"/>
      <c r="TGP24" s="757"/>
      <c r="TGQ24" s="757"/>
      <c r="TGR24" s="757"/>
      <c r="TGS24" s="757"/>
      <c r="TGT24" s="757"/>
      <c r="TGU24" s="757"/>
      <c r="TGV24" s="757"/>
      <c r="TGW24" s="757"/>
      <c r="TGX24" s="757"/>
      <c r="TGY24" s="757"/>
      <c r="TGZ24" s="757"/>
      <c r="THA24" s="757"/>
      <c r="THB24" s="757"/>
      <c r="THC24" s="757"/>
      <c r="THD24" s="757"/>
      <c r="THE24" s="757"/>
      <c r="THF24" s="757"/>
      <c r="THG24" s="757"/>
      <c r="THH24" s="757"/>
      <c r="THI24" s="757"/>
      <c r="THJ24" s="757"/>
      <c r="THK24" s="757"/>
      <c r="THL24" s="757"/>
      <c r="THM24" s="757"/>
      <c r="THN24" s="757"/>
      <c r="THO24" s="757"/>
      <c r="THP24" s="757"/>
      <c r="THQ24" s="757"/>
      <c r="THR24" s="757"/>
      <c r="THS24" s="757"/>
      <c r="THT24" s="757"/>
      <c r="THU24" s="757"/>
      <c r="THV24" s="757"/>
      <c r="THW24" s="757"/>
      <c r="THX24" s="757"/>
      <c r="THY24" s="757"/>
      <c r="THZ24" s="757"/>
      <c r="TIA24" s="757"/>
      <c r="TIB24" s="757"/>
      <c r="TIC24" s="757"/>
      <c r="TID24" s="757"/>
      <c r="TIE24" s="757"/>
      <c r="TIF24" s="757"/>
      <c r="TIG24" s="757"/>
      <c r="TIH24" s="757"/>
      <c r="TII24" s="757"/>
      <c r="TIJ24" s="757"/>
      <c r="TIK24" s="757"/>
      <c r="TIL24" s="757"/>
      <c r="TIM24" s="757"/>
      <c r="TIN24" s="757"/>
      <c r="TIO24" s="757"/>
      <c r="TIP24" s="757"/>
      <c r="TIQ24" s="757"/>
      <c r="TIR24" s="757"/>
      <c r="TIS24" s="757"/>
      <c r="TIT24" s="757"/>
      <c r="TIU24" s="757"/>
      <c r="TIV24" s="757"/>
      <c r="TIW24" s="757"/>
      <c r="TIX24" s="757"/>
      <c r="TIY24" s="757"/>
      <c r="TIZ24" s="757"/>
      <c r="TJA24" s="757"/>
      <c r="TJB24" s="757"/>
      <c r="TJC24" s="757"/>
      <c r="TJD24" s="757"/>
      <c r="TJE24" s="757"/>
      <c r="TJF24" s="757"/>
      <c r="TJG24" s="757"/>
      <c r="TJH24" s="757"/>
      <c r="TJI24" s="757"/>
      <c r="TJJ24" s="757"/>
      <c r="TJK24" s="757"/>
      <c r="TJL24" s="757"/>
      <c r="TJM24" s="757"/>
      <c r="TJN24" s="757"/>
      <c r="TJO24" s="757"/>
      <c r="TJP24" s="757"/>
      <c r="TJQ24" s="757"/>
      <c r="TJR24" s="757"/>
      <c r="TJS24" s="757"/>
      <c r="TJT24" s="757"/>
      <c r="TJU24" s="757"/>
      <c r="TJV24" s="757"/>
      <c r="TJW24" s="757"/>
      <c r="TJX24" s="757"/>
      <c r="TJY24" s="757"/>
      <c r="TJZ24" s="757"/>
      <c r="TKA24" s="757"/>
      <c r="TKB24" s="757"/>
      <c r="TKC24" s="757"/>
      <c r="TKD24" s="757"/>
      <c r="TKE24" s="757"/>
      <c r="TKF24" s="757"/>
      <c r="TKG24" s="757"/>
      <c r="TKH24" s="757"/>
      <c r="TKI24" s="757"/>
      <c r="TKJ24" s="757"/>
      <c r="TKK24" s="757"/>
      <c r="TKL24" s="757"/>
      <c r="TKM24" s="757"/>
      <c r="TKN24" s="757"/>
      <c r="TKO24" s="757"/>
      <c r="TKP24" s="757"/>
      <c r="TKQ24" s="757"/>
      <c r="TKR24" s="757"/>
      <c r="TKS24" s="757"/>
      <c r="TKT24" s="757"/>
      <c r="TKU24" s="757"/>
      <c r="TKV24" s="757"/>
      <c r="TKW24" s="757"/>
      <c r="TKX24" s="757"/>
      <c r="TKY24" s="757"/>
      <c r="TKZ24" s="757"/>
      <c r="TLA24" s="757"/>
      <c r="TLB24" s="757"/>
      <c r="TLC24" s="757"/>
      <c r="TLD24" s="757"/>
      <c r="TLE24" s="757"/>
      <c r="TLF24" s="757"/>
      <c r="TLG24" s="757"/>
      <c r="TLH24" s="757"/>
      <c r="TLI24" s="757"/>
      <c r="TLJ24" s="757"/>
      <c r="TLK24" s="757"/>
      <c r="TLL24" s="757"/>
      <c r="TLM24" s="757"/>
      <c r="TLN24" s="757"/>
      <c r="TLO24" s="757"/>
      <c r="TLP24" s="757"/>
      <c r="TLQ24" s="757"/>
      <c r="TLR24" s="757"/>
      <c r="TLS24" s="757"/>
      <c r="TLT24" s="757"/>
      <c r="TLU24" s="757"/>
      <c r="TLV24" s="757"/>
      <c r="TLW24" s="757"/>
      <c r="TLX24" s="757"/>
      <c r="TLY24" s="757"/>
      <c r="TLZ24" s="757"/>
      <c r="TMA24" s="757"/>
      <c r="TMB24" s="757"/>
      <c r="TMC24" s="757"/>
      <c r="TMD24" s="757"/>
      <c r="TME24" s="757"/>
      <c r="TMF24" s="757"/>
      <c r="TMG24" s="757"/>
      <c r="TMH24" s="757"/>
      <c r="TMI24" s="757"/>
      <c r="TMJ24" s="757"/>
      <c r="TMK24" s="757"/>
      <c r="TML24" s="757"/>
      <c r="TMM24" s="757"/>
      <c r="TMN24" s="757"/>
      <c r="TMO24" s="757"/>
      <c r="TMP24" s="757"/>
      <c r="TMQ24" s="757"/>
      <c r="TMR24" s="757"/>
      <c r="TMS24" s="757"/>
      <c r="TMT24" s="757"/>
      <c r="TMU24" s="757"/>
      <c r="TMV24" s="757"/>
      <c r="TMW24" s="757"/>
      <c r="TMX24" s="757"/>
      <c r="TMY24" s="757"/>
      <c r="TMZ24" s="757"/>
      <c r="TNA24" s="757"/>
      <c r="TNB24" s="757"/>
      <c r="TNC24" s="757"/>
      <c r="TND24" s="757"/>
      <c r="TNE24" s="757"/>
      <c r="TNF24" s="757"/>
      <c r="TNG24" s="757"/>
      <c r="TNH24" s="757"/>
      <c r="TNI24" s="757"/>
      <c r="TNJ24" s="757"/>
      <c r="TNK24" s="757"/>
      <c r="TNL24" s="757"/>
      <c r="TNM24" s="757"/>
      <c r="TNN24" s="757"/>
      <c r="TNO24" s="757"/>
      <c r="TNP24" s="757"/>
      <c r="TNQ24" s="757"/>
      <c r="TNR24" s="757"/>
      <c r="TNS24" s="757"/>
      <c r="TNT24" s="757"/>
      <c r="TNU24" s="757"/>
      <c r="TNV24" s="757"/>
      <c r="TNW24" s="757"/>
      <c r="TNX24" s="757"/>
      <c r="TNY24" s="757"/>
      <c r="TNZ24" s="757"/>
      <c r="TOA24" s="757"/>
      <c r="TOB24" s="757"/>
      <c r="TOC24" s="757"/>
      <c r="TOD24" s="757"/>
      <c r="TOE24" s="757"/>
      <c r="TOF24" s="757"/>
      <c r="TOG24" s="757"/>
      <c r="TOH24" s="757"/>
      <c r="TOI24" s="757"/>
      <c r="TOJ24" s="757"/>
      <c r="TOK24" s="757"/>
      <c r="TOL24" s="757"/>
      <c r="TOM24" s="757"/>
      <c r="TON24" s="757"/>
      <c r="TOO24" s="757"/>
      <c r="TOP24" s="757"/>
      <c r="TOQ24" s="757"/>
      <c r="TOR24" s="757"/>
      <c r="TOS24" s="757"/>
      <c r="TOT24" s="757"/>
      <c r="TOU24" s="757"/>
      <c r="TOV24" s="757"/>
      <c r="TOW24" s="757"/>
      <c r="TOX24" s="757"/>
      <c r="TOY24" s="757"/>
      <c r="TOZ24" s="757"/>
      <c r="TPA24" s="757"/>
      <c r="TPB24" s="757"/>
      <c r="TPC24" s="757"/>
      <c r="TPD24" s="757"/>
      <c r="TPE24" s="757"/>
      <c r="TPF24" s="757"/>
      <c r="TPG24" s="757"/>
      <c r="TPH24" s="757"/>
      <c r="TPI24" s="757"/>
      <c r="TPJ24" s="757"/>
      <c r="TPK24" s="757"/>
      <c r="TPL24" s="757"/>
      <c r="TPM24" s="757"/>
      <c r="TPN24" s="757"/>
      <c r="TPO24" s="757"/>
      <c r="TPP24" s="757"/>
      <c r="TPQ24" s="757"/>
      <c r="TPR24" s="757"/>
      <c r="TPS24" s="757"/>
      <c r="TPT24" s="757"/>
      <c r="TPU24" s="757"/>
      <c r="TPV24" s="757"/>
      <c r="TPW24" s="757"/>
      <c r="TPX24" s="757"/>
      <c r="TPY24" s="757"/>
      <c r="TPZ24" s="757"/>
      <c r="TQA24" s="757"/>
      <c r="TQB24" s="757"/>
      <c r="TQC24" s="757"/>
      <c r="TQD24" s="757"/>
      <c r="TQE24" s="757"/>
      <c r="TQF24" s="757"/>
      <c r="TQG24" s="757"/>
      <c r="TQH24" s="757"/>
      <c r="TQI24" s="757"/>
      <c r="TQJ24" s="757"/>
      <c r="TQK24" s="757"/>
      <c r="TQL24" s="757"/>
      <c r="TQM24" s="757"/>
      <c r="TQN24" s="757"/>
      <c r="TQO24" s="757"/>
      <c r="TQP24" s="757"/>
      <c r="TQQ24" s="757"/>
      <c r="TQR24" s="757"/>
      <c r="TQS24" s="757"/>
      <c r="TQT24" s="757"/>
      <c r="TQU24" s="757"/>
      <c r="TQV24" s="757"/>
      <c r="TQW24" s="757"/>
      <c r="TQX24" s="757"/>
      <c r="TQY24" s="757"/>
      <c r="TQZ24" s="757"/>
      <c r="TRA24" s="757"/>
      <c r="TRB24" s="757"/>
      <c r="TRC24" s="757"/>
      <c r="TRD24" s="757"/>
      <c r="TRE24" s="757"/>
      <c r="TRF24" s="757"/>
      <c r="TRG24" s="757"/>
      <c r="TRH24" s="757"/>
      <c r="TRI24" s="757"/>
      <c r="TRJ24" s="757"/>
      <c r="TRK24" s="757"/>
      <c r="TRL24" s="757"/>
      <c r="TRM24" s="757"/>
      <c r="TRN24" s="757"/>
      <c r="TRO24" s="757"/>
      <c r="TRP24" s="757"/>
      <c r="TRQ24" s="757"/>
      <c r="TRR24" s="757"/>
      <c r="TRS24" s="757"/>
      <c r="TRT24" s="757"/>
      <c r="TRU24" s="757"/>
      <c r="TRV24" s="757"/>
      <c r="TRW24" s="757"/>
      <c r="TRX24" s="757"/>
      <c r="TRY24" s="757"/>
      <c r="TRZ24" s="757"/>
      <c r="TSA24" s="757"/>
      <c r="TSB24" s="757"/>
      <c r="TSC24" s="757"/>
      <c r="TSD24" s="757"/>
      <c r="TSE24" s="757"/>
      <c r="TSF24" s="757"/>
      <c r="TSG24" s="757"/>
      <c r="TSH24" s="757"/>
      <c r="TSI24" s="757"/>
      <c r="TSJ24" s="757"/>
      <c r="TSK24" s="757"/>
      <c r="TSL24" s="757"/>
      <c r="TSM24" s="757"/>
      <c r="TSN24" s="757"/>
      <c r="TSO24" s="757"/>
      <c r="TSP24" s="757"/>
      <c r="TSQ24" s="757"/>
      <c r="TSR24" s="757"/>
      <c r="TSS24" s="757"/>
      <c r="TST24" s="757"/>
      <c r="TSU24" s="757"/>
      <c r="TSV24" s="757"/>
      <c r="TSW24" s="757"/>
      <c r="TSX24" s="757"/>
      <c r="TSY24" s="757"/>
      <c r="TSZ24" s="757"/>
      <c r="TTA24" s="757"/>
      <c r="TTB24" s="757"/>
      <c r="TTC24" s="757"/>
      <c r="TTD24" s="757"/>
      <c r="TTE24" s="757"/>
      <c r="TTF24" s="757"/>
      <c r="TTG24" s="757"/>
      <c r="TTH24" s="757"/>
      <c r="TTI24" s="757"/>
      <c r="TTJ24" s="757"/>
      <c r="TTK24" s="757"/>
      <c r="TTL24" s="757"/>
      <c r="TTM24" s="757"/>
      <c r="TTN24" s="757"/>
      <c r="TTO24" s="757"/>
      <c r="TTP24" s="757"/>
      <c r="TTQ24" s="757"/>
      <c r="TTR24" s="757"/>
      <c r="TTS24" s="757"/>
      <c r="TTT24" s="757"/>
      <c r="TTU24" s="757"/>
      <c r="TTV24" s="757"/>
      <c r="TTW24" s="757"/>
      <c r="TTX24" s="757"/>
      <c r="TTY24" s="757"/>
      <c r="TTZ24" s="757"/>
      <c r="TUA24" s="757"/>
      <c r="TUB24" s="757"/>
      <c r="TUC24" s="757"/>
      <c r="TUD24" s="757"/>
      <c r="TUE24" s="757"/>
      <c r="TUF24" s="757"/>
      <c r="TUG24" s="757"/>
      <c r="TUH24" s="757"/>
      <c r="TUI24" s="757"/>
      <c r="TUJ24" s="757"/>
      <c r="TUK24" s="757"/>
      <c r="TUL24" s="757"/>
      <c r="TUM24" s="757"/>
      <c r="TUN24" s="757"/>
      <c r="TUO24" s="757"/>
      <c r="TUP24" s="757"/>
      <c r="TUQ24" s="757"/>
      <c r="TUR24" s="757"/>
      <c r="TUS24" s="757"/>
      <c r="TUT24" s="757"/>
      <c r="TUU24" s="757"/>
      <c r="TUV24" s="757"/>
      <c r="TUW24" s="757"/>
      <c r="TUX24" s="757"/>
      <c r="TUY24" s="757"/>
      <c r="TUZ24" s="757"/>
      <c r="TVA24" s="757"/>
      <c r="TVB24" s="757"/>
      <c r="TVC24" s="757"/>
      <c r="TVD24" s="757"/>
      <c r="TVE24" s="757"/>
      <c r="TVF24" s="757"/>
      <c r="TVG24" s="757"/>
      <c r="TVH24" s="757"/>
      <c r="TVI24" s="757"/>
      <c r="TVJ24" s="757"/>
      <c r="TVK24" s="757"/>
      <c r="TVL24" s="757"/>
      <c r="TVM24" s="757"/>
      <c r="TVN24" s="757"/>
      <c r="TVO24" s="757"/>
      <c r="TVP24" s="757"/>
      <c r="TVQ24" s="757"/>
      <c r="TVR24" s="757"/>
      <c r="TVS24" s="757"/>
      <c r="TVT24" s="757"/>
      <c r="TVU24" s="757"/>
      <c r="TVV24" s="757"/>
      <c r="TVW24" s="757"/>
      <c r="TVX24" s="757"/>
      <c r="TVY24" s="757"/>
      <c r="TVZ24" s="757"/>
      <c r="TWA24" s="757"/>
      <c r="TWB24" s="757"/>
      <c r="TWC24" s="757"/>
      <c r="TWD24" s="757"/>
      <c r="TWE24" s="757"/>
      <c r="TWF24" s="757"/>
      <c r="TWG24" s="757"/>
      <c r="TWH24" s="757"/>
      <c r="TWI24" s="757"/>
      <c r="TWJ24" s="757"/>
      <c r="TWK24" s="757"/>
      <c r="TWL24" s="757"/>
      <c r="TWM24" s="757"/>
      <c r="TWN24" s="757"/>
      <c r="TWO24" s="757"/>
      <c r="TWP24" s="757"/>
      <c r="TWQ24" s="757"/>
      <c r="TWR24" s="757"/>
      <c r="TWS24" s="757"/>
      <c r="TWT24" s="757"/>
      <c r="TWU24" s="757"/>
      <c r="TWV24" s="757"/>
      <c r="TWW24" s="757"/>
      <c r="TWX24" s="757"/>
      <c r="TWY24" s="757"/>
      <c r="TWZ24" s="757"/>
      <c r="TXA24" s="757"/>
      <c r="TXB24" s="757"/>
      <c r="TXC24" s="757"/>
      <c r="TXD24" s="757"/>
      <c r="TXE24" s="757"/>
      <c r="TXF24" s="757"/>
      <c r="TXG24" s="757"/>
      <c r="TXH24" s="757"/>
      <c r="TXI24" s="757"/>
      <c r="TXJ24" s="757"/>
      <c r="TXK24" s="757"/>
      <c r="TXL24" s="757"/>
      <c r="TXM24" s="757"/>
      <c r="TXN24" s="757"/>
      <c r="TXO24" s="757"/>
      <c r="TXP24" s="757"/>
      <c r="TXQ24" s="757"/>
      <c r="TXR24" s="757"/>
      <c r="TXS24" s="757"/>
      <c r="TXT24" s="757"/>
      <c r="TXU24" s="757"/>
      <c r="TXV24" s="757"/>
      <c r="TXW24" s="757"/>
      <c r="TXX24" s="757"/>
      <c r="TXY24" s="757"/>
      <c r="TXZ24" s="757"/>
      <c r="TYA24" s="757"/>
      <c r="TYB24" s="757"/>
      <c r="TYC24" s="757"/>
      <c r="TYD24" s="757"/>
      <c r="TYE24" s="757"/>
      <c r="TYF24" s="757"/>
      <c r="TYG24" s="757"/>
      <c r="TYH24" s="757"/>
      <c r="TYI24" s="757"/>
      <c r="TYJ24" s="757"/>
      <c r="TYK24" s="757"/>
      <c r="TYL24" s="757"/>
      <c r="TYM24" s="757"/>
      <c r="TYN24" s="757"/>
      <c r="TYO24" s="757"/>
      <c r="TYP24" s="757"/>
      <c r="TYQ24" s="757"/>
      <c r="TYR24" s="757"/>
      <c r="TYS24" s="757"/>
      <c r="TYT24" s="757"/>
      <c r="TYU24" s="757"/>
      <c r="TYV24" s="757"/>
      <c r="TYW24" s="757"/>
      <c r="TYX24" s="757"/>
      <c r="TYY24" s="757"/>
      <c r="TYZ24" s="757"/>
      <c r="TZA24" s="757"/>
      <c r="TZB24" s="757"/>
      <c r="TZC24" s="757"/>
      <c r="TZD24" s="757"/>
      <c r="TZE24" s="757"/>
      <c r="TZF24" s="757"/>
      <c r="TZG24" s="757"/>
      <c r="TZH24" s="757"/>
      <c r="TZI24" s="757"/>
      <c r="TZJ24" s="757"/>
      <c r="TZK24" s="757"/>
      <c r="TZL24" s="757"/>
      <c r="TZM24" s="757"/>
      <c r="TZN24" s="757"/>
      <c r="TZO24" s="757"/>
      <c r="TZP24" s="757"/>
      <c r="TZQ24" s="757"/>
      <c r="TZR24" s="757"/>
      <c r="TZS24" s="757"/>
      <c r="TZT24" s="757"/>
      <c r="TZU24" s="757"/>
      <c r="TZV24" s="757"/>
      <c r="TZW24" s="757"/>
      <c r="TZX24" s="757"/>
      <c r="TZY24" s="757"/>
      <c r="TZZ24" s="757"/>
      <c r="UAA24" s="757"/>
      <c r="UAB24" s="757"/>
      <c r="UAC24" s="757"/>
      <c r="UAD24" s="757"/>
      <c r="UAE24" s="757"/>
      <c r="UAF24" s="757"/>
      <c r="UAG24" s="757"/>
      <c r="UAH24" s="757"/>
      <c r="UAI24" s="757"/>
      <c r="UAJ24" s="757"/>
      <c r="UAK24" s="757"/>
      <c r="UAL24" s="757"/>
      <c r="UAM24" s="757"/>
      <c r="UAN24" s="757"/>
      <c r="UAO24" s="757"/>
      <c r="UAP24" s="757"/>
      <c r="UAQ24" s="757"/>
      <c r="UAR24" s="757"/>
      <c r="UAS24" s="757"/>
      <c r="UAT24" s="757"/>
      <c r="UAU24" s="757"/>
      <c r="UAV24" s="757"/>
      <c r="UAW24" s="757"/>
      <c r="UAX24" s="757"/>
      <c r="UAY24" s="757"/>
      <c r="UAZ24" s="757"/>
      <c r="UBA24" s="757"/>
      <c r="UBB24" s="757"/>
      <c r="UBC24" s="757"/>
      <c r="UBD24" s="757"/>
      <c r="UBE24" s="757"/>
      <c r="UBF24" s="757"/>
      <c r="UBG24" s="757"/>
      <c r="UBH24" s="757"/>
      <c r="UBI24" s="757"/>
      <c r="UBJ24" s="757"/>
      <c r="UBK24" s="757"/>
      <c r="UBL24" s="757"/>
      <c r="UBM24" s="757"/>
      <c r="UBN24" s="757"/>
      <c r="UBO24" s="757"/>
      <c r="UBP24" s="757"/>
      <c r="UBQ24" s="757"/>
      <c r="UBR24" s="757"/>
      <c r="UBS24" s="757"/>
      <c r="UBT24" s="757"/>
      <c r="UBU24" s="757"/>
      <c r="UBV24" s="757"/>
      <c r="UBW24" s="757"/>
      <c r="UBX24" s="757"/>
      <c r="UBY24" s="757"/>
      <c r="UBZ24" s="757"/>
      <c r="UCA24" s="757"/>
      <c r="UCB24" s="757"/>
      <c r="UCC24" s="757"/>
      <c r="UCD24" s="757"/>
      <c r="UCE24" s="757"/>
      <c r="UCF24" s="757"/>
      <c r="UCG24" s="757"/>
      <c r="UCH24" s="757"/>
      <c r="UCI24" s="757"/>
      <c r="UCJ24" s="757"/>
      <c r="UCK24" s="757"/>
      <c r="UCL24" s="757"/>
      <c r="UCM24" s="757"/>
      <c r="UCN24" s="757"/>
      <c r="UCO24" s="757"/>
      <c r="UCP24" s="757"/>
      <c r="UCQ24" s="757"/>
      <c r="UCR24" s="757"/>
      <c r="UCS24" s="757"/>
      <c r="UCT24" s="757"/>
      <c r="UCU24" s="757"/>
      <c r="UCV24" s="757"/>
      <c r="UCW24" s="757"/>
      <c r="UCX24" s="757"/>
      <c r="UCY24" s="757"/>
      <c r="UCZ24" s="757"/>
      <c r="UDA24" s="757"/>
      <c r="UDB24" s="757"/>
      <c r="UDC24" s="757"/>
      <c r="UDD24" s="757"/>
      <c r="UDE24" s="757"/>
      <c r="UDF24" s="757"/>
      <c r="UDG24" s="757"/>
      <c r="UDH24" s="757"/>
      <c r="UDI24" s="757"/>
      <c r="UDJ24" s="757"/>
      <c r="UDK24" s="757"/>
      <c r="UDL24" s="757"/>
      <c r="UDM24" s="757"/>
      <c r="UDN24" s="757"/>
      <c r="UDO24" s="757"/>
      <c r="UDP24" s="757"/>
      <c r="UDQ24" s="757"/>
      <c r="UDR24" s="757"/>
      <c r="UDS24" s="757"/>
      <c r="UDT24" s="757"/>
      <c r="UDU24" s="757"/>
      <c r="UDV24" s="757"/>
      <c r="UDW24" s="757"/>
      <c r="UDX24" s="757"/>
      <c r="UDY24" s="757"/>
      <c r="UDZ24" s="757"/>
      <c r="UEA24" s="757"/>
      <c r="UEB24" s="757"/>
      <c r="UEC24" s="757"/>
      <c r="UED24" s="757"/>
      <c r="UEE24" s="757"/>
      <c r="UEF24" s="757"/>
      <c r="UEG24" s="757"/>
      <c r="UEH24" s="757"/>
      <c r="UEI24" s="757"/>
      <c r="UEJ24" s="757"/>
      <c r="UEK24" s="757"/>
      <c r="UEL24" s="757"/>
      <c r="UEM24" s="757"/>
      <c r="UEN24" s="757"/>
      <c r="UEO24" s="757"/>
      <c r="UEP24" s="757"/>
      <c r="UEQ24" s="757"/>
      <c r="UER24" s="757"/>
      <c r="UES24" s="757"/>
      <c r="UET24" s="757"/>
      <c r="UEU24" s="757"/>
      <c r="UEV24" s="757"/>
      <c r="UEW24" s="757"/>
      <c r="UEX24" s="757"/>
      <c r="UEY24" s="757"/>
      <c r="UEZ24" s="757"/>
      <c r="UFA24" s="757"/>
      <c r="UFB24" s="757"/>
      <c r="UFC24" s="757"/>
      <c r="UFD24" s="757"/>
      <c r="UFE24" s="757"/>
      <c r="UFF24" s="757"/>
      <c r="UFG24" s="757"/>
      <c r="UFH24" s="757"/>
      <c r="UFI24" s="757"/>
      <c r="UFJ24" s="757"/>
      <c r="UFK24" s="757"/>
      <c r="UFL24" s="757"/>
      <c r="UFM24" s="757"/>
      <c r="UFN24" s="757"/>
      <c r="UFO24" s="757"/>
      <c r="UFP24" s="757"/>
      <c r="UFQ24" s="757"/>
      <c r="UFR24" s="757"/>
      <c r="UFS24" s="757"/>
      <c r="UFT24" s="757"/>
      <c r="UFU24" s="757"/>
      <c r="UFV24" s="757"/>
      <c r="UFW24" s="757"/>
      <c r="UFX24" s="757"/>
      <c r="UFY24" s="757"/>
      <c r="UFZ24" s="757"/>
      <c r="UGA24" s="757"/>
      <c r="UGB24" s="757"/>
      <c r="UGC24" s="757"/>
      <c r="UGD24" s="757"/>
      <c r="UGE24" s="757"/>
      <c r="UGF24" s="757"/>
      <c r="UGG24" s="757"/>
      <c r="UGH24" s="757"/>
      <c r="UGI24" s="757"/>
      <c r="UGJ24" s="757"/>
      <c r="UGK24" s="757"/>
      <c r="UGL24" s="757"/>
      <c r="UGM24" s="757"/>
      <c r="UGN24" s="757"/>
      <c r="UGO24" s="757"/>
      <c r="UGP24" s="757"/>
      <c r="UGQ24" s="757"/>
      <c r="UGR24" s="757"/>
      <c r="UGS24" s="757"/>
      <c r="UGT24" s="757"/>
      <c r="UGU24" s="757"/>
      <c r="UGV24" s="757"/>
      <c r="UGW24" s="757"/>
      <c r="UGX24" s="757"/>
      <c r="UGY24" s="757"/>
      <c r="UGZ24" s="757"/>
      <c r="UHA24" s="757"/>
      <c r="UHB24" s="757"/>
      <c r="UHC24" s="757"/>
      <c r="UHD24" s="757"/>
      <c r="UHE24" s="757"/>
      <c r="UHF24" s="757"/>
      <c r="UHG24" s="757"/>
      <c r="UHH24" s="757"/>
      <c r="UHI24" s="757"/>
      <c r="UHJ24" s="757"/>
      <c r="UHK24" s="757"/>
      <c r="UHL24" s="757"/>
      <c r="UHM24" s="757"/>
      <c r="UHN24" s="757"/>
      <c r="UHO24" s="757"/>
      <c r="UHP24" s="757"/>
      <c r="UHQ24" s="757"/>
      <c r="UHR24" s="757"/>
      <c r="UHS24" s="757"/>
      <c r="UHT24" s="757"/>
      <c r="UHU24" s="757"/>
      <c r="UHV24" s="757"/>
      <c r="UHW24" s="757"/>
      <c r="UHX24" s="757"/>
      <c r="UHY24" s="757"/>
      <c r="UHZ24" s="757"/>
      <c r="UIA24" s="757"/>
      <c r="UIB24" s="757"/>
      <c r="UIC24" s="757"/>
      <c r="UID24" s="757"/>
      <c r="UIE24" s="757"/>
      <c r="UIF24" s="757"/>
      <c r="UIG24" s="757"/>
      <c r="UIH24" s="757"/>
      <c r="UII24" s="757"/>
      <c r="UIJ24" s="757"/>
      <c r="UIK24" s="757"/>
      <c r="UIL24" s="757"/>
      <c r="UIM24" s="757"/>
      <c r="UIN24" s="757"/>
      <c r="UIO24" s="757"/>
      <c r="UIP24" s="757"/>
      <c r="UIQ24" s="757"/>
      <c r="UIR24" s="757"/>
      <c r="UIS24" s="757"/>
      <c r="UIT24" s="757"/>
      <c r="UIU24" s="757"/>
      <c r="UIV24" s="757"/>
      <c r="UIW24" s="757"/>
      <c r="UIX24" s="757"/>
      <c r="UIY24" s="757"/>
      <c r="UIZ24" s="757"/>
      <c r="UJA24" s="757"/>
      <c r="UJB24" s="757"/>
      <c r="UJC24" s="757"/>
      <c r="UJD24" s="757"/>
      <c r="UJE24" s="757"/>
      <c r="UJF24" s="757"/>
      <c r="UJG24" s="757"/>
      <c r="UJH24" s="757"/>
      <c r="UJI24" s="757"/>
      <c r="UJJ24" s="757"/>
      <c r="UJK24" s="757"/>
      <c r="UJL24" s="757"/>
      <c r="UJM24" s="757"/>
      <c r="UJN24" s="757"/>
      <c r="UJO24" s="757"/>
      <c r="UJP24" s="757"/>
      <c r="UJQ24" s="757"/>
      <c r="UJR24" s="757"/>
      <c r="UJS24" s="757"/>
      <c r="UJT24" s="757"/>
      <c r="UJU24" s="757"/>
      <c r="UJV24" s="757"/>
      <c r="UJW24" s="757"/>
      <c r="UJX24" s="757"/>
      <c r="UJY24" s="757"/>
      <c r="UJZ24" s="757"/>
      <c r="UKA24" s="757"/>
      <c r="UKB24" s="757"/>
      <c r="UKC24" s="757"/>
      <c r="UKD24" s="757"/>
      <c r="UKE24" s="757"/>
      <c r="UKF24" s="757"/>
      <c r="UKG24" s="757"/>
      <c r="UKH24" s="757"/>
      <c r="UKI24" s="757"/>
      <c r="UKJ24" s="757"/>
      <c r="UKK24" s="757"/>
      <c r="UKL24" s="757"/>
      <c r="UKM24" s="757"/>
      <c r="UKN24" s="757"/>
      <c r="UKO24" s="757"/>
      <c r="UKP24" s="757"/>
      <c r="UKQ24" s="757"/>
      <c r="UKR24" s="757"/>
      <c r="UKS24" s="757"/>
      <c r="UKT24" s="757"/>
      <c r="UKU24" s="757"/>
      <c r="UKV24" s="757"/>
      <c r="UKW24" s="757"/>
      <c r="UKX24" s="757"/>
      <c r="UKY24" s="757"/>
      <c r="UKZ24" s="757"/>
      <c r="ULA24" s="757"/>
      <c r="ULB24" s="757"/>
      <c r="ULC24" s="757"/>
      <c r="ULD24" s="757"/>
      <c r="ULE24" s="757"/>
      <c r="ULF24" s="757"/>
      <c r="ULG24" s="757"/>
      <c r="ULH24" s="757"/>
      <c r="ULI24" s="757"/>
      <c r="ULJ24" s="757"/>
      <c r="ULK24" s="757"/>
      <c r="ULL24" s="757"/>
      <c r="ULM24" s="757"/>
      <c r="ULN24" s="757"/>
      <c r="ULO24" s="757"/>
      <c r="ULP24" s="757"/>
      <c r="ULQ24" s="757"/>
      <c r="ULR24" s="757"/>
      <c r="ULS24" s="757"/>
      <c r="ULT24" s="757"/>
      <c r="ULU24" s="757"/>
      <c r="ULV24" s="757"/>
      <c r="ULW24" s="757"/>
      <c r="ULX24" s="757"/>
      <c r="ULY24" s="757"/>
      <c r="ULZ24" s="757"/>
      <c r="UMA24" s="757"/>
      <c r="UMB24" s="757"/>
      <c r="UMC24" s="757"/>
      <c r="UMD24" s="757"/>
      <c r="UME24" s="757"/>
      <c r="UMF24" s="757"/>
      <c r="UMG24" s="757"/>
      <c r="UMH24" s="757"/>
      <c r="UMI24" s="757"/>
      <c r="UMJ24" s="757"/>
      <c r="UMK24" s="757"/>
      <c r="UML24" s="757"/>
      <c r="UMM24" s="757"/>
      <c r="UMN24" s="757"/>
      <c r="UMO24" s="757"/>
      <c r="UMP24" s="757"/>
      <c r="UMQ24" s="757"/>
      <c r="UMR24" s="757"/>
      <c r="UMS24" s="757"/>
      <c r="UMT24" s="757"/>
      <c r="UMU24" s="757"/>
      <c r="UMV24" s="757"/>
      <c r="UMW24" s="757"/>
      <c r="UMX24" s="757"/>
      <c r="UMY24" s="757"/>
      <c r="UMZ24" s="757"/>
      <c r="UNA24" s="757"/>
      <c r="UNB24" s="757"/>
      <c r="UNC24" s="757"/>
      <c r="UND24" s="757"/>
      <c r="UNE24" s="757"/>
      <c r="UNF24" s="757"/>
      <c r="UNG24" s="757"/>
      <c r="UNH24" s="757"/>
      <c r="UNI24" s="757"/>
      <c r="UNJ24" s="757"/>
      <c r="UNK24" s="757"/>
      <c r="UNL24" s="757"/>
      <c r="UNM24" s="757"/>
      <c r="UNN24" s="757"/>
      <c r="UNO24" s="757"/>
      <c r="UNP24" s="757"/>
      <c r="UNQ24" s="757"/>
      <c r="UNR24" s="757"/>
      <c r="UNS24" s="757"/>
      <c r="UNT24" s="757"/>
      <c r="UNU24" s="757"/>
      <c r="UNV24" s="757"/>
      <c r="UNW24" s="757"/>
      <c r="UNX24" s="757"/>
      <c r="UNY24" s="757"/>
      <c r="UNZ24" s="757"/>
      <c r="UOA24" s="757"/>
      <c r="UOB24" s="757"/>
      <c r="UOC24" s="757"/>
      <c r="UOD24" s="757"/>
      <c r="UOE24" s="757"/>
      <c r="UOF24" s="757"/>
      <c r="UOG24" s="757"/>
      <c r="UOH24" s="757"/>
      <c r="UOI24" s="757"/>
      <c r="UOJ24" s="757"/>
      <c r="UOK24" s="757"/>
      <c r="UOL24" s="757"/>
      <c r="UOM24" s="757"/>
      <c r="UON24" s="757"/>
      <c r="UOO24" s="757"/>
      <c r="UOP24" s="757"/>
      <c r="UOQ24" s="757"/>
      <c r="UOR24" s="757"/>
      <c r="UOS24" s="757"/>
      <c r="UOT24" s="757"/>
      <c r="UOU24" s="757"/>
      <c r="UOV24" s="757"/>
      <c r="UOW24" s="757"/>
      <c r="UOX24" s="757"/>
      <c r="UOY24" s="757"/>
      <c r="UOZ24" s="757"/>
      <c r="UPA24" s="757"/>
      <c r="UPB24" s="757"/>
      <c r="UPC24" s="757"/>
      <c r="UPD24" s="757"/>
      <c r="UPE24" s="757"/>
      <c r="UPF24" s="757"/>
      <c r="UPG24" s="757"/>
      <c r="UPH24" s="757"/>
      <c r="UPI24" s="757"/>
      <c r="UPJ24" s="757"/>
      <c r="UPK24" s="757"/>
      <c r="UPL24" s="757"/>
      <c r="UPM24" s="757"/>
      <c r="UPN24" s="757"/>
      <c r="UPO24" s="757"/>
      <c r="UPP24" s="757"/>
      <c r="UPQ24" s="757"/>
      <c r="UPR24" s="757"/>
      <c r="UPS24" s="757"/>
      <c r="UPT24" s="757"/>
      <c r="UPU24" s="757"/>
      <c r="UPV24" s="757"/>
      <c r="UPW24" s="757"/>
      <c r="UPX24" s="757"/>
      <c r="UPY24" s="757"/>
      <c r="UPZ24" s="757"/>
      <c r="UQA24" s="757"/>
      <c r="UQB24" s="757"/>
      <c r="UQC24" s="757"/>
      <c r="UQD24" s="757"/>
      <c r="UQE24" s="757"/>
      <c r="UQF24" s="757"/>
      <c r="UQG24" s="757"/>
      <c r="UQH24" s="757"/>
      <c r="UQI24" s="757"/>
      <c r="UQJ24" s="757"/>
      <c r="UQK24" s="757"/>
      <c r="UQL24" s="757"/>
      <c r="UQM24" s="757"/>
      <c r="UQN24" s="757"/>
      <c r="UQO24" s="757"/>
      <c r="UQP24" s="757"/>
      <c r="UQQ24" s="757"/>
      <c r="UQR24" s="757"/>
      <c r="UQS24" s="757"/>
      <c r="UQT24" s="757"/>
      <c r="UQU24" s="757"/>
      <c r="UQV24" s="757"/>
      <c r="UQW24" s="757"/>
      <c r="UQX24" s="757"/>
      <c r="UQY24" s="757"/>
      <c r="UQZ24" s="757"/>
      <c r="URA24" s="757"/>
      <c r="URB24" s="757"/>
      <c r="URC24" s="757"/>
      <c r="URD24" s="757"/>
      <c r="URE24" s="757"/>
      <c r="URF24" s="757"/>
      <c r="URG24" s="757"/>
      <c r="URH24" s="757"/>
      <c r="URI24" s="757"/>
      <c r="URJ24" s="757"/>
      <c r="URK24" s="757"/>
      <c r="URL24" s="757"/>
      <c r="URM24" s="757"/>
      <c r="URN24" s="757"/>
      <c r="URO24" s="757"/>
      <c r="URP24" s="757"/>
      <c r="URQ24" s="757"/>
      <c r="URR24" s="757"/>
      <c r="URS24" s="757"/>
      <c r="URT24" s="757"/>
      <c r="URU24" s="757"/>
      <c r="URV24" s="757"/>
      <c r="URW24" s="757"/>
      <c r="URX24" s="757"/>
      <c r="URY24" s="757"/>
      <c r="URZ24" s="757"/>
      <c r="USA24" s="757"/>
      <c r="USB24" s="757"/>
      <c r="USC24" s="757"/>
      <c r="USD24" s="757"/>
      <c r="USE24" s="757"/>
      <c r="USF24" s="757"/>
      <c r="USG24" s="757"/>
      <c r="USH24" s="757"/>
      <c r="USI24" s="757"/>
      <c r="USJ24" s="757"/>
      <c r="USK24" s="757"/>
      <c r="USL24" s="757"/>
      <c r="USM24" s="757"/>
      <c r="USN24" s="757"/>
      <c r="USO24" s="757"/>
      <c r="USP24" s="757"/>
      <c r="USQ24" s="757"/>
      <c r="USR24" s="757"/>
      <c r="USS24" s="757"/>
      <c r="UST24" s="757"/>
      <c r="USU24" s="757"/>
      <c r="USV24" s="757"/>
      <c r="USW24" s="757"/>
      <c r="USX24" s="757"/>
      <c r="USY24" s="757"/>
      <c r="USZ24" s="757"/>
      <c r="UTA24" s="757"/>
      <c r="UTB24" s="757"/>
      <c r="UTC24" s="757"/>
      <c r="UTD24" s="757"/>
      <c r="UTE24" s="757"/>
      <c r="UTF24" s="757"/>
      <c r="UTG24" s="757"/>
      <c r="UTH24" s="757"/>
      <c r="UTI24" s="757"/>
      <c r="UTJ24" s="757"/>
      <c r="UTK24" s="757"/>
      <c r="UTL24" s="757"/>
      <c r="UTM24" s="757"/>
      <c r="UTN24" s="757"/>
      <c r="UTO24" s="757"/>
      <c r="UTP24" s="757"/>
      <c r="UTQ24" s="757"/>
      <c r="UTR24" s="757"/>
      <c r="UTS24" s="757"/>
      <c r="UTT24" s="757"/>
      <c r="UTU24" s="757"/>
      <c r="UTV24" s="757"/>
      <c r="UTW24" s="757"/>
      <c r="UTX24" s="757"/>
      <c r="UTY24" s="757"/>
      <c r="UTZ24" s="757"/>
      <c r="UUA24" s="757"/>
      <c r="UUB24" s="757"/>
      <c r="UUC24" s="757"/>
      <c r="UUD24" s="757"/>
      <c r="UUE24" s="757"/>
      <c r="UUF24" s="757"/>
      <c r="UUG24" s="757"/>
      <c r="UUH24" s="757"/>
      <c r="UUI24" s="757"/>
      <c r="UUJ24" s="757"/>
      <c r="UUK24" s="757"/>
      <c r="UUL24" s="757"/>
      <c r="UUM24" s="757"/>
      <c r="UUN24" s="757"/>
      <c r="UUO24" s="757"/>
      <c r="UUP24" s="757"/>
      <c r="UUQ24" s="757"/>
      <c r="UUR24" s="757"/>
      <c r="UUS24" s="757"/>
      <c r="UUT24" s="757"/>
      <c r="UUU24" s="757"/>
      <c r="UUV24" s="757"/>
      <c r="UUW24" s="757"/>
      <c r="UUX24" s="757"/>
      <c r="UUY24" s="757"/>
      <c r="UUZ24" s="757"/>
      <c r="UVA24" s="757"/>
      <c r="UVB24" s="757"/>
      <c r="UVC24" s="757"/>
      <c r="UVD24" s="757"/>
      <c r="UVE24" s="757"/>
      <c r="UVF24" s="757"/>
      <c r="UVG24" s="757"/>
      <c r="UVH24" s="757"/>
      <c r="UVI24" s="757"/>
      <c r="UVJ24" s="757"/>
      <c r="UVK24" s="757"/>
      <c r="UVL24" s="757"/>
      <c r="UVM24" s="757"/>
      <c r="UVN24" s="757"/>
      <c r="UVO24" s="757"/>
      <c r="UVP24" s="757"/>
      <c r="UVQ24" s="757"/>
      <c r="UVR24" s="757"/>
      <c r="UVS24" s="757"/>
      <c r="UVT24" s="757"/>
      <c r="UVU24" s="757"/>
      <c r="UVV24" s="757"/>
      <c r="UVW24" s="757"/>
      <c r="UVX24" s="757"/>
      <c r="UVY24" s="757"/>
      <c r="UVZ24" s="757"/>
      <c r="UWA24" s="757"/>
      <c r="UWB24" s="757"/>
      <c r="UWC24" s="757"/>
      <c r="UWD24" s="757"/>
      <c r="UWE24" s="757"/>
      <c r="UWF24" s="757"/>
      <c r="UWG24" s="757"/>
      <c r="UWH24" s="757"/>
      <c r="UWI24" s="757"/>
      <c r="UWJ24" s="757"/>
      <c r="UWK24" s="757"/>
      <c r="UWL24" s="757"/>
      <c r="UWM24" s="757"/>
      <c r="UWN24" s="757"/>
      <c r="UWO24" s="757"/>
      <c r="UWP24" s="757"/>
      <c r="UWQ24" s="757"/>
      <c r="UWR24" s="757"/>
      <c r="UWS24" s="757"/>
      <c r="UWT24" s="757"/>
      <c r="UWU24" s="757"/>
      <c r="UWV24" s="757"/>
      <c r="UWW24" s="757"/>
      <c r="UWX24" s="757"/>
      <c r="UWY24" s="757"/>
      <c r="UWZ24" s="757"/>
      <c r="UXA24" s="757"/>
      <c r="UXB24" s="757"/>
      <c r="UXC24" s="757"/>
      <c r="UXD24" s="757"/>
      <c r="UXE24" s="757"/>
      <c r="UXF24" s="757"/>
      <c r="UXG24" s="757"/>
      <c r="UXH24" s="757"/>
      <c r="UXI24" s="757"/>
      <c r="UXJ24" s="757"/>
      <c r="UXK24" s="757"/>
      <c r="UXL24" s="757"/>
      <c r="UXM24" s="757"/>
      <c r="UXN24" s="757"/>
      <c r="UXO24" s="757"/>
      <c r="UXP24" s="757"/>
      <c r="UXQ24" s="757"/>
      <c r="UXR24" s="757"/>
      <c r="UXS24" s="757"/>
      <c r="UXT24" s="757"/>
      <c r="UXU24" s="757"/>
      <c r="UXV24" s="757"/>
      <c r="UXW24" s="757"/>
      <c r="UXX24" s="757"/>
      <c r="UXY24" s="757"/>
      <c r="UXZ24" s="757"/>
      <c r="UYA24" s="757"/>
      <c r="UYB24" s="757"/>
      <c r="UYC24" s="757"/>
      <c r="UYD24" s="757"/>
      <c r="UYE24" s="757"/>
      <c r="UYF24" s="757"/>
      <c r="UYG24" s="757"/>
      <c r="UYH24" s="757"/>
      <c r="UYI24" s="757"/>
      <c r="UYJ24" s="757"/>
      <c r="UYK24" s="757"/>
      <c r="UYL24" s="757"/>
      <c r="UYM24" s="757"/>
      <c r="UYN24" s="757"/>
      <c r="UYO24" s="757"/>
      <c r="UYP24" s="757"/>
      <c r="UYQ24" s="757"/>
      <c r="UYR24" s="757"/>
      <c r="UYS24" s="757"/>
      <c r="UYT24" s="757"/>
      <c r="UYU24" s="757"/>
      <c r="UYV24" s="757"/>
      <c r="UYW24" s="757"/>
      <c r="UYX24" s="757"/>
      <c r="UYY24" s="757"/>
      <c r="UYZ24" s="757"/>
      <c r="UZA24" s="757"/>
      <c r="UZB24" s="757"/>
      <c r="UZC24" s="757"/>
      <c r="UZD24" s="757"/>
      <c r="UZE24" s="757"/>
      <c r="UZF24" s="757"/>
      <c r="UZG24" s="757"/>
      <c r="UZH24" s="757"/>
      <c r="UZI24" s="757"/>
      <c r="UZJ24" s="757"/>
      <c r="UZK24" s="757"/>
      <c r="UZL24" s="757"/>
      <c r="UZM24" s="757"/>
      <c r="UZN24" s="757"/>
      <c r="UZO24" s="757"/>
      <c r="UZP24" s="757"/>
      <c r="UZQ24" s="757"/>
      <c r="UZR24" s="757"/>
      <c r="UZS24" s="757"/>
      <c r="UZT24" s="757"/>
      <c r="UZU24" s="757"/>
      <c r="UZV24" s="757"/>
      <c r="UZW24" s="757"/>
      <c r="UZX24" s="757"/>
      <c r="UZY24" s="757"/>
      <c r="UZZ24" s="757"/>
      <c r="VAA24" s="757"/>
      <c r="VAB24" s="757"/>
      <c r="VAC24" s="757"/>
      <c r="VAD24" s="757"/>
      <c r="VAE24" s="757"/>
      <c r="VAF24" s="757"/>
      <c r="VAG24" s="757"/>
      <c r="VAH24" s="757"/>
      <c r="VAI24" s="757"/>
      <c r="VAJ24" s="757"/>
      <c r="VAK24" s="757"/>
      <c r="VAL24" s="757"/>
      <c r="VAM24" s="757"/>
      <c r="VAN24" s="757"/>
      <c r="VAO24" s="757"/>
      <c r="VAP24" s="757"/>
      <c r="VAQ24" s="757"/>
      <c r="VAR24" s="757"/>
      <c r="VAS24" s="757"/>
      <c r="VAT24" s="757"/>
      <c r="VAU24" s="757"/>
      <c r="VAV24" s="757"/>
      <c r="VAW24" s="757"/>
      <c r="VAX24" s="757"/>
      <c r="VAY24" s="757"/>
      <c r="VAZ24" s="757"/>
      <c r="VBA24" s="757"/>
      <c r="VBB24" s="757"/>
      <c r="VBC24" s="757"/>
      <c r="VBD24" s="757"/>
      <c r="VBE24" s="757"/>
      <c r="VBF24" s="757"/>
      <c r="VBG24" s="757"/>
      <c r="VBH24" s="757"/>
      <c r="VBI24" s="757"/>
      <c r="VBJ24" s="757"/>
      <c r="VBK24" s="757"/>
      <c r="VBL24" s="757"/>
      <c r="VBM24" s="757"/>
      <c r="VBN24" s="757"/>
      <c r="VBO24" s="757"/>
      <c r="VBP24" s="757"/>
      <c r="VBQ24" s="757"/>
      <c r="VBR24" s="757"/>
      <c r="VBS24" s="757"/>
      <c r="VBT24" s="757"/>
      <c r="VBU24" s="757"/>
      <c r="VBV24" s="757"/>
      <c r="VBW24" s="757"/>
      <c r="VBX24" s="757"/>
      <c r="VBY24" s="757"/>
      <c r="VBZ24" s="757"/>
      <c r="VCA24" s="757"/>
      <c r="VCB24" s="757"/>
      <c r="VCC24" s="757"/>
      <c r="VCD24" s="757"/>
      <c r="VCE24" s="757"/>
      <c r="VCF24" s="757"/>
      <c r="VCG24" s="757"/>
      <c r="VCH24" s="757"/>
      <c r="VCI24" s="757"/>
      <c r="VCJ24" s="757"/>
      <c r="VCK24" s="757"/>
      <c r="VCL24" s="757"/>
      <c r="VCM24" s="757"/>
      <c r="VCN24" s="757"/>
      <c r="VCO24" s="757"/>
      <c r="VCP24" s="757"/>
      <c r="VCQ24" s="757"/>
      <c r="VCR24" s="757"/>
      <c r="VCS24" s="757"/>
      <c r="VCT24" s="757"/>
      <c r="VCU24" s="757"/>
      <c r="VCV24" s="757"/>
      <c r="VCW24" s="757"/>
      <c r="VCX24" s="757"/>
      <c r="VCY24" s="757"/>
      <c r="VCZ24" s="757"/>
      <c r="VDA24" s="757"/>
      <c r="VDB24" s="757"/>
      <c r="VDC24" s="757"/>
      <c r="VDD24" s="757"/>
      <c r="VDE24" s="757"/>
      <c r="VDF24" s="757"/>
      <c r="VDG24" s="757"/>
      <c r="VDH24" s="757"/>
      <c r="VDI24" s="757"/>
      <c r="VDJ24" s="757"/>
      <c r="VDK24" s="757"/>
      <c r="VDL24" s="757"/>
      <c r="VDM24" s="757"/>
      <c r="VDN24" s="757"/>
      <c r="VDO24" s="757"/>
      <c r="VDP24" s="757"/>
      <c r="VDQ24" s="757"/>
      <c r="VDR24" s="757"/>
      <c r="VDS24" s="757"/>
      <c r="VDT24" s="757"/>
      <c r="VDU24" s="757"/>
      <c r="VDV24" s="757"/>
      <c r="VDW24" s="757"/>
      <c r="VDX24" s="757"/>
      <c r="VDY24" s="757"/>
      <c r="VDZ24" s="757"/>
      <c r="VEA24" s="757"/>
      <c r="VEB24" s="757"/>
      <c r="VEC24" s="757"/>
      <c r="VED24" s="757"/>
      <c r="VEE24" s="757"/>
      <c r="VEF24" s="757"/>
      <c r="VEG24" s="757"/>
      <c r="VEH24" s="757"/>
      <c r="VEI24" s="757"/>
      <c r="VEJ24" s="757"/>
      <c r="VEK24" s="757"/>
      <c r="VEL24" s="757"/>
      <c r="VEM24" s="757"/>
      <c r="VEN24" s="757"/>
      <c r="VEO24" s="757"/>
      <c r="VEP24" s="757"/>
      <c r="VEQ24" s="757"/>
      <c r="VER24" s="757"/>
      <c r="VES24" s="757"/>
      <c r="VET24" s="757"/>
      <c r="VEU24" s="757"/>
      <c r="VEV24" s="757"/>
      <c r="VEW24" s="757"/>
      <c r="VEX24" s="757"/>
      <c r="VEY24" s="757"/>
      <c r="VEZ24" s="757"/>
      <c r="VFA24" s="757"/>
      <c r="VFB24" s="757"/>
      <c r="VFC24" s="757"/>
      <c r="VFD24" s="757"/>
      <c r="VFE24" s="757"/>
      <c r="VFF24" s="757"/>
      <c r="VFG24" s="757"/>
      <c r="VFH24" s="757"/>
      <c r="VFI24" s="757"/>
      <c r="VFJ24" s="757"/>
      <c r="VFK24" s="757"/>
      <c r="VFL24" s="757"/>
      <c r="VFM24" s="757"/>
      <c r="VFN24" s="757"/>
      <c r="VFO24" s="757"/>
      <c r="VFP24" s="757"/>
      <c r="VFQ24" s="757"/>
      <c r="VFR24" s="757"/>
      <c r="VFS24" s="757"/>
      <c r="VFT24" s="757"/>
      <c r="VFU24" s="757"/>
      <c r="VFV24" s="757"/>
      <c r="VFW24" s="757"/>
      <c r="VFX24" s="757"/>
      <c r="VFY24" s="757"/>
      <c r="VFZ24" s="757"/>
      <c r="VGA24" s="757"/>
      <c r="VGB24" s="757"/>
      <c r="VGC24" s="757"/>
      <c r="VGD24" s="757"/>
      <c r="VGE24" s="757"/>
      <c r="VGF24" s="757"/>
      <c r="VGG24" s="757"/>
      <c r="VGH24" s="757"/>
      <c r="VGI24" s="757"/>
      <c r="VGJ24" s="757"/>
      <c r="VGK24" s="757"/>
      <c r="VGL24" s="757"/>
      <c r="VGM24" s="757"/>
      <c r="VGN24" s="757"/>
      <c r="VGO24" s="757"/>
      <c r="VGP24" s="757"/>
      <c r="VGQ24" s="757"/>
      <c r="VGR24" s="757"/>
      <c r="VGS24" s="757"/>
      <c r="VGT24" s="757"/>
      <c r="VGU24" s="757"/>
      <c r="VGV24" s="757"/>
      <c r="VGW24" s="757"/>
      <c r="VGX24" s="757"/>
      <c r="VGY24" s="757"/>
      <c r="VGZ24" s="757"/>
      <c r="VHA24" s="757"/>
      <c r="VHB24" s="757"/>
      <c r="VHC24" s="757"/>
      <c r="VHD24" s="757"/>
      <c r="VHE24" s="757"/>
      <c r="VHF24" s="757"/>
      <c r="VHG24" s="757"/>
      <c r="VHH24" s="757"/>
      <c r="VHI24" s="757"/>
      <c r="VHJ24" s="757"/>
      <c r="VHK24" s="757"/>
      <c r="VHL24" s="757"/>
      <c r="VHM24" s="757"/>
      <c r="VHN24" s="757"/>
      <c r="VHO24" s="757"/>
      <c r="VHP24" s="757"/>
      <c r="VHQ24" s="757"/>
      <c r="VHR24" s="757"/>
      <c r="VHS24" s="757"/>
      <c r="VHT24" s="757"/>
      <c r="VHU24" s="757"/>
      <c r="VHV24" s="757"/>
      <c r="VHW24" s="757"/>
      <c r="VHX24" s="757"/>
      <c r="VHY24" s="757"/>
      <c r="VHZ24" s="757"/>
      <c r="VIA24" s="757"/>
      <c r="VIB24" s="757"/>
      <c r="VIC24" s="757"/>
      <c r="VID24" s="757"/>
      <c r="VIE24" s="757"/>
      <c r="VIF24" s="757"/>
      <c r="VIG24" s="757"/>
      <c r="VIH24" s="757"/>
      <c r="VII24" s="757"/>
      <c r="VIJ24" s="757"/>
      <c r="VIK24" s="757"/>
      <c r="VIL24" s="757"/>
      <c r="VIM24" s="757"/>
      <c r="VIN24" s="757"/>
      <c r="VIO24" s="757"/>
      <c r="VIP24" s="757"/>
      <c r="VIQ24" s="757"/>
      <c r="VIR24" s="757"/>
      <c r="VIS24" s="757"/>
      <c r="VIT24" s="757"/>
      <c r="VIU24" s="757"/>
      <c r="VIV24" s="757"/>
      <c r="VIW24" s="757"/>
      <c r="VIX24" s="757"/>
      <c r="VIY24" s="757"/>
      <c r="VIZ24" s="757"/>
      <c r="VJA24" s="757"/>
      <c r="VJB24" s="757"/>
      <c r="VJC24" s="757"/>
      <c r="VJD24" s="757"/>
      <c r="VJE24" s="757"/>
      <c r="VJF24" s="757"/>
      <c r="VJG24" s="757"/>
      <c r="VJH24" s="757"/>
      <c r="VJI24" s="757"/>
      <c r="VJJ24" s="757"/>
      <c r="VJK24" s="757"/>
      <c r="VJL24" s="757"/>
      <c r="VJM24" s="757"/>
      <c r="VJN24" s="757"/>
      <c r="VJO24" s="757"/>
      <c r="VJP24" s="757"/>
      <c r="VJQ24" s="757"/>
      <c r="VJR24" s="757"/>
      <c r="VJS24" s="757"/>
      <c r="VJT24" s="757"/>
      <c r="VJU24" s="757"/>
      <c r="VJV24" s="757"/>
      <c r="VJW24" s="757"/>
      <c r="VJX24" s="757"/>
      <c r="VJY24" s="757"/>
      <c r="VJZ24" s="757"/>
      <c r="VKA24" s="757"/>
      <c r="VKB24" s="757"/>
      <c r="VKC24" s="757"/>
      <c r="VKD24" s="757"/>
      <c r="VKE24" s="757"/>
      <c r="VKF24" s="757"/>
      <c r="VKG24" s="757"/>
      <c r="VKH24" s="757"/>
      <c r="VKI24" s="757"/>
      <c r="VKJ24" s="757"/>
      <c r="VKK24" s="757"/>
      <c r="VKL24" s="757"/>
      <c r="VKM24" s="757"/>
      <c r="VKN24" s="757"/>
      <c r="VKO24" s="757"/>
      <c r="VKP24" s="757"/>
      <c r="VKQ24" s="757"/>
      <c r="VKR24" s="757"/>
      <c r="VKS24" s="757"/>
      <c r="VKT24" s="757"/>
      <c r="VKU24" s="757"/>
      <c r="VKV24" s="757"/>
      <c r="VKW24" s="757"/>
      <c r="VKX24" s="757"/>
      <c r="VKY24" s="757"/>
      <c r="VKZ24" s="757"/>
      <c r="VLA24" s="757"/>
      <c r="VLB24" s="757"/>
      <c r="VLC24" s="757"/>
      <c r="VLD24" s="757"/>
      <c r="VLE24" s="757"/>
      <c r="VLF24" s="757"/>
      <c r="VLG24" s="757"/>
      <c r="VLH24" s="757"/>
      <c r="VLI24" s="757"/>
      <c r="VLJ24" s="757"/>
      <c r="VLK24" s="757"/>
      <c r="VLL24" s="757"/>
      <c r="VLM24" s="757"/>
      <c r="VLN24" s="757"/>
      <c r="VLO24" s="757"/>
      <c r="VLP24" s="757"/>
      <c r="VLQ24" s="757"/>
      <c r="VLR24" s="757"/>
      <c r="VLS24" s="757"/>
      <c r="VLT24" s="757"/>
      <c r="VLU24" s="757"/>
      <c r="VLV24" s="757"/>
      <c r="VLW24" s="757"/>
      <c r="VLX24" s="757"/>
      <c r="VLY24" s="757"/>
      <c r="VLZ24" s="757"/>
      <c r="VMA24" s="757"/>
      <c r="VMB24" s="757"/>
      <c r="VMC24" s="757"/>
      <c r="VMD24" s="757"/>
      <c r="VME24" s="757"/>
      <c r="VMF24" s="757"/>
      <c r="VMG24" s="757"/>
      <c r="VMH24" s="757"/>
      <c r="VMI24" s="757"/>
      <c r="VMJ24" s="757"/>
      <c r="VMK24" s="757"/>
      <c r="VML24" s="757"/>
      <c r="VMM24" s="757"/>
      <c r="VMN24" s="757"/>
      <c r="VMO24" s="757"/>
      <c r="VMP24" s="757"/>
      <c r="VMQ24" s="757"/>
      <c r="VMR24" s="757"/>
      <c r="VMS24" s="757"/>
      <c r="VMT24" s="757"/>
      <c r="VMU24" s="757"/>
      <c r="VMV24" s="757"/>
      <c r="VMW24" s="757"/>
      <c r="VMX24" s="757"/>
      <c r="VMY24" s="757"/>
      <c r="VMZ24" s="757"/>
      <c r="VNA24" s="757"/>
      <c r="VNB24" s="757"/>
      <c r="VNC24" s="757"/>
      <c r="VND24" s="757"/>
      <c r="VNE24" s="757"/>
      <c r="VNF24" s="757"/>
      <c r="VNG24" s="757"/>
      <c r="VNH24" s="757"/>
      <c r="VNI24" s="757"/>
      <c r="VNJ24" s="757"/>
      <c r="VNK24" s="757"/>
      <c r="VNL24" s="757"/>
      <c r="VNM24" s="757"/>
      <c r="VNN24" s="757"/>
      <c r="VNO24" s="757"/>
      <c r="VNP24" s="757"/>
      <c r="VNQ24" s="757"/>
      <c r="VNR24" s="757"/>
      <c r="VNS24" s="757"/>
      <c r="VNT24" s="757"/>
      <c r="VNU24" s="757"/>
      <c r="VNV24" s="757"/>
      <c r="VNW24" s="757"/>
      <c r="VNX24" s="757"/>
      <c r="VNY24" s="757"/>
      <c r="VNZ24" s="757"/>
      <c r="VOA24" s="757"/>
      <c r="VOB24" s="757"/>
      <c r="VOC24" s="757"/>
      <c r="VOD24" s="757"/>
      <c r="VOE24" s="757"/>
      <c r="VOF24" s="757"/>
      <c r="VOG24" s="757"/>
      <c r="VOH24" s="757"/>
      <c r="VOI24" s="757"/>
      <c r="VOJ24" s="757"/>
      <c r="VOK24" s="757"/>
      <c r="VOL24" s="757"/>
      <c r="VOM24" s="757"/>
      <c r="VON24" s="757"/>
      <c r="VOO24" s="757"/>
      <c r="VOP24" s="757"/>
      <c r="VOQ24" s="757"/>
      <c r="VOR24" s="757"/>
      <c r="VOS24" s="757"/>
      <c r="VOT24" s="757"/>
      <c r="VOU24" s="757"/>
      <c r="VOV24" s="757"/>
      <c r="VOW24" s="757"/>
      <c r="VOX24" s="757"/>
      <c r="VOY24" s="757"/>
      <c r="VOZ24" s="757"/>
      <c r="VPA24" s="757"/>
      <c r="VPB24" s="757"/>
      <c r="VPC24" s="757"/>
      <c r="VPD24" s="757"/>
      <c r="VPE24" s="757"/>
      <c r="VPF24" s="757"/>
      <c r="VPG24" s="757"/>
      <c r="VPH24" s="757"/>
      <c r="VPI24" s="757"/>
      <c r="VPJ24" s="757"/>
      <c r="VPK24" s="757"/>
      <c r="VPL24" s="757"/>
      <c r="VPM24" s="757"/>
      <c r="VPN24" s="757"/>
      <c r="VPO24" s="757"/>
      <c r="VPP24" s="757"/>
      <c r="VPQ24" s="757"/>
      <c r="VPR24" s="757"/>
      <c r="VPS24" s="757"/>
      <c r="VPT24" s="757"/>
      <c r="VPU24" s="757"/>
      <c r="VPV24" s="757"/>
      <c r="VPW24" s="757"/>
      <c r="VPX24" s="757"/>
      <c r="VPY24" s="757"/>
      <c r="VPZ24" s="757"/>
      <c r="VQA24" s="757"/>
      <c r="VQB24" s="757"/>
      <c r="VQC24" s="757"/>
      <c r="VQD24" s="757"/>
      <c r="VQE24" s="757"/>
      <c r="VQF24" s="757"/>
      <c r="VQG24" s="757"/>
      <c r="VQH24" s="757"/>
      <c r="VQI24" s="757"/>
      <c r="VQJ24" s="757"/>
      <c r="VQK24" s="757"/>
      <c r="VQL24" s="757"/>
      <c r="VQM24" s="757"/>
      <c r="VQN24" s="757"/>
      <c r="VQO24" s="757"/>
      <c r="VQP24" s="757"/>
      <c r="VQQ24" s="757"/>
      <c r="VQR24" s="757"/>
      <c r="VQS24" s="757"/>
      <c r="VQT24" s="757"/>
      <c r="VQU24" s="757"/>
      <c r="VQV24" s="757"/>
      <c r="VQW24" s="757"/>
      <c r="VQX24" s="757"/>
      <c r="VQY24" s="757"/>
      <c r="VQZ24" s="757"/>
      <c r="VRA24" s="757"/>
      <c r="VRB24" s="757"/>
      <c r="VRC24" s="757"/>
      <c r="VRD24" s="757"/>
      <c r="VRE24" s="757"/>
      <c r="VRF24" s="757"/>
      <c r="VRG24" s="757"/>
      <c r="VRH24" s="757"/>
      <c r="VRI24" s="757"/>
      <c r="VRJ24" s="757"/>
      <c r="VRK24" s="757"/>
      <c r="VRL24" s="757"/>
      <c r="VRM24" s="757"/>
      <c r="VRN24" s="757"/>
      <c r="VRO24" s="757"/>
      <c r="VRP24" s="757"/>
      <c r="VRQ24" s="757"/>
      <c r="VRR24" s="757"/>
      <c r="VRS24" s="757"/>
      <c r="VRT24" s="757"/>
      <c r="VRU24" s="757"/>
      <c r="VRV24" s="757"/>
      <c r="VRW24" s="757"/>
      <c r="VRX24" s="757"/>
      <c r="VRY24" s="757"/>
      <c r="VRZ24" s="757"/>
      <c r="VSA24" s="757"/>
      <c r="VSB24" s="757"/>
      <c r="VSC24" s="757"/>
      <c r="VSD24" s="757"/>
      <c r="VSE24" s="757"/>
      <c r="VSF24" s="757"/>
      <c r="VSG24" s="757"/>
      <c r="VSH24" s="757"/>
      <c r="VSI24" s="757"/>
      <c r="VSJ24" s="757"/>
      <c r="VSK24" s="757"/>
      <c r="VSL24" s="757"/>
      <c r="VSM24" s="757"/>
      <c r="VSN24" s="757"/>
      <c r="VSO24" s="757"/>
      <c r="VSP24" s="757"/>
      <c r="VSQ24" s="757"/>
      <c r="VSR24" s="757"/>
      <c r="VSS24" s="757"/>
      <c r="VST24" s="757"/>
      <c r="VSU24" s="757"/>
      <c r="VSV24" s="757"/>
      <c r="VSW24" s="757"/>
      <c r="VSX24" s="757"/>
      <c r="VSY24" s="757"/>
      <c r="VSZ24" s="757"/>
      <c r="VTA24" s="757"/>
      <c r="VTB24" s="757"/>
      <c r="VTC24" s="757"/>
      <c r="VTD24" s="757"/>
      <c r="VTE24" s="757"/>
      <c r="VTF24" s="757"/>
      <c r="VTG24" s="757"/>
      <c r="VTH24" s="757"/>
      <c r="VTI24" s="757"/>
      <c r="VTJ24" s="757"/>
      <c r="VTK24" s="757"/>
      <c r="VTL24" s="757"/>
      <c r="VTM24" s="757"/>
      <c r="VTN24" s="757"/>
      <c r="VTO24" s="757"/>
      <c r="VTP24" s="757"/>
      <c r="VTQ24" s="757"/>
      <c r="VTR24" s="757"/>
      <c r="VTS24" s="757"/>
      <c r="VTT24" s="757"/>
      <c r="VTU24" s="757"/>
      <c r="VTV24" s="757"/>
      <c r="VTW24" s="757"/>
      <c r="VTX24" s="757"/>
      <c r="VTY24" s="757"/>
      <c r="VTZ24" s="757"/>
      <c r="VUA24" s="757"/>
      <c r="VUB24" s="757"/>
      <c r="VUC24" s="757"/>
      <c r="VUD24" s="757"/>
      <c r="VUE24" s="757"/>
      <c r="VUF24" s="757"/>
      <c r="VUG24" s="757"/>
      <c r="VUH24" s="757"/>
      <c r="VUI24" s="757"/>
      <c r="VUJ24" s="757"/>
      <c r="VUK24" s="757"/>
      <c r="VUL24" s="757"/>
      <c r="VUM24" s="757"/>
      <c r="VUN24" s="757"/>
      <c r="VUO24" s="757"/>
      <c r="VUP24" s="757"/>
      <c r="VUQ24" s="757"/>
      <c r="VUR24" s="757"/>
      <c r="VUS24" s="757"/>
      <c r="VUT24" s="757"/>
      <c r="VUU24" s="757"/>
      <c r="VUV24" s="757"/>
      <c r="VUW24" s="757"/>
      <c r="VUX24" s="757"/>
      <c r="VUY24" s="757"/>
      <c r="VUZ24" s="757"/>
      <c r="VVA24" s="757"/>
      <c r="VVB24" s="757"/>
      <c r="VVC24" s="757"/>
      <c r="VVD24" s="757"/>
      <c r="VVE24" s="757"/>
      <c r="VVF24" s="757"/>
      <c r="VVG24" s="757"/>
      <c r="VVH24" s="757"/>
      <c r="VVI24" s="757"/>
      <c r="VVJ24" s="757"/>
      <c r="VVK24" s="757"/>
      <c r="VVL24" s="757"/>
      <c r="VVM24" s="757"/>
      <c r="VVN24" s="757"/>
      <c r="VVO24" s="757"/>
      <c r="VVP24" s="757"/>
      <c r="VVQ24" s="757"/>
      <c r="VVR24" s="757"/>
      <c r="VVS24" s="757"/>
      <c r="VVT24" s="757"/>
      <c r="VVU24" s="757"/>
      <c r="VVV24" s="757"/>
      <c r="VVW24" s="757"/>
      <c r="VVX24" s="757"/>
      <c r="VVY24" s="757"/>
      <c r="VVZ24" s="757"/>
      <c r="VWA24" s="757"/>
      <c r="VWB24" s="757"/>
      <c r="VWC24" s="757"/>
      <c r="VWD24" s="757"/>
      <c r="VWE24" s="757"/>
      <c r="VWF24" s="757"/>
      <c r="VWG24" s="757"/>
      <c r="VWH24" s="757"/>
      <c r="VWI24" s="757"/>
      <c r="VWJ24" s="757"/>
      <c r="VWK24" s="757"/>
      <c r="VWL24" s="757"/>
      <c r="VWM24" s="757"/>
      <c r="VWN24" s="757"/>
      <c r="VWO24" s="757"/>
      <c r="VWP24" s="757"/>
      <c r="VWQ24" s="757"/>
      <c r="VWR24" s="757"/>
      <c r="VWS24" s="757"/>
      <c r="VWT24" s="757"/>
      <c r="VWU24" s="757"/>
      <c r="VWV24" s="757"/>
      <c r="VWW24" s="757"/>
      <c r="VWX24" s="757"/>
      <c r="VWY24" s="757"/>
      <c r="VWZ24" s="757"/>
      <c r="VXA24" s="757"/>
      <c r="VXB24" s="757"/>
      <c r="VXC24" s="757"/>
      <c r="VXD24" s="757"/>
      <c r="VXE24" s="757"/>
      <c r="VXF24" s="757"/>
      <c r="VXG24" s="757"/>
      <c r="VXH24" s="757"/>
      <c r="VXI24" s="757"/>
      <c r="VXJ24" s="757"/>
      <c r="VXK24" s="757"/>
      <c r="VXL24" s="757"/>
      <c r="VXM24" s="757"/>
      <c r="VXN24" s="757"/>
      <c r="VXO24" s="757"/>
      <c r="VXP24" s="757"/>
      <c r="VXQ24" s="757"/>
      <c r="VXR24" s="757"/>
      <c r="VXS24" s="757"/>
      <c r="VXT24" s="757"/>
      <c r="VXU24" s="757"/>
      <c r="VXV24" s="757"/>
      <c r="VXW24" s="757"/>
      <c r="VXX24" s="757"/>
      <c r="VXY24" s="757"/>
      <c r="VXZ24" s="757"/>
      <c r="VYA24" s="757"/>
      <c r="VYB24" s="757"/>
      <c r="VYC24" s="757"/>
      <c r="VYD24" s="757"/>
      <c r="VYE24" s="757"/>
      <c r="VYF24" s="757"/>
      <c r="VYG24" s="757"/>
      <c r="VYH24" s="757"/>
      <c r="VYI24" s="757"/>
      <c r="VYJ24" s="757"/>
      <c r="VYK24" s="757"/>
      <c r="VYL24" s="757"/>
      <c r="VYM24" s="757"/>
      <c r="VYN24" s="757"/>
      <c r="VYO24" s="757"/>
      <c r="VYP24" s="757"/>
      <c r="VYQ24" s="757"/>
      <c r="VYR24" s="757"/>
      <c r="VYS24" s="757"/>
      <c r="VYT24" s="757"/>
      <c r="VYU24" s="757"/>
      <c r="VYV24" s="757"/>
      <c r="VYW24" s="757"/>
      <c r="VYX24" s="757"/>
      <c r="VYY24" s="757"/>
      <c r="VYZ24" s="757"/>
      <c r="VZA24" s="757"/>
      <c r="VZB24" s="757"/>
      <c r="VZC24" s="757"/>
      <c r="VZD24" s="757"/>
      <c r="VZE24" s="757"/>
      <c r="VZF24" s="757"/>
      <c r="VZG24" s="757"/>
      <c r="VZH24" s="757"/>
      <c r="VZI24" s="757"/>
      <c r="VZJ24" s="757"/>
      <c r="VZK24" s="757"/>
      <c r="VZL24" s="757"/>
      <c r="VZM24" s="757"/>
      <c r="VZN24" s="757"/>
      <c r="VZO24" s="757"/>
      <c r="VZP24" s="757"/>
      <c r="VZQ24" s="757"/>
      <c r="VZR24" s="757"/>
      <c r="VZS24" s="757"/>
      <c r="VZT24" s="757"/>
      <c r="VZU24" s="757"/>
      <c r="VZV24" s="757"/>
      <c r="VZW24" s="757"/>
      <c r="VZX24" s="757"/>
      <c r="VZY24" s="757"/>
      <c r="VZZ24" s="757"/>
      <c r="WAA24" s="757"/>
      <c r="WAB24" s="757"/>
      <c r="WAC24" s="757"/>
      <c r="WAD24" s="757"/>
      <c r="WAE24" s="757"/>
      <c r="WAF24" s="757"/>
      <c r="WAG24" s="757"/>
      <c r="WAH24" s="757"/>
      <c r="WAI24" s="757"/>
      <c r="WAJ24" s="757"/>
      <c r="WAK24" s="757"/>
      <c r="WAL24" s="757"/>
      <c r="WAM24" s="757"/>
      <c r="WAN24" s="757"/>
      <c r="WAO24" s="757"/>
      <c r="WAP24" s="757"/>
      <c r="WAQ24" s="757"/>
      <c r="WAR24" s="757"/>
      <c r="WAS24" s="757"/>
      <c r="WAT24" s="757"/>
      <c r="WAU24" s="757"/>
      <c r="WAV24" s="757"/>
      <c r="WAW24" s="757"/>
      <c r="WAX24" s="757"/>
      <c r="WAY24" s="757"/>
      <c r="WAZ24" s="757"/>
      <c r="WBA24" s="757"/>
      <c r="WBB24" s="757"/>
      <c r="WBC24" s="757"/>
      <c r="WBD24" s="757"/>
      <c r="WBE24" s="757"/>
      <c r="WBF24" s="757"/>
      <c r="WBG24" s="757"/>
      <c r="WBH24" s="757"/>
      <c r="WBI24" s="757"/>
      <c r="WBJ24" s="757"/>
      <c r="WBK24" s="757"/>
      <c r="WBL24" s="757"/>
      <c r="WBM24" s="757"/>
      <c r="WBN24" s="757"/>
      <c r="WBO24" s="757"/>
      <c r="WBP24" s="757"/>
      <c r="WBQ24" s="757"/>
      <c r="WBR24" s="757"/>
      <c r="WBS24" s="757"/>
      <c r="WBT24" s="757"/>
      <c r="WBU24" s="757"/>
      <c r="WBV24" s="757"/>
      <c r="WBW24" s="757"/>
      <c r="WBX24" s="757"/>
      <c r="WBY24" s="757"/>
      <c r="WBZ24" s="757"/>
      <c r="WCA24" s="757"/>
      <c r="WCB24" s="757"/>
      <c r="WCC24" s="757"/>
      <c r="WCD24" s="757"/>
      <c r="WCE24" s="757"/>
      <c r="WCF24" s="757"/>
      <c r="WCG24" s="757"/>
      <c r="WCH24" s="757"/>
      <c r="WCI24" s="757"/>
      <c r="WCJ24" s="757"/>
      <c r="WCK24" s="757"/>
      <c r="WCL24" s="757"/>
      <c r="WCM24" s="757"/>
      <c r="WCN24" s="757"/>
      <c r="WCO24" s="757"/>
      <c r="WCP24" s="757"/>
      <c r="WCQ24" s="757"/>
      <c r="WCR24" s="757"/>
      <c r="WCS24" s="757"/>
      <c r="WCT24" s="757"/>
      <c r="WCU24" s="757"/>
      <c r="WCV24" s="757"/>
      <c r="WCW24" s="757"/>
      <c r="WCX24" s="757"/>
      <c r="WCY24" s="757"/>
      <c r="WCZ24" s="757"/>
      <c r="WDA24" s="757"/>
      <c r="WDB24" s="757"/>
      <c r="WDC24" s="757"/>
      <c r="WDD24" s="757"/>
      <c r="WDE24" s="757"/>
      <c r="WDF24" s="757"/>
      <c r="WDG24" s="757"/>
      <c r="WDH24" s="757"/>
      <c r="WDI24" s="757"/>
      <c r="WDJ24" s="757"/>
      <c r="WDK24" s="757"/>
      <c r="WDL24" s="757"/>
      <c r="WDM24" s="757"/>
      <c r="WDN24" s="757"/>
      <c r="WDO24" s="757"/>
      <c r="WDP24" s="757"/>
      <c r="WDQ24" s="757"/>
      <c r="WDR24" s="757"/>
      <c r="WDS24" s="757"/>
      <c r="WDT24" s="757"/>
      <c r="WDU24" s="757"/>
      <c r="WDV24" s="757"/>
      <c r="WDW24" s="757"/>
      <c r="WDX24" s="757"/>
      <c r="WDY24" s="757"/>
      <c r="WDZ24" s="757"/>
      <c r="WEA24" s="757"/>
      <c r="WEB24" s="757"/>
      <c r="WEC24" s="757"/>
      <c r="WED24" s="757"/>
      <c r="WEE24" s="757"/>
      <c r="WEF24" s="757"/>
      <c r="WEG24" s="757"/>
      <c r="WEH24" s="757"/>
      <c r="WEI24" s="757"/>
      <c r="WEJ24" s="757"/>
      <c r="WEK24" s="757"/>
      <c r="WEL24" s="757"/>
      <c r="WEM24" s="757"/>
      <c r="WEN24" s="757"/>
      <c r="WEO24" s="757"/>
      <c r="WEP24" s="757"/>
      <c r="WEQ24" s="757"/>
      <c r="WER24" s="757"/>
      <c r="WES24" s="757"/>
      <c r="WET24" s="757"/>
      <c r="WEU24" s="757"/>
      <c r="WEV24" s="757"/>
      <c r="WEW24" s="757"/>
      <c r="WEX24" s="757"/>
      <c r="WEY24" s="757"/>
      <c r="WEZ24" s="757"/>
      <c r="WFA24" s="757"/>
      <c r="WFB24" s="757"/>
      <c r="WFC24" s="757"/>
      <c r="WFD24" s="757"/>
      <c r="WFE24" s="757"/>
      <c r="WFF24" s="757"/>
      <c r="WFG24" s="757"/>
      <c r="WFH24" s="757"/>
      <c r="WFI24" s="757"/>
      <c r="WFJ24" s="757"/>
      <c r="WFK24" s="757"/>
      <c r="WFL24" s="757"/>
      <c r="WFM24" s="757"/>
      <c r="WFN24" s="757"/>
      <c r="WFO24" s="757"/>
      <c r="WFP24" s="757"/>
      <c r="WFQ24" s="757"/>
      <c r="WFR24" s="757"/>
      <c r="WFS24" s="757"/>
      <c r="WFT24" s="757"/>
      <c r="WFU24" s="757"/>
      <c r="WFV24" s="757"/>
      <c r="WFW24" s="757"/>
      <c r="WFX24" s="757"/>
      <c r="WFY24" s="757"/>
      <c r="WFZ24" s="757"/>
      <c r="WGA24" s="757"/>
      <c r="WGB24" s="757"/>
      <c r="WGC24" s="757"/>
      <c r="WGD24" s="757"/>
      <c r="WGE24" s="757"/>
      <c r="WGF24" s="757"/>
      <c r="WGG24" s="757"/>
      <c r="WGH24" s="757"/>
      <c r="WGI24" s="757"/>
      <c r="WGJ24" s="757"/>
      <c r="WGK24" s="757"/>
      <c r="WGL24" s="757"/>
      <c r="WGM24" s="757"/>
      <c r="WGN24" s="757"/>
      <c r="WGO24" s="757"/>
      <c r="WGP24" s="757"/>
      <c r="WGQ24" s="757"/>
      <c r="WGR24" s="757"/>
      <c r="WGS24" s="757"/>
      <c r="WGT24" s="757"/>
      <c r="WGU24" s="757"/>
      <c r="WGV24" s="757"/>
      <c r="WGW24" s="757"/>
      <c r="WGX24" s="757"/>
      <c r="WGY24" s="757"/>
      <c r="WGZ24" s="757"/>
      <c r="WHA24" s="757"/>
      <c r="WHB24" s="757"/>
      <c r="WHC24" s="757"/>
      <c r="WHD24" s="757"/>
      <c r="WHE24" s="757"/>
      <c r="WHF24" s="757"/>
      <c r="WHG24" s="757"/>
      <c r="WHH24" s="757"/>
      <c r="WHI24" s="757"/>
      <c r="WHJ24" s="757"/>
      <c r="WHK24" s="757"/>
      <c r="WHL24" s="757"/>
      <c r="WHM24" s="757"/>
      <c r="WHN24" s="757"/>
      <c r="WHO24" s="757"/>
      <c r="WHP24" s="757"/>
      <c r="WHQ24" s="757"/>
      <c r="WHR24" s="757"/>
      <c r="WHS24" s="757"/>
      <c r="WHT24" s="757"/>
      <c r="WHU24" s="757"/>
      <c r="WHV24" s="757"/>
      <c r="WHW24" s="757"/>
      <c r="WHX24" s="757"/>
      <c r="WHY24" s="757"/>
      <c r="WHZ24" s="757"/>
      <c r="WIA24" s="757"/>
      <c r="WIB24" s="757"/>
      <c r="WIC24" s="757"/>
      <c r="WID24" s="757"/>
      <c r="WIE24" s="757"/>
      <c r="WIF24" s="757"/>
      <c r="WIG24" s="757"/>
      <c r="WIH24" s="757"/>
      <c r="WII24" s="757"/>
      <c r="WIJ24" s="757"/>
      <c r="WIK24" s="757"/>
      <c r="WIL24" s="757"/>
      <c r="WIM24" s="757"/>
      <c r="WIN24" s="757"/>
      <c r="WIO24" s="757"/>
      <c r="WIP24" s="757"/>
      <c r="WIQ24" s="757"/>
      <c r="WIR24" s="757"/>
      <c r="WIS24" s="757"/>
      <c r="WIT24" s="757"/>
      <c r="WIU24" s="757"/>
      <c r="WIV24" s="757"/>
      <c r="WIW24" s="757"/>
      <c r="WIX24" s="757"/>
      <c r="WIY24" s="757"/>
      <c r="WIZ24" s="757"/>
      <c r="WJA24" s="757"/>
      <c r="WJB24" s="757"/>
      <c r="WJC24" s="757"/>
      <c r="WJD24" s="757"/>
      <c r="WJE24" s="757"/>
      <c r="WJF24" s="757"/>
      <c r="WJG24" s="757"/>
      <c r="WJH24" s="757"/>
      <c r="WJI24" s="757"/>
      <c r="WJJ24" s="757"/>
      <c r="WJK24" s="757"/>
      <c r="WJL24" s="757"/>
      <c r="WJM24" s="757"/>
      <c r="WJN24" s="757"/>
      <c r="WJO24" s="757"/>
      <c r="WJP24" s="757"/>
      <c r="WJQ24" s="757"/>
      <c r="WJR24" s="757"/>
      <c r="WJS24" s="757"/>
      <c r="WJT24" s="757"/>
      <c r="WJU24" s="757"/>
      <c r="WJV24" s="757"/>
      <c r="WJW24" s="757"/>
      <c r="WJX24" s="757"/>
      <c r="WJY24" s="757"/>
      <c r="WJZ24" s="757"/>
      <c r="WKA24" s="757"/>
      <c r="WKB24" s="757"/>
      <c r="WKC24" s="757"/>
      <c r="WKD24" s="757"/>
      <c r="WKE24" s="757"/>
      <c r="WKF24" s="757"/>
      <c r="WKG24" s="757"/>
      <c r="WKH24" s="757"/>
      <c r="WKI24" s="757"/>
      <c r="WKJ24" s="757"/>
      <c r="WKK24" s="757"/>
      <c r="WKL24" s="757"/>
      <c r="WKM24" s="757"/>
      <c r="WKN24" s="757"/>
      <c r="WKO24" s="757"/>
      <c r="WKP24" s="757"/>
      <c r="WKQ24" s="757"/>
      <c r="WKR24" s="757"/>
      <c r="WKS24" s="757"/>
      <c r="WKT24" s="757"/>
      <c r="WKU24" s="757"/>
      <c r="WKV24" s="757"/>
      <c r="WKW24" s="757"/>
      <c r="WKX24" s="757"/>
      <c r="WKY24" s="757"/>
      <c r="WKZ24" s="757"/>
      <c r="WLA24" s="757"/>
      <c r="WLB24" s="757"/>
      <c r="WLC24" s="757"/>
      <c r="WLD24" s="757"/>
      <c r="WLE24" s="757"/>
      <c r="WLF24" s="757"/>
      <c r="WLG24" s="757"/>
      <c r="WLH24" s="757"/>
      <c r="WLI24" s="757"/>
      <c r="WLJ24" s="757"/>
      <c r="WLK24" s="757"/>
      <c r="WLL24" s="757"/>
      <c r="WLM24" s="757"/>
      <c r="WLN24" s="757"/>
      <c r="WLO24" s="757"/>
      <c r="WLP24" s="757"/>
      <c r="WLQ24" s="757"/>
      <c r="WLR24" s="757"/>
      <c r="WLS24" s="757"/>
      <c r="WLT24" s="757"/>
      <c r="WLU24" s="757"/>
      <c r="WLV24" s="757"/>
      <c r="WLW24" s="757"/>
      <c r="WLX24" s="757"/>
      <c r="WLY24" s="757"/>
      <c r="WLZ24" s="757"/>
      <c r="WMA24" s="757"/>
      <c r="WMB24" s="757"/>
      <c r="WMC24" s="757"/>
      <c r="WMD24" s="757"/>
      <c r="WME24" s="757"/>
      <c r="WMF24" s="757"/>
      <c r="WMG24" s="757"/>
      <c r="WMH24" s="757"/>
      <c r="WMI24" s="757"/>
      <c r="WMJ24" s="757"/>
      <c r="WMK24" s="757"/>
      <c r="WML24" s="757"/>
      <c r="WMM24" s="757"/>
      <c r="WMN24" s="757"/>
      <c r="WMO24" s="757"/>
      <c r="WMP24" s="757"/>
      <c r="WMQ24" s="757"/>
      <c r="WMR24" s="757"/>
      <c r="WMS24" s="757"/>
      <c r="WMT24" s="757"/>
      <c r="WMU24" s="757"/>
      <c r="WMV24" s="757"/>
      <c r="WMW24" s="757"/>
      <c r="WMX24" s="757"/>
      <c r="WMY24" s="757"/>
      <c r="WMZ24" s="757"/>
      <c r="WNA24" s="757"/>
      <c r="WNB24" s="757"/>
      <c r="WNC24" s="757"/>
      <c r="WND24" s="757"/>
      <c r="WNE24" s="757"/>
      <c r="WNF24" s="757"/>
      <c r="WNG24" s="757"/>
      <c r="WNH24" s="757"/>
      <c r="WNI24" s="757"/>
      <c r="WNJ24" s="757"/>
      <c r="WNK24" s="757"/>
      <c r="WNL24" s="757"/>
      <c r="WNM24" s="757"/>
      <c r="WNN24" s="757"/>
      <c r="WNO24" s="757"/>
      <c r="WNP24" s="757"/>
      <c r="WNQ24" s="757"/>
      <c r="WNR24" s="757"/>
      <c r="WNS24" s="757"/>
      <c r="WNT24" s="757"/>
      <c r="WNU24" s="757"/>
      <c r="WNV24" s="757"/>
      <c r="WNW24" s="757"/>
      <c r="WNX24" s="757"/>
      <c r="WNY24" s="757"/>
      <c r="WNZ24" s="757"/>
      <c r="WOA24" s="757"/>
      <c r="WOB24" s="757"/>
      <c r="WOC24" s="757"/>
      <c r="WOD24" s="757"/>
      <c r="WOE24" s="757"/>
      <c r="WOF24" s="757"/>
      <c r="WOG24" s="757"/>
      <c r="WOH24" s="757"/>
      <c r="WOI24" s="757"/>
      <c r="WOJ24" s="757"/>
      <c r="WOK24" s="757"/>
      <c r="WOL24" s="757"/>
      <c r="WOM24" s="757"/>
      <c r="WON24" s="757"/>
      <c r="WOO24" s="757"/>
      <c r="WOP24" s="757"/>
      <c r="WOQ24" s="757"/>
      <c r="WOR24" s="757"/>
      <c r="WOS24" s="757"/>
      <c r="WOT24" s="757"/>
      <c r="WOU24" s="757"/>
      <c r="WOV24" s="757"/>
      <c r="WOW24" s="757"/>
      <c r="WOX24" s="757"/>
      <c r="WOY24" s="757"/>
      <c r="WOZ24" s="757"/>
      <c r="WPA24" s="757"/>
      <c r="WPB24" s="757"/>
      <c r="WPC24" s="757"/>
      <c r="WPD24" s="757"/>
      <c r="WPE24" s="757"/>
      <c r="WPF24" s="757"/>
      <c r="WPG24" s="757"/>
      <c r="WPH24" s="757"/>
      <c r="WPI24" s="757"/>
      <c r="WPJ24" s="757"/>
      <c r="WPK24" s="757"/>
      <c r="WPL24" s="757"/>
      <c r="WPM24" s="757"/>
      <c r="WPN24" s="757"/>
      <c r="WPO24" s="757"/>
      <c r="WPP24" s="757"/>
      <c r="WPQ24" s="757"/>
      <c r="WPR24" s="757"/>
      <c r="WPS24" s="757"/>
      <c r="WPT24" s="757"/>
      <c r="WPU24" s="757"/>
      <c r="WPV24" s="757"/>
      <c r="WPW24" s="757"/>
      <c r="WPX24" s="757"/>
      <c r="WPY24" s="757"/>
      <c r="WPZ24" s="757"/>
      <c r="WQA24" s="757"/>
      <c r="WQB24" s="757"/>
      <c r="WQC24" s="757"/>
      <c r="WQD24" s="757"/>
      <c r="WQE24" s="757"/>
      <c r="WQF24" s="757"/>
      <c r="WQG24" s="757"/>
      <c r="WQH24" s="757"/>
      <c r="WQI24" s="757"/>
      <c r="WQJ24" s="757"/>
      <c r="WQK24" s="757"/>
      <c r="WQL24" s="757"/>
      <c r="WQM24" s="757"/>
      <c r="WQN24" s="757"/>
      <c r="WQO24" s="757"/>
      <c r="WQP24" s="757"/>
      <c r="WQQ24" s="757"/>
      <c r="WQR24" s="757"/>
      <c r="WQS24" s="757"/>
      <c r="WQT24" s="757"/>
      <c r="WQU24" s="757"/>
      <c r="WQV24" s="757"/>
      <c r="WQW24" s="757"/>
      <c r="WQX24" s="757"/>
      <c r="WQY24" s="757"/>
      <c r="WQZ24" s="757"/>
      <c r="WRA24" s="757"/>
      <c r="WRB24" s="757"/>
      <c r="WRC24" s="757"/>
      <c r="WRD24" s="757"/>
      <c r="WRE24" s="757"/>
      <c r="WRF24" s="757"/>
      <c r="WRG24" s="757"/>
      <c r="WRH24" s="757"/>
      <c r="WRI24" s="757"/>
      <c r="WRJ24" s="757"/>
      <c r="WRK24" s="757"/>
      <c r="WRL24" s="757"/>
      <c r="WRM24" s="757"/>
      <c r="WRN24" s="757"/>
      <c r="WRO24" s="757"/>
      <c r="WRP24" s="757"/>
      <c r="WRQ24" s="757"/>
      <c r="WRR24" s="757"/>
      <c r="WRS24" s="757"/>
      <c r="WRT24" s="757"/>
      <c r="WRU24" s="757"/>
      <c r="WRV24" s="757"/>
      <c r="WRW24" s="757"/>
      <c r="WRX24" s="757"/>
      <c r="WRY24" s="757"/>
      <c r="WRZ24" s="757"/>
      <c r="WSA24" s="757"/>
      <c r="WSB24" s="757"/>
      <c r="WSC24" s="757"/>
      <c r="WSD24" s="757"/>
      <c r="WSE24" s="757"/>
      <c r="WSF24" s="757"/>
      <c r="WSG24" s="757"/>
      <c r="WSH24" s="757"/>
      <c r="WSI24" s="757"/>
      <c r="WSJ24" s="757"/>
      <c r="WSK24" s="757"/>
      <c r="WSL24" s="757"/>
      <c r="WSM24" s="757"/>
      <c r="WSN24" s="757"/>
      <c r="WSO24" s="757"/>
      <c r="WSP24" s="757"/>
      <c r="WSQ24" s="757"/>
      <c r="WSR24" s="757"/>
      <c r="WSS24" s="757"/>
      <c r="WST24" s="757"/>
      <c r="WSU24" s="757"/>
      <c r="WSV24" s="757"/>
      <c r="WSW24" s="757"/>
      <c r="WSX24" s="757"/>
      <c r="WSY24" s="757"/>
      <c r="WSZ24" s="757"/>
      <c r="WTA24" s="757"/>
      <c r="WTB24" s="757"/>
      <c r="WTC24" s="757"/>
      <c r="WTD24" s="757"/>
      <c r="WTE24" s="757"/>
      <c r="WTF24" s="757"/>
      <c r="WTG24" s="757"/>
      <c r="WTH24" s="757"/>
      <c r="WTI24" s="757"/>
      <c r="WTJ24" s="757"/>
      <c r="WTK24" s="757"/>
      <c r="WTL24" s="757"/>
      <c r="WTM24" s="757"/>
      <c r="WTN24" s="757"/>
      <c r="WTO24" s="757"/>
      <c r="WTP24" s="757"/>
      <c r="WTQ24" s="757"/>
      <c r="WTR24" s="757"/>
      <c r="WTS24" s="757"/>
      <c r="WTT24" s="757"/>
      <c r="WTU24" s="757"/>
      <c r="WTV24" s="757"/>
      <c r="WTW24" s="757"/>
      <c r="WTX24" s="757"/>
      <c r="WTY24" s="757"/>
      <c r="WTZ24" s="757"/>
      <c r="WUA24" s="757"/>
      <c r="WUB24" s="757"/>
      <c r="WUC24" s="757"/>
      <c r="WUD24" s="757"/>
      <c r="WUE24" s="757"/>
      <c r="WUF24" s="757"/>
      <c r="WUG24" s="757"/>
      <c r="WUH24" s="757"/>
      <c r="WUI24" s="757"/>
      <c r="WUJ24" s="757"/>
      <c r="WUK24" s="757"/>
      <c r="WUL24" s="757"/>
      <c r="WUM24" s="757"/>
      <c r="WUN24" s="757"/>
      <c r="WUO24" s="757"/>
      <c r="WUP24" s="757"/>
      <c r="WUQ24" s="757"/>
      <c r="WUR24" s="757"/>
      <c r="WUS24" s="757"/>
      <c r="WUT24" s="757"/>
      <c r="WUU24" s="757"/>
      <c r="WUV24" s="757"/>
      <c r="WUW24" s="757"/>
      <c r="WUX24" s="757"/>
      <c r="WUY24" s="757"/>
      <c r="WUZ24" s="757"/>
      <c r="WVA24" s="757"/>
      <c r="WVB24" s="757"/>
      <c r="WVC24" s="757"/>
      <c r="WVD24" s="757"/>
      <c r="WVE24" s="757"/>
      <c r="WVF24" s="757"/>
      <c r="WVG24" s="757"/>
      <c r="WVH24" s="757"/>
      <c r="WVI24" s="757"/>
      <c r="WVJ24" s="757"/>
      <c r="WVK24" s="757"/>
      <c r="WVL24" s="757"/>
      <c r="WVM24" s="757"/>
      <c r="WVN24" s="757"/>
      <c r="WVO24" s="757"/>
      <c r="WVP24" s="757"/>
      <c r="WVQ24" s="757"/>
      <c r="WVR24" s="757"/>
      <c r="WVS24" s="757"/>
      <c r="WVT24" s="757"/>
      <c r="WVU24" s="757"/>
      <c r="WVV24" s="757"/>
      <c r="WVW24" s="757"/>
      <c r="WVX24" s="757"/>
      <c r="WVY24" s="757"/>
      <c r="WVZ24" s="757"/>
      <c r="WWA24" s="757"/>
      <c r="WWB24" s="757"/>
      <c r="WWC24" s="757"/>
      <c r="WWD24" s="757"/>
      <c r="WWE24" s="757"/>
      <c r="WWF24" s="757"/>
      <c r="WWG24" s="757"/>
      <c r="WWH24" s="757"/>
      <c r="WWI24" s="757"/>
      <c r="WWJ24" s="757"/>
      <c r="WWK24" s="757"/>
      <c r="WWL24" s="757"/>
      <c r="WWM24" s="757"/>
      <c r="WWN24" s="757"/>
      <c r="WWO24" s="757"/>
      <c r="WWP24" s="757"/>
      <c r="WWQ24" s="757"/>
      <c r="WWR24" s="757"/>
      <c r="WWS24" s="757"/>
      <c r="WWT24" s="757"/>
      <c r="WWU24" s="757"/>
      <c r="WWV24" s="757"/>
      <c r="WWW24" s="757"/>
      <c r="WWX24" s="757"/>
      <c r="WWY24" s="757"/>
      <c r="WWZ24" s="757"/>
      <c r="WXA24" s="757"/>
      <c r="WXB24" s="757"/>
      <c r="WXC24" s="757"/>
      <c r="WXD24" s="757"/>
      <c r="WXE24" s="757"/>
      <c r="WXF24" s="757"/>
      <c r="WXG24" s="757"/>
      <c r="WXH24" s="757"/>
      <c r="WXI24" s="757"/>
      <c r="WXJ24" s="757"/>
      <c r="WXK24" s="757"/>
      <c r="WXL24" s="757"/>
      <c r="WXM24" s="757"/>
      <c r="WXN24" s="757"/>
      <c r="WXO24" s="757"/>
      <c r="WXP24" s="757"/>
      <c r="WXQ24" s="757"/>
      <c r="WXR24" s="757"/>
      <c r="WXS24" s="757"/>
      <c r="WXT24" s="757"/>
      <c r="WXU24" s="757"/>
      <c r="WXV24" s="757"/>
      <c r="WXW24" s="757"/>
      <c r="WXX24" s="757"/>
      <c r="WXY24" s="757"/>
      <c r="WXZ24" s="757"/>
      <c r="WYA24" s="757"/>
      <c r="WYB24" s="757"/>
      <c r="WYC24" s="757"/>
      <c r="WYD24" s="757"/>
      <c r="WYE24" s="757"/>
      <c r="WYF24" s="757"/>
      <c r="WYG24" s="757"/>
      <c r="WYH24" s="757"/>
      <c r="WYI24" s="757"/>
      <c r="WYJ24" s="757"/>
      <c r="WYK24" s="757"/>
      <c r="WYL24" s="757"/>
      <c r="WYM24" s="757"/>
      <c r="WYN24" s="757"/>
      <c r="WYO24" s="757"/>
      <c r="WYP24" s="757"/>
      <c r="WYQ24" s="757"/>
      <c r="WYR24" s="757"/>
      <c r="WYS24" s="757"/>
      <c r="WYT24" s="757"/>
      <c r="WYU24" s="757"/>
      <c r="WYV24" s="757"/>
      <c r="WYW24" s="757"/>
      <c r="WYX24" s="757"/>
      <c r="WYY24" s="757"/>
      <c r="WYZ24" s="757"/>
      <c r="WZA24" s="757"/>
      <c r="WZB24" s="757"/>
      <c r="WZC24" s="757"/>
      <c r="WZD24" s="757"/>
      <c r="WZE24" s="757"/>
      <c r="WZF24" s="757"/>
      <c r="WZG24" s="757"/>
      <c r="WZH24" s="757"/>
      <c r="WZI24" s="757"/>
      <c r="WZJ24" s="757"/>
      <c r="WZK24" s="757"/>
      <c r="WZL24" s="757"/>
      <c r="WZM24" s="757"/>
      <c r="WZN24" s="757"/>
      <c r="WZO24" s="757"/>
      <c r="WZP24" s="757"/>
      <c r="WZQ24" s="757"/>
      <c r="WZR24" s="757"/>
      <c r="WZS24" s="757"/>
      <c r="WZT24" s="757"/>
      <c r="WZU24" s="757"/>
      <c r="WZV24" s="757"/>
      <c r="WZW24" s="757"/>
      <c r="WZX24" s="757"/>
      <c r="WZY24" s="757"/>
      <c r="WZZ24" s="757"/>
      <c r="XAA24" s="757"/>
      <c r="XAB24" s="757"/>
      <c r="XAC24" s="757"/>
      <c r="XAD24" s="757"/>
      <c r="XAE24" s="757"/>
      <c r="XAF24" s="757"/>
      <c r="XAG24" s="757"/>
      <c r="XAH24" s="757"/>
      <c r="XAI24" s="757"/>
      <c r="XAJ24" s="757"/>
      <c r="XAK24" s="757"/>
      <c r="XAL24" s="757"/>
      <c r="XAM24" s="757"/>
      <c r="XAN24" s="757"/>
      <c r="XAO24" s="757"/>
      <c r="XAP24" s="757"/>
      <c r="XAQ24" s="757"/>
      <c r="XAR24" s="757"/>
      <c r="XAS24" s="757"/>
      <c r="XAT24" s="757"/>
      <c r="XAU24" s="757"/>
      <c r="XAV24" s="757"/>
      <c r="XAW24" s="757"/>
      <c r="XAX24" s="757"/>
      <c r="XAY24" s="757"/>
      <c r="XAZ24" s="757"/>
      <c r="XBA24" s="757"/>
      <c r="XBB24" s="757"/>
      <c r="XBC24" s="757"/>
      <c r="XBD24" s="757"/>
      <c r="XBE24" s="757"/>
      <c r="XBF24" s="757"/>
      <c r="XBG24" s="757"/>
      <c r="XBH24" s="757"/>
      <c r="XBI24" s="757"/>
      <c r="XBJ24" s="757"/>
      <c r="XBK24" s="757"/>
      <c r="XBL24" s="757"/>
      <c r="XBM24" s="757"/>
      <c r="XBN24" s="757"/>
      <c r="XBO24" s="757"/>
      <c r="XBP24" s="757"/>
      <c r="XBQ24" s="757"/>
      <c r="XBR24" s="757"/>
      <c r="XBS24" s="757"/>
      <c r="XBT24" s="757"/>
      <c r="XBU24" s="757"/>
      <c r="XBV24" s="757"/>
      <c r="XBW24" s="757"/>
      <c r="XBX24" s="757"/>
      <c r="XBY24" s="757"/>
      <c r="XBZ24" s="757"/>
      <c r="XCA24" s="757"/>
      <c r="XCB24" s="757"/>
      <c r="XCC24" s="757"/>
      <c r="XCD24" s="757"/>
      <c r="XCE24" s="757"/>
      <c r="XCF24" s="757"/>
      <c r="XCG24" s="757"/>
      <c r="XCH24" s="757"/>
      <c r="XCI24" s="757"/>
      <c r="XCJ24" s="757"/>
      <c r="XCK24" s="757"/>
      <c r="XCL24" s="757"/>
      <c r="XCM24" s="757"/>
      <c r="XCN24" s="757"/>
      <c r="XCO24" s="757"/>
      <c r="XCP24" s="757"/>
      <c r="XCQ24" s="757"/>
      <c r="XCR24" s="757"/>
      <c r="XCS24" s="757"/>
      <c r="XCT24" s="757"/>
      <c r="XCU24" s="757"/>
      <c r="XCV24" s="757"/>
      <c r="XCW24" s="757"/>
      <c r="XCX24" s="757"/>
      <c r="XCY24" s="757"/>
      <c r="XCZ24" s="757"/>
      <c r="XDA24" s="757"/>
      <c r="XDB24" s="757"/>
      <c r="XDC24" s="757"/>
      <c r="XDD24" s="757"/>
      <c r="XDE24" s="757"/>
      <c r="XDF24" s="757"/>
      <c r="XDG24" s="757"/>
      <c r="XDH24" s="757"/>
      <c r="XDI24" s="757"/>
      <c r="XDJ24" s="757"/>
      <c r="XDK24" s="757"/>
      <c r="XDL24" s="757"/>
      <c r="XDM24" s="757"/>
      <c r="XDN24" s="757"/>
      <c r="XDO24" s="757"/>
      <c r="XDP24" s="757"/>
      <c r="XDQ24" s="757"/>
      <c r="XDR24" s="757"/>
      <c r="XDS24" s="757"/>
      <c r="XDT24" s="757"/>
      <c r="XDU24" s="757"/>
      <c r="XDV24" s="757"/>
      <c r="XDW24" s="757"/>
      <c r="XDX24" s="757"/>
      <c r="XDY24" s="757"/>
      <c r="XDZ24" s="757"/>
      <c r="XEA24" s="757"/>
      <c r="XEB24" s="757"/>
      <c r="XEC24" s="757"/>
      <c r="XED24" s="757"/>
      <c r="XEE24" s="757"/>
      <c r="XEF24" s="757"/>
      <c r="XEG24" s="757"/>
      <c r="XEH24" s="757"/>
      <c r="XEI24" s="757"/>
      <c r="XEJ24" s="757"/>
      <c r="XEK24" s="757"/>
      <c r="XEL24" s="757"/>
      <c r="XEM24" s="757"/>
      <c r="XEN24" s="757"/>
      <c r="XEO24" s="757"/>
      <c r="XEP24" s="757"/>
      <c r="XEQ24" s="757"/>
      <c r="XER24" s="757"/>
      <c r="XES24" s="757"/>
      <c r="XET24" s="757"/>
      <c r="XEU24" s="757"/>
      <c r="XEV24" s="757"/>
      <c r="XEW24" s="757"/>
      <c r="XEX24" s="757"/>
      <c r="XEY24" s="757"/>
      <c r="XEZ24" s="757"/>
      <c r="XFA24" s="757"/>
      <c r="XFB24" s="757"/>
      <c r="XFC24" s="757"/>
    </row>
    <row r="25" spans="1:16384" s="742" customFormat="1">
      <c r="A25" s="757"/>
      <c r="B25" s="757"/>
      <c r="C25" s="757"/>
      <c r="D25" s="757"/>
      <c r="E25" s="757"/>
      <c r="F25" s="757"/>
      <c r="G25" s="761"/>
      <c r="H25" s="760"/>
      <c r="I25" s="760"/>
      <c r="J25" s="757"/>
      <c r="K25" s="757"/>
      <c r="L25" s="757"/>
      <c r="M25" s="757"/>
      <c r="N25" s="757"/>
      <c r="O25" s="757"/>
      <c r="P25" s="757"/>
      <c r="Q25" s="757"/>
      <c r="R25" s="757"/>
      <c r="S25" s="757"/>
      <c r="T25" s="757"/>
      <c r="U25" s="757"/>
      <c r="V25" s="757"/>
      <c r="W25" s="757"/>
      <c r="X25" s="757"/>
      <c r="Y25" s="757"/>
      <c r="Z25" s="757"/>
      <c r="AA25" s="757"/>
      <c r="AB25" s="757"/>
      <c r="AC25" s="757"/>
      <c r="AD25" s="757"/>
      <c r="AE25" s="757"/>
      <c r="AF25" s="757"/>
      <c r="AG25" s="757"/>
      <c r="AH25" s="757"/>
      <c r="AI25" s="757"/>
      <c r="AJ25" s="757"/>
      <c r="AK25" s="757"/>
      <c r="AL25" s="757"/>
      <c r="AM25" s="757"/>
      <c r="AN25" s="757"/>
      <c r="AO25" s="757"/>
      <c r="AP25" s="757"/>
      <c r="AQ25" s="757"/>
      <c r="AR25" s="757"/>
      <c r="AS25" s="757"/>
      <c r="AT25" s="757"/>
      <c r="AU25" s="757"/>
      <c r="AV25" s="757"/>
      <c r="AW25" s="757"/>
      <c r="AX25" s="757"/>
      <c r="AY25" s="757"/>
      <c r="AZ25" s="757"/>
      <c r="BA25" s="757"/>
      <c r="BB25" s="757"/>
      <c r="BC25" s="757"/>
      <c r="BD25" s="757"/>
      <c r="BE25" s="757"/>
      <c r="BF25" s="757"/>
      <c r="BG25" s="757"/>
      <c r="BH25" s="757"/>
      <c r="BI25" s="757"/>
      <c r="BJ25" s="757"/>
      <c r="BK25" s="757"/>
      <c r="BL25" s="757"/>
      <c r="BM25" s="757"/>
      <c r="BN25" s="757"/>
      <c r="BO25" s="757"/>
      <c r="BP25" s="757"/>
      <c r="BQ25" s="757"/>
      <c r="BR25" s="757"/>
      <c r="BS25" s="757"/>
      <c r="BT25" s="757"/>
      <c r="BU25" s="757"/>
      <c r="BV25" s="757"/>
      <c r="BW25" s="757"/>
      <c r="BX25" s="757"/>
      <c r="BY25" s="757"/>
      <c r="BZ25" s="757"/>
      <c r="CA25" s="757"/>
      <c r="CB25" s="757"/>
      <c r="CC25" s="757"/>
      <c r="CD25" s="757"/>
      <c r="CE25" s="757"/>
      <c r="CF25" s="757"/>
      <c r="CG25" s="757"/>
      <c r="CH25" s="757"/>
      <c r="CI25" s="757"/>
      <c r="CJ25" s="757"/>
      <c r="CK25" s="757"/>
      <c r="CL25" s="757"/>
      <c r="CM25" s="757"/>
      <c r="CN25" s="757"/>
      <c r="CO25" s="757"/>
      <c r="CP25" s="757"/>
      <c r="CQ25" s="757"/>
      <c r="CR25" s="757"/>
      <c r="CS25" s="757"/>
      <c r="CT25" s="757"/>
      <c r="CU25" s="757"/>
      <c r="CV25" s="757"/>
      <c r="CW25" s="757"/>
      <c r="CX25" s="757"/>
      <c r="CY25" s="757"/>
      <c r="CZ25" s="757"/>
      <c r="DA25" s="757"/>
      <c r="DB25" s="757"/>
      <c r="DC25" s="757"/>
      <c r="DD25" s="757"/>
      <c r="DE25" s="757"/>
      <c r="DF25" s="757"/>
      <c r="DG25" s="757"/>
      <c r="DH25" s="757"/>
      <c r="DI25" s="757"/>
      <c r="DJ25" s="757"/>
      <c r="DK25" s="757"/>
      <c r="DL25" s="757"/>
      <c r="DM25" s="757"/>
      <c r="DN25" s="757"/>
      <c r="DO25" s="757"/>
      <c r="DP25" s="757"/>
      <c r="DQ25" s="757"/>
      <c r="DR25" s="757"/>
      <c r="DS25" s="757"/>
      <c r="DT25" s="757"/>
      <c r="DU25" s="757"/>
      <c r="DV25" s="757"/>
      <c r="DW25" s="757"/>
      <c r="DX25" s="757"/>
      <c r="DY25" s="757"/>
      <c r="DZ25" s="757"/>
      <c r="EA25" s="757"/>
      <c r="EB25" s="757"/>
      <c r="EC25" s="757"/>
      <c r="ED25" s="757"/>
      <c r="EE25" s="757"/>
      <c r="EF25" s="757"/>
      <c r="EG25" s="757"/>
      <c r="EH25" s="757"/>
      <c r="EI25" s="757"/>
      <c r="EJ25" s="757"/>
      <c r="EK25" s="757"/>
      <c r="EL25" s="757"/>
      <c r="EM25" s="757"/>
      <c r="EN25" s="757"/>
      <c r="EO25" s="757"/>
      <c r="EP25" s="757"/>
      <c r="EQ25" s="757"/>
      <c r="ER25" s="757"/>
      <c r="ES25" s="757"/>
      <c r="ET25" s="757"/>
      <c r="EU25" s="757"/>
      <c r="EV25" s="757"/>
      <c r="EW25" s="757"/>
      <c r="EX25" s="757"/>
      <c r="EY25" s="757"/>
      <c r="EZ25" s="757"/>
      <c r="FA25" s="757"/>
      <c r="FB25" s="757"/>
      <c r="FC25" s="757"/>
      <c r="FD25" s="757"/>
      <c r="FE25" s="757"/>
      <c r="FF25" s="757"/>
      <c r="FG25" s="757"/>
      <c r="FH25" s="757"/>
      <c r="FI25" s="757"/>
      <c r="FJ25" s="757"/>
      <c r="FK25" s="757"/>
      <c r="FL25" s="757"/>
      <c r="FM25" s="757"/>
      <c r="FN25" s="757"/>
      <c r="FO25" s="757"/>
      <c r="FP25" s="757"/>
      <c r="FQ25" s="757"/>
      <c r="FR25" s="757"/>
      <c r="FS25" s="757"/>
      <c r="FT25" s="757"/>
      <c r="FU25" s="757"/>
      <c r="FV25" s="757"/>
      <c r="FW25" s="757"/>
      <c r="FX25" s="757"/>
      <c r="FY25" s="757"/>
      <c r="FZ25" s="757"/>
      <c r="GA25" s="757"/>
      <c r="GB25" s="757"/>
      <c r="GC25" s="757"/>
      <c r="GD25" s="757"/>
      <c r="GE25" s="757"/>
      <c r="GF25" s="757"/>
      <c r="GG25" s="757"/>
      <c r="GH25" s="757"/>
      <c r="GI25" s="757"/>
      <c r="GJ25" s="757"/>
      <c r="GK25" s="757"/>
      <c r="GL25" s="757"/>
      <c r="GM25" s="757"/>
      <c r="GN25" s="757"/>
      <c r="GO25" s="757"/>
      <c r="GP25" s="757"/>
      <c r="GQ25" s="757"/>
      <c r="GR25" s="757"/>
      <c r="GS25" s="757"/>
      <c r="GT25" s="757"/>
      <c r="GU25" s="757"/>
      <c r="GV25" s="757"/>
      <c r="GW25" s="757"/>
      <c r="GX25" s="757"/>
      <c r="GY25" s="757"/>
      <c r="GZ25" s="757"/>
      <c r="HA25" s="757"/>
      <c r="HB25" s="757"/>
      <c r="HC25" s="757"/>
      <c r="HD25" s="757"/>
      <c r="HE25" s="757"/>
      <c r="HF25" s="757"/>
      <c r="HG25" s="757"/>
      <c r="HH25" s="757"/>
      <c r="HI25" s="757"/>
      <c r="HJ25" s="757"/>
      <c r="HK25" s="757"/>
      <c r="HL25" s="757"/>
      <c r="HM25" s="757"/>
      <c r="HN25" s="757"/>
      <c r="HO25" s="757"/>
      <c r="HP25" s="757"/>
      <c r="HQ25" s="757"/>
      <c r="HR25" s="757"/>
      <c r="HS25" s="757"/>
      <c r="HT25" s="757"/>
      <c r="HU25" s="757"/>
      <c r="HV25" s="757"/>
      <c r="HW25" s="757"/>
      <c r="HX25" s="757"/>
      <c r="HY25" s="757"/>
      <c r="HZ25" s="757"/>
      <c r="IA25" s="757"/>
      <c r="IB25" s="757"/>
      <c r="IC25" s="757"/>
      <c r="ID25" s="757"/>
      <c r="IE25" s="757"/>
      <c r="IF25" s="757"/>
      <c r="IG25" s="757"/>
      <c r="IH25" s="757"/>
      <c r="II25" s="757"/>
      <c r="IJ25" s="757"/>
      <c r="IK25" s="757"/>
      <c r="IL25" s="757"/>
      <c r="IM25" s="757"/>
      <c r="IN25" s="757"/>
      <c r="IO25" s="757"/>
      <c r="IP25" s="757"/>
      <c r="IQ25" s="757"/>
      <c r="IR25" s="757"/>
      <c r="IS25" s="757"/>
      <c r="IT25" s="757"/>
      <c r="IU25" s="757"/>
      <c r="IV25" s="757"/>
      <c r="IW25" s="757"/>
      <c r="IX25" s="757"/>
      <c r="IY25" s="757"/>
      <c r="IZ25" s="757"/>
      <c r="JA25" s="757"/>
      <c r="JB25" s="757"/>
      <c r="JC25" s="757"/>
      <c r="JD25" s="757"/>
      <c r="JE25" s="757"/>
      <c r="JF25" s="757"/>
      <c r="JG25" s="757"/>
      <c r="JH25" s="757"/>
      <c r="JI25" s="757"/>
      <c r="JJ25" s="757"/>
      <c r="JK25" s="757"/>
      <c r="JL25" s="757"/>
      <c r="JM25" s="757"/>
      <c r="JN25" s="757"/>
      <c r="JO25" s="757"/>
      <c r="JP25" s="757"/>
      <c r="JQ25" s="757"/>
      <c r="JR25" s="757"/>
      <c r="JS25" s="757"/>
      <c r="JT25" s="757"/>
      <c r="JU25" s="757"/>
      <c r="JV25" s="757"/>
      <c r="JW25" s="757"/>
      <c r="JX25" s="757"/>
      <c r="JY25" s="757"/>
      <c r="JZ25" s="757"/>
      <c r="KA25" s="757"/>
      <c r="KB25" s="757"/>
      <c r="KC25" s="757"/>
      <c r="KD25" s="757"/>
      <c r="KE25" s="757"/>
      <c r="KF25" s="757"/>
      <c r="KG25" s="757"/>
      <c r="KH25" s="757"/>
      <c r="KI25" s="757"/>
      <c r="KJ25" s="757"/>
      <c r="KK25" s="757"/>
      <c r="KL25" s="757"/>
      <c r="KM25" s="757"/>
      <c r="KN25" s="757"/>
      <c r="KO25" s="757"/>
      <c r="KP25" s="757"/>
      <c r="KQ25" s="757"/>
      <c r="KR25" s="757"/>
      <c r="KS25" s="757"/>
      <c r="KT25" s="757"/>
      <c r="KU25" s="757"/>
      <c r="KV25" s="757"/>
      <c r="KW25" s="757"/>
      <c r="KX25" s="757"/>
      <c r="KY25" s="757"/>
      <c r="KZ25" s="757"/>
      <c r="LA25" s="757"/>
      <c r="LB25" s="757"/>
      <c r="LC25" s="757"/>
      <c r="LD25" s="757"/>
      <c r="LE25" s="757"/>
      <c r="LF25" s="757"/>
      <c r="LG25" s="757"/>
      <c r="LH25" s="757"/>
      <c r="LI25" s="757"/>
      <c r="LJ25" s="757"/>
      <c r="LK25" s="757"/>
      <c r="LL25" s="757"/>
      <c r="LM25" s="757"/>
      <c r="LN25" s="757"/>
      <c r="LO25" s="757"/>
      <c r="LP25" s="757"/>
      <c r="LQ25" s="757"/>
      <c r="LR25" s="757"/>
      <c r="LS25" s="757"/>
      <c r="LT25" s="757"/>
      <c r="LU25" s="757"/>
      <c r="LV25" s="757"/>
      <c r="LW25" s="757"/>
      <c r="LX25" s="757"/>
      <c r="LY25" s="757"/>
      <c r="LZ25" s="757"/>
      <c r="MA25" s="757"/>
      <c r="MB25" s="757"/>
      <c r="MC25" s="757"/>
      <c r="MD25" s="757"/>
      <c r="ME25" s="757"/>
      <c r="MF25" s="757"/>
      <c r="MG25" s="757"/>
      <c r="MH25" s="757"/>
      <c r="MI25" s="757"/>
      <c r="MJ25" s="757"/>
      <c r="MK25" s="757"/>
      <c r="ML25" s="757"/>
      <c r="MM25" s="757"/>
      <c r="MN25" s="757"/>
      <c r="MO25" s="757"/>
      <c r="MP25" s="757"/>
      <c r="MQ25" s="757"/>
      <c r="MR25" s="757"/>
      <c r="MS25" s="757"/>
      <c r="MT25" s="757"/>
      <c r="MU25" s="757"/>
      <c r="MV25" s="757"/>
      <c r="MW25" s="757"/>
      <c r="MX25" s="757"/>
      <c r="MY25" s="757"/>
      <c r="MZ25" s="757"/>
      <c r="NA25" s="757"/>
      <c r="NB25" s="757"/>
      <c r="NC25" s="757"/>
      <c r="ND25" s="757"/>
      <c r="NE25" s="757"/>
      <c r="NF25" s="757"/>
      <c r="NG25" s="757"/>
      <c r="NH25" s="757"/>
      <c r="NI25" s="757"/>
      <c r="NJ25" s="757"/>
      <c r="NK25" s="757"/>
      <c r="NL25" s="757"/>
      <c r="NM25" s="757"/>
      <c r="NN25" s="757"/>
      <c r="NO25" s="757"/>
      <c r="NP25" s="757"/>
      <c r="NQ25" s="757"/>
      <c r="NR25" s="757"/>
      <c r="NS25" s="757"/>
      <c r="NT25" s="757"/>
      <c r="NU25" s="757"/>
      <c r="NV25" s="757"/>
      <c r="NW25" s="757"/>
      <c r="NX25" s="757"/>
      <c r="NY25" s="757"/>
      <c r="NZ25" s="757"/>
      <c r="OA25" s="757"/>
      <c r="OB25" s="757"/>
      <c r="OC25" s="757"/>
      <c r="OD25" s="757"/>
      <c r="OE25" s="757"/>
      <c r="OF25" s="757"/>
      <c r="OG25" s="757"/>
      <c r="OH25" s="757"/>
      <c r="OI25" s="757"/>
      <c r="OJ25" s="757"/>
      <c r="OK25" s="757"/>
      <c r="OL25" s="757"/>
      <c r="OM25" s="757"/>
      <c r="ON25" s="757"/>
      <c r="OO25" s="757"/>
      <c r="OP25" s="757"/>
      <c r="OQ25" s="757"/>
      <c r="OR25" s="757"/>
      <c r="OS25" s="757"/>
      <c r="OT25" s="757"/>
      <c r="OU25" s="757"/>
      <c r="OV25" s="757"/>
      <c r="OW25" s="757"/>
      <c r="OX25" s="757"/>
      <c r="OY25" s="757"/>
      <c r="OZ25" s="757"/>
      <c r="PA25" s="757"/>
      <c r="PB25" s="757"/>
      <c r="PC25" s="757"/>
      <c r="PD25" s="757"/>
      <c r="PE25" s="757"/>
      <c r="PF25" s="757"/>
      <c r="PG25" s="757"/>
      <c r="PH25" s="757"/>
      <c r="PI25" s="757"/>
      <c r="PJ25" s="757"/>
      <c r="PK25" s="757"/>
      <c r="PL25" s="757"/>
      <c r="PM25" s="757"/>
      <c r="PN25" s="757"/>
      <c r="PO25" s="757"/>
      <c r="PP25" s="757"/>
      <c r="PQ25" s="757"/>
      <c r="PR25" s="757"/>
      <c r="PS25" s="757"/>
      <c r="PT25" s="757"/>
      <c r="PU25" s="757"/>
      <c r="PV25" s="757"/>
      <c r="PW25" s="757"/>
      <c r="PX25" s="757"/>
      <c r="PY25" s="757"/>
      <c r="PZ25" s="757"/>
      <c r="QA25" s="757"/>
      <c r="QB25" s="757"/>
      <c r="QC25" s="757"/>
      <c r="QD25" s="757"/>
      <c r="QE25" s="757"/>
      <c r="QF25" s="757"/>
      <c r="QG25" s="757"/>
      <c r="QH25" s="757"/>
      <c r="QI25" s="757"/>
      <c r="QJ25" s="757"/>
      <c r="QK25" s="757"/>
      <c r="QL25" s="757"/>
      <c r="QM25" s="757"/>
      <c r="QN25" s="757"/>
      <c r="QO25" s="757"/>
      <c r="QP25" s="757"/>
      <c r="QQ25" s="757"/>
      <c r="QR25" s="757"/>
      <c r="QS25" s="757"/>
      <c r="QT25" s="757"/>
      <c r="QU25" s="757"/>
      <c r="QV25" s="757"/>
      <c r="QW25" s="757"/>
      <c r="QX25" s="757"/>
      <c r="QY25" s="757"/>
      <c r="QZ25" s="757"/>
      <c r="RA25" s="757"/>
      <c r="RB25" s="757"/>
      <c r="RC25" s="757"/>
      <c r="RD25" s="757"/>
      <c r="RE25" s="757"/>
      <c r="RF25" s="757"/>
      <c r="RG25" s="757"/>
      <c r="RH25" s="757"/>
      <c r="RI25" s="757"/>
      <c r="RJ25" s="757"/>
      <c r="RK25" s="757"/>
      <c r="RL25" s="757"/>
      <c r="RM25" s="757"/>
      <c r="RN25" s="757"/>
      <c r="RO25" s="757"/>
      <c r="RP25" s="757"/>
      <c r="RQ25" s="757"/>
      <c r="RR25" s="757"/>
      <c r="RS25" s="757"/>
      <c r="RT25" s="757"/>
      <c r="RU25" s="757"/>
      <c r="RV25" s="757"/>
      <c r="RW25" s="757"/>
      <c r="RX25" s="757"/>
      <c r="RY25" s="757"/>
      <c r="RZ25" s="757"/>
      <c r="SA25" s="757"/>
      <c r="SB25" s="757"/>
      <c r="SC25" s="757"/>
      <c r="SD25" s="757"/>
      <c r="SE25" s="757"/>
      <c r="SF25" s="757"/>
      <c r="SG25" s="757"/>
      <c r="SH25" s="757"/>
      <c r="SI25" s="757"/>
      <c r="SJ25" s="757"/>
      <c r="SK25" s="757"/>
      <c r="SL25" s="757"/>
      <c r="SM25" s="757"/>
      <c r="SN25" s="757"/>
      <c r="SO25" s="757"/>
      <c r="SP25" s="757"/>
      <c r="SQ25" s="757"/>
      <c r="SR25" s="757"/>
      <c r="SS25" s="757"/>
      <c r="ST25" s="757"/>
      <c r="SU25" s="757"/>
      <c r="SV25" s="757"/>
      <c r="SW25" s="757"/>
      <c r="SX25" s="757"/>
      <c r="SY25" s="757"/>
      <c r="SZ25" s="757"/>
      <c r="TA25" s="757"/>
      <c r="TB25" s="757"/>
      <c r="TC25" s="757"/>
      <c r="TD25" s="757"/>
      <c r="TE25" s="757"/>
      <c r="TF25" s="757"/>
      <c r="TG25" s="757"/>
      <c r="TH25" s="757"/>
      <c r="TI25" s="757"/>
      <c r="TJ25" s="757"/>
      <c r="TK25" s="757"/>
      <c r="TL25" s="757"/>
      <c r="TM25" s="757"/>
      <c r="TN25" s="757"/>
      <c r="TO25" s="757"/>
      <c r="TP25" s="757"/>
      <c r="TQ25" s="757"/>
      <c r="TR25" s="757"/>
      <c r="TS25" s="757"/>
      <c r="TT25" s="757"/>
      <c r="TU25" s="757"/>
      <c r="TV25" s="757"/>
      <c r="TW25" s="757"/>
      <c r="TX25" s="757"/>
      <c r="TY25" s="757"/>
      <c r="TZ25" s="757"/>
      <c r="UA25" s="757"/>
      <c r="UB25" s="757"/>
      <c r="UC25" s="757"/>
      <c r="UD25" s="757"/>
      <c r="UE25" s="757"/>
      <c r="UF25" s="757"/>
      <c r="UG25" s="757"/>
      <c r="UH25" s="757"/>
      <c r="UI25" s="757"/>
      <c r="UJ25" s="757"/>
      <c r="UK25" s="757"/>
      <c r="UL25" s="757"/>
      <c r="UM25" s="757"/>
      <c r="UN25" s="757"/>
      <c r="UO25" s="757"/>
      <c r="UP25" s="757"/>
      <c r="UQ25" s="757"/>
      <c r="UR25" s="757"/>
      <c r="US25" s="757"/>
      <c r="UT25" s="757"/>
      <c r="UU25" s="757"/>
      <c r="UV25" s="757"/>
      <c r="UW25" s="757"/>
      <c r="UX25" s="757"/>
      <c r="UY25" s="757"/>
      <c r="UZ25" s="757"/>
      <c r="VA25" s="757"/>
      <c r="VB25" s="757"/>
      <c r="VC25" s="757"/>
      <c r="VD25" s="757"/>
      <c r="VE25" s="757"/>
      <c r="VF25" s="757"/>
      <c r="VG25" s="757"/>
      <c r="VH25" s="757"/>
      <c r="VI25" s="757"/>
      <c r="VJ25" s="757"/>
      <c r="VK25" s="757"/>
      <c r="VL25" s="757"/>
      <c r="VM25" s="757"/>
      <c r="VN25" s="757"/>
      <c r="VO25" s="757"/>
      <c r="VP25" s="757"/>
      <c r="VQ25" s="757"/>
      <c r="VR25" s="757"/>
      <c r="VS25" s="757"/>
      <c r="VT25" s="757"/>
      <c r="VU25" s="757"/>
      <c r="VV25" s="757"/>
      <c r="VW25" s="757"/>
      <c r="VX25" s="757"/>
      <c r="VY25" s="757"/>
      <c r="VZ25" s="757"/>
      <c r="WA25" s="757"/>
      <c r="WB25" s="757"/>
      <c r="WC25" s="757"/>
      <c r="WD25" s="757"/>
      <c r="WE25" s="757"/>
      <c r="WF25" s="757"/>
      <c r="WG25" s="757"/>
      <c r="WH25" s="757"/>
      <c r="WI25" s="757"/>
      <c r="WJ25" s="757"/>
      <c r="WK25" s="757"/>
      <c r="WL25" s="757"/>
      <c r="WM25" s="757"/>
      <c r="WN25" s="757"/>
      <c r="WO25" s="757"/>
      <c r="WP25" s="757"/>
      <c r="WQ25" s="757"/>
      <c r="WR25" s="757"/>
      <c r="WS25" s="757"/>
      <c r="WT25" s="757"/>
      <c r="WU25" s="757"/>
      <c r="WV25" s="757"/>
      <c r="WW25" s="757"/>
      <c r="WX25" s="757"/>
      <c r="WY25" s="757"/>
      <c r="WZ25" s="757"/>
      <c r="XA25" s="757"/>
      <c r="XB25" s="757"/>
      <c r="XC25" s="757"/>
      <c r="XD25" s="757"/>
      <c r="XE25" s="757"/>
      <c r="XF25" s="757"/>
      <c r="XG25" s="757"/>
      <c r="XH25" s="757"/>
      <c r="XI25" s="757"/>
      <c r="XJ25" s="757"/>
      <c r="XK25" s="757"/>
      <c r="XL25" s="757"/>
      <c r="XM25" s="757"/>
      <c r="XN25" s="757"/>
      <c r="XO25" s="757"/>
      <c r="XP25" s="757"/>
      <c r="XQ25" s="757"/>
      <c r="XR25" s="757"/>
      <c r="XS25" s="757"/>
      <c r="XT25" s="757"/>
      <c r="XU25" s="757"/>
      <c r="XV25" s="757"/>
      <c r="XW25" s="757"/>
      <c r="XX25" s="757"/>
      <c r="XY25" s="757"/>
      <c r="XZ25" s="757"/>
      <c r="YA25" s="757"/>
      <c r="YB25" s="757"/>
      <c r="YC25" s="757"/>
      <c r="YD25" s="757"/>
      <c r="YE25" s="757"/>
      <c r="YF25" s="757"/>
      <c r="YG25" s="757"/>
      <c r="YH25" s="757"/>
      <c r="YI25" s="757"/>
      <c r="YJ25" s="757"/>
      <c r="YK25" s="757"/>
      <c r="YL25" s="757"/>
      <c r="YM25" s="757"/>
      <c r="YN25" s="757"/>
      <c r="YO25" s="757"/>
      <c r="YP25" s="757"/>
      <c r="YQ25" s="757"/>
      <c r="YR25" s="757"/>
      <c r="YS25" s="757"/>
      <c r="YT25" s="757"/>
      <c r="YU25" s="757"/>
      <c r="YV25" s="757"/>
      <c r="YW25" s="757"/>
      <c r="YX25" s="757"/>
      <c r="YY25" s="757"/>
      <c r="YZ25" s="757"/>
      <c r="ZA25" s="757"/>
      <c r="ZB25" s="757"/>
      <c r="ZC25" s="757"/>
      <c r="ZD25" s="757"/>
      <c r="ZE25" s="757"/>
      <c r="ZF25" s="757"/>
      <c r="ZG25" s="757"/>
      <c r="ZH25" s="757"/>
      <c r="ZI25" s="757"/>
      <c r="ZJ25" s="757"/>
      <c r="ZK25" s="757"/>
      <c r="ZL25" s="757"/>
      <c r="ZM25" s="757"/>
      <c r="ZN25" s="757"/>
      <c r="ZO25" s="757"/>
      <c r="ZP25" s="757"/>
      <c r="ZQ25" s="757"/>
      <c r="ZR25" s="757"/>
      <c r="ZS25" s="757"/>
      <c r="ZT25" s="757"/>
      <c r="ZU25" s="757"/>
      <c r="ZV25" s="757"/>
      <c r="ZW25" s="757"/>
      <c r="ZX25" s="757"/>
      <c r="ZY25" s="757"/>
      <c r="ZZ25" s="757"/>
      <c r="AAA25" s="757"/>
      <c r="AAB25" s="757"/>
      <c r="AAC25" s="757"/>
      <c r="AAD25" s="757"/>
      <c r="AAE25" s="757"/>
      <c r="AAF25" s="757"/>
      <c r="AAG25" s="757"/>
      <c r="AAH25" s="757"/>
      <c r="AAI25" s="757"/>
      <c r="AAJ25" s="757"/>
      <c r="AAK25" s="757"/>
      <c r="AAL25" s="757"/>
      <c r="AAM25" s="757"/>
      <c r="AAN25" s="757"/>
      <c r="AAO25" s="757"/>
      <c r="AAP25" s="757"/>
      <c r="AAQ25" s="757"/>
      <c r="AAR25" s="757"/>
      <c r="AAS25" s="757"/>
      <c r="AAT25" s="757"/>
      <c r="AAU25" s="757"/>
      <c r="AAV25" s="757"/>
      <c r="AAW25" s="757"/>
      <c r="AAX25" s="757"/>
      <c r="AAY25" s="757"/>
      <c r="AAZ25" s="757"/>
      <c r="ABA25" s="757"/>
      <c r="ABB25" s="757"/>
      <c r="ABC25" s="757"/>
      <c r="ABD25" s="757"/>
      <c r="ABE25" s="757"/>
      <c r="ABF25" s="757"/>
      <c r="ABG25" s="757"/>
      <c r="ABH25" s="757"/>
      <c r="ABI25" s="757"/>
      <c r="ABJ25" s="757"/>
      <c r="ABK25" s="757"/>
      <c r="ABL25" s="757"/>
      <c r="ABM25" s="757"/>
      <c r="ABN25" s="757"/>
      <c r="ABO25" s="757"/>
      <c r="ABP25" s="757"/>
      <c r="ABQ25" s="757"/>
      <c r="ABR25" s="757"/>
      <c r="ABS25" s="757"/>
      <c r="ABT25" s="757"/>
      <c r="ABU25" s="757"/>
      <c r="ABV25" s="757"/>
      <c r="ABW25" s="757"/>
      <c r="ABX25" s="757"/>
      <c r="ABY25" s="757"/>
      <c r="ABZ25" s="757"/>
      <c r="ACA25" s="757"/>
      <c r="ACB25" s="757"/>
      <c r="ACC25" s="757"/>
      <c r="ACD25" s="757"/>
      <c r="ACE25" s="757"/>
      <c r="ACF25" s="757"/>
      <c r="ACG25" s="757"/>
      <c r="ACH25" s="757"/>
      <c r="ACI25" s="757"/>
      <c r="ACJ25" s="757"/>
      <c r="ACK25" s="757"/>
      <c r="ACL25" s="757"/>
      <c r="ACM25" s="757"/>
      <c r="ACN25" s="757"/>
      <c r="ACO25" s="757"/>
      <c r="ACP25" s="757"/>
      <c r="ACQ25" s="757"/>
      <c r="ACR25" s="757"/>
      <c r="ACS25" s="757"/>
      <c r="ACT25" s="757"/>
      <c r="ACU25" s="757"/>
      <c r="ACV25" s="757"/>
      <c r="ACW25" s="757"/>
      <c r="ACX25" s="757"/>
      <c r="ACY25" s="757"/>
      <c r="ACZ25" s="757"/>
      <c r="ADA25" s="757"/>
      <c r="ADB25" s="757"/>
      <c r="ADC25" s="757"/>
      <c r="ADD25" s="757"/>
      <c r="ADE25" s="757"/>
      <c r="ADF25" s="757"/>
      <c r="ADG25" s="757"/>
      <c r="ADH25" s="757"/>
      <c r="ADI25" s="757"/>
      <c r="ADJ25" s="757"/>
      <c r="ADK25" s="757"/>
      <c r="ADL25" s="757"/>
      <c r="ADM25" s="757"/>
      <c r="ADN25" s="757"/>
      <c r="ADO25" s="757"/>
      <c r="ADP25" s="757"/>
      <c r="ADQ25" s="757"/>
      <c r="ADR25" s="757"/>
      <c r="ADS25" s="757"/>
      <c r="ADT25" s="757"/>
      <c r="ADU25" s="757"/>
      <c r="ADV25" s="757"/>
      <c r="ADW25" s="757"/>
      <c r="ADX25" s="757"/>
      <c r="ADY25" s="757"/>
      <c r="ADZ25" s="757"/>
      <c r="AEA25" s="757"/>
      <c r="AEB25" s="757"/>
      <c r="AEC25" s="757"/>
      <c r="AED25" s="757"/>
      <c r="AEE25" s="757"/>
      <c r="AEF25" s="757"/>
      <c r="AEG25" s="757"/>
      <c r="AEH25" s="757"/>
      <c r="AEI25" s="757"/>
      <c r="AEJ25" s="757"/>
      <c r="AEK25" s="757"/>
      <c r="AEL25" s="757"/>
      <c r="AEM25" s="757"/>
      <c r="AEN25" s="757"/>
      <c r="AEO25" s="757"/>
      <c r="AEP25" s="757"/>
      <c r="AEQ25" s="757"/>
      <c r="AER25" s="757"/>
      <c r="AES25" s="757"/>
      <c r="AET25" s="757"/>
      <c r="AEU25" s="757"/>
      <c r="AEV25" s="757"/>
      <c r="AEW25" s="757"/>
      <c r="AEX25" s="757"/>
      <c r="AEY25" s="757"/>
      <c r="AEZ25" s="757"/>
      <c r="AFA25" s="757"/>
      <c r="AFB25" s="757"/>
      <c r="AFC25" s="757"/>
      <c r="AFD25" s="757"/>
      <c r="AFE25" s="757"/>
      <c r="AFF25" s="757"/>
      <c r="AFG25" s="757"/>
      <c r="AFH25" s="757"/>
      <c r="AFI25" s="757"/>
      <c r="AFJ25" s="757"/>
      <c r="AFK25" s="757"/>
      <c r="AFL25" s="757"/>
      <c r="AFM25" s="757"/>
      <c r="AFN25" s="757"/>
      <c r="AFO25" s="757"/>
      <c r="AFP25" s="757"/>
      <c r="AFQ25" s="757"/>
      <c r="AFR25" s="757"/>
      <c r="AFS25" s="757"/>
      <c r="AFT25" s="757"/>
      <c r="AFU25" s="757"/>
      <c r="AFV25" s="757"/>
      <c r="AFW25" s="757"/>
      <c r="AFX25" s="757"/>
      <c r="AFY25" s="757"/>
      <c r="AFZ25" s="757"/>
      <c r="AGA25" s="757"/>
      <c r="AGB25" s="757"/>
      <c r="AGC25" s="757"/>
      <c r="AGD25" s="757"/>
      <c r="AGE25" s="757"/>
      <c r="AGF25" s="757"/>
      <c r="AGG25" s="757"/>
      <c r="AGH25" s="757"/>
      <c r="AGI25" s="757"/>
      <c r="AGJ25" s="757"/>
      <c r="AGK25" s="757"/>
      <c r="AGL25" s="757"/>
      <c r="AGM25" s="757"/>
      <c r="AGN25" s="757"/>
      <c r="AGO25" s="757"/>
      <c r="AGP25" s="757"/>
      <c r="AGQ25" s="757"/>
      <c r="AGR25" s="757"/>
      <c r="AGS25" s="757"/>
      <c r="AGT25" s="757"/>
      <c r="AGU25" s="757"/>
      <c r="AGV25" s="757"/>
      <c r="AGW25" s="757"/>
      <c r="AGX25" s="757"/>
      <c r="AGY25" s="757"/>
      <c r="AGZ25" s="757"/>
      <c r="AHA25" s="757"/>
      <c r="AHB25" s="757"/>
      <c r="AHC25" s="757"/>
      <c r="AHD25" s="757"/>
      <c r="AHE25" s="757"/>
      <c r="AHF25" s="757"/>
      <c r="AHG25" s="757"/>
      <c r="AHH25" s="757"/>
      <c r="AHI25" s="757"/>
      <c r="AHJ25" s="757"/>
      <c r="AHK25" s="757"/>
      <c r="AHL25" s="757"/>
      <c r="AHM25" s="757"/>
      <c r="AHN25" s="757"/>
      <c r="AHO25" s="757"/>
      <c r="AHP25" s="757"/>
      <c r="AHQ25" s="757"/>
      <c r="AHR25" s="757"/>
      <c r="AHS25" s="757"/>
      <c r="AHT25" s="757"/>
      <c r="AHU25" s="757"/>
      <c r="AHV25" s="757"/>
      <c r="AHW25" s="757"/>
      <c r="AHX25" s="757"/>
      <c r="AHY25" s="757"/>
      <c r="AHZ25" s="757"/>
      <c r="AIA25" s="757"/>
      <c r="AIB25" s="757"/>
      <c r="AIC25" s="757"/>
      <c r="AID25" s="757"/>
      <c r="AIE25" s="757"/>
      <c r="AIF25" s="757"/>
      <c r="AIG25" s="757"/>
      <c r="AIH25" s="757"/>
      <c r="AII25" s="757"/>
      <c r="AIJ25" s="757"/>
      <c r="AIK25" s="757"/>
      <c r="AIL25" s="757"/>
      <c r="AIM25" s="757"/>
      <c r="AIN25" s="757"/>
      <c r="AIO25" s="757"/>
      <c r="AIP25" s="757"/>
      <c r="AIQ25" s="757"/>
      <c r="AIR25" s="757"/>
      <c r="AIS25" s="757"/>
      <c r="AIT25" s="757"/>
      <c r="AIU25" s="757"/>
      <c r="AIV25" s="757"/>
      <c r="AIW25" s="757"/>
      <c r="AIX25" s="757"/>
      <c r="AIY25" s="757"/>
      <c r="AIZ25" s="757"/>
      <c r="AJA25" s="757"/>
      <c r="AJB25" s="757"/>
      <c r="AJC25" s="757"/>
      <c r="AJD25" s="757"/>
      <c r="AJE25" s="757"/>
      <c r="AJF25" s="757"/>
      <c r="AJG25" s="757"/>
      <c r="AJH25" s="757"/>
      <c r="AJI25" s="757"/>
      <c r="AJJ25" s="757"/>
      <c r="AJK25" s="757"/>
      <c r="AJL25" s="757"/>
      <c r="AJM25" s="757"/>
      <c r="AJN25" s="757"/>
      <c r="AJO25" s="757"/>
      <c r="AJP25" s="757"/>
      <c r="AJQ25" s="757"/>
      <c r="AJR25" s="757"/>
      <c r="AJS25" s="757"/>
      <c r="AJT25" s="757"/>
      <c r="AJU25" s="757"/>
      <c r="AJV25" s="757"/>
      <c r="AJW25" s="757"/>
      <c r="AJX25" s="757"/>
      <c r="AJY25" s="757"/>
      <c r="AJZ25" s="757"/>
      <c r="AKA25" s="757"/>
      <c r="AKB25" s="757"/>
      <c r="AKC25" s="757"/>
      <c r="AKD25" s="757"/>
      <c r="AKE25" s="757"/>
      <c r="AKF25" s="757"/>
      <c r="AKG25" s="757"/>
      <c r="AKH25" s="757"/>
      <c r="AKI25" s="757"/>
      <c r="AKJ25" s="757"/>
      <c r="AKK25" s="757"/>
      <c r="AKL25" s="757"/>
      <c r="AKM25" s="757"/>
      <c r="AKN25" s="757"/>
      <c r="AKO25" s="757"/>
      <c r="AKP25" s="757"/>
      <c r="AKQ25" s="757"/>
      <c r="AKR25" s="757"/>
      <c r="AKS25" s="757"/>
      <c r="AKT25" s="757"/>
      <c r="AKU25" s="757"/>
      <c r="AKV25" s="757"/>
      <c r="AKW25" s="757"/>
      <c r="AKX25" s="757"/>
      <c r="AKY25" s="757"/>
      <c r="AKZ25" s="757"/>
      <c r="ALA25" s="757"/>
      <c r="ALB25" s="757"/>
      <c r="ALC25" s="757"/>
      <c r="ALD25" s="757"/>
      <c r="ALE25" s="757"/>
      <c r="ALF25" s="757"/>
      <c r="ALG25" s="757"/>
      <c r="ALH25" s="757"/>
      <c r="ALI25" s="757"/>
      <c r="ALJ25" s="757"/>
      <c r="ALK25" s="757"/>
      <c r="ALL25" s="757"/>
      <c r="ALM25" s="757"/>
      <c r="ALN25" s="757"/>
      <c r="ALO25" s="757"/>
      <c r="ALP25" s="757"/>
      <c r="ALQ25" s="757"/>
      <c r="ALR25" s="757"/>
      <c r="ALS25" s="757"/>
      <c r="ALT25" s="757"/>
      <c r="ALU25" s="757"/>
      <c r="ALV25" s="757"/>
      <c r="ALW25" s="757"/>
      <c r="ALX25" s="757"/>
      <c r="ALY25" s="757"/>
      <c r="ALZ25" s="757"/>
      <c r="AMA25" s="757"/>
      <c r="AMB25" s="757"/>
      <c r="AMC25" s="757"/>
      <c r="AMD25" s="757"/>
      <c r="AME25" s="757"/>
      <c r="AMF25" s="757"/>
      <c r="AMG25" s="757"/>
      <c r="AMH25" s="757"/>
      <c r="AMI25" s="757"/>
      <c r="AMJ25" s="757"/>
      <c r="AMK25" s="757"/>
      <c r="AML25" s="757"/>
      <c r="AMM25" s="757"/>
      <c r="AMN25" s="757"/>
      <c r="AMO25" s="757"/>
      <c r="AMP25" s="757"/>
      <c r="AMQ25" s="757"/>
      <c r="AMR25" s="757"/>
      <c r="AMS25" s="757"/>
      <c r="AMT25" s="757"/>
      <c r="AMU25" s="757"/>
      <c r="AMV25" s="757"/>
      <c r="AMW25" s="757"/>
      <c r="AMX25" s="757"/>
      <c r="AMY25" s="757"/>
      <c r="AMZ25" s="757"/>
      <c r="ANA25" s="757"/>
      <c r="ANB25" s="757"/>
      <c r="ANC25" s="757"/>
      <c r="AND25" s="757"/>
      <c r="ANE25" s="757"/>
      <c r="ANF25" s="757"/>
      <c r="ANG25" s="757"/>
      <c r="ANH25" s="757"/>
      <c r="ANI25" s="757"/>
      <c r="ANJ25" s="757"/>
      <c r="ANK25" s="757"/>
      <c r="ANL25" s="757"/>
      <c r="ANM25" s="757"/>
      <c r="ANN25" s="757"/>
      <c r="ANO25" s="757"/>
      <c r="ANP25" s="757"/>
      <c r="ANQ25" s="757"/>
      <c r="ANR25" s="757"/>
      <c r="ANS25" s="757"/>
      <c r="ANT25" s="757"/>
      <c r="ANU25" s="757"/>
      <c r="ANV25" s="757"/>
      <c r="ANW25" s="757"/>
      <c r="ANX25" s="757"/>
      <c r="ANY25" s="757"/>
      <c r="ANZ25" s="757"/>
      <c r="AOA25" s="757"/>
      <c r="AOB25" s="757"/>
      <c r="AOC25" s="757"/>
      <c r="AOD25" s="757"/>
      <c r="AOE25" s="757"/>
      <c r="AOF25" s="757"/>
      <c r="AOG25" s="757"/>
      <c r="AOH25" s="757"/>
      <c r="AOI25" s="757"/>
      <c r="AOJ25" s="757"/>
      <c r="AOK25" s="757"/>
      <c r="AOL25" s="757"/>
      <c r="AOM25" s="757"/>
      <c r="AON25" s="757"/>
      <c r="AOO25" s="757"/>
      <c r="AOP25" s="757"/>
      <c r="AOQ25" s="757"/>
      <c r="AOR25" s="757"/>
      <c r="AOS25" s="757"/>
      <c r="AOT25" s="757"/>
      <c r="AOU25" s="757"/>
      <c r="AOV25" s="757"/>
      <c r="AOW25" s="757"/>
      <c r="AOX25" s="757"/>
      <c r="AOY25" s="757"/>
      <c r="AOZ25" s="757"/>
      <c r="APA25" s="757"/>
      <c r="APB25" s="757"/>
      <c r="APC25" s="757"/>
      <c r="APD25" s="757"/>
      <c r="APE25" s="757"/>
      <c r="APF25" s="757"/>
      <c r="APG25" s="757"/>
      <c r="APH25" s="757"/>
      <c r="API25" s="757"/>
      <c r="APJ25" s="757"/>
      <c r="APK25" s="757"/>
      <c r="APL25" s="757"/>
      <c r="APM25" s="757"/>
      <c r="APN25" s="757"/>
      <c r="APO25" s="757"/>
      <c r="APP25" s="757"/>
      <c r="APQ25" s="757"/>
      <c r="APR25" s="757"/>
      <c r="APS25" s="757"/>
      <c r="APT25" s="757"/>
      <c r="APU25" s="757"/>
      <c r="APV25" s="757"/>
      <c r="APW25" s="757"/>
      <c r="APX25" s="757"/>
      <c r="APY25" s="757"/>
      <c r="APZ25" s="757"/>
      <c r="AQA25" s="757"/>
      <c r="AQB25" s="757"/>
      <c r="AQC25" s="757"/>
      <c r="AQD25" s="757"/>
      <c r="AQE25" s="757"/>
      <c r="AQF25" s="757"/>
      <c r="AQG25" s="757"/>
      <c r="AQH25" s="757"/>
      <c r="AQI25" s="757"/>
      <c r="AQJ25" s="757"/>
      <c r="AQK25" s="757"/>
      <c r="AQL25" s="757"/>
      <c r="AQM25" s="757"/>
      <c r="AQN25" s="757"/>
      <c r="AQO25" s="757"/>
      <c r="AQP25" s="757"/>
      <c r="AQQ25" s="757"/>
      <c r="AQR25" s="757"/>
      <c r="AQS25" s="757"/>
      <c r="AQT25" s="757"/>
      <c r="AQU25" s="757"/>
      <c r="AQV25" s="757"/>
      <c r="AQW25" s="757"/>
      <c r="AQX25" s="757"/>
      <c r="AQY25" s="757"/>
      <c r="AQZ25" s="757"/>
      <c r="ARA25" s="757"/>
      <c r="ARB25" s="757"/>
      <c r="ARC25" s="757"/>
      <c r="ARD25" s="757"/>
      <c r="ARE25" s="757"/>
      <c r="ARF25" s="757"/>
      <c r="ARG25" s="757"/>
      <c r="ARH25" s="757"/>
      <c r="ARI25" s="757"/>
      <c r="ARJ25" s="757"/>
      <c r="ARK25" s="757"/>
      <c r="ARL25" s="757"/>
      <c r="ARM25" s="757"/>
      <c r="ARN25" s="757"/>
      <c r="ARO25" s="757"/>
      <c r="ARP25" s="757"/>
      <c r="ARQ25" s="757"/>
      <c r="ARR25" s="757"/>
      <c r="ARS25" s="757"/>
      <c r="ART25" s="757"/>
      <c r="ARU25" s="757"/>
      <c r="ARV25" s="757"/>
      <c r="ARW25" s="757"/>
      <c r="ARX25" s="757"/>
      <c r="ARY25" s="757"/>
      <c r="ARZ25" s="757"/>
      <c r="ASA25" s="757"/>
      <c r="ASB25" s="757"/>
      <c r="ASC25" s="757"/>
      <c r="ASD25" s="757"/>
      <c r="ASE25" s="757"/>
      <c r="ASF25" s="757"/>
      <c r="ASG25" s="757"/>
      <c r="ASH25" s="757"/>
      <c r="ASI25" s="757"/>
      <c r="ASJ25" s="757"/>
      <c r="ASK25" s="757"/>
      <c r="ASL25" s="757"/>
      <c r="ASM25" s="757"/>
      <c r="ASN25" s="757"/>
      <c r="ASO25" s="757"/>
      <c r="ASP25" s="757"/>
      <c r="ASQ25" s="757"/>
      <c r="ASR25" s="757"/>
      <c r="ASS25" s="757"/>
      <c r="AST25" s="757"/>
      <c r="ASU25" s="757"/>
      <c r="ASV25" s="757"/>
      <c r="ASW25" s="757"/>
      <c r="ASX25" s="757"/>
      <c r="ASY25" s="757"/>
      <c r="ASZ25" s="757"/>
      <c r="ATA25" s="757"/>
      <c r="ATB25" s="757"/>
      <c r="ATC25" s="757"/>
      <c r="ATD25" s="757"/>
      <c r="ATE25" s="757"/>
      <c r="ATF25" s="757"/>
      <c r="ATG25" s="757"/>
      <c r="ATH25" s="757"/>
      <c r="ATI25" s="757"/>
      <c r="ATJ25" s="757"/>
      <c r="ATK25" s="757"/>
      <c r="ATL25" s="757"/>
      <c r="ATM25" s="757"/>
      <c r="ATN25" s="757"/>
      <c r="ATO25" s="757"/>
      <c r="ATP25" s="757"/>
      <c r="ATQ25" s="757"/>
      <c r="ATR25" s="757"/>
      <c r="ATS25" s="757"/>
      <c r="ATT25" s="757"/>
      <c r="ATU25" s="757"/>
      <c r="ATV25" s="757"/>
      <c r="ATW25" s="757"/>
      <c r="ATX25" s="757"/>
      <c r="ATY25" s="757"/>
      <c r="ATZ25" s="757"/>
      <c r="AUA25" s="757"/>
      <c r="AUB25" s="757"/>
      <c r="AUC25" s="757"/>
      <c r="AUD25" s="757"/>
      <c r="AUE25" s="757"/>
      <c r="AUF25" s="757"/>
      <c r="AUG25" s="757"/>
      <c r="AUH25" s="757"/>
      <c r="AUI25" s="757"/>
      <c r="AUJ25" s="757"/>
      <c r="AUK25" s="757"/>
      <c r="AUL25" s="757"/>
      <c r="AUM25" s="757"/>
      <c r="AUN25" s="757"/>
      <c r="AUO25" s="757"/>
      <c r="AUP25" s="757"/>
      <c r="AUQ25" s="757"/>
      <c r="AUR25" s="757"/>
      <c r="AUS25" s="757"/>
      <c r="AUT25" s="757"/>
      <c r="AUU25" s="757"/>
      <c r="AUV25" s="757"/>
      <c r="AUW25" s="757"/>
      <c r="AUX25" s="757"/>
      <c r="AUY25" s="757"/>
      <c r="AUZ25" s="757"/>
      <c r="AVA25" s="757"/>
      <c r="AVB25" s="757"/>
      <c r="AVC25" s="757"/>
      <c r="AVD25" s="757"/>
      <c r="AVE25" s="757"/>
      <c r="AVF25" s="757"/>
      <c r="AVG25" s="757"/>
      <c r="AVH25" s="757"/>
      <c r="AVI25" s="757"/>
      <c r="AVJ25" s="757"/>
      <c r="AVK25" s="757"/>
      <c r="AVL25" s="757"/>
      <c r="AVM25" s="757"/>
      <c r="AVN25" s="757"/>
      <c r="AVO25" s="757"/>
      <c r="AVP25" s="757"/>
      <c r="AVQ25" s="757"/>
      <c r="AVR25" s="757"/>
      <c r="AVS25" s="757"/>
      <c r="AVT25" s="757"/>
      <c r="AVU25" s="757"/>
      <c r="AVV25" s="757"/>
      <c r="AVW25" s="757"/>
      <c r="AVX25" s="757"/>
      <c r="AVY25" s="757"/>
      <c r="AVZ25" s="757"/>
      <c r="AWA25" s="757"/>
      <c r="AWB25" s="757"/>
      <c r="AWC25" s="757"/>
      <c r="AWD25" s="757"/>
      <c r="AWE25" s="757"/>
      <c r="AWF25" s="757"/>
      <c r="AWG25" s="757"/>
      <c r="AWH25" s="757"/>
      <c r="AWI25" s="757"/>
      <c r="AWJ25" s="757"/>
      <c r="AWK25" s="757"/>
      <c r="AWL25" s="757"/>
      <c r="AWM25" s="757"/>
      <c r="AWN25" s="757"/>
      <c r="AWO25" s="757"/>
      <c r="AWP25" s="757"/>
      <c r="AWQ25" s="757"/>
      <c r="AWR25" s="757"/>
      <c r="AWS25" s="757"/>
      <c r="AWT25" s="757"/>
      <c r="AWU25" s="757"/>
      <c r="AWV25" s="757"/>
      <c r="AWW25" s="757"/>
      <c r="AWX25" s="757"/>
      <c r="AWY25" s="757"/>
      <c r="AWZ25" s="757"/>
      <c r="AXA25" s="757"/>
      <c r="AXB25" s="757"/>
      <c r="AXC25" s="757"/>
      <c r="AXD25" s="757"/>
      <c r="AXE25" s="757"/>
      <c r="AXF25" s="757"/>
      <c r="AXG25" s="757"/>
      <c r="AXH25" s="757"/>
      <c r="AXI25" s="757"/>
      <c r="AXJ25" s="757"/>
      <c r="AXK25" s="757"/>
      <c r="AXL25" s="757"/>
      <c r="AXM25" s="757"/>
      <c r="AXN25" s="757"/>
      <c r="AXO25" s="757"/>
      <c r="AXP25" s="757"/>
      <c r="AXQ25" s="757"/>
      <c r="AXR25" s="757"/>
      <c r="AXS25" s="757"/>
      <c r="AXT25" s="757"/>
      <c r="AXU25" s="757"/>
      <c r="AXV25" s="757"/>
      <c r="AXW25" s="757"/>
      <c r="AXX25" s="757"/>
      <c r="AXY25" s="757"/>
      <c r="AXZ25" s="757"/>
      <c r="AYA25" s="757"/>
      <c r="AYB25" s="757"/>
      <c r="AYC25" s="757"/>
      <c r="AYD25" s="757"/>
      <c r="AYE25" s="757"/>
      <c r="AYF25" s="757"/>
      <c r="AYG25" s="757"/>
      <c r="AYH25" s="757"/>
      <c r="AYI25" s="757"/>
      <c r="AYJ25" s="757"/>
      <c r="AYK25" s="757"/>
      <c r="AYL25" s="757"/>
      <c r="AYM25" s="757"/>
      <c r="AYN25" s="757"/>
      <c r="AYO25" s="757"/>
      <c r="AYP25" s="757"/>
      <c r="AYQ25" s="757"/>
      <c r="AYR25" s="757"/>
      <c r="AYS25" s="757"/>
      <c r="AYT25" s="757"/>
      <c r="AYU25" s="757"/>
      <c r="AYV25" s="757"/>
      <c r="AYW25" s="757"/>
      <c r="AYX25" s="757"/>
      <c r="AYY25" s="757"/>
      <c r="AYZ25" s="757"/>
      <c r="AZA25" s="757"/>
      <c r="AZB25" s="757"/>
      <c r="AZC25" s="757"/>
      <c r="AZD25" s="757"/>
      <c r="AZE25" s="757"/>
      <c r="AZF25" s="757"/>
      <c r="AZG25" s="757"/>
      <c r="AZH25" s="757"/>
      <c r="AZI25" s="757"/>
      <c r="AZJ25" s="757"/>
      <c r="AZK25" s="757"/>
      <c r="AZL25" s="757"/>
      <c r="AZM25" s="757"/>
      <c r="AZN25" s="757"/>
      <c r="AZO25" s="757"/>
      <c r="AZP25" s="757"/>
      <c r="AZQ25" s="757"/>
      <c r="AZR25" s="757"/>
      <c r="AZS25" s="757"/>
      <c r="AZT25" s="757"/>
      <c r="AZU25" s="757"/>
      <c r="AZV25" s="757"/>
      <c r="AZW25" s="757"/>
      <c r="AZX25" s="757"/>
      <c r="AZY25" s="757"/>
      <c r="AZZ25" s="757"/>
      <c r="BAA25" s="757"/>
      <c r="BAB25" s="757"/>
      <c r="BAC25" s="757"/>
      <c r="BAD25" s="757"/>
      <c r="BAE25" s="757"/>
      <c r="BAF25" s="757"/>
      <c r="BAG25" s="757"/>
      <c r="BAH25" s="757"/>
      <c r="BAI25" s="757"/>
      <c r="BAJ25" s="757"/>
      <c r="BAK25" s="757"/>
      <c r="BAL25" s="757"/>
      <c r="BAM25" s="757"/>
      <c r="BAN25" s="757"/>
      <c r="BAO25" s="757"/>
      <c r="BAP25" s="757"/>
      <c r="BAQ25" s="757"/>
      <c r="BAR25" s="757"/>
      <c r="BAS25" s="757"/>
      <c r="BAT25" s="757"/>
      <c r="BAU25" s="757"/>
      <c r="BAV25" s="757"/>
      <c r="BAW25" s="757"/>
      <c r="BAX25" s="757"/>
      <c r="BAY25" s="757"/>
      <c r="BAZ25" s="757"/>
      <c r="BBA25" s="757"/>
      <c r="BBB25" s="757"/>
      <c r="BBC25" s="757"/>
      <c r="BBD25" s="757"/>
      <c r="BBE25" s="757"/>
      <c r="BBF25" s="757"/>
      <c r="BBG25" s="757"/>
      <c r="BBH25" s="757"/>
      <c r="BBI25" s="757"/>
      <c r="BBJ25" s="757"/>
      <c r="BBK25" s="757"/>
      <c r="BBL25" s="757"/>
      <c r="BBM25" s="757"/>
      <c r="BBN25" s="757"/>
      <c r="BBO25" s="757"/>
      <c r="BBP25" s="757"/>
      <c r="BBQ25" s="757"/>
      <c r="BBR25" s="757"/>
      <c r="BBS25" s="757"/>
      <c r="BBT25" s="757"/>
      <c r="BBU25" s="757"/>
      <c r="BBV25" s="757"/>
      <c r="BBW25" s="757"/>
      <c r="BBX25" s="757"/>
      <c r="BBY25" s="757"/>
      <c r="BBZ25" s="757"/>
      <c r="BCA25" s="757"/>
      <c r="BCB25" s="757"/>
      <c r="BCC25" s="757"/>
      <c r="BCD25" s="757"/>
      <c r="BCE25" s="757"/>
      <c r="BCF25" s="757"/>
      <c r="BCG25" s="757"/>
      <c r="BCH25" s="757"/>
      <c r="BCI25" s="757"/>
      <c r="BCJ25" s="757"/>
      <c r="BCK25" s="757"/>
      <c r="BCL25" s="757"/>
      <c r="BCM25" s="757"/>
      <c r="BCN25" s="757"/>
      <c r="BCO25" s="757"/>
      <c r="BCP25" s="757"/>
      <c r="BCQ25" s="757"/>
      <c r="BCR25" s="757"/>
      <c r="BCS25" s="757"/>
      <c r="BCT25" s="757"/>
      <c r="BCU25" s="757"/>
      <c r="BCV25" s="757"/>
      <c r="BCW25" s="757"/>
      <c r="BCX25" s="757"/>
      <c r="BCY25" s="757"/>
      <c r="BCZ25" s="757"/>
      <c r="BDA25" s="757"/>
      <c r="BDB25" s="757"/>
      <c r="BDC25" s="757"/>
      <c r="BDD25" s="757"/>
      <c r="BDE25" s="757"/>
      <c r="BDF25" s="757"/>
      <c r="BDG25" s="757"/>
      <c r="BDH25" s="757"/>
      <c r="BDI25" s="757"/>
      <c r="BDJ25" s="757"/>
      <c r="BDK25" s="757"/>
      <c r="BDL25" s="757"/>
      <c r="BDM25" s="757"/>
      <c r="BDN25" s="757"/>
      <c r="BDO25" s="757"/>
      <c r="BDP25" s="757"/>
      <c r="BDQ25" s="757"/>
      <c r="BDR25" s="757"/>
      <c r="BDS25" s="757"/>
      <c r="BDT25" s="757"/>
      <c r="BDU25" s="757"/>
      <c r="BDV25" s="757"/>
      <c r="BDW25" s="757"/>
      <c r="BDX25" s="757"/>
      <c r="BDY25" s="757"/>
      <c r="BDZ25" s="757"/>
      <c r="BEA25" s="757"/>
      <c r="BEB25" s="757"/>
      <c r="BEC25" s="757"/>
      <c r="BED25" s="757"/>
      <c r="BEE25" s="757"/>
      <c r="BEF25" s="757"/>
      <c r="BEG25" s="757"/>
      <c r="BEH25" s="757"/>
      <c r="BEI25" s="757"/>
      <c r="BEJ25" s="757"/>
      <c r="BEK25" s="757"/>
      <c r="BEL25" s="757"/>
      <c r="BEM25" s="757"/>
      <c r="BEN25" s="757"/>
      <c r="BEO25" s="757"/>
      <c r="BEP25" s="757"/>
      <c r="BEQ25" s="757"/>
      <c r="BER25" s="757"/>
      <c r="BES25" s="757"/>
      <c r="BET25" s="757"/>
      <c r="BEU25" s="757"/>
      <c r="BEV25" s="757"/>
      <c r="BEW25" s="757"/>
      <c r="BEX25" s="757"/>
      <c r="BEY25" s="757"/>
      <c r="BEZ25" s="757"/>
      <c r="BFA25" s="757"/>
      <c r="BFB25" s="757"/>
      <c r="BFC25" s="757"/>
      <c r="BFD25" s="757"/>
      <c r="BFE25" s="757"/>
      <c r="BFF25" s="757"/>
      <c r="BFG25" s="757"/>
      <c r="BFH25" s="757"/>
      <c r="BFI25" s="757"/>
      <c r="BFJ25" s="757"/>
      <c r="BFK25" s="757"/>
      <c r="BFL25" s="757"/>
      <c r="BFM25" s="757"/>
      <c r="BFN25" s="757"/>
      <c r="BFO25" s="757"/>
      <c r="BFP25" s="757"/>
      <c r="BFQ25" s="757"/>
      <c r="BFR25" s="757"/>
      <c r="BFS25" s="757"/>
      <c r="BFT25" s="757"/>
      <c r="BFU25" s="757"/>
      <c r="BFV25" s="757"/>
      <c r="BFW25" s="757"/>
      <c r="BFX25" s="757"/>
      <c r="BFY25" s="757"/>
      <c r="BFZ25" s="757"/>
      <c r="BGA25" s="757"/>
      <c r="BGB25" s="757"/>
      <c r="BGC25" s="757"/>
      <c r="BGD25" s="757"/>
      <c r="BGE25" s="757"/>
      <c r="BGF25" s="757"/>
      <c r="BGG25" s="757"/>
      <c r="BGH25" s="757"/>
      <c r="BGI25" s="757"/>
      <c r="BGJ25" s="757"/>
      <c r="BGK25" s="757"/>
      <c r="BGL25" s="757"/>
      <c r="BGM25" s="757"/>
      <c r="BGN25" s="757"/>
      <c r="BGO25" s="757"/>
      <c r="BGP25" s="757"/>
      <c r="BGQ25" s="757"/>
      <c r="BGR25" s="757"/>
      <c r="BGS25" s="757"/>
      <c r="BGT25" s="757"/>
      <c r="BGU25" s="757"/>
      <c r="BGV25" s="757"/>
      <c r="BGW25" s="757"/>
      <c r="BGX25" s="757"/>
      <c r="BGY25" s="757"/>
      <c r="BGZ25" s="757"/>
      <c r="BHA25" s="757"/>
      <c r="BHB25" s="757"/>
      <c r="BHC25" s="757"/>
      <c r="BHD25" s="757"/>
      <c r="BHE25" s="757"/>
      <c r="BHF25" s="757"/>
      <c r="BHG25" s="757"/>
      <c r="BHH25" s="757"/>
      <c r="BHI25" s="757"/>
      <c r="BHJ25" s="757"/>
      <c r="BHK25" s="757"/>
      <c r="BHL25" s="757"/>
      <c r="BHM25" s="757"/>
      <c r="BHN25" s="757"/>
      <c r="BHO25" s="757"/>
      <c r="BHP25" s="757"/>
      <c r="BHQ25" s="757"/>
      <c r="BHR25" s="757"/>
      <c r="BHS25" s="757"/>
      <c r="BHT25" s="757"/>
      <c r="BHU25" s="757"/>
      <c r="BHV25" s="757"/>
      <c r="BHW25" s="757"/>
      <c r="BHX25" s="757"/>
      <c r="BHY25" s="757"/>
      <c r="BHZ25" s="757"/>
      <c r="BIA25" s="757"/>
      <c r="BIB25" s="757"/>
      <c r="BIC25" s="757"/>
      <c r="BID25" s="757"/>
      <c r="BIE25" s="757"/>
      <c r="BIF25" s="757"/>
      <c r="BIG25" s="757"/>
      <c r="BIH25" s="757"/>
      <c r="BII25" s="757"/>
      <c r="BIJ25" s="757"/>
      <c r="BIK25" s="757"/>
      <c r="BIL25" s="757"/>
      <c r="BIM25" s="757"/>
      <c r="BIN25" s="757"/>
      <c r="BIO25" s="757"/>
      <c r="BIP25" s="757"/>
      <c r="BIQ25" s="757"/>
      <c r="BIR25" s="757"/>
      <c r="BIS25" s="757"/>
      <c r="BIT25" s="757"/>
      <c r="BIU25" s="757"/>
      <c r="BIV25" s="757"/>
      <c r="BIW25" s="757"/>
      <c r="BIX25" s="757"/>
      <c r="BIY25" s="757"/>
      <c r="BIZ25" s="757"/>
      <c r="BJA25" s="757"/>
      <c r="BJB25" s="757"/>
      <c r="BJC25" s="757"/>
      <c r="BJD25" s="757"/>
      <c r="BJE25" s="757"/>
      <c r="BJF25" s="757"/>
      <c r="BJG25" s="757"/>
      <c r="BJH25" s="757"/>
      <c r="BJI25" s="757"/>
      <c r="BJJ25" s="757"/>
      <c r="BJK25" s="757"/>
      <c r="BJL25" s="757"/>
      <c r="BJM25" s="757"/>
      <c r="BJN25" s="757"/>
      <c r="BJO25" s="757"/>
      <c r="BJP25" s="757"/>
      <c r="BJQ25" s="757"/>
      <c r="BJR25" s="757"/>
      <c r="BJS25" s="757"/>
      <c r="BJT25" s="757"/>
      <c r="BJU25" s="757"/>
      <c r="BJV25" s="757"/>
      <c r="BJW25" s="757"/>
      <c r="BJX25" s="757"/>
      <c r="BJY25" s="757"/>
      <c r="BJZ25" s="757"/>
      <c r="BKA25" s="757"/>
      <c r="BKB25" s="757"/>
      <c r="BKC25" s="757"/>
      <c r="BKD25" s="757"/>
      <c r="BKE25" s="757"/>
      <c r="BKF25" s="757"/>
      <c r="BKG25" s="757"/>
      <c r="BKH25" s="757"/>
      <c r="BKI25" s="757"/>
      <c r="BKJ25" s="757"/>
      <c r="BKK25" s="757"/>
      <c r="BKL25" s="757"/>
      <c r="BKM25" s="757"/>
      <c r="BKN25" s="757"/>
      <c r="BKO25" s="757"/>
      <c r="BKP25" s="757"/>
      <c r="BKQ25" s="757"/>
      <c r="BKR25" s="757"/>
      <c r="BKS25" s="757"/>
      <c r="BKT25" s="757"/>
      <c r="BKU25" s="757"/>
      <c r="BKV25" s="757"/>
      <c r="BKW25" s="757"/>
      <c r="BKX25" s="757"/>
      <c r="BKY25" s="757"/>
      <c r="BKZ25" s="757"/>
      <c r="BLA25" s="757"/>
      <c r="BLB25" s="757"/>
      <c r="BLC25" s="757"/>
      <c r="BLD25" s="757"/>
      <c r="BLE25" s="757"/>
      <c r="BLF25" s="757"/>
      <c r="BLG25" s="757"/>
      <c r="BLH25" s="757"/>
      <c r="BLI25" s="757"/>
      <c r="BLJ25" s="757"/>
      <c r="BLK25" s="757"/>
      <c r="BLL25" s="757"/>
      <c r="BLM25" s="757"/>
      <c r="BLN25" s="757"/>
      <c r="BLO25" s="757"/>
      <c r="BLP25" s="757"/>
      <c r="BLQ25" s="757"/>
      <c r="BLR25" s="757"/>
      <c r="BLS25" s="757"/>
      <c r="BLT25" s="757"/>
      <c r="BLU25" s="757"/>
      <c r="BLV25" s="757"/>
      <c r="BLW25" s="757"/>
      <c r="BLX25" s="757"/>
      <c r="BLY25" s="757"/>
      <c r="BLZ25" s="757"/>
      <c r="BMA25" s="757"/>
      <c r="BMB25" s="757"/>
      <c r="BMC25" s="757"/>
      <c r="BMD25" s="757"/>
      <c r="BME25" s="757"/>
      <c r="BMF25" s="757"/>
      <c r="BMG25" s="757"/>
      <c r="BMH25" s="757"/>
      <c r="BMI25" s="757"/>
      <c r="BMJ25" s="757"/>
      <c r="BMK25" s="757"/>
      <c r="BML25" s="757"/>
      <c r="BMM25" s="757"/>
      <c r="BMN25" s="757"/>
      <c r="BMO25" s="757"/>
      <c r="BMP25" s="757"/>
      <c r="BMQ25" s="757"/>
      <c r="BMR25" s="757"/>
      <c r="BMS25" s="757"/>
      <c r="BMT25" s="757"/>
      <c r="BMU25" s="757"/>
      <c r="BMV25" s="757"/>
      <c r="BMW25" s="757"/>
      <c r="BMX25" s="757"/>
      <c r="BMY25" s="757"/>
      <c r="BMZ25" s="757"/>
      <c r="BNA25" s="757"/>
      <c r="BNB25" s="757"/>
      <c r="BNC25" s="757"/>
      <c r="BND25" s="757"/>
      <c r="BNE25" s="757"/>
      <c r="BNF25" s="757"/>
      <c r="BNG25" s="757"/>
      <c r="BNH25" s="757"/>
      <c r="BNI25" s="757"/>
      <c r="BNJ25" s="757"/>
      <c r="BNK25" s="757"/>
      <c r="BNL25" s="757"/>
      <c r="BNM25" s="757"/>
      <c r="BNN25" s="757"/>
      <c r="BNO25" s="757"/>
      <c r="BNP25" s="757"/>
      <c r="BNQ25" s="757"/>
      <c r="BNR25" s="757"/>
      <c r="BNS25" s="757"/>
      <c r="BNT25" s="757"/>
      <c r="BNU25" s="757"/>
      <c r="BNV25" s="757"/>
      <c r="BNW25" s="757"/>
      <c r="BNX25" s="757"/>
      <c r="BNY25" s="757"/>
      <c r="BNZ25" s="757"/>
      <c r="BOA25" s="757"/>
      <c r="BOB25" s="757"/>
      <c r="BOC25" s="757"/>
      <c r="BOD25" s="757"/>
      <c r="BOE25" s="757"/>
      <c r="BOF25" s="757"/>
      <c r="BOG25" s="757"/>
      <c r="BOH25" s="757"/>
      <c r="BOI25" s="757"/>
      <c r="BOJ25" s="757"/>
      <c r="BOK25" s="757"/>
      <c r="BOL25" s="757"/>
      <c r="BOM25" s="757"/>
      <c r="BON25" s="757"/>
      <c r="BOO25" s="757"/>
      <c r="BOP25" s="757"/>
      <c r="BOQ25" s="757"/>
      <c r="BOR25" s="757"/>
      <c r="BOS25" s="757"/>
      <c r="BOT25" s="757"/>
      <c r="BOU25" s="757"/>
      <c r="BOV25" s="757"/>
      <c r="BOW25" s="757"/>
      <c r="BOX25" s="757"/>
      <c r="BOY25" s="757"/>
      <c r="BOZ25" s="757"/>
      <c r="BPA25" s="757"/>
      <c r="BPB25" s="757"/>
      <c r="BPC25" s="757"/>
      <c r="BPD25" s="757"/>
      <c r="BPE25" s="757"/>
      <c r="BPF25" s="757"/>
      <c r="BPG25" s="757"/>
      <c r="BPH25" s="757"/>
      <c r="BPI25" s="757"/>
      <c r="BPJ25" s="757"/>
      <c r="BPK25" s="757"/>
      <c r="BPL25" s="757"/>
      <c r="BPM25" s="757"/>
      <c r="BPN25" s="757"/>
      <c r="BPO25" s="757"/>
      <c r="BPP25" s="757"/>
      <c r="BPQ25" s="757"/>
      <c r="BPR25" s="757"/>
      <c r="BPS25" s="757"/>
      <c r="BPT25" s="757"/>
      <c r="BPU25" s="757"/>
      <c r="BPV25" s="757"/>
      <c r="BPW25" s="757"/>
      <c r="BPX25" s="757"/>
      <c r="BPY25" s="757"/>
      <c r="BPZ25" s="757"/>
      <c r="BQA25" s="757"/>
      <c r="BQB25" s="757"/>
      <c r="BQC25" s="757"/>
      <c r="BQD25" s="757"/>
      <c r="BQE25" s="757"/>
      <c r="BQF25" s="757"/>
      <c r="BQG25" s="757"/>
      <c r="BQH25" s="757"/>
      <c r="BQI25" s="757"/>
      <c r="BQJ25" s="757"/>
      <c r="BQK25" s="757"/>
      <c r="BQL25" s="757"/>
      <c r="BQM25" s="757"/>
      <c r="BQN25" s="757"/>
      <c r="BQO25" s="757"/>
      <c r="BQP25" s="757"/>
      <c r="BQQ25" s="757"/>
      <c r="BQR25" s="757"/>
      <c r="BQS25" s="757"/>
      <c r="BQT25" s="757"/>
      <c r="BQU25" s="757"/>
      <c r="BQV25" s="757"/>
      <c r="BQW25" s="757"/>
      <c r="BQX25" s="757"/>
      <c r="BQY25" s="757"/>
      <c r="BQZ25" s="757"/>
      <c r="BRA25" s="757"/>
      <c r="BRB25" s="757"/>
      <c r="BRC25" s="757"/>
      <c r="BRD25" s="757"/>
      <c r="BRE25" s="757"/>
      <c r="BRF25" s="757"/>
      <c r="BRG25" s="757"/>
      <c r="BRH25" s="757"/>
      <c r="BRI25" s="757"/>
      <c r="BRJ25" s="757"/>
      <c r="BRK25" s="757"/>
      <c r="BRL25" s="757"/>
      <c r="BRM25" s="757"/>
      <c r="BRN25" s="757"/>
      <c r="BRO25" s="757"/>
      <c r="BRP25" s="757"/>
      <c r="BRQ25" s="757"/>
      <c r="BRR25" s="757"/>
      <c r="BRS25" s="757"/>
      <c r="BRT25" s="757"/>
      <c r="BRU25" s="757"/>
      <c r="BRV25" s="757"/>
      <c r="BRW25" s="757"/>
      <c r="BRX25" s="757"/>
      <c r="BRY25" s="757"/>
      <c r="BRZ25" s="757"/>
      <c r="BSA25" s="757"/>
      <c r="BSB25" s="757"/>
      <c r="BSC25" s="757"/>
      <c r="BSD25" s="757"/>
      <c r="BSE25" s="757"/>
      <c r="BSF25" s="757"/>
      <c r="BSG25" s="757"/>
      <c r="BSH25" s="757"/>
      <c r="BSI25" s="757"/>
      <c r="BSJ25" s="757"/>
      <c r="BSK25" s="757"/>
      <c r="BSL25" s="757"/>
      <c r="BSM25" s="757"/>
      <c r="BSN25" s="757"/>
      <c r="BSO25" s="757"/>
      <c r="BSP25" s="757"/>
      <c r="BSQ25" s="757"/>
      <c r="BSR25" s="757"/>
      <c r="BSS25" s="757"/>
      <c r="BST25" s="757"/>
      <c r="BSU25" s="757"/>
      <c r="BSV25" s="757"/>
      <c r="BSW25" s="757"/>
      <c r="BSX25" s="757"/>
      <c r="BSY25" s="757"/>
      <c r="BSZ25" s="757"/>
      <c r="BTA25" s="757"/>
      <c r="BTB25" s="757"/>
      <c r="BTC25" s="757"/>
      <c r="BTD25" s="757"/>
      <c r="BTE25" s="757"/>
      <c r="BTF25" s="757"/>
      <c r="BTG25" s="757"/>
      <c r="BTH25" s="757"/>
      <c r="BTI25" s="757"/>
      <c r="BTJ25" s="757"/>
      <c r="BTK25" s="757"/>
      <c r="BTL25" s="757"/>
      <c r="BTM25" s="757"/>
      <c r="BTN25" s="757"/>
      <c r="BTO25" s="757"/>
      <c r="BTP25" s="757"/>
      <c r="BTQ25" s="757"/>
      <c r="BTR25" s="757"/>
      <c r="BTS25" s="757"/>
      <c r="BTT25" s="757"/>
      <c r="BTU25" s="757"/>
      <c r="BTV25" s="757"/>
      <c r="BTW25" s="757"/>
      <c r="BTX25" s="757"/>
      <c r="BTY25" s="757"/>
      <c r="BTZ25" s="757"/>
      <c r="BUA25" s="757"/>
      <c r="BUB25" s="757"/>
      <c r="BUC25" s="757"/>
      <c r="BUD25" s="757"/>
      <c r="BUE25" s="757"/>
      <c r="BUF25" s="757"/>
      <c r="BUG25" s="757"/>
      <c r="BUH25" s="757"/>
      <c r="BUI25" s="757"/>
      <c r="BUJ25" s="757"/>
      <c r="BUK25" s="757"/>
      <c r="BUL25" s="757"/>
      <c r="BUM25" s="757"/>
      <c r="BUN25" s="757"/>
      <c r="BUO25" s="757"/>
      <c r="BUP25" s="757"/>
      <c r="BUQ25" s="757"/>
      <c r="BUR25" s="757"/>
      <c r="BUS25" s="757"/>
      <c r="BUT25" s="757"/>
      <c r="BUU25" s="757"/>
      <c r="BUV25" s="757"/>
      <c r="BUW25" s="757"/>
      <c r="BUX25" s="757"/>
      <c r="BUY25" s="757"/>
      <c r="BUZ25" s="757"/>
      <c r="BVA25" s="757"/>
      <c r="BVB25" s="757"/>
      <c r="BVC25" s="757"/>
      <c r="BVD25" s="757"/>
      <c r="BVE25" s="757"/>
      <c r="BVF25" s="757"/>
      <c r="BVG25" s="757"/>
      <c r="BVH25" s="757"/>
      <c r="BVI25" s="757"/>
      <c r="BVJ25" s="757"/>
      <c r="BVK25" s="757"/>
      <c r="BVL25" s="757"/>
      <c r="BVM25" s="757"/>
      <c r="BVN25" s="757"/>
      <c r="BVO25" s="757"/>
      <c r="BVP25" s="757"/>
      <c r="BVQ25" s="757"/>
      <c r="BVR25" s="757"/>
      <c r="BVS25" s="757"/>
      <c r="BVT25" s="757"/>
      <c r="BVU25" s="757"/>
      <c r="BVV25" s="757"/>
      <c r="BVW25" s="757"/>
      <c r="BVX25" s="757"/>
      <c r="BVY25" s="757"/>
      <c r="BVZ25" s="757"/>
      <c r="BWA25" s="757"/>
      <c r="BWB25" s="757"/>
      <c r="BWC25" s="757"/>
      <c r="BWD25" s="757"/>
      <c r="BWE25" s="757"/>
      <c r="BWF25" s="757"/>
      <c r="BWG25" s="757"/>
      <c r="BWH25" s="757"/>
      <c r="BWI25" s="757"/>
      <c r="BWJ25" s="757"/>
      <c r="BWK25" s="757"/>
      <c r="BWL25" s="757"/>
      <c r="BWM25" s="757"/>
      <c r="BWN25" s="757"/>
      <c r="BWO25" s="757"/>
      <c r="BWP25" s="757"/>
      <c r="BWQ25" s="757"/>
      <c r="BWR25" s="757"/>
      <c r="BWS25" s="757"/>
      <c r="BWT25" s="757"/>
      <c r="BWU25" s="757"/>
      <c r="BWV25" s="757"/>
      <c r="BWW25" s="757"/>
      <c r="BWX25" s="757"/>
      <c r="BWY25" s="757"/>
      <c r="BWZ25" s="757"/>
      <c r="BXA25" s="757"/>
      <c r="BXB25" s="757"/>
      <c r="BXC25" s="757"/>
      <c r="BXD25" s="757"/>
      <c r="BXE25" s="757"/>
      <c r="BXF25" s="757"/>
      <c r="BXG25" s="757"/>
      <c r="BXH25" s="757"/>
      <c r="BXI25" s="757"/>
      <c r="BXJ25" s="757"/>
      <c r="BXK25" s="757"/>
      <c r="BXL25" s="757"/>
      <c r="BXM25" s="757"/>
      <c r="BXN25" s="757"/>
      <c r="BXO25" s="757"/>
      <c r="BXP25" s="757"/>
      <c r="BXQ25" s="757"/>
      <c r="BXR25" s="757"/>
      <c r="BXS25" s="757"/>
      <c r="BXT25" s="757"/>
      <c r="BXU25" s="757"/>
      <c r="BXV25" s="757"/>
      <c r="BXW25" s="757"/>
      <c r="BXX25" s="757"/>
      <c r="BXY25" s="757"/>
      <c r="BXZ25" s="757"/>
      <c r="BYA25" s="757"/>
      <c r="BYB25" s="757"/>
      <c r="BYC25" s="757"/>
      <c r="BYD25" s="757"/>
      <c r="BYE25" s="757"/>
      <c r="BYF25" s="757"/>
      <c r="BYG25" s="757"/>
      <c r="BYH25" s="757"/>
      <c r="BYI25" s="757"/>
      <c r="BYJ25" s="757"/>
      <c r="BYK25" s="757"/>
      <c r="BYL25" s="757"/>
      <c r="BYM25" s="757"/>
      <c r="BYN25" s="757"/>
      <c r="BYO25" s="757"/>
      <c r="BYP25" s="757"/>
      <c r="BYQ25" s="757"/>
      <c r="BYR25" s="757"/>
      <c r="BYS25" s="757"/>
      <c r="BYT25" s="757"/>
      <c r="BYU25" s="757"/>
      <c r="BYV25" s="757"/>
      <c r="BYW25" s="757"/>
      <c r="BYX25" s="757"/>
      <c r="BYY25" s="757"/>
      <c r="BYZ25" s="757"/>
      <c r="BZA25" s="757"/>
      <c r="BZB25" s="757"/>
      <c r="BZC25" s="757"/>
      <c r="BZD25" s="757"/>
      <c r="BZE25" s="757"/>
      <c r="BZF25" s="757"/>
      <c r="BZG25" s="757"/>
      <c r="BZH25" s="757"/>
      <c r="BZI25" s="757"/>
      <c r="BZJ25" s="757"/>
      <c r="BZK25" s="757"/>
      <c r="BZL25" s="757"/>
      <c r="BZM25" s="757"/>
      <c r="BZN25" s="757"/>
      <c r="BZO25" s="757"/>
      <c r="BZP25" s="757"/>
      <c r="BZQ25" s="757"/>
      <c r="BZR25" s="757"/>
      <c r="BZS25" s="757"/>
      <c r="BZT25" s="757"/>
      <c r="BZU25" s="757"/>
      <c r="BZV25" s="757"/>
      <c r="BZW25" s="757"/>
      <c r="BZX25" s="757"/>
      <c r="BZY25" s="757"/>
      <c r="BZZ25" s="757"/>
      <c r="CAA25" s="757"/>
      <c r="CAB25" s="757"/>
      <c r="CAC25" s="757"/>
      <c r="CAD25" s="757"/>
      <c r="CAE25" s="757"/>
      <c r="CAF25" s="757"/>
      <c r="CAG25" s="757"/>
      <c r="CAH25" s="757"/>
      <c r="CAI25" s="757"/>
      <c r="CAJ25" s="757"/>
      <c r="CAK25" s="757"/>
      <c r="CAL25" s="757"/>
      <c r="CAM25" s="757"/>
      <c r="CAN25" s="757"/>
      <c r="CAO25" s="757"/>
      <c r="CAP25" s="757"/>
      <c r="CAQ25" s="757"/>
      <c r="CAR25" s="757"/>
      <c r="CAS25" s="757"/>
      <c r="CAT25" s="757"/>
      <c r="CAU25" s="757"/>
      <c r="CAV25" s="757"/>
      <c r="CAW25" s="757"/>
      <c r="CAX25" s="757"/>
      <c r="CAY25" s="757"/>
      <c r="CAZ25" s="757"/>
      <c r="CBA25" s="757"/>
      <c r="CBB25" s="757"/>
      <c r="CBC25" s="757"/>
      <c r="CBD25" s="757"/>
      <c r="CBE25" s="757"/>
      <c r="CBF25" s="757"/>
      <c r="CBG25" s="757"/>
      <c r="CBH25" s="757"/>
      <c r="CBI25" s="757"/>
      <c r="CBJ25" s="757"/>
      <c r="CBK25" s="757"/>
      <c r="CBL25" s="757"/>
      <c r="CBM25" s="757"/>
      <c r="CBN25" s="757"/>
      <c r="CBO25" s="757"/>
      <c r="CBP25" s="757"/>
      <c r="CBQ25" s="757"/>
      <c r="CBR25" s="757"/>
      <c r="CBS25" s="757"/>
      <c r="CBT25" s="757"/>
      <c r="CBU25" s="757"/>
      <c r="CBV25" s="757"/>
      <c r="CBW25" s="757"/>
      <c r="CBX25" s="757"/>
      <c r="CBY25" s="757"/>
      <c r="CBZ25" s="757"/>
      <c r="CCA25" s="757"/>
      <c r="CCB25" s="757"/>
      <c r="CCC25" s="757"/>
      <c r="CCD25" s="757"/>
      <c r="CCE25" s="757"/>
      <c r="CCF25" s="757"/>
      <c r="CCG25" s="757"/>
      <c r="CCH25" s="757"/>
      <c r="CCI25" s="757"/>
      <c r="CCJ25" s="757"/>
      <c r="CCK25" s="757"/>
      <c r="CCL25" s="757"/>
      <c r="CCM25" s="757"/>
      <c r="CCN25" s="757"/>
      <c r="CCO25" s="757"/>
      <c r="CCP25" s="757"/>
      <c r="CCQ25" s="757"/>
      <c r="CCR25" s="757"/>
      <c r="CCS25" s="757"/>
      <c r="CCT25" s="757"/>
      <c r="CCU25" s="757"/>
      <c r="CCV25" s="757"/>
      <c r="CCW25" s="757"/>
      <c r="CCX25" s="757"/>
      <c r="CCY25" s="757"/>
      <c r="CCZ25" s="757"/>
      <c r="CDA25" s="757"/>
      <c r="CDB25" s="757"/>
      <c r="CDC25" s="757"/>
      <c r="CDD25" s="757"/>
      <c r="CDE25" s="757"/>
      <c r="CDF25" s="757"/>
      <c r="CDG25" s="757"/>
      <c r="CDH25" s="757"/>
      <c r="CDI25" s="757"/>
      <c r="CDJ25" s="757"/>
      <c r="CDK25" s="757"/>
      <c r="CDL25" s="757"/>
      <c r="CDM25" s="757"/>
      <c r="CDN25" s="757"/>
      <c r="CDO25" s="757"/>
      <c r="CDP25" s="757"/>
      <c r="CDQ25" s="757"/>
      <c r="CDR25" s="757"/>
      <c r="CDS25" s="757"/>
      <c r="CDT25" s="757"/>
      <c r="CDU25" s="757"/>
      <c r="CDV25" s="757"/>
      <c r="CDW25" s="757"/>
      <c r="CDX25" s="757"/>
      <c r="CDY25" s="757"/>
      <c r="CDZ25" s="757"/>
      <c r="CEA25" s="757"/>
      <c r="CEB25" s="757"/>
      <c r="CEC25" s="757"/>
      <c r="CED25" s="757"/>
      <c r="CEE25" s="757"/>
      <c r="CEF25" s="757"/>
      <c r="CEG25" s="757"/>
      <c r="CEH25" s="757"/>
      <c r="CEI25" s="757"/>
      <c r="CEJ25" s="757"/>
      <c r="CEK25" s="757"/>
      <c r="CEL25" s="757"/>
      <c r="CEM25" s="757"/>
      <c r="CEN25" s="757"/>
      <c r="CEO25" s="757"/>
      <c r="CEP25" s="757"/>
      <c r="CEQ25" s="757"/>
      <c r="CER25" s="757"/>
      <c r="CES25" s="757"/>
      <c r="CET25" s="757"/>
      <c r="CEU25" s="757"/>
      <c r="CEV25" s="757"/>
      <c r="CEW25" s="757"/>
      <c r="CEX25" s="757"/>
      <c r="CEY25" s="757"/>
      <c r="CEZ25" s="757"/>
      <c r="CFA25" s="757"/>
      <c r="CFB25" s="757"/>
      <c r="CFC25" s="757"/>
      <c r="CFD25" s="757"/>
      <c r="CFE25" s="757"/>
      <c r="CFF25" s="757"/>
      <c r="CFG25" s="757"/>
      <c r="CFH25" s="757"/>
      <c r="CFI25" s="757"/>
      <c r="CFJ25" s="757"/>
      <c r="CFK25" s="757"/>
      <c r="CFL25" s="757"/>
      <c r="CFM25" s="757"/>
      <c r="CFN25" s="757"/>
      <c r="CFO25" s="757"/>
      <c r="CFP25" s="757"/>
      <c r="CFQ25" s="757"/>
      <c r="CFR25" s="757"/>
      <c r="CFS25" s="757"/>
      <c r="CFT25" s="757"/>
      <c r="CFU25" s="757"/>
      <c r="CFV25" s="757"/>
      <c r="CFW25" s="757"/>
      <c r="CFX25" s="757"/>
      <c r="CFY25" s="757"/>
      <c r="CFZ25" s="757"/>
      <c r="CGA25" s="757"/>
      <c r="CGB25" s="757"/>
      <c r="CGC25" s="757"/>
      <c r="CGD25" s="757"/>
      <c r="CGE25" s="757"/>
      <c r="CGF25" s="757"/>
      <c r="CGG25" s="757"/>
      <c r="CGH25" s="757"/>
      <c r="CGI25" s="757"/>
      <c r="CGJ25" s="757"/>
      <c r="CGK25" s="757"/>
      <c r="CGL25" s="757"/>
      <c r="CGM25" s="757"/>
      <c r="CGN25" s="757"/>
      <c r="CGO25" s="757"/>
      <c r="CGP25" s="757"/>
      <c r="CGQ25" s="757"/>
      <c r="CGR25" s="757"/>
      <c r="CGS25" s="757"/>
      <c r="CGT25" s="757"/>
      <c r="CGU25" s="757"/>
      <c r="CGV25" s="757"/>
      <c r="CGW25" s="757"/>
      <c r="CGX25" s="757"/>
      <c r="CGY25" s="757"/>
      <c r="CGZ25" s="757"/>
      <c r="CHA25" s="757"/>
      <c r="CHB25" s="757"/>
      <c r="CHC25" s="757"/>
      <c r="CHD25" s="757"/>
      <c r="CHE25" s="757"/>
      <c r="CHF25" s="757"/>
      <c r="CHG25" s="757"/>
      <c r="CHH25" s="757"/>
      <c r="CHI25" s="757"/>
      <c r="CHJ25" s="757"/>
      <c r="CHK25" s="757"/>
      <c r="CHL25" s="757"/>
      <c r="CHM25" s="757"/>
      <c r="CHN25" s="757"/>
      <c r="CHO25" s="757"/>
      <c r="CHP25" s="757"/>
      <c r="CHQ25" s="757"/>
      <c r="CHR25" s="757"/>
      <c r="CHS25" s="757"/>
      <c r="CHT25" s="757"/>
      <c r="CHU25" s="757"/>
      <c r="CHV25" s="757"/>
      <c r="CHW25" s="757"/>
      <c r="CHX25" s="757"/>
      <c r="CHY25" s="757"/>
      <c r="CHZ25" s="757"/>
      <c r="CIA25" s="757"/>
      <c r="CIB25" s="757"/>
      <c r="CIC25" s="757"/>
      <c r="CID25" s="757"/>
      <c r="CIE25" s="757"/>
      <c r="CIF25" s="757"/>
      <c r="CIG25" s="757"/>
      <c r="CIH25" s="757"/>
      <c r="CII25" s="757"/>
      <c r="CIJ25" s="757"/>
      <c r="CIK25" s="757"/>
      <c r="CIL25" s="757"/>
      <c r="CIM25" s="757"/>
      <c r="CIN25" s="757"/>
      <c r="CIO25" s="757"/>
      <c r="CIP25" s="757"/>
      <c r="CIQ25" s="757"/>
      <c r="CIR25" s="757"/>
      <c r="CIS25" s="757"/>
      <c r="CIT25" s="757"/>
      <c r="CIU25" s="757"/>
      <c r="CIV25" s="757"/>
      <c r="CIW25" s="757"/>
      <c r="CIX25" s="757"/>
      <c r="CIY25" s="757"/>
      <c r="CIZ25" s="757"/>
      <c r="CJA25" s="757"/>
      <c r="CJB25" s="757"/>
      <c r="CJC25" s="757"/>
      <c r="CJD25" s="757"/>
      <c r="CJE25" s="757"/>
      <c r="CJF25" s="757"/>
      <c r="CJG25" s="757"/>
      <c r="CJH25" s="757"/>
      <c r="CJI25" s="757"/>
      <c r="CJJ25" s="757"/>
      <c r="CJK25" s="757"/>
      <c r="CJL25" s="757"/>
      <c r="CJM25" s="757"/>
      <c r="CJN25" s="757"/>
      <c r="CJO25" s="757"/>
      <c r="CJP25" s="757"/>
      <c r="CJQ25" s="757"/>
      <c r="CJR25" s="757"/>
      <c r="CJS25" s="757"/>
      <c r="CJT25" s="757"/>
      <c r="CJU25" s="757"/>
      <c r="CJV25" s="757"/>
      <c r="CJW25" s="757"/>
      <c r="CJX25" s="757"/>
      <c r="CJY25" s="757"/>
      <c r="CJZ25" s="757"/>
      <c r="CKA25" s="757"/>
      <c r="CKB25" s="757"/>
      <c r="CKC25" s="757"/>
      <c r="CKD25" s="757"/>
      <c r="CKE25" s="757"/>
      <c r="CKF25" s="757"/>
      <c r="CKG25" s="757"/>
      <c r="CKH25" s="757"/>
      <c r="CKI25" s="757"/>
      <c r="CKJ25" s="757"/>
      <c r="CKK25" s="757"/>
      <c r="CKL25" s="757"/>
      <c r="CKM25" s="757"/>
      <c r="CKN25" s="757"/>
      <c r="CKO25" s="757"/>
      <c r="CKP25" s="757"/>
      <c r="CKQ25" s="757"/>
      <c r="CKR25" s="757"/>
      <c r="CKS25" s="757"/>
      <c r="CKT25" s="757"/>
      <c r="CKU25" s="757"/>
      <c r="CKV25" s="757"/>
      <c r="CKW25" s="757"/>
      <c r="CKX25" s="757"/>
      <c r="CKY25" s="757"/>
      <c r="CKZ25" s="757"/>
      <c r="CLA25" s="757"/>
      <c r="CLB25" s="757"/>
      <c r="CLC25" s="757"/>
      <c r="CLD25" s="757"/>
      <c r="CLE25" s="757"/>
      <c r="CLF25" s="757"/>
      <c r="CLG25" s="757"/>
      <c r="CLH25" s="757"/>
      <c r="CLI25" s="757"/>
      <c r="CLJ25" s="757"/>
      <c r="CLK25" s="757"/>
      <c r="CLL25" s="757"/>
      <c r="CLM25" s="757"/>
      <c r="CLN25" s="757"/>
      <c r="CLO25" s="757"/>
      <c r="CLP25" s="757"/>
      <c r="CLQ25" s="757"/>
      <c r="CLR25" s="757"/>
      <c r="CLS25" s="757"/>
      <c r="CLT25" s="757"/>
      <c r="CLU25" s="757"/>
      <c r="CLV25" s="757"/>
      <c r="CLW25" s="757"/>
      <c r="CLX25" s="757"/>
      <c r="CLY25" s="757"/>
      <c r="CLZ25" s="757"/>
      <c r="CMA25" s="757"/>
      <c r="CMB25" s="757"/>
      <c r="CMC25" s="757"/>
      <c r="CMD25" s="757"/>
      <c r="CME25" s="757"/>
      <c r="CMF25" s="757"/>
      <c r="CMG25" s="757"/>
      <c r="CMH25" s="757"/>
      <c r="CMI25" s="757"/>
      <c r="CMJ25" s="757"/>
      <c r="CMK25" s="757"/>
      <c r="CML25" s="757"/>
      <c r="CMM25" s="757"/>
      <c r="CMN25" s="757"/>
      <c r="CMO25" s="757"/>
      <c r="CMP25" s="757"/>
      <c r="CMQ25" s="757"/>
      <c r="CMR25" s="757"/>
      <c r="CMS25" s="757"/>
      <c r="CMT25" s="757"/>
      <c r="CMU25" s="757"/>
      <c r="CMV25" s="757"/>
      <c r="CMW25" s="757"/>
      <c r="CMX25" s="757"/>
      <c r="CMY25" s="757"/>
      <c r="CMZ25" s="757"/>
      <c r="CNA25" s="757"/>
      <c r="CNB25" s="757"/>
      <c r="CNC25" s="757"/>
      <c r="CND25" s="757"/>
      <c r="CNE25" s="757"/>
      <c r="CNF25" s="757"/>
      <c r="CNG25" s="757"/>
      <c r="CNH25" s="757"/>
      <c r="CNI25" s="757"/>
      <c r="CNJ25" s="757"/>
      <c r="CNK25" s="757"/>
      <c r="CNL25" s="757"/>
      <c r="CNM25" s="757"/>
      <c r="CNN25" s="757"/>
      <c r="CNO25" s="757"/>
      <c r="CNP25" s="757"/>
      <c r="CNQ25" s="757"/>
      <c r="CNR25" s="757"/>
      <c r="CNS25" s="757"/>
      <c r="CNT25" s="757"/>
      <c r="CNU25" s="757"/>
      <c r="CNV25" s="757"/>
      <c r="CNW25" s="757"/>
      <c r="CNX25" s="757"/>
      <c r="CNY25" s="757"/>
      <c r="CNZ25" s="757"/>
      <c r="COA25" s="757"/>
      <c r="COB25" s="757"/>
      <c r="COC25" s="757"/>
      <c r="COD25" s="757"/>
      <c r="COE25" s="757"/>
      <c r="COF25" s="757"/>
      <c r="COG25" s="757"/>
      <c r="COH25" s="757"/>
      <c r="COI25" s="757"/>
      <c r="COJ25" s="757"/>
      <c r="COK25" s="757"/>
      <c r="COL25" s="757"/>
      <c r="COM25" s="757"/>
      <c r="CON25" s="757"/>
      <c r="COO25" s="757"/>
      <c r="COP25" s="757"/>
      <c r="COQ25" s="757"/>
      <c r="COR25" s="757"/>
      <c r="COS25" s="757"/>
      <c r="COT25" s="757"/>
      <c r="COU25" s="757"/>
      <c r="COV25" s="757"/>
      <c r="COW25" s="757"/>
      <c r="COX25" s="757"/>
      <c r="COY25" s="757"/>
      <c r="COZ25" s="757"/>
      <c r="CPA25" s="757"/>
      <c r="CPB25" s="757"/>
      <c r="CPC25" s="757"/>
      <c r="CPD25" s="757"/>
      <c r="CPE25" s="757"/>
      <c r="CPF25" s="757"/>
      <c r="CPG25" s="757"/>
      <c r="CPH25" s="757"/>
      <c r="CPI25" s="757"/>
      <c r="CPJ25" s="757"/>
      <c r="CPK25" s="757"/>
      <c r="CPL25" s="757"/>
      <c r="CPM25" s="757"/>
      <c r="CPN25" s="757"/>
      <c r="CPO25" s="757"/>
      <c r="CPP25" s="757"/>
      <c r="CPQ25" s="757"/>
      <c r="CPR25" s="757"/>
      <c r="CPS25" s="757"/>
      <c r="CPT25" s="757"/>
      <c r="CPU25" s="757"/>
      <c r="CPV25" s="757"/>
      <c r="CPW25" s="757"/>
      <c r="CPX25" s="757"/>
      <c r="CPY25" s="757"/>
      <c r="CPZ25" s="757"/>
      <c r="CQA25" s="757"/>
      <c r="CQB25" s="757"/>
      <c r="CQC25" s="757"/>
      <c r="CQD25" s="757"/>
      <c r="CQE25" s="757"/>
      <c r="CQF25" s="757"/>
      <c r="CQG25" s="757"/>
      <c r="CQH25" s="757"/>
      <c r="CQI25" s="757"/>
      <c r="CQJ25" s="757"/>
      <c r="CQK25" s="757"/>
      <c r="CQL25" s="757"/>
      <c r="CQM25" s="757"/>
      <c r="CQN25" s="757"/>
      <c r="CQO25" s="757"/>
      <c r="CQP25" s="757"/>
      <c r="CQQ25" s="757"/>
      <c r="CQR25" s="757"/>
      <c r="CQS25" s="757"/>
      <c r="CQT25" s="757"/>
      <c r="CQU25" s="757"/>
      <c r="CQV25" s="757"/>
      <c r="CQW25" s="757"/>
      <c r="CQX25" s="757"/>
      <c r="CQY25" s="757"/>
      <c r="CQZ25" s="757"/>
      <c r="CRA25" s="757"/>
      <c r="CRB25" s="757"/>
      <c r="CRC25" s="757"/>
      <c r="CRD25" s="757"/>
      <c r="CRE25" s="757"/>
      <c r="CRF25" s="757"/>
      <c r="CRG25" s="757"/>
      <c r="CRH25" s="757"/>
      <c r="CRI25" s="757"/>
      <c r="CRJ25" s="757"/>
      <c r="CRK25" s="757"/>
      <c r="CRL25" s="757"/>
      <c r="CRM25" s="757"/>
      <c r="CRN25" s="757"/>
      <c r="CRO25" s="757"/>
      <c r="CRP25" s="757"/>
      <c r="CRQ25" s="757"/>
      <c r="CRR25" s="757"/>
      <c r="CRS25" s="757"/>
      <c r="CRT25" s="757"/>
      <c r="CRU25" s="757"/>
      <c r="CRV25" s="757"/>
      <c r="CRW25" s="757"/>
      <c r="CRX25" s="757"/>
      <c r="CRY25" s="757"/>
      <c r="CRZ25" s="757"/>
      <c r="CSA25" s="757"/>
      <c r="CSB25" s="757"/>
      <c r="CSC25" s="757"/>
      <c r="CSD25" s="757"/>
      <c r="CSE25" s="757"/>
      <c r="CSF25" s="757"/>
      <c r="CSG25" s="757"/>
      <c r="CSH25" s="757"/>
      <c r="CSI25" s="757"/>
      <c r="CSJ25" s="757"/>
      <c r="CSK25" s="757"/>
      <c r="CSL25" s="757"/>
      <c r="CSM25" s="757"/>
      <c r="CSN25" s="757"/>
      <c r="CSO25" s="757"/>
      <c r="CSP25" s="757"/>
      <c r="CSQ25" s="757"/>
      <c r="CSR25" s="757"/>
      <c r="CSS25" s="757"/>
      <c r="CST25" s="757"/>
      <c r="CSU25" s="757"/>
      <c r="CSV25" s="757"/>
      <c r="CSW25" s="757"/>
      <c r="CSX25" s="757"/>
      <c r="CSY25" s="757"/>
      <c r="CSZ25" s="757"/>
      <c r="CTA25" s="757"/>
      <c r="CTB25" s="757"/>
      <c r="CTC25" s="757"/>
      <c r="CTD25" s="757"/>
      <c r="CTE25" s="757"/>
      <c r="CTF25" s="757"/>
      <c r="CTG25" s="757"/>
      <c r="CTH25" s="757"/>
      <c r="CTI25" s="757"/>
      <c r="CTJ25" s="757"/>
      <c r="CTK25" s="757"/>
      <c r="CTL25" s="757"/>
      <c r="CTM25" s="757"/>
      <c r="CTN25" s="757"/>
      <c r="CTO25" s="757"/>
      <c r="CTP25" s="757"/>
      <c r="CTQ25" s="757"/>
      <c r="CTR25" s="757"/>
      <c r="CTS25" s="757"/>
      <c r="CTT25" s="757"/>
      <c r="CTU25" s="757"/>
      <c r="CTV25" s="757"/>
      <c r="CTW25" s="757"/>
      <c r="CTX25" s="757"/>
      <c r="CTY25" s="757"/>
      <c r="CTZ25" s="757"/>
      <c r="CUA25" s="757"/>
      <c r="CUB25" s="757"/>
      <c r="CUC25" s="757"/>
      <c r="CUD25" s="757"/>
      <c r="CUE25" s="757"/>
      <c r="CUF25" s="757"/>
      <c r="CUG25" s="757"/>
      <c r="CUH25" s="757"/>
      <c r="CUI25" s="757"/>
      <c r="CUJ25" s="757"/>
      <c r="CUK25" s="757"/>
      <c r="CUL25" s="757"/>
      <c r="CUM25" s="757"/>
      <c r="CUN25" s="757"/>
      <c r="CUO25" s="757"/>
      <c r="CUP25" s="757"/>
      <c r="CUQ25" s="757"/>
      <c r="CUR25" s="757"/>
      <c r="CUS25" s="757"/>
      <c r="CUT25" s="757"/>
      <c r="CUU25" s="757"/>
      <c r="CUV25" s="757"/>
      <c r="CUW25" s="757"/>
      <c r="CUX25" s="757"/>
      <c r="CUY25" s="757"/>
      <c r="CUZ25" s="757"/>
      <c r="CVA25" s="757"/>
      <c r="CVB25" s="757"/>
      <c r="CVC25" s="757"/>
      <c r="CVD25" s="757"/>
      <c r="CVE25" s="757"/>
      <c r="CVF25" s="757"/>
      <c r="CVG25" s="757"/>
      <c r="CVH25" s="757"/>
      <c r="CVI25" s="757"/>
      <c r="CVJ25" s="757"/>
      <c r="CVK25" s="757"/>
      <c r="CVL25" s="757"/>
      <c r="CVM25" s="757"/>
      <c r="CVN25" s="757"/>
      <c r="CVO25" s="757"/>
      <c r="CVP25" s="757"/>
      <c r="CVQ25" s="757"/>
      <c r="CVR25" s="757"/>
      <c r="CVS25" s="757"/>
      <c r="CVT25" s="757"/>
      <c r="CVU25" s="757"/>
      <c r="CVV25" s="757"/>
      <c r="CVW25" s="757"/>
      <c r="CVX25" s="757"/>
      <c r="CVY25" s="757"/>
      <c r="CVZ25" s="757"/>
      <c r="CWA25" s="757"/>
      <c r="CWB25" s="757"/>
      <c r="CWC25" s="757"/>
      <c r="CWD25" s="757"/>
      <c r="CWE25" s="757"/>
      <c r="CWF25" s="757"/>
      <c r="CWG25" s="757"/>
      <c r="CWH25" s="757"/>
      <c r="CWI25" s="757"/>
      <c r="CWJ25" s="757"/>
      <c r="CWK25" s="757"/>
      <c r="CWL25" s="757"/>
      <c r="CWM25" s="757"/>
      <c r="CWN25" s="757"/>
      <c r="CWO25" s="757"/>
      <c r="CWP25" s="757"/>
      <c r="CWQ25" s="757"/>
      <c r="CWR25" s="757"/>
      <c r="CWS25" s="757"/>
      <c r="CWT25" s="757"/>
      <c r="CWU25" s="757"/>
      <c r="CWV25" s="757"/>
      <c r="CWW25" s="757"/>
      <c r="CWX25" s="757"/>
      <c r="CWY25" s="757"/>
      <c r="CWZ25" s="757"/>
      <c r="CXA25" s="757"/>
      <c r="CXB25" s="757"/>
      <c r="CXC25" s="757"/>
      <c r="CXD25" s="757"/>
      <c r="CXE25" s="757"/>
      <c r="CXF25" s="757"/>
      <c r="CXG25" s="757"/>
      <c r="CXH25" s="757"/>
      <c r="CXI25" s="757"/>
      <c r="CXJ25" s="757"/>
      <c r="CXK25" s="757"/>
      <c r="CXL25" s="757"/>
      <c r="CXM25" s="757"/>
      <c r="CXN25" s="757"/>
      <c r="CXO25" s="757"/>
      <c r="CXP25" s="757"/>
      <c r="CXQ25" s="757"/>
      <c r="CXR25" s="757"/>
      <c r="CXS25" s="757"/>
      <c r="CXT25" s="757"/>
      <c r="CXU25" s="757"/>
      <c r="CXV25" s="757"/>
      <c r="CXW25" s="757"/>
      <c r="CXX25" s="757"/>
      <c r="CXY25" s="757"/>
      <c r="CXZ25" s="757"/>
      <c r="CYA25" s="757"/>
      <c r="CYB25" s="757"/>
      <c r="CYC25" s="757"/>
      <c r="CYD25" s="757"/>
      <c r="CYE25" s="757"/>
      <c r="CYF25" s="757"/>
      <c r="CYG25" s="757"/>
      <c r="CYH25" s="757"/>
      <c r="CYI25" s="757"/>
      <c r="CYJ25" s="757"/>
      <c r="CYK25" s="757"/>
      <c r="CYL25" s="757"/>
      <c r="CYM25" s="757"/>
      <c r="CYN25" s="757"/>
      <c r="CYO25" s="757"/>
      <c r="CYP25" s="757"/>
      <c r="CYQ25" s="757"/>
      <c r="CYR25" s="757"/>
      <c r="CYS25" s="757"/>
      <c r="CYT25" s="757"/>
      <c r="CYU25" s="757"/>
      <c r="CYV25" s="757"/>
      <c r="CYW25" s="757"/>
      <c r="CYX25" s="757"/>
      <c r="CYY25" s="757"/>
      <c r="CYZ25" s="757"/>
      <c r="CZA25" s="757"/>
      <c r="CZB25" s="757"/>
      <c r="CZC25" s="757"/>
      <c r="CZD25" s="757"/>
      <c r="CZE25" s="757"/>
      <c r="CZF25" s="757"/>
      <c r="CZG25" s="757"/>
      <c r="CZH25" s="757"/>
      <c r="CZI25" s="757"/>
      <c r="CZJ25" s="757"/>
      <c r="CZK25" s="757"/>
      <c r="CZL25" s="757"/>
      <c r="CZM25" s="757"/>
      <c r="CZN25" s="757"/>
      <c r="CZO25" s="757"/>
      <c r="CZP25" s="757"/>
      <c r="CZQ25" s="757"/>
      <c r="CZR25" s="757"/>
      <c r="CZS25" s="757"/>
      <c r="CZT25" s="757"/>
      <c r="CZU25" s="757"/>
      <c r="CZV25" s="757"/>
      <c r="CZW25" s="757"/>
      <c r="CZX25" s="757"/>
      <c r="CZY25" s="757"/>
      <c r="CZZ25" s="757"/>
      <c r="DAA25" s="757"/>
      <c r="DAB25" s="757"/>
      <c r="DAC25" s="757"/>
      <c r="DAD25" s="757"/>
      <c r="DAE25" s="757"/>
      <c r="DAF25" s="757"/>
      <c r="DAG25" s="757"/>
      <c r="DAH25" s="757"/>
      <c r="DAI25" s="757"/>
      <c r="DAJ25" s="757"/>
      <c r="DAK25" s="757"/>
      <c r="DAL25" s="757"/>
      <c r="DAM25" s="757"/>
      <c r="DAN25" s="757"/>
      <c r="DAO25" s="757"/>
      <c r="DAP25" s="757"/>
      <c r="DAQ25" s="757"/>
      <c r="DAR25" s="757"/>
      <c r="DAS25" s="757"/>
      <c r="DAT25" s="757"/>
      <c r="DAU25" s="757"/>
      <c r="DAV25" s="757"/>
      <c r="DAW25" s="757"/>
      <c r="DAX25" s="757"/>
      <c r="DAY25" s="757"/>
      <c r="DAZ25" s="757"/>
      <c r="DBA25" s="757"/>
      <c r="DBB25" s="757"/>
      <c r="DBC25" s="757"/>
      <c r="DBD25" s="757"/>
      <c r="DBE25" s="757"/>
      <c r="DBF25" s="757"/>
      <c r="DBG25" s="757"/>
      <c r="DBH25" s="757"/>
      <c r="DBI25" s="757"/>
      <c r="DBJ25" s="757"/>
      <c r="DBK25" s="757"/>
      <c r="DBL25" s="757"/>
      <c r="DBM25" s="757"/>
      <c r="DBN25" s="757"/>
      <c r="DBO25" s="757"/>
      <c r="DBP25" s="757"/>
      <c r="DBQ25" s="757"/>
      <c r="DBR25" s="757"/>
      <c r="DBS25" s="757"/>
      <c r="DBT25" s="757"/>
      <c r="DBU25" s="757"/>
      <c r="DBV25" s="757"/>
      <c r="DBW25" s="757"/>
      <c r="DBX25" s="757"/>
      <c r="DBY25" s="757"/>
      <c r="DBZ25" s="757"/>
      <c r="DCA25" s="757"/>
      <c r="DCB25" s="757"/>
      <c r="DCC25" s="757"/>
      <c r="DCD25" s="757"/>
      <c r="DCE25" s="757"/>
      <c r="DCF25" s="757"/>
      <c r="DCG25" s="757"/>
      <c r="DCH25" s="757"/>
      <c r="DCI25" s="757"/>
      <c r="DCJ25" s="757"/>
      <c r="DCK25" s="757"/>
      <c r="DCL25" s="757"/>
      <c r="DCM25" s="757"/>
      <c r="DCN25" s="757"/>
      <c r="DCO25" s="757"/>
      <c r="DCP25" s="757"/>
      <c r="DCQ25" s="757"/>
      <c r="DCR25" s="757"/>
      <c r="DCS25" s="757"/>
      <c r="DCT25" s="757"/>
      <c r="DCU25" s="757"/>
      <c r="DCV25" s="757"/>
      <c r="DCW25" s="757"/>
      <c r="DCX25" s="757"/>
      <c r="DCY25" s="757"/>
      <c r="DCZ25" s="757"/>
      <c r="DDA25" s="757"/>
      <c r="DDB25" s="757"/>
      <c r="DDC25" s="757"/>
      <c r="DDD25" s="757"/>
      <c r="DDE25" s="757"/>
      <c r="DDF25" s="757"/>
      <c r="DDG25" s="757"/>
      <c r="DDH25" s="757"/>
      <c r="DDI25" s="757"/>
      <c r="DDJ25" s="757"/>
      <c r="DDK25" s="757"/>
      <c r="DDL25" s="757"/>
      <c r="DDM25" s="757"/>
      <c r="DDN25" s="757"/>
      <c r="DDO25" s="757"/>
      <c r="DDP25" s="757"/>
      <c r="DDQ25" s="757"/>
      <c r="DDR25" s="757"/>
      <c r="DDS25" s="757"/>
      <c r="DDT25" s="757"/>
      <c r="DDU25" s="757"/>
      <c r="DDV25" s="757"/>
      <c r="DDW25" s="757"/>
      <c r="DDX25" s="757"/>
      <c r="DDY25" s="757"/>
      <c r="DDZ25" s="757"/>
      <c r="DEA25" s="757"/>
      <c r="DEB25" s="757"/>
      <c r="DEC25" s="757"/>
      <c r="DED25" s="757"/>
      <c r="DEE25" s="757"/>
      <c r="DEF25" s="757"/>
      <c r="DEG25" s="757"/>
      <c r="DEH25" s="757"/>
      <c r="DEI25" s="757"/>
      <c r="DEJ25" s="757"/>
      <c r="DEK25" s="757"/>
      <c r="DEL25" s="757"/>
      <c r="DEM25" s="757"/>
      <c r="DEN25" s="757"/>
      <c r="DEO25" s="757"/>
      <c r="DEP25" s="757"/>
      <c r="DEQ25" s="757"/>
      <c r="DER25" s="757"/>
      <c r="DES25" s="757"/>
      <c r="DET25" s="757"/>
      <c r="DEU25" s="757"/>
      <c r="DEV25" s="757"/>
      <c r="DEW25" s="757"/>
      <c r="DEX25" s="757"/>
      <c r="DEY25" s="757"/>
      <c r="DEZ25" s="757"/>
      <c r="DFA25" s="757"/>
      <c r="DFB25" s="757"/>
      <c r="DFC25" s="757"/>
      <c r="DFD25" s="757"/>
      <c r="DFE25" s="757"/>
      <c r="DFF25" s="757"/>
      <c r="DFG25" s="757"/>
      <c r="DFH25" s="757"/>
      <c r="DFI25" s="757"/>
      <c r="DFJ25" s="757"/>
      <c r="DFK25" s="757"/>
      <c r="DFL25" s="757"/>
      <c r="DFM25" s="757"/>
      <c r="DFN25" s="757"/>
      <c r="DFO25" s="757"/>
      <c r="DFP25" s="757"/>
      <c r="DFQ25" s="757"/>
      <c r="DFR25" s="757"/>
      <c r="DFS25" s="757"/>
      <c r="DFT25" s="757"/>
      <c r="DFU25" s="757"/>
      <c r="DFV25" s="757"/>
      <c r="DFW25" s="757"/>
      <c r="DFX25" s="757"/>
      <c r="DFY25" s="757"/>
      <c r="DFZ25" s="757"/>
      <c r="DGA25" s="757"/>
      <c r="DGB25" s="757"/>
      <c r="DGC25" s="757"/>
      <c r="DGD25" s="757"/>
      <c r="DGE25" s="757"/>
      <c r="DGF25" s="757"/>
      <c r="DGG25" s="757"/>
      <c r="DGH25" s="757"/>
      <c r="DGI25" s="757"/>
      <c r="DGJ25" s="757"/>
      <c r="DGK25" s="757"/>
      <c r="DGL25" s="757"/>
      <c r="DGM25" s="757"/>
      <c r="DGN25" s="757"/>
      <c r="DGO25" s="757"/>
      <c r="DGP25" s="757"/>
      <c r="DGQ25" s="757"/>
      <c r="DGR25" s="757"/>
      <c r="DGS25" s="757"/>
      <c r="DGT25" s="757"/>
      <c r="DGU25" s="757"/>
      <c r="DGV25" s="757"/>
      <c r="DGW25" s="757"/>
      <c r="DGX25" s="757"/>
      <c r="DGY25" s="757"/>
      <c r="DGZ25" s="757"/>
      <c r="DHA25" s="757"/>
      <c r="DHB25" s="757"/>
      <c r="DHC25" s="757"/>
      <c r="DHD25" s="757"/>
      <c r="DHE25" s="757"/>
      <c r="DHF25" s="757"/>
      <c r="DHG25" s="757"/>
      <c r="DHH25" s="757"/>
      <c r="DHI25" s="757"/>
      <c r="DHJ25" s="757"/>
      <c r="DHK25" s="757"/>
      <c r="DHL25" s="757"/>
      <c r="DHM25" s="757"/>
      <c r="DHN25" s="757"/>
      <c r="DHO25" s="757"/>
      <c r="DHP25" s="757"/>
      <c r="DHQ25" s="757"/>
      <c r="DHR25" s="757"/>
      <c r="DHS25" s="757"/>
      <c r="DHT25" s="757"/>
      <c r="DHU25" s="757"/>
      <c r="DHV25" s="757"/>
      <c r="DHW25" s="757"/>
      <c r="DHX25" s="757"/>
      <c r="DHY25" s="757"/>
      <c r="DHZ25" s="757"/>
      <c r="DIA25" s="757"/>
      <c r="DIB25" s="757"/>
      <c r="DIC25" s="757"/>
      <c r="DID25" s="757"/>
      <c r="DIE25" s="757"/>
      <c r="DIF25" s="757"/>
      <c r="DIG25" s="757"/>
      <c r="DIH25" s="757"/>
      <c r="DII25" s="757"/>
      <c r="DIJ25" s="757"/>
      <c r="DIK25" s="757"/>
      <c r="DIL25" s="757"/>
      <c r="DIM25" s="757"/>
      <c r="DIN25" s="757"/>
      <c r="DIO25" s="757"/>
      <c r="DIP25" s="757"/>
      <c r="DIQ25" s="757"/>
      <c r="DIR25" s="757"/>
      <c r="DIS25" s="757"/>
      <c r="DIT25" s="757"/>
      <c r="DIU25" s="757"/>
      <c r="DIV25" s="757"/>
      <c r="DIW25" s="757"/>
      <c r="DIX25" s="757"/>
      <c r="DIY25" s="757"/>
      <c r="DIZ25" s="757"/>
      <c r="DJA25" s="757"/>
      <c r="DJB25" s="757"/>
      <c r="DJC25" s="757"/>
      <c r="DJD25" s="757"/>
      <c r="DJE25" s="757"/>
      <c r="DJF25" s="757"/>
      <c r="DJG25" s="757"/>
      <c r="DJH25" s="757"/>
      <c r="DJI25" s="757"/>
      <c r="DJJ25" s="757"/>
      <c r="DJK25" s="757"/>
      <c r="DJL25" s="757"/>
      <c r="DJM25" s="757"/>
      <c r="DJN25" s="757"/>
      <c r="DJO25" s="757"/>
      <c r="DJP25" s="757"/>
      <c r="DJQ25" s="757"/>
      <c r="DJR25" s="757"/>
      <c r="DJS25" s="757"/>
      <c r="DJT25" s="757"/>
      <c r="DJU25" s="757"/>
      <c r="DJV25" s="757"/>
      <c r="DJW25" s="757"/>
      <c r="DJX25" s="757"/>
      <c r="DJY25" s="757"/>
      <c r="DJZ25" s="757"/>
      <c r="DKA25" s="757"/>
      <c r="DKB25" s="757"/>
      <c r="DKC25" s="757"/>
      <c r="DKD25" s="757"/>
      <c r="DKE25" s="757"/>
      <c r="DKF25" s="757"/>
      <c r="DKG25" s="757"/>
      <c r="DKH25" s="757"/>
      <c r="DKI25" s="757"/>
      <c r="DKJ25" s="757"/>
      <c r="DKK25" s="757"/>
      <c r="DKL25" s="757"/>
      <c r="DKM25" s="757"/>
      <c r="DKN25" s="757"/>
      <c r="DKO25" s="757"/>
      <c r="DKP25" s="757"/>
      <c r="DKQ25" s="757"/>
      <c r="DKR25" s="757"/>
      <c r="DKS25" s="757"/>
      <c r="DKT25" s="757"/>
      <c r="DKU25" s="757"/>
      <c r="DKV25" s="757"/>
      <c r="DKW25" s="757"/>
      <c r="DKX25" s="757"/>
      <c r="DKY25" s="757"/>
      <c r="DKZ25" s="757"/>
      <c r="DLA25" s="757"/>
      <c r="DLB25" s="757"/>
      <c r="DLC25" s="757"/>
      <c r="DLD25" s="757"/>
      <c r="DLE25" s="757"/>
      <c r="DLF25" s="757"/>
      <c r="DLG25" s="757"/>
      <c r="DLH25" s="757"/>
      <c r="DLI25" s="757"/>
      <c r="DLJ25" s="757"/>
      <c r="DLK25" s="757"/>
      <c r="DLL25" s="757"/>
      <c r="DLM25" s="757"/>
      <c r="DLN25" s="757"/>
      <c r="DLO25" s="757"/>
      <c r="DLP25" s="757"/>
      <c r="DLQ25" s="757"/>
      <c r="DLR25" s="757"/>
      <c r="DLS25" s="757"/>
      <c r="DLT25" s="757"/>
      <c r="DLU25" s="757"/>
      <c r="DLV25" s="757"/>
      <c r="DLW25" s="757"/>
      <c r="DLX25" s="757"/>
      <c r="DLY25" s="757"/>
      <c r="DLZ25" s="757"/>
      <c r="DMA25" s="757"/>
      <c r="DMB25" s="757"/>
      <c r="DMC25" s="757"/>
      <c r="DMD25" s="757"/>
      <c r="DME25" s="757"/>
      <c r="DMF25" s="757"/>
      <c r="DMG25" s="757"/>
      <c r="DMH25" s="757"/>
      <c r="DMI25" s="757"/>
      <c r="DMJ25" s="757"/>
      <c r="DMK25" s="757"/>
      <c r="DML25" s="757"/>
      <c r="DMM25" s="757"/>
      <c r="DMN25" s="757"/>
      <c r="DMO25" s="757"/>
      <c r="DMP25" s="757"/>
      <c r="DMQ25" s="757"/>
      <c r="DMR25" s="757"/>
      <c r="DMS25" s="757"/>
      <c r="DMT25" s="757"/>
      <c r="DMU25" s="757"/>
      <c r="DMV25" s="757"/>
      <c r="DMW25" s="757"/>
      <c r="DMX25" s="757"/>
      <c r="DMY25" s="757"/>
      <c r="DMZ25" s="757"/>
      <c r="DNA25" s="757"/>
      <c r="DNB25" s="757"/>
      <c r="DNC25" s="757"/>
      <c r="DND25" s="757"/>
      <c r="DNE25" s="757"/>
      <c r="DNF25" s="757"/>
      <c r="DNG25" s="757"/>
      <c r="DNH25" s="757"/>
      <c r="DNI25" s="757"/>
      <c r="DNJ25" s="757"/>
      <c r="DNK25" s="757"/>
      <c r="DNL25" s="757"/>
      <c r="DNM25" s="757"/>
      <c r="DNN25" s="757"/>
      <c r="DNO25" s="757"/>
      <c r="DNP25" s="757"/>
      <c r="DNQ25" s="757"/>
      <c r="DNR25" s="757"/>
      <c r="DNS25" s="757"/>
      <c r="DNT25" s="757"/>
      <c r="DNU25" s="757"/>
      <c r="DNV25" s="757"/>
      <c r="DNW25" s="757"/>
      <c r="DNX25" s="757"/>
      <c r="DNY25" s="757"/>
      <c r="DNZ25" s="757"/>
      <c r="DOA25" s="757"/>
      <c r="DOB25" s="757"/>
      <c r="DOC25" s="757"/>
      <c r="DOD25" s="757"/>
      <c r="DOE25" s="757"/>
      <c r="DOF25" s="757"/>
      <c r="DOG25" s="757"/>
      <c r="DOH25" s="757"/>
      <c r="DOI25" s="757"/>
      <c r="DOJ25" s="757"/>
      <c r="DOK25" s="757"/>
      <c r="DOL25" s="757"/>
      <c r="DOM25" s="757"/>
      <c r="DON25" s="757"/>
      <c r="DOO25" s="757"/>
      <c r="DOP25" s="757"/>
      <c r="DOQ25" s="757"/>
      <c r="DOR25" s="757"/>
      <c r="DOS25" s="757"/>
      <c r="DOT25" s="757"/>
      <c r="DOU25" s="757"/>
      <c r="DOV25" s="757"/>
      <c r="DOW25" s="757"/>
      <c r="DOX25" s="757"/>
      <c r="DOY25" s="757"/>
      <c r="DOZ25" s="757"/>
      <c r="DPA25" s="757"/>
      <c r="DPB25" s="757"/>
      <c r="DPC25" s="757"/>
      <c r="DPD25" s="757"/>
      <c r="DPE25" s="757"/>
      <c r="DPF25" s="757"/>
      <c r="DPG25" s="757"/>
      <c r="DPH25" s="757"/>
      <c r="DPI25" s="757"/>
      <c r="DPJ25" s="757"/>
      <c r="DPK25" s="757"/>
      <c r="DPL25" s="757"/>
      <c r="DPM25" s="757"/>
      <c r="DPN25" s="757"/>
      <c r="DPO25" s="757"/>
      <c r="DPP25" s="757"/>
      <c r="DPQ25" s="757"/>
      <c r="DPR25" s="757"/>
      <c r="DPS25" s="757"/>
      <c r="DPT25" s="757"/>
      <c r="DPU25" s="757"/>
      <c r="DPV25" s="757"/>
      <c r="DPW25" s="757"/>
      <c r="DPX25" s="757"/>
      <c r="DPY25" s="757"/>
      <c r="DPZ25" s="757"/>
      <c r="DQA25" s="757"/>
      <c r="DQB25" s="757"/>
      <c r="DQC25" s="757"/>
      <c r="DQD25" s="757"/>
      <c r="DQE25" s="757"/>
      <c r="DQF25" s="757"/>
      <c r="DQG25" s="757"/>
      <c r="DQH25" s="757"/>
      <c r="DQI25" s="757"/>
      <c r="DQJ25" s="757"/>
      <c r="DQK25" s="757"/>
      <c r="DQL25" s="757"/>
      <c r="DQM25" s="757"/>
      <c r="DQN25" s="757"/>
      <c r="DQO25" s="757"/>
      <c r="DQP25" s="757"/>
      <c r="DQQ25" s="757"/>
      <c r="DQR25" s="757"/>
      <c r="DQS25" s="757"/>
      <c r="DQT25" s="757"/>
      <c r="DQU25" s="757"/>
      <c r="DQV25" s="757"/>
      <c r="DQW25" s="757"/>
      <c r="DQX25" s="757"/>
      <c r="DQY25" s="757"/>
      <c r="DQZ25" s="757"/>
      <c r="DRA25" s="757"/>
      <c r="DRB25" s="757"/>
      <c r="DRC25" s="757"/>
      <c r="DRD25" s="757"/>
      <c r="DRE25" s="757"/>
      <c r="DRF25" s="757"/>
      <c r="DRG25" s="757"/>
      <c r="DRH25" s="757"/>
      <c r="DRI25" s="757"/>
      <c r="DRJ25" s="757"/>
      <c r="DRK25" s="757"/>
      <c r="DRL25" s="757"/>
      <c r="DRM25" s="757"/>
      <c r="DRN25" s="757"/>
      <c r="DRO25" s="757"/>
      <c r="DRP25" s="757"/>
      <c r="DRQ25" s="757"/>
      <c r="DRR25" s="757"/>
      <c r="DRS25" s="757"/>
      <c r="DRT25" s="757"/>
      <c r="DRU25" s="757"/>
      <c r="DRV25" s="757"/>
      <c r="DRW25" s="757"/>
      <c r="DRX25" s="757"/>
      <c r="DRY25" s="757"/>
      <c r="DRZ25" s="757"/>
      <c r="DSA25" s="757"/>
      <c r="DSB25" s="757"/>
      <c r="DSC25" s="757"/>
      <c r="DSD25" s="757"/>
      <c r="DSE25" s="757"/>
      <c r="DSF25" s="757"/>
      <c r="DSG25" s="757"/>
      <c r="DSH25" s="757"/>
      <c r="DSI25" s="757"/>
      <c r="DSJ25" s="757"/>
      <c r="DSK25" s="757"/>
      <c r="DSL25" s="757"/>
      <c r="DSM25" s="757"/>
      <c r="DSN25" s="757"/>
      <c r="DSO25" s="757"/>
      <c r="DSP25" s="757"/>
      <c r="DSQ25" s="757"/>
      <c r="DSR25" s="757"/>
      <c r="DSS25" s="757"/>
      <c r="DST25" s="757"/>
      <c r="DSU25" s="757"/>
      <c r="DSV25" s="757"/>
      <c r="DSW25" s="757"/>
      <c r="DSX25" s="757"/>
      <c r="DSY25" s="757"/>
      <c r="DSZ25" s="757"/>
      <c r="DTA25" s="757"/>
      <c r="DTB25" s="757"/>
      <c r="DTC25" s="757"/>
      <c r="DTD25" s="757"/>
      <c r="DTE25" s="757"/>
      <c r="DTF25" s="757"/>
      <c r="DTG25" s="757"/>
      <c r="DTH25" s="757"/>
      <c r="DTI25" s="757"/>
      <c r="DTJ25" s="757"/>
      <c r="DTK25" s="757"/>
      <c r="DTL25" s="757"/>
      <c r="DTM25" s="757"/>
      <c r="DTN25" s="757"/>
      <c r="DTO25" s="757"/>
      <c r="DTP25" s="757"/>
      <c r="DTQ25" s="757"/>
      <c r="DTR25" s="757"/>
      <c r="DTS25" s="757"/>
      <c r="DTT25" s="757"/>
      <c r="DTU25" s="757"/>
      <c r="DTV25" s="757"/>
      <c r="DTW25" s="757"/>
      <c r="DTX25" s="757"/>
      <c r="DTY25" s="757"/>
      <c r="DTZ25" s="757"/>
      <c r="DUA25" s="757"/>
      <c r="DUB25" s="757"/>
      <c r="DUC25" s="757"/>
      <c r="DUD25" s="757"/>
      <c r="DUE25" s="757"/>
      <c r="DUF25" s="757"/>
      <c r="DUG25" s="757"/>
      <c r="DUH25" s="757"/>
      <c r="DUI25" s="757"/>
      <c r="DUJ25" s="757"/>
      <c r="DUK25" s="757"/>
      <c r="DUL25" s="757"/>
      <c r="DUM25" s="757"/>
      <c r="DUN25" s="757"/>
      <c r="DUO25" s="757"/>
      <c r="DUP25" s="757"/>
      <c r="DUQ25" s="757"/>
      <c r="DUR25" s="757"/>
      <c r="DUS25" s="757"/>
      <c r="DUT25" s="757"/>
      <c r="DUU25" s="757"/>
      <c r="DUV25" s="757"/>
      <c r="DUW25" s="757"/>
      <c r="DUX25" s="757"/>
      <c r="DUY25" s="757"/>
      <c r="DUZ25" s="757"/>
      <c r="DVA25" s="757"/>
      <c r="DVB25" s="757"/>
      <c r="DVC25" s="757"/>
      <c r="DVD25" s="757"/>
      <c r="DVE25" s="757"/>
      <c r="DVF25" s="757"/>
      <c r="DVG25" s="757"/>
      <c r="DVH25" s="757"/>
      <c r="DVI25" s="757"/>
      <c r="DVJ25" s="757"/>
      <c r="DVK25" s="757"/>
      <c r="DVL25" s="757"/>
      <c r="DVM25" s="757"/>
      <c r="DVN25" s="757"/>
      <c r="DVO25" s="757"/>
      <c r="DVP25" s="757"/>
      <c r="DVQ25" s="757"/>
      <c r="DVR25" s="757"/>
      <c r="DVS25" s="757"/>
      <c r="DVT25" s="757"/>
      <c r="DVU25" s="757"/>
      <c r="DVV25" s="757"/>
      <c r="DVW25" s="757"/>
      <c r="DVX25" s="757"/>
      <c r="DVY25" s="757"/>
      <c r="DVZ25" s="757"/>
      <c r="DWA25" s="757"/>
      <c r="DWB25" s="757"/>
      <c r="DWC25" s="757"/>
      <c r="DWD25" s="757"/>
      <c r="DWE25" s="757"/>
      <c r="DWF25" s="757"/>
      <c r="DWG25" s="757"/>
      <c r="DWH25" s="757"/>
      <c r="DWI25" s="757"/>
      <c r="DWJ25" s="757"/>
      <c r="DWK25" s="757"/>
      <c r="DWL25" s="757"/>
      <c r="DWM25" s="757"/>
      <c r="DWN25" s="757"/>
      <c r="DWO25" s="757"/>
      <c r="DWP25" s="757"/>
      <c r="DWQ25" s="757"/>
      <c r="DWR25" s="757"/>
      <c r="DWS25" s="757"/>
      <c r="DWT25" s="757"/>
      <c r="DWU25" s="757"/>
      <c r="DWV25" s="757"/>
      <c r="DWW25" s="757"/>
      <c r="DWX25" s="757"/>
      <c r="DWY25" s="757"/>
      <c r="DWZ25" s="757"/>
      <c r="DXA25" s="757"/>
      <c r="DXB25" s="757"/>
      <c r="DXC25" s="757"/>
      <c r="DXD25" s="757"/>
      <c r="DXE25" s="757"/>
      <c r="DXF25" s="757"/>
      <c r="DXG25" s="757"/>
      <c r="DXH25" s="757"/>
      <c r="DXI25" s="757"/>
      <c r="DXJ25" s="757"/>
      <c r="DXK25" s="757"/>
      <c r="DXL25" s="757"/>
      <c r="DXM25" s="757"/>
      <c r="DXN25" s="757"/>
      <c r="DXO25" s="757"/>
      <c r="DXP25" s="757"/>
      <c r="DXQ25" s="757"/>
      <c r="DXR25" s="757"/>
      <c r="DXS25" s="757"/>
      <c r="DXT25" s="757"/>
      <c r="DXU25" s="757"/>
      <c r="DXV25" s="757"/>
      <c r="DXW25" s="757"/>
      <c r="DXX25" s="757"/>
      <c r="DXY25" s="757"/>
      <c r="DXZ25" s="757"/>
      <c r="DYA25" s="757"/>
      <c r="DYB25" s="757"/>
      <c r="DYC25" s="757"/>
      <c r="DYD25" s="757"/>
      <c r="DYE25" s="757"/>
      <c r="DYF25" s="757"/>
      <c r="DYG25" s="757"/>
      <c r="DYH25" s="757"/>
      <c r="DYI25" s="757"/>
      <c r="DYJ25" s="757"/>
      <c r="DYK25" s="757"/>
      <c r="DYL25" s="757"/>
      <c r="DYM25" s="757"/>
      <c r="DYN25" s="757"/>
      <c r="DYO25" s="757"/>
      <c r="DYP25" s="757"/>
      <c r="DYQ25" s="757"/>
      <c r="DYR25" s="757"/>
      <c r="DYS25" s="757"/>
      <c r="DYT25" s="757"/>
      <c r="DYU25" s="757"/>
      <c r="DYV25" s="757"/>
      <c r="DYW25" s="757"/>
      <c r="DYX25" s="757"/>
      <c r="DYY25" s="757"/>
      <c r="DYZ25" s="757"/>
      <c r="DZA25" s="757"/>
      <c r="DZB25" s="757"/>
      <c r="DZC25" s="757"/>
      <c r="DZD25" s="757"/>
      <c r="DZE25" s="757"/>
      <c r="DZF25" s="757"/>
      <c r="DZG25" s="757"/>
      <c r="DZH25" s="757"/>
      <c r="DZI25" s="757"/>
      <c r="DZJ25" s="757"/>
      <c r="DZK25" s="757"/>
      <c r="DZL25" s="757"/>
      <c r="DZM25" s="757"/>
      <c r="DZN25" s="757"/>
      <c r="DZO25" s="757"/>
      <c r="DZP25" s="757"/>
      <c r="DZQ25" s="757"/>
      <c r="DZR25" s="757"/>
      <c r="DZS25" s="757"/>
      <c r="DZT25" s="757"/>
      <c r="DZU25" s="757"/>
      <c r="DZV25" s="757"/>
      <c r="DZW25" s="757"/>
      <c r="DZX25" s="757"/>
      <c r="DZY25" s="757"/>
      <c r="DZZ25" s="757"/>
      <c r="EAA25" s="757"/>
      <c r="EAB25" s="757"/>
      <c r="EAC25" s="757"/>
      <c r="EAD25" s="757"/>
      <c r="EAE25" s="757"/>
      <c r="EAF25" s="757"/>
      <c r="EAG25" s="757"/>
      <c r="EAH25" s="757"/>
      <c r="EAI25" s="757"/>
      <c r="EAJ25" s="757"/>
      <c r="EAK25" s="757"/>
      <c r="EAL25" s="757"/>
      <c r="EAM25" s="757"/>
      <c r="EAN25" s="757"/>
      <c r="EAO25" s="757"/>
      <c r="EAP25" s="757"/>
      <c r="EAQ25" s="757"/>
      <c r="EAR25" s="757"/>
      <c r="EAS25" s="757"/>
      <c r="EAT25" s="757"/>
      <c r="EAU25" s="757"/>
      <c r="EAV25" s="757"/>
      <c r="EAW25" s="757"/>
      <c r="EAX25" s="757"/>
      <c r="EAY25" s="757"/>
      <c r="EAZ25" s="757"/>
      <c r="EBA25" s="757"/>
      <c r="EBB25" s="757"/>
      <c r="EBC25" s="757"/>
      <c r="EBD25" s="757"/>
      <c r="EBE25" s="757"/>
      <c r="EBF25" s="757"/>
      <c r="EBG25" s="757"/>
      <c r="EBH25" s="757"/>
      <c r="EBI25" s="757"/>
      <c r="EBJ25" s="757"/>
      <c r="EBK25" s="757"/>
      <c r="EBL25" s="757"/>
      <c r="EBM25" s="757"/>
      <c r="EBN25" s="757"/>
      <c r="EBO25" s="757"/>
      <c r="EBP25" s="757"/>
      <c r="EBQ25" s="757"/>
      <c r="EBR25" s="757"/>
      <c r="EBS25" s="757"/>
      <c r="EBT25" s="757"/>
      <c r="EBU25" s="757"/>
      <c r="EBV25" s="757"/>
      <c r="EBW25" s="757"/>
      <c r="EBX25" s="757"/>
      <c r="EBY25" s="757"/>
      <c r="EBZ25" s="757"/>
      <c r="ECA25" s="757"/>
      <c r="ECB25" s="757"/>
      <c r="ECC25" s="757"/>
      <c r="ECD25" s="757"/>
      <c r="ECE25" s="757"/>
      <c r="ECF25" s="757"/>
      <c r="ECG25" s="757"/>
      <c r="ECH25" s="757"/>
      <c r="ECI25" s="757"/>
      <c r="ECJ25" s="757"/>
      <c r="ECK25" s="757"/>
      <c r="ECL25" s="757"/>
      <c r="ECM25" s="757"/>
      <c r="ECN25" s="757"/>
      <c r="ECO25" s="757"/>
      <c r="ECP25" s="757"/>
      <c r="ECQ25" s="757"/>
      <c r="ECR25" s="757"/>
      <c r="ECS25" s="757"/>
      <c r="ECT25" s="757"/>
      <c r="ECU25" s="757"/>
      <c r="ECV25" s="757"/>
      <c r="ECW25" s="757"/>
      <c r="ECX25" s="757"/>
      <c r="ECY25" s="757"/>
      <c r="ECZ25" s="757"/>
      <c r="EDA25" s="757"/>
      <c r="EDB25" s="757"/>
      <c r="EDC25" s="757"/>
      <c r="EDD25" s="757"/>
      <c r="EDE25" s="757"/>
      <c r="EDF25" s="757"/>
      <c r="EDG25" s="757"/>
      <c r="EDH25" s="757"/>
      <c r="EDI25" s="757"/>
      <c r="EDJ25" s="757"/>
      <c r="EDK25" s="757"/>
      <c r="EDL25" s="757"/>
      <c r="EDM25" s="757"/>
      <c r="EDN25" s="757"/>
      <c r="EDO25" s="757"/>
      <c r="EDP25" s="757"/>
      <c r="EDQ25" s="757"/>
      <c r="EDR25" s="757"/>
      <c r="EDS25" s="757"/>
      <c r="EDT25" s="757"/>
      <c r="EDU25" s="757"/>
      <c r="EDV25" s="757"/>
      <c r="EDW25" s="757"/>
      <c r="EDX25" s="757"/>
      <c r="EDY25" s="757"/>
      <c r="EDZ25" s="757"/>
      <c r="EEA25" s="757"/>
      <c r="EEB25" s="757"/>
      <c r="EEC25" s="757"/>
      <c r="EED25" s="757"/>
      <c r="EEE25" s="757"/>
      <c r="EEF25" s="757"/>
      <c r="EEG25" s="757"/>
      <c r="EEH25" s="757"/>
      <c r="EEI25" s="757"/>
      <c r="EEJ25" s="757"/>
      <c r="EEK25" s="757"/>
      <c r="EEL25" s="757"/>
      <c r="EEM25" s="757"/>
      <c r="EEN25" s="757"/>
      <c r="EEO25" s="757"/>
      <c r="EEP25" s="757"/>
      <c r="EEQ25" s="757"/>
      <c r="EER25" s="757"/>
      <c r="EES25" s="757"/>
      <c r="EET25" s="757"/>
      <c r="EEU25" s="757"/>
      <c r="EEV25" s="757"/>
      <c r="EEW25" s="757"/>
      <c r="EEX25" s="757"/>
      <c r="EEY25" s="757"/>
      <c r="EEZ25" s="757"/>
      <c r="EFA25" s="757"/>
      <c r="EFB25" s="757"/>
      <c r="EFC25" s="757"/>
      <c r="EFD25" s="757"/>
      <c r="EFE25" s="757"/>
      <c r="EFF25" s="757"/>
      <c r="EFG25" s="757"/>
      <c r="EFH25" s="757"/>
      <c r="EFI25" s="757"/>
      <c r="EFJ25" s="757"/>
      <c r="EFK25" s="757"/>
      <c r="EFL25" s="757"/>
      <c r="EFM25" s="757"/>
      <c r="EFN25" s="757"/>
      <c r="EFO25" s="757"/>
      <c r="EFP25" s="757"/>
      <c r="EFQ25" s="757"/>
      <c r="EFR25" s="757"/>
      <c r="EFS25" s="757"/>
      <c r="EFT25" s="757"/>
      <c r="EFU25" s="757"/>
      <c r="EFV25" s="757"/>
      <c r="EFW25" s="757"/>
      <c r="EFX25" s="757"/>
      <c r="EFY25" s="757"/>
      <c r="EFZ25" s="757"/>
      <c r="EGA25" s="757"/>
      <c r="EGB25" s="757"/>
      <c r="EGC25" s="757"/>
      <c r="EGD25" s="757"/>
      <c r="EGE25" s="757"/>
      <c r="EGF25" s="757"/>
      <c r="EGG25" s="757"/>
      <c r="EGH25" s="757"/>
      <c r="EGI25" s="757"/>
      <c r="EGJ25" s="757"/>
      <c r="EGK25" s="757"/>
      <c r="EGL25" s="757"/>
      <c r="EGM25" s="757"/>
      <c r="EGN25" s="757"/>
      <c r="EGO25" s="757"/>
      <c r="EGP25" s="757"/>
      <c r="EGQ25" s="757"/>
      <c r="EGR25" s="757"/>
      <c r="EGS25" s="757"/>
      <c r="EGT25" s="757"/>
      <c r="EGU25" s="757"/>
      <c r="EGV25" s="757"/>
      <c r="EGW25" s="757"/>
      <c r="EGX25" s="757"/>
      <c r="EGY25" s="757"/>
      <c r="EGZ25" s="757"/>
      <c r="EHA25" s="757"/>
      <c r="EHB25" s="757"/>
      <c r="EHC25" s="757"/>
      <c r="EHD25" s="757"/>
      <c r="EHE25" s="757"/>
      <c r="EHF25" s="757"/>
      <c r="EHG25" s="757"/>
      <c r="EHH25" s="757"/>
      <c r="EHI25" s="757"/>
      <c r="EHJ25" s="757"/>
      <c r="EHK25" s="757"/>
      <c r="EHL25" s="757"/>
      <c r="EHM25" s="757"/>
      <c r="EHN25" s="757"/>
      <c r="EHO25" s="757"/>
      <c r="EHP25" s="757"/>
      <c r="EHQ25" s="757"/>
      <c r="EHR25" s="757"/>
      <c r="EHS25" s="757"/>
      <c r="EHT25" s="757"/>
      <c r="EHU25" s="757"/>
      <c r="EHV25" s="757"/>
      <c r="EHW25" s="757"/>
      <c r="EHX25" s="757"/>
      <c r="EHY25" s="757"/>
      <c r="EHZ25" s="757"/>
      <c r="EIA25" s="757"/>
      <c r="EIB25" s="757"/>
      <c r="EIC25" s="757"/>
      <c r="EID25" s="757"/>
      <c r="EIE25" s="757"/>
      <c r="EIF25" s="757"/>
      <c r="EIG25" s="757"/>
      <c r="EIH25" s="757"/>
      <c r="EII25" s="757"/>
      <c r="EIJ25" s="757"/>
      <c r="EIK25" s="757"/>
      <c r="EIL25" s="757"/>
      <c r="EIM25" s="757"/>
      <c r="EIN25" s="757"/>
      <c r="EIO25" s="757"/>
      <c r="EIP25" s="757"/>
      <c r="EIQ25" s="757"/>
      <c r="EIR25" s="757"/>
      <c r="EIS25" s="757"/>
      <c r="EIT25" s="757"/>
      <c r="EIU25" s="757"/>
      <c r="EIV25" s="757"/>
      <c r="EIW25" s="757"/>
      <c r="EIX25" s="757"/>
      <c r="EIY25" s="757"/>
      <c r="EIZ25" s="757"/>
      <c r="EJA25" s="757"/>
      <c r="EJB25" s="757"/>
      <c r="EJC25" s="757"/>
      <c r="EJD25" s="757"/>
      <c r="EJE25" s="757"/>
      <c r="EJF25" s="757"/>
      <c r="EJG25" s="757"/>
      <c r="EJH25" s="757"/>
      <c r="EJI25" s="757"/>
      <c r="EJJ25" s="757"/>
      <c r="EJK25" s="757"/>
      <c r="EJL25" s="757"/>
      <c r="EJM25" s="757"/>
      <c r="EJN25" s="757"/>
      <c r="EJO25" s="757"/>
      <c r="EJP25" s="757"/>
      <c r="EJQ25" s="757"/>
      <c r="EJR25" s="757"/>
      <c r="EJS25" s="757"/>
      <c r="EJT25" s="757"/>
      <c r="EJU25" s="757"/>
      <c r="EJV25" s="757"/>
      <c r="EJW25" s="757"/>
      <c r="EJX25" s="757"/>
      <c r="EJY25" s="757"/>
      <c r="EJZ25" s="757"/>
      <c r="EKA25" s="757"/>
      <c r="EKB25" s="757"/>
      <c r="EKC25" s="757"/>
      <c r="EKD25" s="757"/>
      <c r="EKE25" s="757"/>
      <c r="EKF25" s="757"/>
      <c r="EKG25" s="757"/>
      <c r="EKH25" s="757"/>
      <c r="EKI25" s="757"/>
      <c r="EKJ25" s="757"/>
      <c r="EKK25" s="757"/>
      <c r="EKL25" s="757"/>
      <c r="EKM25" s="757"/>
      <c r="EKN25" s="757"/>
      <c r="EKO25" s="757"/>
      <c r="EKP25" s="757"/>
      <c r="EKQ25" s="757"/>
      <c r="EKR25" s="757"/>
      <c r="EKS25" s="757"/>
      <c r="EKT25" s="757"/>
      <c r="EKU25" s="757"/>
      <c r="EKV25" s="757"/>
      <c r="EKW25" s="757"/>
      <c r="EKX25" s="757"/>
      <c r="EKY25" s="757"/>
      <c r="EKZ25" s="757"/>
      <c r="ELA25" s="757"/>
      <c r="ELB25" s="757"/>
      <c r="ELC25" s="757"/>
      <c r="ELD25" s="757"/>
      <c r="ELE25" s="757"/>
      <c r="ELF25" s="757"/>
      <c r="ELG25" s="757"/>
      <c r="ELH25" s="757"/>
      <c r="ELI25" s="757"/>
      <c r="ELJ25" s="757"/>
      <c r="ELK25" s="757"/>
      <c r="ELL25" s="757"/>
      <c r="ELM25" s="757"/>
      <c r="ELN25" s="757"/>
      <c r="ELO25" s="757"/>
      <c r="ELP25" s="757"/>
      <c r="ELQ25" s="757"/>
      <c r="ELR25" s="757"/>
      <c r="ELS25" s="757"/>
      <c r="ELT25" s="757"/>
      <c r="ELU25" s="757"/>
      <c r="ELV25" s="757"/>
      <c r="ELW25" s="757"/>
      <c r="ELX25" s="757"/>
      <c r="ELY25" s="757"/>
      <c r="ELZ25" s="757"/>
      <c r="EMA25" s="757"/>
      <c r="EMB25" s="757"/>
      <c r="EMC25" s="757"/>
      <c r="EMD25" s="757"/>
      <c r="EME25" s="757"/>
      <c r="EMF25" s="757"/>
      <c r="EMG25" s="757"/>
      <c r="EMH25" s="757"/>
      <c r="EMI25" s="757"/>
      <c r="EMJ25" s="757"/>
      <c r="EMK25" s="757"/>
      <c r="EML25" s="757"/>
      <c r="EMM25" s="757"/>
      <c r="EMN25" s="757"/>
      <c r="EMO25" s="757"/>
      <c r="EMP25" s="757"/>
      <c r="EMQ25" s="757"/>
      <c r="EMR25" s="757"/>
      <c r="EMS25" s="757"/>
      <c r="EMT25" s="757"/>
      <c r="EMU25" s="757"/>
      <c r="EMV25" s="757"/>
      <c r="EMW25" s="757"/>
      <c r="EMX25" s="757"/>
      <c r="EMY25" s="757"/>
      <c r="EMZ25" s="757"/>
      <c r="ENA25" s="757"/>
      <c r="ENB25" s="757"/>
      <c r="ENC25" s="757"/>
      <c r="END25" s="757"/>
      <c r="ENE25" s="757"/>
      <c r="ENF25" s="757"/>
      <c r="ENG25" s="757"/>
      <c r="ENH25" s="757"/>
      <c r="ENI25" s="757"/>
      <c r="ENJ25" s="757"/>
      <c r="ENK25" s="757"/>
      <c r="ENL25" s="757"/>
      <c r="ENM25" s="757"/>
      <c r="ENN25" s="757"/>
      <c r="ENO25" s="757"/>
      <c r="ENP25" s="757"/>
      <c r="ENQ25" s="757"/>
      <c r="ENR25" s="757"/>
      <c r="ENS25" s="757"/>
      <c r="ENT25" s="757"/>
      <c r="ENU25" s="757"/>
      <c r="ENV25" s="757"/>
      <c r="ENW25" s="757"/>
      <c r="ENX25" s="757"/>
      <c r="ENY25" s="757"/>
      <c r="ENZ25" s="757"/>
      <c r="EOA25" s="757"/>
      <c r="EOB25" s="757"/>
      <c r="EOC25" s="757"/>
      <c r="EOD25" s="757"/>
      <c r="EOE25" s="757"/>
      <c r="EOF25" s="757"/>
      <c r="EOG25" s="757"/>
      <c r="EOH25" s="757"/>
      <c r="EOI25" s="757"/>
      <c r="EOJ25" s="757"/>
      <c r="EOK25" s="757"/>
      <c r="EOL25" s="757"/>
      <c r="EOM25" s="757"/>
      <c r="EON25" s="757"/>
      <c r="EOO25" s="757"/>
      <c r="EOP25" s="757"/>
      <c r="EOQ25" s="757"/>
      <c r="EOR25" s="757"/>
      <c r="EOS25" s="757"/>
      <c r="EOT25" s="757"/>
      <c r="EOU25" s="757"/>
      <c r="EOV25" s="757"/>
      <c r="EOW25" s="757"/>
      <c r="EOX25" s="757"/>
      <c r="EOY25" s="757"/>
      <c r="EOZ25" s="757"/>
      <c r="EPA25" s="757"/>
      <c r="EPB25" s="757"/>
      <c r="EPC25" s="757"/>
      <c r="EPD25" s="757"/>
      <c r="EPE25" s="757"/>
      <c r="EPF25" s="757"/>
      <c r="EPG25" s="757"/>
      <c r="EPH25" s="757"/>
      <c r="EPI25" s="757"/>
      <c r="EPJ25" s="757"/>
      <c r="EPK25" s="757"/>
      <c r="EPL25" s="757"/>
      <c r="EPM25" s="757"/>
      <c r="EPN25" s="757"/>
      <c r="EPO25" s="757"/>
      <c r="EPP25" s="757"/>
      <c r="EPQ25" s="757"/>
      <c r="EPR25" s="757"/>
      <c r="EPS25" s="757"/>
      <c r="EPT25" s="757"/>
      <c r="EPU25" s="757"/>
      <c r="EPV25" s="757"/>
      <c r="EPW25" s="757"/>
      <c r="EPX25" s="757"/>
      <c r="EPY25" s="757"/>
      <c r="EPZ25" s="757"/>
      <c r="EQA25" s="757"/>
      <c r="EQB25" s="757"/>
      <c r="EQC25" s="757"/>
      <c r="EQD25" s="757"/>
      <c r="EQE25" s="757"/>
      <c r="EQF25" s="757"/>
      <c r="EQG25" s="757"/>
      <c r="EQH25" s="757"/>
      <c r="EQI25" s="757"/>
      <c r="EQJ25" s="757"/>
      <c r="EQK25" s="757"/>
      <c r="EQL25" s="757"/>
      <c r="EQM25" s="757"/>
      <c r="EQN25" s="757"/>
      <c r="EQO25" s="757"/>
      <c r="EQP25" s="757"/>
      <c r="EQQ25" s="757"/>
      <c r="EQR25" s="757"/>
      <c r="EQS25" s="757"/>
      <c r="EQT25" s="757"/>
      <c r="EQU25" s="757"/>
      <c r="EQV25" s="757"/>
      <c r="EQW25" s="757"/>
      <c r="EQX25" s="757"/>
      <c r="EQY25" s="757"/>
      <c r="EQZ25" s="757"/>
      <c r="ERA25" s="757"/>
      <c r="ERB25" s="757"/>
      <c r="ERC25" s="757"/>
      <c r="ERD25" s="757"/>
      <c r="ERE25" s="757"/>
      <c r="ERF25" s="757"/>
      <c r="ERG25" s="757"/>
      <c r="ERH25" s="757"/>
      <c r="ERI25" s="757"/>
      <c r="ERJ25" s="757"/>
      <c r="ERK25" s="757"/>
      <c r="ERL25" s="757"/>
      <c r="ERM25" s="757"/>
      <c r="ERN25" s="757"/>
      <c r="ERO25" s="757"/>
      <c r="ERP25" s="757"/>
      <c r="ERQ25" s="757"/>
      <c r="ERR25" s="757"/>
      <c r="ERS25" s="757"/>
      <c r="ERT25" s="757"/>
      <c r="ERU25" s="757"/>
      <c r="ERV25" s="757"/>
      <c r="ERW25" s="757"/>
      <c r="ERX25" s="757"/>
      <c r="ERY25" s="757"/>
      <c r="ERZ25" s="757"/>
      <c r="ESA25" s="757"/>
      <c r="ESB25" s="757"/>
      <c r="ESC25" s="757"/>
      <c r="ESD25" s="757"/>
      <c r="ESE25" s="757"/>
      <c r="ESF25" s="757"/>
      <c r="ESG25" s="757"/>
      <c r="ESH25" s="757"/>
      <c r="ESI25" s="757"/>
      <c r="ESJ25" s="757"/>
      <c r="ESK25" s="757"/>
      <c r="ESL25" s="757"/>
      <c r="ESM25" s="757"/>
      <c r="ESN25" s="757"/>
      <c r="ESO25" s="757"/>
      <c r="ESP25" s="757"/>
      <c r="ESQ25" s="757"/>
      <c r="ESR25" s="757"/>
      <c r="ESS25" s="757"/>
      <c r="EST25" s="757"/>
      <c r="ESU25" s="757"/>
      <c r="ESV25" s="757"/>
      <c r="ESW25" s="757"/>
      <c r="ESX25" s="757"/>
      <c r="ESY25" s="757"/>
      <c r="ESZ25" s="757"/>
      <c r="ETA25" s="757"/>
      <c r="ETB25" s="757"/>
      <c r="ETC25" s="757"/>
      <c r="ETD25" s="757"/>
      <c r="ETE25" s="757"/>
      <c r="ETF25" s="757"/>
      <c r="ETG25" s="757"/>
      <c r="ETH25" s="757"/>
      <c r="ETI25" s="757"/>
      <c r="ETJ25" s="757"/>
      <c r="ETK25" s="757"/>
      <c r="ETL25" s="757"/>
      <c r="ETM25" s="757"/>
      <c r="ETN25" s="757"/>
      <c r="ETO25" s="757"/>
      <c r="ETP25" s="757"/>
      <c r="ETQ25" s="757"/>
      <c r="ETR25" s="757"/>
      <c r="ETS25" s="757"/>
      <c r="ETT25" s="757"/>
      <c r="ETU25" s="757"/>
      <c r="ETV25" s="757"/>
      <c r="ETW25" s="757"/>
      <c r="ETX25" s="757"/>
      <c r="ETY25" s="757"/>
      <c r="ETZ25" s="757"/>
      <c r="EUA25" s="757"/>
      <c r="EUB25" s="757"/>
      <c r="EUC25" s="757"/>
      <c r="EUD25" s="757"/>
      <c r="EUE25" s="757"/>
      <c r="EUF25" s="757"/>
      <c r="EUG25" s="757"/>
      <c r="EUH25" s="757"/>
      <c r="EUI25" s="757"/>
      <c r="EUJ25" s="757"/>
      <c r="EUK25" s="757"/>
      <c r="EUL25" s="757"/>
      <c r="EUM25" s="757"/>
      <c r="EUN25" s="757"/>
      <c r="EUO25" s="757"/>
      <c r="EUP25" s="757"/>
      <c r="EUQ25" s="757"/>
      <c r="EUR25" s="757"/>
      <c r="EUS25" s="757"/>
      <c r="EUT25" s="757"/>
      <c r="EUU25" s="757"/>
      <c r="EUV25" s="757"/>
      <c r="EUW25" s="757"/>
      <c r="EUX25" s="757"/>
      <c r="EUY25" s="757"/>
      <c r="EUZ25" s="757"/>
      <c r="EVA25" s="757"/>
      <c r="EVB25" s="757"/>
      <c r="EVC25" s="757"/>
      <c r="EVD25" s="757"/>
      <c r="EVE25" s="757"/>
      <c r="EVF25" s="757"/>
      <c r="EVG25" s="757"/>
      <c r="EVH25" s="757"/>
      <c r="EVI25" s="757"/>
      <c r="EVJ25" s="757"/>
      <c r="EVK25" s="757"/>
      <c r="EVL25" s="757"/>
      <c r="EVM25" s="757"/>
      <c r="EVN25" s="757"/>
      <c r="EVO25" s="757"/>
      <c r="EVP25" s="757"/>
      <c r="EVQ25" s="757"/>
      <c r="EVR25" s="757"/>
      <c r="EVS25" s="757"/>
      <c r="EVT25" s="757"/>
      <c r="EVU25" s="757"/>
      <c r="EVV25" s="757"/>
      <c r="EVW25" s="757"/>
      <c r="EVX25" s="757"/>
      <c r="EVY25" s="757"/>
      <c r="EVZ25" s="757"/>
      <c r="EWA25" s="757"/>
      <c r="EWB25" s="757"/>
      <c r="EWC25" s="757"/>
      <c r="EWD25" s="757"/>
      <c r="EWE25" s="757"/>
      <c r="EWF25" s="757"/>
      <c r="EWG25" s="757"/>
      <c r="EWH25" s="757"/>
      <c r="EWI25" s="757"/>
      <c r="EWJ25" s="757"/>
      <c r="EWK25" s="757"/>
      <c r="EWL25" s="757"/>
      <c r="EWM25" s="757"/>
      <c r="EWN25" s="757"/>
      <c r="EWO25" s="757"/>
      <c r="EWP25" s="757"/>
      <c r="EWQ25" s="757"/>
      <c r="EWR25" s="757"/>
      <c r="EWS25" s="757"/>
      <c r="EWT25" s="757"/>
      <c r="EWU25" s="757"/>
      <c r="EWV25" s="757"/>
      <c r="EWW25" s="757"/>
      <c r="EWX25" s="757"/>
      <c r="EWY25" s="757"/>
      <c r="EWZ25" s="757"/>
      <c r="EXA25" s="757"/>
      <c r="EXB25" s="757"/>
      <c r="EXC25" s="757"/>
      <c r="EXD25" s="757"/>
      <c r="EXE25" s="757"/>
      <c r="EXF25" s="757"/>
      <c r="EXG25" s="757"/>
      <c r="EXH25" s="757"/>
      <c r="EXI25" s="757"/>
      <c r="EXJ25" s="757"/>
      <c r="EXK25" s="757"/>
      <c r="EXL25" s="757"/>
      <c r="EXM25" s="757"/>
      <c r="EXN25" s="757"/>
      <c r="EXO25" s="757"/>
      <c r="EXP25" s="757"/>
      <c r="EXQ25" s="757"/>
      <c r="EXR25" s="757"/>
      <c r="EXS25" s="757"/>
      <c r="EXT25" s="757"/>
      <c r="EXU25" s="757"/>
      <c r="EXV25" s="757"/>
      <c r="EXW25" s="757"/>
      <c r="EXX25" s="757"/>
      <c r="EXY25" s="757"/>
      <c r="EXZ25" s="757"/>
      <c r="EYA25" s="757"/>
      <c r="EYB25" s="757"/>
      <c r="EYC25" s="757"/>
      <c r="EYD25" s="757"/>
      <c r="EYE25" s="757"/>
      <c r="EYF25" s="757"/>
      <c r="EYG25" s="757"/>
      <c r="EYH25" s="757"/>
      <c r="EYI25" s="757"/>
      <c r="EYJ25" s="757"/>
      <c r="EYK25" s="757"/>
      <c r="EYL25" s="757"/>
      <c r="EYM25" s="757"/>
      <c r="EYN25" s="757"/>
      <c r="EYO25" s="757"/>
      <c r="EYP25" s="757"/>
      <c r="EYQ25" s="757"/>
      <c r="EYR25" s="757"/>
      <c r="EYS25" s="757"/>
      <c r="EYT25" s="757"/>
      <c r="EYU25" s="757"/>
      <c r="EYV25" s="757"/>
      <c r="EYW25" s="757"/>
      <c r="EYX25" s="757"/>
      <c r="EYY25" s="757"/>
      <c r="EYZ25" s="757"/>
      <c r="EZA25" s="757"/>
      <c r="EZB25" s="757"/>
      <c r="EZC25" s="757"/>
      <c r="EZD25" s="757"/>
      <c r="EZE25" s="757"/>
      <c r="EZF25" s="757"/>
      <c r="EZG25" s="757"/>
      <c r="EZH25" s="757"/>
      <c r="EZI25" s="757"/>
      <c r="EZJ25" s="757"/>
      <c r="EZK25" s="757"/>
      <c r="EZL25" s="757"/>
      <c r="EZM25" s="757"/>
      <c r="EZN25" s="757"/>
      <c r="EZO25" s="757"/>
      <c r="EZP25" s="757"/>
      <c r="EZQ25" s="757"/>
      <c r="EZR25" s="757"/>
      <c r="EZS25" s="757"/>
      <c r="EZT25" s="757"/>
      <c r="EZU25" s="757"/>
      <c r="EZV25" s="757"/>
      <c r="EZW25" s="757"/>
      <c r="EZX25" s="757"/>
      <c r="EZY25" s="757"/>
      <c r="EZZ25" s="757"/>
      <c r="FAA25" s="757"/>
      <c r="FAB25" s="757"/>
      <c r="FAC25" s="757"/>
      <c r="FAD25" s="757"/>
      <c r="FAE25" s="757"/>
      <c r="FAF25" s="757"/>
      <c r="FAG25" s="757"/>
      <c r="FAH25" s="757"/>
      <c r="FAI25" s="757"/>
      <c r="FAJ25" s="757"/>
      <c r="FAK25" s="757"/>
      <c r="FAL25" s="757"/>
      <c r="FAM25" s="757"/>
      <c r="FAN25" s="757"/>
      <c r="FAO25" s="757"/>
      <c r="FAP25" s="757"/>
      <c r="FAQ25" s="757"/>
      <c r="FAR25" s="757"/>
      <c r="FAS25" s="757"/>
      <c r="FAT25" s="757"/>
      <c r="FAU25" s="757"/>
      <c r="FAV25" s="757"/>
      <c r="FAW25" s="757"/>
      <c r="FAX25" s="757"/>
      <c r="FAY25" s="757"/>
      <c r="FAZ25" s="757"/>
      <c r="FBA25" s="757"/>
      <c r="FBB25" s="757"/>
      <c r="FBC25" s="757"/>
      <c r="FBD25" s="757"/>
      <c r="FBE25" s="757"/>
      <c r="FBF25" s="757"/>
      <c r="FBG25" s="757"/>
      <c r="FBH25" s="757"/>
      <c r="FBI25" s="757"/>
      <c r="FBJ25" s="757"/>
      <c r="FBK25" s="757"/>
      <c r="FBL25" s="757"/>
      <c r="FBM25" s="757"/>
      <c r="FBN25" s="757"/>
      <c r="FBO25" s="757"/>
      <c r="FBP25" s="757"/>
      <c r="FBQ25" s="757"/>
      <c r="FBR25" s="757"/>
      <c r="FBS25" s="757"/>
      <c r="FBT25" s="757"/>
      <c r="FBU25" s="757"/>
      <c r="FBV25" s="757"/>
      <c r="FBW25" s="757"/>
      <c r="FBX25" s="757"/>
      <c r="FBY25" s="757"/>
      <c r="FBZ25" s="757"/>
      <c r="FCA25" s="757"/>
      <c r="FCB25" s="757"/>
      <c r="FCC25" s="757"/>
      <c r="FCD25" s="757"/>
      <c r="FCE25" s="757"/>
      <c r="FCF25" s="757"/>
      <c r="FCG25" s="757"/>
      <c r="FCH25" s="757"/>
      <c r="FCI25" s="757"/>
      <c r="FCJ25" s="757"/>
      <c r="FCK25" s="757"/>
      <c r="FCL25" s="757"/>
      <c r="FCM25" s="757"/>
      <c r="FCN25" s="757"/>
      <c r="FCO25" s="757"/>
      <c r="FCP25" s="757"/>
      <c r="FCQ25" s="757"/>
      <c r="FCR25" s="757"/>
      <c r="FCS25" s="757"/>
      <c r="FCT25" s="757"/>
      <c r="FCU25" s="757"/>
      <c r="FCV25" s="757"/>
      <c r="FCW25" s="757"/>
      <c r="FCX25" s="757"/>
      <c r="FCY25" s="757"/>
      <c r="FCZ25" s="757"/>
      <c r="FDA25" s="757"/>
      <c r="FDB25" s="757"/>
      <c r="FDC25" s="757"/>
      <c r="FDD25" s="757"/>
      <c r="FDE25" s="757"/>
      <c r="FDF25" s="757"/>
      <c r="FDG25" s="757"/>
      <c r="FDH25" s="757"/>
      <c r="FDI25" s="757"/>
      <c r="FDJ25" s="757"/>
      <c r="FDK25" s="757"/>
      <c r="FDL25" s="757"/>
      <c r="FDM25" s="757"/>
      <c r="FDN25" s="757"/>
      <c r="FDO25" s="757"/>
      <c r="FDP25" s="757"/>
      <c r="FDQ25" s="757"/>
      <c r="FDR25" s="757"/>
      <c r="FDS25" s="757"/>
      <c r="FDT25" s="757"/>
      <c r="FDU25" s="757"/>
      <c r="FDV25" s="757"/>
      <c r="FDW25" s="757"/>
      <c r="FDX25" s="757"/>
      <c r="FDY25" s="757"/>
      <c r="FDZ25" s="757"/>
      <c r="FEA25" s="757"/>
      <c r="FEB25" s="757"/>
      <c r="FEC25" s="757"/>
      <c r="FED25" s="757"/>
      <c r="FEE25" s="757"/>
      <c r="FEF25" s="757"/>
      <c r="FEG25" s="757"/>
      <c r="FEH25" s="757"/>
      <c r="FEI25" s="757"/>
      <c r="FEJ25" s="757"/>
      <c r="FEK25" s="757"/>
      <c r="FEL25" s="757"/>
      <c r="FEM25" s="757"/>
      <c r="FEN25" s="757"/>
      <c r="FEO25" s="757"/>
      <c r="FEP25" s="757"/>
      <c r="FEQ25" s="757"/>
      <c r="FER25" s="757"/>
      <c r="FES25" s="757"/>
      <c r="FET25" s="757"/>
      <c r="FEU25" s="757"/>
      <c r="FEV25" s="757"/>
      <c r="FEW25" s="757"/>
      <c r="FEX25" s="757"/>
      <c r="FEY25" s="757"/>
      <c r="FEZ25" s="757"/>
      <c r="FFA25" s="757"/>
      <c r="FFB25" s="757"/>
      <c r="FFC25" s="757"/>
      <c r="FFD25" s="757"/>
      <c r="FFE25" s="757"/>
      <c r="FFF25" s="757"/>
      <c r="FFG25" s="757"/>
      <c r="FFH25" s="757"/>
      <c r="FFI25" s="757"/>
      <c r="FFJ25" s="757"/>
      <c r="FFK25" s="757"/>
      <c r="FFL25" s="757"/>
      <c r="FFM25" s="757"/>
      <c r="FFN25" s="757"/>
      <c r="FFO25" s="757"/>
      <c r="FFP25" s="757"/>
      <c r="FFQ25" s="757"/>
      <c r="FFR25" s="757"/>
      <c r="FFS25" s="757"/>
      <c r="FFT25" s="757"/>
      <c r="FFU25" s="757"/>
      <c r="FFV25" s="757"/>
      <c r="FFW25" s="757"/>
      <c r="FFX25" s="757"/>
      <c r="FFY25" s="757"/>
      <c r="FFZ25" s="757"/>
      <c r="FGA25" s="757"/>
      <c r="FGB25" s="757"/>
      <c r="FGC25" s="757"/>
      <c r="FGD25" s="757"/>
      <c r="FGE25" s="757"/>
      <c r="FGF25" s="757"/>
      <c r="FGG25" s="757"/>
      <c r="FGH25" s="757"/>
      <c r="FGI25" s="757"/>
      <c r="FGJ25" s="757"/>
      <c r="FGK25" s="757"/>
      <c r="FGL25" s="757"/>
      <c r="FGM25" s="757"/>
      <c r="FGN25" s="757"/>
      <c r="FGO25" s="757"/>
      <c r="FGP25" s="757"/>
      <c r="FGQ25" s="757"/>
      <c r="FGR25" s="757"/>
      <c r="FGS25" s="757"/>
      <c r="FGT25" s="757"/>
      <c r="FGU25" s="757"/>
      <c r="FGV25" s="757"/>
      <c r="FGW25" s="757"/>
      <c r="FGX25" s="757"/>
      <c r="FGY25" s="757"/>
      <c r="FGZ25" s="757"/>
      <c r="FHA25" s="757"/>
      <c r="FHB25" s="757"/>
      <c r="FHC25" s="757"/>
      <c r="FHD25" s="757"/>
      <c r="FHE25" s="757"/>
      <c r="FHF25" s="757"/>
      <c r="FHG25" s="757"/>
      <c r="FHH25" s="757"/>
      <c r="FHI25" s="757"/>
      <c r="FHJ25" s="757"/>
      <c r="FHK25" s="757"/>
      <c r="FHL25" s="757"/>
      <c r="FHM25" s="757"/>
      <c r="FHN25" s="757"/>
      <c r="FHO25" s="757"/>
      <c r="FHP25" s="757"/>
      <c r="FHQ25" s="757"/>
      <c r="FHR25" s="757"/>
      <c r="FHS25" s="757"/>
      <c r="FHT25" s="757"/>
      <c r="FHU25" s="757"/>
      <c r="FHV25" s="757"/>
      <c r="FHW25" s="757"/>
      <c r="FHX25" s="757"/>
      <c r="FHY25" s="757"/>
      <c r="FHZ25" s="757"/>
      <c r="FIA25" s="757"/>
      <c r="FIB25" s="757"/>
      <c r="FIC25" s="757"/>
      <c r="FID25" s="757"/>
      <c r="FIE25" s="757"/>
      <c r="FIF25" s="757"/>
      <c r="FIG25" s="757"/>
      <c r="FIH25" s="757"/>
      <c r="FII25" s="757"/>
      <c r="FIJ25" s="757"/>
      <c r="FIK25" s="757"/>
      <c r="FIL25" s="757"/>
      <c r="FIM25" s="757"/>
      <c r="FIN25" s="757"/>
      <c r="FIO25" s="757"/>
      <c r="FIP25" s="757"/>
      <c r="FIQ25" s="757"/>
      <c r="FIR25" s="757"/>
      <c r="FIS25" s="757"/>
      <c r="FIT25" s="757"/>
      <c r="FIU25" s="757"/>
      <c r="FIV25" s="757"/>
      <c r="FIW25" s="757"/>
      <c r="FIX25" s="757"/>
      <c r="FIY25" s="757"/>
      <c r="FIZ25" s="757"/>
      <c r="FJA25" s="757"/>
      <c r="FJB25" s="757"/>
      <c r="FJC25" s="757"/>
      <c r="FJD25" s="757"/>
      <c r="FJE25" s="757"/>
      <c r="FJF25" s="757"/>
      <c r="FJG25" s="757"/>
      <c r="FJH25" s="757"/>
      <c r="FJI25" s="757"/>
      <c r="FJJ25" s="757"/>
      <c r="FJK25" s="757"/>
      <c r="FJL25" s="757"/>
      <c r="FJM25" s="757"/>
      <c r="FJN25" s="757"/>
      <c r="FJO25" s="757"/>
      <c r="FJP25" s="757"/>
      <c r="FJQ25" s="757"/>
      <c r="FJR25" s="757"/>
      <c r="FJS25" s="757"/>
      <c r="FJT25" s="757"/>
      <c r="FJU25" s="757"/>
      <c r="FJV25" s="757"/>
      <c r="FJW25" s="757"/>
      <c r="FJX25" s="757"/>
      <c r="FJY25" s="757"/>
      <c r="FJZ25" s="757"/>
      <c r="FKA25" s="757"/>
      <c r="FKB25" s="757"/>
      <c r="FKC25" s="757"/>
      <c r="FKD25" s="757"/>
      <c r="FKE25" s="757"/>
      <c r="FKF25" s="757"/>
      <c r="FKG25" s="757"/>
      <c r="FKH25" s="757"/>
      <c r="FKI25" s="757"/>
      <c r="FKJ25" s="757"/>
      <c r="FKK25" s="757"/>
      <c r="FKL25" s="757"/>
      <c r="FKM25" s="757"/>
      <c r="FKN25" s="757"/>
      <c r="FKO25" s="757"/>
      <c r="FKP25" s="757"/>
      <c r="FKQ25" s="757"/>
      <c r="FKR25" s="757"/>
      <c r="FKS25" s="757"/>
      <c r="FKT25" s="757"/>
      <c r="FKU25" s="757"/>
      <c r="FKV25" s="757"/>
      <c r="FKW25" s="757"/>
      <c r="FKX25" s="757"/>
      <c r="FKY25" s="757"/>
      <c r="FKZ25" s="757"/>
      <c r="FLA25" s="757"/>
      <c r="FLB25" s="757"/>
      <c r="FLC25" s="757"/>
      <c r="FLD25" s="757"/>
      <c r="FLE25" s="757"/>
      <c r="FLF25" s="757"/>
      <c r="FLG25" s="757"/>
      <c r="FLH25" s="757"/>
      <c r="FLI25" s="757"/>
      <c r="FLJ25" s="757"/>
      <c r="FLK25" s="757"/>
      <c r="FLL25" s="757"/>
      <c r="FLM25" s="757"/>
      <c r="FLN25" s="757"/>
      <c r="FLO25" s="757"/>
      <c r="FLP25" s="757"/>
      <c r="FLQ25" s="757"/>
      <c r="FLR25" s="757"/>
      <c r="FLS25" s="757"/>
      <c r="FLT25" s="757"/>
      <c r="FLU25" s="757"/>
      <c r="FLV25" s="757"/>
      <c r="FLW25" s="757"/>
      <c r="FLX25" s="757"/>
      <c r="FLY25" s="757"/>
      <c r="FLZ25" s="757"/>
      <c r="FMA25" s="757"/>
      <c r="FMB25" s="757"/>
      <c r="FMC25" s="757"/>
      <c r="FMD25" s="757"/>
      <c r="FME25" s="757"/>
      <c r="FMF25" s="757"/>
      <c r="FMG25" s="757"/>
      <c r="FMH25" s="757"/>
      <c r="FMI25" s="757"/>
      <c r="FMJ25" s="757"/>
      <c r="FMK25" s="757"/>
      <c r="FML25" s="757"/>
      <c r="FMM25" s="757"/>
      <c r="FMN25" s="757"/>
      <c r="FMO25" s="757"/>
      <c r="FMP25" s="757"/>
      <c r="FMQ25" s="757"/>
      <c r="FMR25" s="757"/>
      <c r="FMS25" s="757"/>
      <c r="FMT25" s="757"/>
      <c r="FMU25" s="757"/>
      <c r="FMV25" s="757"/>
      <c r="FMW25" s="757"/>
      <c r="FMX25" s="757"/>
      <c r="FMY25" s="757"/>
      <c r="FMZ25" s="757"/>
      <c r="FNA25" s="757"/>
      <c r="FNB25" s="757"/>
      <c r="FNC25" s="757"/>
      <c r="FND25" s="757"/>
      <c r="FNE25" s="757"/>
      <c r="FNF25" s="757"/>
      <c r="FNG25" s="757"/>
      <c r="FNH25" s="757"/>
      <c r="FNI25" s="757"/>
      <c r="FNJ25" s="757"/>
      <c r="FNK25" s="757"/>
      <c r="FNL25" s="757"/>
      <c r="FNM25" s="757"/>
      <c r="FNN25" s="757"/>
      <c r="FNO25" s="757"/>
      <c r="FNP25" s="757"/>
      <c r="FNQ25" s="757"/>
      <c r="FNR25" s="757"/>
      <c r="FNS25" s="757"/>
      <c r="FNT25" s="757"/>
      <c r="FNU25" s="757"/>
      <c r="FNV25" s="757"/>
      <c r="FNW25" s="757"/>
      <c r="FNX25" s="757"/>
      <c r="FNY25" s="757"/>
      <c r="FNZ25" s="757"/>
      <c r="FOA25" s="757"/>
      <c r="FOB25" s="757"/>
      <c r="FOC25" s="757"/>
      <c r="FOD25" s="757"/>
      <c r="FOE25" s="757"/>
      <c r="FOF25" s="757"/>
      <c r="FOG25" s="757"/>
      <c r="FOH25" s="757"/>
      <c r="FOI25" s="757"/>
      <c r="FOJ25" s="757"/>
      <c r="FOK25" s="757"/>
      <c r="FOL25" s="757"/>
      <c r="FOM25" s="757"/>
      <c r="FON25" s="757"/>
      <c r="FOO25" s="757"/>
      <c r="FOP25" s="757"/>
      <c r="FOQ25" s="757"/>
      <c r="FOR25" s="757"/>
      <c r="FOS25" s="757"/>
      <c r="FOT25" s="757"/>
      <c r="FOU25" s="757"/>
      <c r="FOV25" s="757"/>
      <c r="FOW25" s="757"/>
      <c r="FOX25" s="757"/>
      <c r="FOY25" s="757"/>
      <c r="FOZ25" s="757"/>
      <c r="FPA25" s="757"/>
      <c r="FPB25" s="757"/>
      <c r="FPC25" s="757"/>
      <c r="FPD25" s="757"/>
      <c r="FPE25" s="757"/>
      <c r="FPF25" s="757"/>
      <c r="FPG25" s="757"/>
      <c r="FPH25" s="757"/>
      <c r="FPI25" s="757"/>
      <c r="FPJ25" s="757"/>
      <c r="FPK25" s="757"/>
      <c r="FPL25" s="757"/>
      <c r="FPM25" s="757"/>
      <c r="FPN25" s="757"/>
      <c r="FPO25" s="757"/>
      <c r="FPP25" s="757"/>
      <c r="FPQ25" s="757"/>
      <c r="FPR25" s="757"/>
      <c r="FPS25" s="757"/>
      <c r="FPT25" s="757"/>
      <c r="FPU25" s="757"/>
      <c r="FPV25" s="757"/>
      <c r="FPW25" s="757"/>
      <c r="FPX25" s="757"/>
      <c r="FPY25" s="757"/>
      <c r="FPZ25" s="757"/>
      <c r="FQA25" s="757"/>
      <c r="FQB25" s="757"/>
      <c r="FQC25" s="757"/>
      <c r="FQD25" s="757"/>
      <c r="FQE25" s="757"/>
      <c r="FQF25" s="757"/>
      <c r="FQG25" s="757"/>
      <c r="FQH25" s="757"/>
      <c r="FQI25" s="757"/>
      <c r="FQJ25" s="757"/>
      <c r="FQK25" s="757"/>
      <c r="FQL25" s="757"/>
      <c r="FQM25" s="757"/>
      <c r="FQN25" s="757"/>
      <c r="FQO25" s="757"/>
      <c r="FQP25" s="757"/>
      <c r="FQQ25" s="757"/>
      <c r="FQR25" s="757"/>
      <c r="FQS25" s="757"/>
      <c r="FQT25" s="757"/>
      <c r="FQU25" s="757"/>
      <c r="FQV25" s="757"/>
      <c r="FQW25" s="757"/>
      <c r="FQX25" s="757"/>
      <c r="FQY25" s="757"/>
      <c r="FQZ25" s="757"/>
      <c r="FRA25" s="757"/>
      <c r="FRB25" s="757"/>
      <c r="FRC25" s="757"/>
      <c r="FRD25" s="757"/>
      <c r="FRE25" s="757"/>
      <c r="FRF25" s="757"/>
      <c r="FRG25" s="757"/>
      <c r="FRH25" s="757"/>
      <c r="FRI25" s="757"/>
      <c r="FRJ25" s="757"/>
      <c r="FRK25" s="757"/>
      <c r="FRL25" s="757"/>
      <c r="FRM25" s="757"/>
      <c r="FRN25" s="757"/>
      <c r="FRO25" s="757"/>
      <c r="FRP25" s="757"/>
      <c r="FRQ25" s="757"/>
      <c r="FRR25" s="757"/>
      <c r="FRS25" s="757"/>
      <c r="FRT25" s="757"/>
      <c r="FRU25" s="757"/>
      <c r="FRV25" s="757"/>
      <c r="FRW25" s="757"/>
      <c r="FRX25" s="757"/>
      <c r="FRY25" s="757"/>
      <c r="FRZ25" s="757"/>
      <c r="FSA25" s="757"/>
      <c r="FSB25" s="757"/>
      <c r="FSC25" s="757"/>
      <c r="FSD25" s="757"/>
      <c r="FSE25" s="757"/>
      <c r="FSF25" s="757"/>
      <c r="FSG25" s="757"/>
      <c r="FSH25" s="757"/>
      <c r="FSI25" s="757"/>
      <c r="FSJ25" s="757"/>
      <c r="FSK25" s="757"/>
      <c r="FSL25" s="757"/>
      <c r="FSM25" s="757"/>
      <c r="FSN25" s="757"/>
      <c r="FSO25" s="757"/>
      <c r="FSP25" s="757"/>
      <c r="FSQ25" s="757"/>
      <c r="FSR25" s="757"/>
      <c r="FSS25" s="757"/>
      <c r="FST25" s="757"/>
      <c r="FSU25" s="757"/>
      <c r="FSV25" s="757"/>
      <c r="FSW25" s="757"/>
      <c r="FSX25" s="757"/>
      <c r="FSY25" s="757"/>
      <c r="FSZ25" s="757"/>
      <c r="FTA25" s="757"/>
      <c r="FTB25" s="757"/>
      <c r="FTC25" s="757"/>
      <c r="FTD25" s="757"/>
      <c r="FTE25" s="757"/>
      <c r="FTF25" s="757"/>
      <c r="FTG25" s="757"/>
      <c r="FTH25" s="757"/>
      <c r="FTI25" s="757"/>
      <c r="FTJ25" s="757"/>
      <c r="FTK25" s="757"/>
      <c r="FTL25" s="757"/>
      <c r="FTM25" s="757"/>
      <c r="FTN25" s="757"/>
      <c r="FTO25" s="757"/>
      <c r="FTP25" s="757"/>
      <c r="FTQ25" s="757"/>
      <c r="FTR25" s="757"/>
      <c r="FTS25" s="757"/>
      <c r="FTT25" s="757"/>
      <c r="FTU25" s="757"/>
      <c r="FTV25" s="757"/>
      <c r="FTW25" s="757"/>
      <c r="FTX25" s="757"/>
      <c r="FTY25" s="757"/>
      <c r="FTZ25" s="757"/>
      <c r="FUA25" s="757"/>
      <c r="FUB25" s="757"/>
      <c r="FUC25" s="757"/>
      <c r="FUD25" s="757"/>
      <c r="FUE25" s="757"/>
      <c r="FUF25" s="757"/>
      <c r="FUG25" s="757"/>
      <c r="FUH25" s="757"/>
      <c r="FUI25" s="757"/>
      <c r="FUJ25" s="757"/>
      <c r="FUK25" s="757"/>
      <c r="FUL25" s="757"/>
      <c r="FUM25" s="757"/>
      <c r="FUN25" s="757"/>
      <c r="FUO25" s="757"/>
      <c r="FUP25" s="757"/>
      <c r="FUQ25" s="757"/>
      <c r="FUR25" s="757"/>
      <c r="FUS25" s="757"/>
      <c r="FUT25" s="757"/>
      <c r="FUU25" s="757"/>
      <c r="FUV25" s="757"/>
      <c r="FUW25" s="757"/>
      <c r="FUX25" s="757"/>
      <c r="FUY25" s="757"/>
      <c r="FUZ25" s="757"/>
      <c r="FVA25" s="757"/>
      <c r="FVB25" s="757"/>
      <c r="FVC25" s="757"/>
      <c r="FVD25" s="757"/>
      <c r="FVE25" s="757"/>
      <c r="FVF25" s="757"/>
      <c r="FVG25" s="757"/>
      <c r="FVH25" s="757"/>
      <c r="FVI25" s="757"/>
      <c r="FVJ25" s="757"/>
      <c r="FVK25" s="757"/>
      <c r="FVL25" s="757"/>
      <c r="FVM25" s="757"/>
      <c r="FVN25" s="757"/>
      <c r="FVO25" s="757"/>
      <c r="FVP25" s="757"/>
      <c r="FVQ25" s="757"/>
      <c r="FVR25" s="757"/>
      <c r="FVS25" s="757"/>
      <c r="FVT25" s="757"/>
      <c r="FVU25" s="757"/>
      <c r="FVV25" s="757"/>
      <c r="FVW25" s="757"/>
      <c r="FVX25" s="757"/>
      <c r="FVY25" s="757"/>
      <c r="FVZ25" s="757"/>
      <c r="FWA25" s="757"/>
      <c r="FWB25" s="757"/>
      <c r="FWC25" s="757"/>
      <c r="FWD25" s="757"/>
      <c r="FWE25" s="757"/>
      <c r="FWF25" s="757"/>
      <c r="FWG25" s="757"/>
      <c r="FWH25" s="757"/>
      <c r="FWI25" s="757"/>
      <c r="FWJ25" s="757"/>
      <c r="FWK25" s="757"/>
      <c r="FWL25" s="757"/>
      <c r="FWM25" s="757"/>
      <c r="FWN25" s="757"/>
      <c r="FWO25" s="757"/>
      <c r="FWP25" s="757"/>
      <c r="FWQ25" s="757"/>
      <c r="FWR25" s="757"/>
      <c r="FWS25" s="757"/>
      <c r="FWT25" s="757"/>
      <c r="FWU25" s="757"/>
      <c r="FWV25" s="757"/>
      <c r="FWW25" s="757"/>
      <c r="FWX25" s="757"/>
      <c r="FWY25" s="757"/>
      <c r="FWZ25" s="757"/>
      <c r="FXA25" s="757"/>
      <c r="FXB25" s="757"/>
      <c r="FXC25" s="757"/>
      <c r="FXD25" s="757"/>
      <c r="FXE25" s="757"/>
      <c r="FXF25" s="757"/>
      <c r="FXG25" s="757"/>
      <c r="FXH25" s="757"/>
      <c r="FXI25" s="757"/>
      <c r="FXJ25" s="757"/>
      <c r="FXK25" s="757"/>
      <c r="FXL25" s="757"/>
      <c r="FXM25" s="757"/>
      <c r="FXN25" s="757"/>
      <c r="FXO25" s="757"/>
      <c r="FXP25" s="757"/>
      <c r="FXQ25" s="757"/>
      <c r="FXR25" s="757"/>
      <c r="FXS25" s="757"/>
      <c r="FXT25" s="757"/>
      <c r="FXU25" s="757"/>
      <c r="FXV25" s="757"/>
      <c r="FXW25" s="757"/>
      <c r="FXX25" s="757"/>
      <c r="FXY25" s="757"/>
      <c r="FXZ25" s="757"/>
      <c r="FYA25" s="757"/>
      <c r="FYB25" s="757"/>
      <c r="FYC25" s="757"/>
      <c r="FYD25" s="757"/>
      <c r="FYE25" s="757"/>
      <c r="FYF25" s="757"/>
      <c r="FYG25" s="757"/>
      <c r="FYH25" s="757"/>
      <c r="FYI25" s="757"/>
      <c r="FYJ25" s="757"/>
      <c r="FYK25" s="757"/>
      <c r="FYL25" s="757"/>
      <c r="FYM25" s="757"/>
      <c r="FYN25" s="757"/>
      <c r="FYO25" s="757"/>
      <c r="FYP25" s="757"/>
      <c r="FYQ25" s="757"/>
      <c r="FYR25" s="757"/>
      <c r="FYS25" s="757"/>
      <c r="FYT25" s="757"/>
      <c r="FYU25" s="757"/>
      <c r="FYV25" s="757"/>
      <c r="FYW25" s="757"/>
      <c r="FYX25" s="757"/>
      <c r="FYY25" s="757"/>
      <c r="FYZ25" s="757"/>
      <c r="FZA25" s="757"/>
      <c r="FZB25" s="757"/>
      <c r="FZC25" s="757"/>
      <c r="FZD25" s="757"/>
      <c r="FZE25" s="757"/>
      <c r="FZF25" s="757"/>
      <c r="FZG25" s="757"/>
      <c r="FZH25" s="757"/>
      <c r="FZI25" s="757"/>
      <c r="FZJ25" s="757"/>
      <c r="FZK25" s="757"/>
      <c r="FZL25" s="757"/>
      <c r="FZM25" s="757"/>
      <c r="FZN25" s="757"/>
      <c r="FZO25" s="757"/>
      <c r="FZP25" s="757"/>
      <c r="FZQ25" s="757"/>
      <c r="FZR25" s="757"/>
      <c r="FZS25" s="757"/>
      <c r="FZT25" s="757"/>
      <c r="FZU25" s="757"/>
      <c r="FZV25" s="757"/>
      <c r="FZW25" s="757"/>
      <c r="FZX25" s="757"/>
      <c r="FZY25" s="757"/>
      <c r="FZZ25" s="757"/>
      <c r="GAA25" s="757"/>
      <c r="GAB25" s="757"/>
      <c r="GAC25" s="757"/>
      <c r="GAD25" s="757"/>
      <c r="GAE25" s="757"/>
      <c r="GAF25" s="757"/>
      <c r="GAG25" s="757"/>
      <c r="GAH25" s="757"/>
      <c r="GAI25" s="757"/>
      <c r="GAJ25" s="757"/>
      <c r="GAK25" s="757"/>
      <c r="GAL25" s="757"/>
      <c r="GAM25" s="757"/>
      <c r="GAN25" s="757"/>
      <c r="GAO25" s="757"/>
      <c r="GAP25" s="757"/>
      <c r="GAQ25" s="757"/>
      <c r="GAR25" s="757"/>
      <c r="GAS25" s="757"/>
      <c r="GAT25" s="757"/>
      <c r="GAU25" s="757"/>
      <c r="GAV25" s="757"/>
      <c r="GAW25" s="757"/>
      <c r="GAX25" s="757"/>
      <c r="GAY25" s="757"/>
      <c r="GAZ25" s="757"/>
      <c r="GBA25" s="757"/>
      <c r="GBB25" s="757"/>
      <c r="GBC25" s="757"/>
      <c r="GBD25" s="757"/>
      <c r="GBE25" s="757"/>
      <c r="GBF25" s="757"/>
      <c r="GBG25" s="757"/>
      <c r="GBH25" s="757"/>
      <c r="GBI25" s="757"/>
      <c r="GBJ25" s="757"/>
      <c r="GBK25" s="757"/>
      <c r="GBL25" s="757"/>
      <c r="GBM25" s="757"/>
      <c r="GBN25" s="757"/>
      <c r="GBO25" s="757"/>
      <c r="GBP25" s="757"/>
      <c r="GBQ25" s="757"/>
      <c r="GBR25" s="757"/>
      <c r="GBS25" s="757"/>
      <c r="GBT25" s="757"/>
      <c r="GBU25" s="757"/>
      <c r="GBV25" s="757"/>
      <c r="GBW25" s="757"/>
      <c r="GBX25" s="757"/>
      <c r="GBY25" s="757"/>
      <c r="GBZ25" s="757"/>
      <c r="GCA25" s="757"/>
      <c r="GCB25" s="757"/>
      <c r="GCC25" s="757"/>
      <c r="GCD25" s="757"/>
      <c r="GCE25" s="757"/>
      <c r="GCF25" s="757"/>
      <c r="GCG25" s="757"/>
      <c r="GCH25" s="757"/>
      <c r="GCI25" s="757"/>
      <c r="GCJ25" s="757"/>
      <c r="GCK25" s="757"/>
      <c r="GCL25" s="757"/>
      <c r="GCM25" s="757"/>
      <c r="GCN25" s="757"/>
      <c r="GCO25" s="757"/>
      <c r="GCP25" s="757"/>
      <c r="GCQ25" s="757"/>
      <c r="GCR25" s="757"/>
      <c r="GCS25" s="757"/>
      <c r="GCT25" s="757"/>
      <c r="GCU25" s="757"/>
      <c r="GCV25" s="757"/>
      <c r="GCW25" s="757"/>
      <c r="GCX25" s="757"/>
      <c r="GCY25" s="757"/>
      <c r="GCZ25" s="757"/>
      <c r="GDA25" s="757"/>
      <c r="GDB25" s="757"/>
      <c r="GDC25" s="757"/>
      <c r="GDD25" s="757"/>
      <c r="GDE25" s="757"/>
      <c r="GDF25" s="757"/>
      <c r="GDG25" s="757"/>
      <c r="GDH25" s="757"/>
      <c r="GDI25" s="757"/>
      <c r="GDJ25" s="757"/>
      <c r="GDK25" s="757"/>
      <c r="GDL25" s="757"/>
      <c r="GDM25" s="757"/>
      <c r="GDN25" s="757"/>
      <c r="GDO25" s="757"/>
      <c r="GDP25" s="757"/>
      <c r="GDQ25" s="757"/>
      <c r="GDR25" s="757"/>
      <c r="GDS25" s="757"/>
      <c r="GDT25" s="757"/>
      <c r="GDU25" s="757"/>
      <c r="GDV25" s="757"/>
      <c r="GDW25" s="757"/>
      <c r="GDX25" s="757"/>
      <c r="GDY25" s="757"/>
      <c r="GDZ25" s="757"/>
      <c r="GEA25" s="757"/>
      <c r="GEB25" s="757"/>
      <c r="GEC25" s="757"/>
      <c r="GED25" s="757"/>
      <c r="GEE25" s="757"/>
      <c r="GEF25" s="757"/>
      <c r="GEG25" s="757"/>
      <c r="GEH25" s="757"/>
      <c r="GEI25" s="757"/>
      <c r="GEJ25" s="757"/>
      <c r="GEK25" s="757"/>
      <c r="GEL25" s="757"/>
      <c r="GEM25" s="757"/>
      <c r="GEN25" s="757"/>
      <c r="GEO25" s="757"/>
      <c r="GEP25" s="757"/>
      <c r="GEQ25" s="757"/>
      <c r="GER25" s="757"/>
      <c r="GES25" s="757"/>
      <c r="GET25" s="757"/>
      <c r="GEU25" s="757"/>
      <c r="GEV25" s="757"/>
      <c r="GEW25" s="757"/>
      <c r="GEX25" s="757"/>
      <c r="GEY25" s="757"/>
      <c r="GEZ25" s="757"/>
      <c r="GFA25" s="757"/>
      <c r="GFB25" s="757"/>
      <c r="GFC25" s="757"/>
      <c r="GFD25" s="757"/>
      <c r="GFE25" s="757"/>
      <c r="GFF25" s="757"/>
      <c r="GFG25" s="757"/>
      <c r="GFH25" s="757"/>
      <c r="GFI25" s="757"/>
      <c r="GFJ25" s="757"/>
      <c r="GFK25" s="757"/>
      <c r="GFL25" s="757"/>
      <c r="GFM25" s="757"/>
      <c r="GFN25" s="757"/>
      <c r="GFO25" s="757"/>
      <c r="GFP25" s="757"/>
      <c r="GFQ25" s="757"/>
      <c r="GFR25" s="757"/>
      <c r="GFS25" s="757"/>
      <c r="GFT25" s="757"/>
      <c r="GFU25" s="757"/>
      <c r="GFV25" s="757"/>
      <c r="GFW25" s="757"/>
      <c r="GFX25" s="757"/>
      <c r="GFY25" s="757"/>
      <c r="GFZ25" s="757"/>
      <c r="GGA25" s="757"/>
      <c r="GGB25" s="757"/>
      <c r="GGC25" s="757"/>
      <c r="GGD25" s="757"/>
      <c r="GGE25" s="757"/>
      <c r="GGF25" s="757"/>
      <c r="GGG25" s="757"/>
      <c r="GGH25" s="757"/>
      <c r="GGI25" s="757"/>
      <c r="GGJ25" s="757"/>
      <c r="GGK25" s="757"/>
      <c r="GGL25" s="757"/>
      <c r="GGM25" s="757"/>
      <c r="GGN25" s="757"/>
      <c r="GGO25" s="757"/>
      <c r="GGP25" s="757"/>
      <c r="GGQ25" s="757"/>
      <c r="GGR25" s="757"/>
      <c r="GGS25" s="757"/>
      <c r="GGT25" s="757"/>
      <c r="GGU25" s="757"/>
      <c r="GGV25" s="757"/>
      <c r="GGW25" s="757"/>
      <c r="GGX25" s="757"/>
      <c r="GGY25" s="757"/>
      <c r="GGZ25" s="757"/>
      <c r="GHA25" s="757"/>
      <c r="GHB25" s="757"/>
      <c r="GHC25" s="757"/>
      <c r="GHD25" s="757"/>
      <c r="GHE25" s="757"/>
      <c r="GHF25" s="757"/>
      <c r="GHG25" s="757"/>
      <c r="GHH25" s="757"/>
      <c r="GHI25" s="757"/>
      <c r="GHJ25" s="757"/>
      <c r="GHK25" s="757"/>
      <c r="GHL25" s="757"/>
      <c r="GHM25" s="757"/>
      <c r="GHN25" s="757"/>
      <c r="GHO25" s="757"/>
      <c r="GHP25" s="757"/>
      <c r="GHQ25" s="757"/>
      <c r="GHR25" s="757"/>
      <c r="GHS25" s="757"/>
      <c r="GHT25" s="757"/>
      <c r="GHU25" s="757"/>
      <c r="GHV25" s="757"/>
      <c r="GHW25" s="757"/>
      <c r="GHX25" s="757"/>
      <c r="GHY25" s="757"/>
      <c r="GHZ25" s="757"/>
      <c r="GIA25" s="757"/>
      <c r="GIB25" s="757"/>
      <c r="GIC25" s="757"/>
      <c r="GID25" s="757"/>
      <c r="GIE25" s="757"/>
      <c r="GIF25" s="757"/>
      <c r="GIG25" s="757"/>
      <c r="GIH25" s="757"/>
      <c r="GII25" s="757"/>
      <c r="GIJ25" s="757"/>
      <c r="GIK25" s="757"/>
      <c r="GIL25" s="757"/>
      <c r="GIM25" s="757"/>
      <c r="GIN25" s="757"/>
      <c r="GIO25" s="757"/>
      <c r="GIP25" s="757"/>
      <c r="GIQ25" s="757"/>
      <c r="GIR25" s="757"/>
      <c r="GIS25" s="757"/>
      <c r="GIT25" s="757"/>
      <c r="GIU25" s="757"/>
      <c r="GIV25" s="757"/>
      <c r="GIW25" s="757"/>
      <c r="GIX25" s="757"/>
      <c r="GIY25" s="757"/>
      <c r="GIZ25" s="757"/>
      <c r="GJA25" s="757"/>
      <c r="GJB25" s="757"/>
      <c r="GJC25" s="757"/>
      <c r="GJD25" s="757"/>
      <c r="GJE25" s="757"/>
      <c r="GJF25" s="757"/>
      <c r="GJG25" s="757"/>
      <c r="GJH25" s="757"/>
      <c r="GJI25" s="757"/>
      <c r="GJJ25" s="757"/>
      <c r="GJK25" s="757"/>
      <c r="GJL25" s="757"/>
      <c r="GJM25" s="757"/>
      <c r="GJN25" s="757"/>
      <c r="GJO25" s="757"/>
      <c r="GJP25" s="757"/>
      <c r="GJQ25" s="757"/>
      <c r="GJR25" s="757"/>
      <c r="GJS25" s="757"/>
      <c r="GJT25" s="757"/>
      <c r="GJU25" s="757"/>
      <c r="GJV25" s="757"/>
      <c r="GJW25" s="757"/>
      <c r="GJX25" s="757"/>
      <c r="GJY25" s="757"/>
      <c r="GJZ25" s="757"/>
      <c r="GKA25" s="757"/>
      <c r="GKB25" s="757"/>
      <c r="GKC25" s="757"/>
      <c r="GKD25" s="757"/>
      <c r="GKE25" s="757"/>
      <c r="GKF25" s="757"/>
      <c r="GKG25" s="757"/>
      <c r="GKH25" s="757"/>
      <c r="GKI25" s="757"/>
      <c r="GKJ25" s="757"/>
      <c r="GKK25" s="757"/>
      <c r="GKL25" s="757"/>
      <c r="GKM25" s="757"/>
      <c r="GKN25" s="757"/>
      <c r="GKO25" s="757"/>
      <c r="GKP25" s="757"/>
      <c r="GKQ25" s="757"/>
      <c r="GKR25" s="757"/>
      <c r="GKS25" s="757"/>
      <c r="GKT25" s="757"/>
      <c r="GKU25" s="757"/>
      <c r="GKV25" s="757"/>
      <c r="GKW25" s="757"/>
      <c r="GKX25" s="757"/>
      <c r="GKY25" s="757"/>
      <c r="GKZ25" s="757"/>
      <c r="GLA25" s="757"/>
      <c r="GLB25" s="757"/>
      <c r="GLC25" s="757"/>
      <c r="GLD25" s="757"/>
      <c r="GLE25" s="757"/>
      <c r="GLF25" s="757"/>
      <c r="GLG25" s="757"/>
      <c r="GLH25" s="757"/>
      <c r="GLI25" s="757"/>
      <c r="GLJ25" s="757"/>
      <c r="GLK25" s="757"/>
      <c r="GLL25" s="757"/>
      <c r="GLM25" s="757"/>
      <c r="GLN25" s="757"/>
      <c r="GLO25" s="757"/>
      <c r="GLP25" s="757"/>
      <c r="GLQ25" s="757"/>
      <c r="GLR25" s="757"/>
      <c r="GLS25" s="757"/>
      <c r="GLT25" s="757"/>
      <c r="GLU25" s="757"/>
      <c r="GLV25" s="757"/>
      <c r="GLW25" s="757"/>
      <c r="GLX25" s="757"/>
      <c r="GLY25" s="757"/>
      <c r="GLZ25" s="757"/>
      <c r="GMA25" s="757"/>
      <c r="GMB25" s="757"/>
      <c r="GMC25" s="757"/>
      <c r="GMD25" s="757"/>
      <c r="GME25" s="757"/>
      <c r="GMF25" s="757"/>
      <c r="GMG25" s="757"/>
      <c r="GMH25" s="757"/>
      <c r="GMI25" s="757"/>
      <c r="GMJ25" s="757"/>
      <c r="GMK25" s="757"/>
      <c r="GML25" s="757"/>
      <c r="GMM25" s="757"/>
      <c r="GMN25" s="757"/>
      <c r="GMO25" s="757"/>
      <c r="GMP25" s="757"/>
      <c r="GMQ25" s="757"/>
      <c r="GMR25" s="757"/>
      <c r="GMS25" s="757"/>
      <c r="GMT25" s="757"/>
      <c r="GMU25" s="757"/>
      <c r="GMV25" s="757"/>
      <c r="GMW25" s="757"/>
      <c r="GMX25" s="757"/>
      <c r="GMY25" s="757"/>
      <c r="GMZ25" s="757"/>
      <c r="GNA25" s="757"/>
      <c r="GNB25" s="757"/>
      <c r="GNC25" s="757"/>
      <c r="GND25" s="757"/>
      <c r="GNE25" s="757"/>
      <c r="GNF25" s="757"/>
      <c r="GNG25" s="757"/>
      <c r="GNH25" s="757"/>
      <c r="GNI25" s="757"/>
      <c r="GNJ25" s="757"/>
      <c r="GNK25" s="757"/>
      <c r="GNL25" s="757"/>
      <c r="GNM25" s="757"/>
      <c r="GNN25" s="757"/>
      <c r="GNO25" s="757"/>
      <c r="GNP25" s="757"/>
      <c r="GNQ25" s="757"/>
      <c r="GNR25" s="757"/>
      <c r="GNS25" s="757"/>
      <c r="GNT25" s="757"/>
      <c r="GNU25" s="757"/>
      <c r="GNV25" s="757"/>
      <c r="GNW25" s="757"/>
      <c r="GNX25" s="757"/>
      <c r="GNY25" s="757"/>
      <c r="GNZ25" s="757"/>
      <c r="GOA25" s="757"/>
      <c r="GOB25" s="757"/>
      <c r="GOC25" s="757"/>
      <c r="GOD25" s="757"/>
      <c r="GOE25" s="757"/>
      <c r="GOF25" s="757"/>
      <c r="GOG25" s="757"/>
      <c r="GOH25" s="757"/>
      <c r="GOI25" s="757"/>
      <c r="GOJ25" s="757"/>
      <c r="GOK25" s="757"/>
      <c r="GOL25" s="757"/>
      <c r="GOM25" s="757"/>
      <c r="GON25" s="757"/>
      <c r="GOO25" s="757"/>
      <c r="GOP25" s="757"/>
      <c r="GOQ25" s="757"/>
      <c r="GOR25" s="757"/>
      <c r="GOS25" s="757"/>
      <c r="GOT25" s="757"/>
      <c r="GOU25" s="757"/>
      <c r="GOV25" s="757"/>
      <c r="GOW25" s="757"/>
      <c r="GOX25" s="757"/>
      <c r="GOY25" s="757"/>
      <c r="GOZ25" s="757"/>
      <c r="GPA25" s="757"/>
      <c r="GPB25" s="757"/>
      <c r="GPC25" s="757"/>
      <c r="GPD25" s="757"/>
      <c r="GPE25" s="757"/>
      <c r="GPF25" s="757"/>
      <c r="GPG25" s="757"/>
      <c r="GPH25" s="757"/>
      <c r="GPI25" s="757"/>
      <c r="GPJ25" s="757"/>
      <c r="GPK25" s="757"/>
      <c r="GPL25" s="757"/>
      <c r="GPM25" s="757"/>
      <c r="GPN25" s="757"/>
      <c r="GPO25" s="757"/>
      <c r="GPP25" s="757"/>
      <c r="GPQ25" s="757"/>
      <c r="GPR25" s="757"/>
      <c r="GPS25" s="757"/>
      <c r="GPT25" s="757"/>
      <c r="GPU25" s="757"/>
      <c r="GPV25" s="757"/>
      <c r="GPW25" s="757"/>
      <c r="GPX25" s="757"/>
      <c r="GPY25" s="757"/>
      <c r="GPZ25" s="757"/>
      <c r="GQA25" s="757"/>
      <c r="GQB25" s="757"/>
      <c r="GQC25" s="757"/>
      <c r="GQD25" s="757"/>
      <c r="GQE25" s="757"/>
      <c r="GQF25" s="757"/>
      <c r="GQG25" s="757"/>
      <c r="GQH25" s="757"/>
      <c r="GQI25" s="757"/>
      <c r="GQJ25" s="757"/>
      <c r="GQK25" s="757"/>
      <c r="GQL25" s="757"/>
      <c r="GQM25" s="757"/>
      <c r="GQN25" s="757"/>
      <c r="GQO25" s="757"/>
      <c r="GQP25" s="757"/>
      <c r="GQQ25" s="757"/>
      <c r="GQR25" s="757"/>
      <c r="GQS25" s="757"/>
      <c r="GQT25" s="757"/>
      <c r="GQU25" s="757"/>
      <c r="GQV25" s="757"/>
      <c r="GQW25" s="757"/>
      <c r="GQX25" s="757"/>
      <c r="GQY25" s="757"/>
      <c r="GQZ25" s="757"/>
      <c r="GRA25" s="757"/>
      <c r="GRB25" s="757"/>
      <c r="GRC25" s="757"/>
      <c r="GRD25" s="757"/>
      <c r="GRE25" s="757"/>
      <c r="GRF25" s="757"/>
      <c r="GRG25" s="757"/>
      <c r="GRH25" s="757"/>
      <c r="GRI25" s="757"/>
      <c r="GRJ25" s="757"/>
      <c r="GRK25" s="757"/>
      <c r="GRL25" s="757"/>
      <c r="GRM25" s="757"/>
      <c r="GRN25" s="757"/>
      <c r="GRO25" s="757"/>
      <c r="GRP25" s="757"/>
      <c r="GRQ25" s="757"/>
      <c r="GRR25" s="757"/>
      <c r="GRS25" s="757"/>
      <c r="GRT25" s="757"/>
      <c r="GRU25" s="757"/>
      <c r="GRV25" s="757"/>
      <c r="GRW25" s="757"/>
      <c r="GRX25" s="757"/>
      <c r="GRY25" s="757"/>
      <c r="GRZ25" s="757"/>
      <c r="GSA25" s="757"/>
      <c r="GSB25" s="757"/>
      <c r="GSC25" s="757"/>
      <c r="GSD25" s="757"/>
      <c r="GSE25" s="757"/>
      <c r="GSF25" s="757"/>
      <c r="GSG25" s="757"/>
      <c r="GSH25" s="757"/>
      <c r="GSI25" s="757"/>
      <c r="GSJ25" s="757"/>
      <c r="GSK25" s="757"/>
      <c r="GSL25" s="757"/>
      <c r="GSM25" s="757"/>
      <c r="GSN25" s="757"/>
      <c r="GSO25" s="757"/>
      <c r="GSP25" s="757"/>
      <c r="GSQ25" s="757"/>
      <c r="GSR25" s="757"/>
      <c r="GSS25" s="757"/>
      <c r="GST25" s="757"/>
      <c r="GSU25" s="757"/>
      <c r="GSV25" s="757"/>
      <c r="GSW25" s="757"/>
      <c r="GSX25" s="757"/>
      <c r="GSY25" s="757"/>
      <c r="GSZ25" s="757"/>
      <c r="GTA25" s="757"/>
      <c r="GTB25" s="757"/>
      <c r="GTC25" s="757"/>
      <c r="GTD25" s="757"/>
      <c r="GTE25" s="757"/>
      <c r="GTF25" s="757"/>
      <c r="GTG25" s="757"/>
      <c r="GTH25" s="757"/>
      <c r="GTI25" s="757"/>
      <c r="GTJ25" s="757"/>
      <c r="GTK25" s="757"/>
      <c r="GTL25" s="757"/>
      <c r="GTM25" s="757"/>
      <c r="GTN25" s="757"/>
      <c r="GTO25" s="757"/>
      <c r="GTP25" s="757"/>
      <c r="GTQ25" s="757"/>
      <c r="GTR25" s="757"/>
      <c r="GTS25" s="757"/>
      <c r="GTT25" s="757"/>
      <c r="GTU25" s="757"/>
      <c r="GTV25" s="757"/>
      <c r="GTW25" s="757"/>
      <c r="GTX25" s="757"/>
      <c r="GTY25" s="757"/>
      <c r="GTZ25" s="757"/>
      <c r="GUA25" s="757"/>
      <c r="GUB25" s="757"/>
      <c r="GUC25" s="757"/>
      <c r="GUD25" s="757"/>
      <c r="GUE25" s="757"/>
      <c r="GUF25" s="757"/>
      <c r="GUG25" s="757"/>
      <c r="GUH25" s="757"/>
      <c r="GUI25" s="757"/>
      <c r="GUJ25" s="757"/>
      <c r="GUK25" s="757"/>
      <c r="GUL25" s="757"/>
      <c r="GUM25" s="757"/>
      <c r="GUN25" s="757"/>
      <c r="GUO25" s="757"/>
      <c r="GUP25" s="757"/>
      <c r="GUQ25" s="757"/>
      <c r="GUR25" s="757"/>
      <c r="GUS25" s="757"/>
      <c r="GUT25" s="757"/>
      <c r="GUU25" s="757"/>
      <c r="GUV25" s="757"/>
      <c r="GUW25" s="757"/>
      <c r="GUX25" s="757"/>
      <c r="GUY25" s="757"/>
      <c r="GUZ25" s="757"/>
      <c r="GVA25" s="757"/>
      <c r="GVB25" s="757"/>
      <c r="GVC25" s="757"/>
      <c r="GVD25" s="757"/>
      <c r="GVE25" s="757"/>
      <c r="GVF25" s="757"/>
      <c r="GVG25" s="757"/>
      <c r="GVH25" s="757"/>
      <c r="GVI25" s="757"/>
      <c r="GVJ25" s="757"/>
      <c r="GVK25" s="757"/>
      <c r="GVL25" s="757"/>
      <c r="GVM25" s="757"/>
      <c r="GVN25" s="757"/>
      <c r="GVO25" s="757"/>
      <c r="GVP25" s="757"/>
      <c r="GVQ25" s="757"/>
      <c r="GVR25" s="757"/>
      <c r="GVS25" s="757"/>
      <c r="GVT25" s="757"/>
      <c r="GVU25" s="757"/>
      <c r="GVV25" s="757"/>
      <c r="GVW25" s="757"/>
      <c r="GVX25" s="757"/>
      <c r="GVY25" s="757"/>
      <c r="GVZ25" s="757"/>
      <c r="GWA25" s="757"/>
      <c r="GWB25" s="757"/>
      <c r="GWC25" s="757"/>
      <c r="GWD25" s="757"/>
      <c r="GWE25" s="757"/>
      <c r="GWF25" s="757"/>
      <c r="GWG25" s="757"/>
      <c r="GWH25" s="757"/>
      <c r="GWI25" s="757"/>
      <c r="GWJ25" s="757"/>
      <c r="GWK25" s="757"/>
      <c r="GWL25" s="757"/>
      <c r="GWM25" s="757"/>
      <c r="GWN25" s="757"/>
      <c r="GWO25" s="757"/>
      <c r="GWP25" s="757"/>
      <c r="GWQ25" s="757"/>
      <c r="GWR25" s="757"/>
      <c r="GWS25" s="757"/>
      <c r="GWT25" s="757"/>
      <c r="GWU25" s="757"/>
      <c r="GWV25" s="757"/>
      <c r="GWW25" s="757"/>
      <c r="GWX25" s="757"/>
      <c r="GWY25" s="757"/>
      <c r="GWZ25" s="757"/>
      <c r="GXA25" s="757"/>
      <c r="GXB25" s="757"/>
      <c r="GXC25" s="757"/>
      <c r="GXD25" s="757"/>
      <c r="GXE25" s="757"/>
      <c r="GXF25" s="757"/>
      <c r="GXG25" s="757"/>
      <c r="GXH25" s="757"/>
      <c r="GXI25" s="757"/>
      <c r="GXJ25" s="757"/>
      <c r="GXK25" s="757"/>
      <c r="GXL25" s="757"/>
      <c r="GXM25" s="757"/>
      <c r="GXN25" s="757"/>
      <c r="GXO25" s="757"/>
      <c r="GXP25" s="757"/>
      <c r="GXQ25" s="757"/>
      <c r="GXR25" s="757"/>
      <c r="GXS25" s="757"/>
      <c r="GXT25" s="757"/>
      <c r="GXU25" s="757"/>
      <c r="GXV25" s="757"/>
      <c r="GXW25" s="757"/>
      <c r="GXX25" s="757"/>
      <c r="GXY25" s="757"/>
      <c r="GXZ25" s="757"/>
      <c r="GYA25" s="757"/>
      <c r="GYB25" s="757"/>
      <c r="GYC25" s="757"/>
      <c r="GYD25" s="757"/>
      <c r="GYE25" s="757"/>
      <c r="GYF25" s="757"/>
      <c r="GYG25" s="757"/>
      <c r="GYH25" s="757"/>
      <c r="GYI25" s="757"/>
      <c r="GYJ25" s="757"/>
      <c r="GYK25" s="757"/>
      <c r="GYL25" s="757"/>
      <c r="GYM25" s="757"/>
      <c r="GYN25" s="757"/>
      <c r="GYO25" s="757"/>
      <c r="GYP25" s="757"/>
      <c r="GYQ25" s="757"/>
      <c r="GYR25" s="757"/>
      <c r="GYS25" s="757"/>
      <c r="GYT25" s="757"/>
      <c r="GYU25" s="757"/>
      <c r="GYV25" s="757"/>
      <c r="GYW25" s="757"/>
      <c r="GYX25" s="757"/>
      <c r="GYY25" s="757"/>
      <c r="GYZ25" s="757"/>
      <c r="GZA25" s="757"/>
      <c r="GZB25" s="757"/>
      <c r="GZC25" s="757"/>
      <c r="GZD25" s="757"/>
      <c r="GZE25" s="757"/>
      <c r="GZF25" s="757"/>
      <c r="GZG25" s="757"/>
      <c r="GZH25" s="757"/>
      <c r="GZI25" s="757"/>
      <c r="GZJ25" s="757"/>
      <c r="GZK25" s="757"/>
      <c r="GZL25" s="757"/>
      <c r="GZM25" s="757"/>
      <c r="GZN25" s="757"/>
      <c r="GZO25" s="757"/>
      <c r="GZP25" s="757"/>
      <c r="GZQ25" s="757"/>
      <c r="GZR25" s="757"/>
      <c r="GZS25" s="757"/>
      <c r="GZT25" s="757"/>
      <c r="GZU25" s="757"/>
      <c r="GZV25" s="757"/>
      <c r="GZW25" s="757"/>
      <c r="GZX25" s="757"/>
      <c r="GZY25" s="757"/>
      <c r="GZZ25" s="757"/>
      <c r="HAA25" s="757"/>
      <c r="HAB25" s="757"/>
      <c r="HAC25" s="757"/>
      <c r="HAD25" s="757"/>
      <c r="HAE25" s="757"/>
      <c r="HAF25" s="757"/>
      <c r="HAG25" s="757"/>
      <c r="HAH25" s="757"/>
      <c r="HAI25" s="757"/>
      <c r="HAJ25" s="757"/>
      <c r="HAK25" s="757"/>
      <c r="HAL25" s="757"/>
      <c r="HAM25" s="757"/>
      <c r="HAN25" s="757"/>
      <c r="HAO25" s="757"/>
      <c r="HAP25" s="757"/>
      <c r="HAQ25" s="757"/>
      <c r="HAR25" s="757"/>
      <c r="HAS25" s="757"/>
      <c r="HAT25" s="757"/>
      <c r="HAU25" s="757"/>
      <c r="HAV25" s="757"/>
      <c r="HAW25" s="757"/>
      <c r="HAX25" s="757"/>
      <c r="HAY25" s="757"/>
      <c r="HAZ25" s="757"/>
      <c r="HBA25" s="757"/>
      <c r="HBB25" s="757"/>
      <c r="HBC25" s="757"/>
      <c r="HBD25" s="757"/>
      <c r="HBE25" s="757"/>
      <c r="HBF25" s="757"/>
      <c r="HBG25" s="757"/>
      <c r="HBH25" s="757"/>
      <c r="HBI25" s="757"/>
      <c r="HBJ25" s="757"/>
      <c r="HBK25" s="757"/>
      <c r="HBL25" s="757"/>
      <c r="HBM25" s="757"/>
      <c r="HBN25" s="757"/>
      <c r="HBO25" s="757"/>
      <c r="HBP25" s="757"/>
      <c r="HBQ25" s="757"/>
      <c r="HBR25" s="757"/>
      <c r="HBS25" s="757"/>
      <c r="HBT25" s="757"/>
      <c r="HBU25" s="757"/>
      <c r="HBV25" s="757"/>
      <c r="HBW25" s="757"/>
      <c r="HBX25" s="757"/>
      <c r="HBY25" s="757"/>
      <c r="HBZ25" s="757"/>
      <c r="HCA25" s="757"/>
      <c r="HCB25" s="757"/>
      <c r="HCC25" s="757"/>
      <c r="HCD25" s="757"/>
      <c r="HCE25" s="757"/>
      <c r="HCF25" s="757"/>
      <c r="HCG25" s="757"/>
      <c r="HCH25" s="757"/>
      <c r="HCI25" s="757"/>
      <c r="HCJ25" s="757"/>
      <c r="HCK25" s="757"/>
      <c r="HCL25" s="757"/>
      <c r="HCM25" s="757"/>
      <c r="HCN25" s="757"/>
      <c r="HCO25" s="757"/>
      <c r="HCP25" s="757"/>
      <c r="HCQ25" s="757"/>
      <c r="HCR25" s="757"/>
      <c r="HCS25" s="757"/>
      <c r="HCT25" s="757"/>
      <c r="HCU25" s="757"/>
      <c r="HCV25" s="757"/>
      <c r="HCW25" s="757"/>
      <c r="HCX25" s="757"/>
      <c r="HCY25" s="757"/>
      <c r="HCZ25" s="757"/>
      <c r="HDA25" s="757"/>
      <c r="HDB25" s="757"/>
      <c r="HDC25" s="757"/>
      <c r="HDD25" s="757"/>
      <c r="HDE25" s="757"/>
      <c r="HDF25" s="757"/>
      <c r="HDG25" s="757"/>
      <c r="HDH25" s="757"/>
      <c r="HDI25" s="757"/>
      <c r="HDJ25" s="757"/>
      <c r="HDK25" s="757"/>
      <c r="HDL25" s="757"/>
      <c r="HDM25" s="757"/>
      <c r="HDN25" s="757"/>
      <c r="HDO25" s="757"/>
      <c r="HDP25" s="757"/>
      <c r="HDQ25" s="757"/>
      <c r="HDR25" s="757"/>
      <c r="HDS25" s="757"/>
      <c r="HDT25" s="757"/>
      <c r="HDU25" s="757"/>
      <c r="HDV25" s="757"/>
      <c r="HDW25" s="757"/>
      <c r="HDX25" s="757"/>
      <c r="HDY25" s="757"/>
      <c r="HDZ25" s="757"/>
      <c r="HEA25" s="757"/>
      <c r="HEB25" s="757"/>
      <c r="HEC25" s="757"/>
      <c r="HED25" s="757"/>
      <c r="HEE25" s="757"/>
      <c r="HEF25" s="757"/>
      <c r="HEG25" s="757"/>
      <c r="HEH25" s="757"/>
      <c r="HEI25" s="757"/>
      <c r="HEJ25" s="757"/>
      <c r="HEK25" s="757"/>
      <c r="HEL25" s="757"/>
      <c r="HEM25" s="757"/>
      <c r="HEN25" s="757"/>
      <c r="HEO25" s="757"/>
      <c r="HEP25" s="757"/>
      <c r="HEQ25" s="757"/>
      <c r="HER25" s="757"/>
      <c r="HES25" s="757"/>
      <c r="HET25" s="757"/>
      <c r="HEU25" s="757"/>
      <c r="HEV25" s="757"/>
      <c r="HEW25" s="757"/>
      <c r="HEX25" s="757"/>
      <c r="HEY25" s="757"/>
      <c r="HEZ25" s="757"/>
      <c r="HFA25" s="757"/>
      <c r="HFB25" s="757"/>
      <c r="HFC25" s="757"/>
      <c r="HFD25" s="757"/>
      <c r="HFE25" s="757"/>
      <c r="HFF25" s="757"/>
      <c r="HFG25" s="757"/>
      <c r="HFH25" s="757"/>
      <c r="HFI25" s="757"/>
      <c r="HFJ25" s="757"/>
      <c r="HFK25" s="757"/>
      <c r="HFL25" s="757"/>
      <c r="HFM25" s="757"/>
      <c r="HFN25" s="757"/>
      <c r="HFO25" s="757"/>
      <c r="HFP25" s="757"/>
      <c r="HFQ25" s="757"/>
      <c r="HFR25" s="757"/>
      <c r="HFS25" s="757"/>
      <c r="HFT25" s="757"/>
      <c r="HFU25" s="757"/>
      <c r="HFV25" s="757"/>
      <c r="HFW25" s="757"/>
      <c r="HFX25" s="757"/>
      <c r="HFY25" s="757"/>
      <c r="HFZ25" s="757"/>
      <c r="HGA25" s="757"/>
      <c r="HGB25" s="757"/>
      <c r="HGC25" s="757"/>
      <c r="HGD25" s="757"/>
      <c r="HGE25" s="757"/>
      <c r="HGF25" s="757"/>
      <c r="HGG25" s="757"/>
      <c r="HGH25" s="757"/>
      <c r="HGI25" s="757"/>
      <c r="HGJ25" s="757"/>
      <c r="HGK25" s="757"/>
      <c r="HGL25" s="757"/>
      <c r="HGM25" s="757"/>
      <c r="HGN25" s="757"/>
      <c r="HGO25" s="757"/>
      <c r="HGP25" s="757"/>
      <c r="HGQ25" s="757"/>
      <c r="HGR25" s="757"/>
      <c r="HGS25" s="757"/>
      <c r="HGT25" s="757"/>
      <c r="HGU25" s="757"/>
      <c r="HGV25" s="757"/>
      <c r="HGW25" s="757"/>
      <c r="HGX25" s="757"/>
      <c r="HGY25" s="757"/>
      <c r="HGZ25" s="757"/>
      <c r="HHA25" s="757"/>
      <c r="HHB25" s="757"/>
      <c r="HHC25" s="757"/>
      <c r="HHD25" s="757"/>
      <c r="HHE25" s="757"/>
      <c r="HHF25" s="757"/>
      <c r="HHG25" s="757"/>
      <c r="HHH25" s="757"/>
      <c r="HHI25" s="757"/>
      <c r="HHJ25" s="757"/>
      <c r="HHK25" s="757"/>
      <c r="HHL25" s="757"/>
      <c r="HHM25" s="757"/>
      <c r="HHN25" s="757"/>
      <c r="HHO25" s="757"/>
      <c r="HHP25" s="757"/>
      <c r="HHQ25" s="757"/>
      <c r="HHR25" s="757"/>
      <c r="HHS25" s="757"/>
      <c r="HHT25" s="757"/>
      <c r="HHU25" s="757"/>
      <c r="HHV25" s="757"/>
      <c r="HHW25" s="757"/>
      <c r="HHX25" s="757"/>
      <c r="HHY25" s="757"/>
      <c r="HHZ25" s="757"/>
      <c r="HIA25" s="757"/>
      <c r="HIB25" s="757"/>
      <c r="HIC25" s="757"/>
      <c r="HID25" s="757"/>
      <c r="HIE25" s="757"/>
      <c r="HIF25" s="757"/>
      <c r="HIG25" s="757"/>
      <c r="HIH25" s="757"/>
      <c r="HII25" s="757"/>
      <c r="HIJ25" s="757"/>
      <c r="HIK25" s="757"/>
      <c r="HIL25" s="757"/>
      <c r="HIM25" s="757"/>
      <c r="HIN25" s="757"/>
      <c r="HIO25" s="757"/>
      <c r="HIP25" s="757"/>
      <c r="HIQ25" s="757"/>
      <c r="HIR25" s="757"/>
      <c r="HIS25" s="757"/>
      <c r="HIT25" s="757"/>
      <c r="HIU25" s="757"/>
      <c r="HIV25" s="757"/>
      <c r="HIW25" s="757"/>
      <c r="HIX25" s="757"/>
      <c r="HIY25" s="757"/>
      <c r="HIZ25" s="757"/>
      <c r="HJA25" s="757"/>
      <c r="HJB25" s="757"/>
      <c r="HJC25" s="757"/>
      <c r="HJD25" s="757"/>
      <c r="HJE25" s="757"/>
      <c r="HJF25" s="757"/>
      <c r="HJG25" s="757"/>
      <c r="HJH25" s="757"/>
      <c r="HJI25" s="757"/>
      <c r="HJJ25" s="757"/>
      <c r="HJK25" s="757"/>
      <c r="HJL25" s="757"/>
      <c r="HJM25" s="757"/>
      <c r="HJN25" s="757"/>
      <c r="HJO25" s="757"/>
      <c r="HJP25" s="757"/>
      <c r="HJQ25" s="757"/>
      <c r="HJR25" s="757"/>
      <c r="HJS25" s="757"/>
      <c r="HJT25" s="757"/>
      <c r="HJU25" s="757"/>
      <c r="HJV25" s="757"/>
      <c r="HJW25" s="757"/>
      <c r="HJX25" s="757"/>
      <c r="HJY25" s="757"/>
      <c r="HJZ25" s="757"/>
      <c r="HKA25" s="757"/>
      <c r="HKB25" s="757"/>
      <c r="HKC25" s="757"/>
      <c r="HKD25" s="757"/>
      <c r="HKE25" s="757"/>
      <c r="HKF25" s="757"/>
      <c r="HKG25" s="757"/>
      <c r="HKH25" s="757"/>
      <c r="HKI25" s="757"/>
      <c r="HKJ25" s="757"/>
      <c r="HKK25" s="757"/>
      <c r="HKL25" s="757"/>
      <c r="HKM25" s="757"/>
      <c r="HKN25" s="757"/>
      <c r="HKO25" s="757"/>
      <c r="HKP25" s="757"/>
      <c r="HKQ25" s="757"/>
      <c r="HKR25" s="757"/>
      <c r="HKS25" s="757"/>
      <c r="HKT25" s="757"/>
      <c r="HKU25" s="757"/>
      <c r="HKV25" s="757"/>
      <c r="HKW25" s="757"/>
      <c r="HKX25" s="757"/>
      <c r="HKY25" s="757"/>
      <c r="HKZ25" s="757"/>
      <c r="HLA25" s="757"/>
      <c r="HLB25" s="757"/>
      <c r="HLC25" s="757"/>
      <c r="HLD25" s="757"/>
      <c r="HLE25" s="757"/>
      <c r="HLF25" s="757"/>
      <c r="HLG25" s="757"/>
      <c r="HLH25" s="757"/>
      <c r="HLI25" s="757"/>
      <c r="HLJ25" s="757"/>
      <c r="HLK25" s="757"/>
      <c r="HLL25" s="757"/>
      <c r="HLM25" s="757"/>
      <c r="HLN25" s="757"/>
      <c r="HLO25" s="757"/>
      <c r="HLP25" s="757"/>
      <c r="HLQ25" s="757"/>
      <c r="HLR25" s="757"/>
      <c r="HLS25" s="757"/>
      <c r="HLT25" s="757"/>
      <c r="HLU25" s="757"/>
      <c r="HLV25" s="757"/>
      <c r="HLW25" s="757"/>
      <c r="HLX25" s="757"/>
      <c r="HLY25" s="757"/>
      <c r="HLZ25" s="757"/>
      <c r="HMA25" s="757"/>
      <c r="HMB25" s="757"/>
      <c r="HMC25" s="757"/>
      <c r="HMD25" s="757"/>
      <c r="HME25" s="757"/>
      <c r="HMF25" s="757"/>
      <c r="HMG25" s="757"/>
      <c r="HMH25" s="757"/>
      <c r="HMI25" s="757"/>
      <c r="HMJ25" s="757"/>
      <c r="HMK25" s="757"/>
      <c r="HML25" s="757"/>
      <c r="HMM25" s="757"/>
      <c r="HMN25" s="757"/>
      <c r="HMO25" s="757"/>
      <c r="HMP25" s="757"/>
      <c r="HMQ25" s="757"/>
      <c r="HMR25" s="757"/>
      <c r="HMS25" s="757"/>
      <c r="HMT25" s="757"/>
      <c r="HMU25" s="757"/>
      <c r="HMV25" s="757"/>
      <c r="HMW25" s="757"/>
      <c r="HMX25" s="757"/>
      <c r="HMY25" s="757"/>
      <c r="HMZ25" s="757"/>
      <c r="HNA25" s="757"/>
      <c r="HNB25" s="757"/>
      <c r="HNC25" s="757"/>
      <c r="HND25" s="757"/>
      <c r="HNE25" s="757"/>
      <c r="HNF25" s="757"/>
      <c r="HNG25" s="757"/>
      <c r="HNH25" s="757"/>
      <c r="HNI25" s="757"/>
      <c r="HNJ25" s="757"/>
      <c r="HNK25" s="757"/>
      <c r="HNL25" s="757"/>
      <c r="HNM25" s="757"/>
      <c r="HNN25" s="757"/>
      <c r="HNO25" s="757"/>
      <c r="HNP25" s="757"/>
      <c r="HNQ25" s="757"/>
      <c r="HNR25" s="757"/>
      <c r="HNS25" s="757"/>
      <c r="HNT25" s="757"/>
      <c r="HNU25" s="757"/>
      <c r="HNV25" s="757"/>
      <c r="HNW25" s="757"/>
      <c r="HNX25" s="757"/>
      <c r="HNY25" s="757"/>
      <c r="HNZ25" s="757"/>
      <c r="HOA25" s="757"/>
      <c r="HOB25" s="757"/>
      <c r="HOC25" s="757"/>
      <c r="HOD25" s="757"/>
      <c r="HOE25" s="757"/>
      <c r="HOF25" s="757"/>
      <c r="HOG25" s="757"/>
      <c r="HOH25" s="757"/>
      <c r="HOI25" s="757"/>
      <c r="HOJ25" s="757"/>
      <c r="HOK25" s="757"/>
      <c r="HOL25" s="757"/>
      <c r="HOM25" s="757"/>
      <c r="HON25" s="757"/>
      <c r="HOO25" s="757"/>
      <c r="HOP25" s="757"/>
      <c r="HOQ25" s="757"/>
      <c r="HOR25" s="757"/>
      <c r="HOS25" s="757"/>
      <c r="HOT25" s="757"/>
      <c r="HOU25" s="757"/>
      <c r="HOV25" s="757"/>
      <c r="HOW25" s="757"/>
      <c r="HOX25" s="757"/>
      <c r="HOY25" s="757"/>
      <c r="HOZ25" s="757"/>
      <c r="HPA25" s="757"/>
      <c r="HPB25" s="757"/>
      <c r="HPC25" s="757"/>
      <c r="HPD25" s="757"/>
      <c r="HPE25" s="757"/>
      <c r="HPF25" s="757"/>
      <c r="HPG25" s="757"/>
      <c r="HPH25" s="757"/>
      <c r="HPI25" s="757"/>
      <c r="HPJ25" s="757"/>
      <c r="HPK25" s="757"/>
      <c r="HPL25" s="757"/>
      <c r="HPM25" s="757"/>
      <c r="HPN25" s="757"/>
      <c r="HPO25" s="757"/>
      <c r="HPP25" s="757"/>
      <c r="HPQ25" s="757"/>
      <c r="HPR25" s="757"/>
      <c r="HPS25" s="757"/>
      <c r="HPT25" s="757"/>
      <c r="HPU25" s="757"/>
      <c r="HPV25" s="757"/>
      <c r="HPW25" s="757"/>
      <c r="HPX25" s="757"/>
      <c r="HPY25" s="757"/>
      <c r="HPZ25" s="757"/>
      <c r="HQA25" s="757"/>
      <c r="HQB25" s="757"/>
      <c r="HQC25" s="757"/>
      <c r="HQD25" s="757"/>
      <c r="HQE25" s="757"/>
      <c r="HQF25" s="757"/>
      <c r="HQG25" s="757"/>
      <c r="HQH25" s="757"/>
      <c r="HQI25" s="757"/>
      <c r="HQJ25" s="757"/>
      <c r="HQK25" s="757"/>
      <c r="HQL25" s="757"/>
      <c r="HQM25" s="757"/>
      <c r="HQN25" s="757"/>
      <c r="HQO25" s="757"/>
      <c r="HQP25" s="757"/>
      <c r="HQQ25" s="757"/>
      <c r="HQR25" s="757"/>
      <c r="HQS25" s="757"/>
      <c r="HQT25" s="757"/>
      <c r="HQU25" s="757"/>
      <c r="HQV25" s="757"/>
      <c r="HQW25" s="757"/>
      <c r="HQX25" s="757"/>
      <c r="HQY25" s="757"/>
      <c r="HQZ25" s="757"/>
      <c r="HRA25" s="757"/>
      <c r="HRB25" s="757"/>
      <c r="HRC25" s="757"/>
      <c r="HRD25" s="757"/>
      <c r="HRE25" s="757"/>
      <c r="HRF25" s="757"/>
      <c r="HRG25" s="757"/>
      <c r="HRH25" s="757"/>
      <c r="HRI25" s="757"/>
      <c r="HRJ25" s="757"/>
      <c r="HRK25" s="757"/>
      <c r="HRL25" s="757"/>
      <c r="HRM25" s="757"/>
      <c r="HRN25" s="757"/>
      <c r="HRO25" s="757"/>
      <c r="HRP25" s="757"/>
      <c r="HRQ25" s="757"/>
      <c r="HRR25" s="757"/>
      <c r="HRS25" s="757"/>
      <c r="HRT25" s="757"/>
      <c r="HRU25" s="757"/>
      <c r="HRV25" s="757"/>
      <c r="HRW25" s="757"/>
      <c r="HRX25" s="757"/>
      <c r="HRY25" s="757"/>
      <c r="HRZ25" s="757"/>
      <c r="HSA25" s="757"/>
      <c r="HSB25" s="757"/>
      <c r="HSC25" s="757"/>
      <c r="HSD25" s="757"/>
      <c r="HSE25" s="757"/>
      <c r="HSF25" s="757"/>
      <c r="HSG25" s="757"/>
      <c r="HSH25" s="757"/>
      <c r="HSI25" s="757"/>
      <c r="HSJ25" s="757"/>
      <c r="HSK25" s="757"/>
      <c r="HSL25" s="757"/>
      <c r="HSM25" s="757"/>
      <c r="HSN25" s="757"/>
      <c r="HSO25" s="757"/>
      <c r="HSP25" s="757"/>
      <c r="HSQ25" s="757"/>
      <c r="HSR25" s="757"/>
      <c r="HSS25" s="757"/>
      <c r="HST25" s="757"/>
      <c r="HSU25" s="757"/>
      <c r="HSV25" s="757"/>
      <c r="HSW25" s="757"/>
      <c r="HSX25" s="757"/>
      <c r="HSY25" s="757"/>
      <c r="HSZ25" s="757"/>
      <c r="HTA25" s="757"/>
      <c r="HTB25" s="757"/>
      <c r="HTC25" s="757"/>
      <c r="HTD25" s="757"/>
      <c r="HTE25" s="757"/>
      <c r="HTF25" s="757"/>
      <c r="HTG25" s="757"/>
      <c r="HTH25" s="757"/>
      <c r="HTI25" s="757"/>
      <c r="HTJ25" s="757"/>
      <c r="HTK25" s="757"/>
      <c r="HTL25" s="757"/>
      <c r="HTM25" s="757"/>
      <c r="HTN25" s="757"/>
      <c r="HTO25" s="757"/>
      <c r="HTP25" s="757"/>
      <c r="HTQ25" s="757"/>
      <c r="HTR25" s="757"/>
      <c r="HTS25" s="757"/>
      <c r="HTT25" s="757"/>
      <c r="HTU25" s="757"/>
      <c r="HTV25" s="757"/>
      <c r="HTW25" s="757"/>
      <c r="HTX25" s="757"/>
      <c r="HTY25" s="757"/>
      <c r="HTZ25" s="757"/>
      <c r="HUA25" s="757"/>
      <c r="HUB25" s="757"/>
      <c r="HUC25" s="757"/>
      <c r="HUD25" s="757"/>
      <c r="HUE25" s="757"/>
      <c r="HUF25" s="757"/>
      <c r="HUG25" s="757"/>
      <c r="HUH25" s="757"/>
      <c r="HUI25" s="757"/>
      <c r="HUJ25" s="757"/>
      <c r="HUK25" s="757"/>
      <c r="HUL25" s="757"/>
      <c r="HUM25" s="757"/>
      <c r="HUN25" s="757"/>
      <c r="HUO25" s="757"/>
      <c r="HUP25" s="757"/>
      <c r="HUQ25" s="757"/>
      <c r="HUR25" s="757"/>
      <c r="HUS25" s="757"/>
      <c r="HUT25" s="757"/>
      <c r="HUU25" s="757"/>
      <c r="HUV25" s="757"/>
      <c r="HUW25" s="757"/>
      <c r="HUX25" s="757"/>
      <c r="HUY25" s="757"/>
      <c r="HUZ25" s="757"/>
      <c r="HVA25" s="757"/>
      <c r="HVB25" s="757"/>
      <c r="HVC25" s="757"/>
      <c r="HVD25" s="757"/>
      <c r="HVE25" s="757"/>
      <c r="HVF25" s="757"/>
      <c r="HVG25" s="757"/>
      <c r="HVH25" s="757"/>
      <c r="HVI25" s="757"/>
      <c r="HVJ25" s="757"/>
      <c r="HVK25" s="757"/>
      <c r="HVL25" s="757"/>
      <c r="HVM25" s="757"/>
      <c r="HVN25" s="757"/>
      <c r="HVO25" s="757"/>
      <c r="HVP25" s="757"/>
      <c r="HVQ25" s="757"/>
      <c r="HVR25" s="757"/>
      <c r="HVS25" s="757"/>
      <c r="HVT25" s="757"/>
      <c r="HVU25" s="757"/>
      <c r="HVV25" s="757"/>
      <c r="HVW25" s="757"/>
      <c r="HVX25" s="757"/>
      <c r="HVY25" s="757"/>
      <c r="HVZ25" s="757"/>
      <c r="HWA25" s="757"/>
      <c r="HWB25" s="757"/>
      <c r="HWC25" s="757"/>
      <c r="HWD25" s="757"/>
      <c r="HWE25" s="757"/>
      <c r="HWF25" s="757"/>
      <c r="HWG25" s="757"/>
      <c r="HWH25" s="757"/>
      <c r="HWI25" s="757"/>
      <c r="HWJ25" s="757"/>
      <c r="HWK25" s="757"/>
      <c r="HWL25" s="757"/>
      <c r="HWM25" s="757"/>
      <c r="HWN25" s="757"/>
      <c r="HWO25" s="757"/>
      <c r="HWP25" s="757"/>
      <c r="HWQ25" s="757"/>
      <c r="HWR25" s="757"/>
      <c r="HWS25" s="757"/>
      <c r="HWT25" s="757"/>
      <c r="HWU25" s="757"/>
      <c r="HWV25" s="757"/>
      <c r="HWW25" s="757"/>
      <c r="HWX25" s="757"/>
      <c r="HWY25" s="757"/>
      <c r="HWZ25" s="757"/>
      <c r="HXA25" s="757"/>
      <c r="HXB25" s="757"/>
      <c r="HXC25" s="757"/>
      <c r="HXD25" s="757"/>
      <c r="HXE25" s="757"/>
      <c r="HXF25" s="757"/>
      <c r="HXG25" s="757"/>
      <c r="HXH25" s="757"/>
      <c r="HXI25" s="757"/>
      <c r="HXJ25" s="757"/>
      <c r="HXK25" s="757"/>
      <c r="HXL25" s="757"/>
      <c r="HXM25" s="757"/>
      <c r="HXN25" s="757"/>
      <c r="HXO25" s="757"/>
      <c r="HXP25" s="757"/>
      <c r="HXQ25" s="757"/>
      <c r="HXR25" s="757"/>
      <c r="HXS25" s="757"/>
      <c r="HXT25" s="757"/>
      <c r="HXU25" s="757"/>
      <c r="HXV25" s="757"/>
      <c r="HXW25" s="757"/>
      <c r="HXX25" s="757"/>
      <c r="HXY25" s="757"/>
      <c r="HXZ25" s="757"/>
      <c r="HYA25" s="757"/>
      <c r="HYB25" s="757"/>
      <c r="HYC25" s="757"/>
      <c r="HYD25" s="757"/>
      <c r="HYE25" s="757"/>
      <c r="HYF25" s="757"/>
      <c r="HYG25" s="757"/>
      <c r="HYH25" s="757"/>
      <c r="HYI25" s="757"/>
      <c r="HYJ25" s="757"/>
      <c r="HYK25" s="757"/>
      <c r="HYL25" s="757"/>
      <c r="HYM25" s="757"/>
      <c r="HYN25" s="757"/>
      <c r="HYO25" s="757"/>
      <c r="HYP25" s="757"/>
      <c r="HYQ25" s="757"/>
      <c r="HYR25" s="757"/>
      <c r="HYS25" s="757"/>
      <c r="HYT25" s="757"/>
      <c r="HYU25" s="757"/>
      <c r="HYV25" s="757"/>
      <c r="HYW25" s="757"/>
      <c r="HYX25" s="757"/>
      <c r="HYY25" s="757"/>
      <c r="HYZ25" s="757"/>
      <c r="HZA25" s="757"/>
      <c r="HZB25" s="757"/>
      <c r="HZC25" s="757"/>
      <c r="HZD25" s="757"/>
      <c r="HZE25" s="757"/>
      <c r="HZF25" s="757"/>
      <c r="HZG25" s="757"/>
      <c r="HZH25" s="757"/>
      <c r="HZI25" s="757"/>
      <c r="HZJ25" s="757"/>
      <c r="HZK25" s="757"/>
      <c r="HZL25" s="757"/>
      <c r="HZM25" s="757"/>
      <c r="HZN25" s="757"/>
      <c r="HZO25" s="757"/>
      <c r="HZP25" s="757"/>
      <c r="HZQ25" s="757"/>
      <c r="HZR25" s="757"/>
      <c r="HZS25" s="757"/>
      <c r="HZT25" s="757"/>
      <c r="HZU25" s="757"/>
      <c r="HZV25" s="757"/>
      <c r="HZW25" s="757"/>
      <c r="HZX25" s="757"/>
      <c r="HZY25" s="757"/>
      <c r="HZZ25" s="757"/>
      <c r="IAA25" s="757"/>
      <c r="IAB25" s="757"/>
      <c r="IAC25" s="757"/>
      <c r="IAD25" s="757"/>
      <c r="IAE25" s="757"/>
      <c r="IAF25" s="757"/>
      <c r="IAG25" s="757"/>
      <c r="IAH25" s="757"/>
      <c r="IAI25" s="757"/>
      <c r="IAJ25" s="757"/>
      <c r="IAK25" s="757"/>
      <c r="IAL25" s="757"/>
      <c r="IAM25" s="757"/>
      <c r="IAN25" s="757"/>
      <c r="IAO25" s="757"/>
      <c r="IAP25" s="757"/>
      <c r="IAQ25" s="757"/>
      <c r="IAR25" s="757"/>
      <c r="IAS25" s="757"/>
      <c r="IAT25" s="757"/>
      <c r="IAU25" s="757"/>
      <c r="IAV25" s="757"/>
      <c r="IAW25" s="757"/>
      <c r="IAX25" s="757"/>
      <c r="IAY25" s="757"/>
      <c r="IAZ25" s="757"/>
      <c r="IBA25" s="757"/>
      <c r="IBB25" s="757"/>
      <c r="IBC25" s="757"/>
      <c r="IBD25" s="757"/>
      <c r="IBE25" s="757"/>
      <c r="IBF25" s="757"/>
      <c r="IBG25" s="757"/>
      <c r="IBH25" s="757"/>
      <c r="IBI25" s="757"/>
      <c r="IBJ25" s="757"/>
      <c r="IBK25" s="757"/>
      <c r="IBL25" s="757"/>
      <c r="IBM25" s="757"/>
      <c r="IBN25" s="757"/>
      <c r="IBO25" s="757"/>
      <c r="IBP25" s="757"/>
      <c r="IBQ25" s="757"/>
      <c r="IBR25" s="757"/>
      <c r="IBS25" s="757"/>
      <c r="IBT25" s="757"/>
      <c r="IBU25" s="757"/>
      <c r="IBV25" s="757"/>
      <c r="IBW25" s="757"/>
      <c r="IBX25" s="757"/>
      <c r="IBY25" s="757"/>
      <c r="IBZ25" s="757"/>
      <c r="ICA25" s="757"/>
      <c r="ICB25" s="757"/>
      <c r="ICC25" s="757"/>
      <c r="ICD25" s="757"/>
      <c r="ICE25" s="757"/>
      <c r="ICF25" s="757"/>
      <c r="ICG25" s="757"/>
      <c r="ICH25" s="757"/>
      <c r="ICI25" s="757"/>
      <c r="ICJ25" s="757"/>
      <c r="ICK25" s="757"/>
      <c r="ICL25" s="757"/>
      <c r="ICM25" s="757"/>
      <c r="ICN25" s="757"/>
      <c r="ICO25" s="757"/>
      <c r="ICP25" s="757"/>
      <c r="ICQ25" s="757"/>
      <c r="ICR25" s="757"/>
      <c r="ICS25" s="757"/>
      <c r="ICT25" s="757"/>
      <c r="ICU25" s="757"/>
      <c r="ICV25" s="757"/>
      <c r="ICW25" s="757"/>
      <c r="ICX25" s="757"/>
      <c r="ICY25" s="757"/>
      <c r="ICZ25" s="757"/>
      <c r="IDA25" s="757"/>
      <c r="IDB25" s="757"/>
      <c r="IDC25" s="757"/>
      <c r="IDD25" s="757"/>
      <c r="IDE25" s="757"/>
      <c r="IDF25" s="757"/>
      <c r="IDG25" s="757"/>
      <c r="IDH25" s="757"/>
      <c r="IDI25" s="757"/>
      <c r="IDJ25" s="757"/>
      <c r="IDK25" s="757"/>
      <c r="IDL25" s="757"/>
      <c r="IDM25" s="757"/>
      <c r="IDN25" s="757"/>
      <c r="IDO25" s="757"/>
      <c r="IDP25" s="757"/>
      <c r="IDQ25" s="757"/>
      <c r="IDR25" s="757"/>
      <c r="IDS25" s="757"/>
      <c r="IDT25" s="757"/>
      <c r="IDU25" s="757"/>
      <c r="IDV25" s="757"/>
      <c r="IDW25" s="757"/>
      <c r="IDX25" s="757"/>
      <c r="IDY25" s="757"/>
      <c r="IDZ25" s="757"/>
      <c r="IEA25" s="757"/>
      <c r="IEB25" s="757"/>
      <c r="IEC25" s="757"/>
      <c r="IED25" s="757"/>
      <c r="IEE25" s="757"/>
      <c r="IEF25" s="757"/>
      <c r="IEG25" s="757"/>
      <c r="IEH25" s="757"/>
      <c r="IEI25" s="757"/>
      <c r="IEJ25" s="757"/>
      <c r="IEK25" s="757"/>
      <c r="IEL25" s="757"/>
      <c r="IEM25" s="757"/>
      <c r="IEN25" s="757"/>
      <c r="IEO25" s="757"/>
      <c r="IEP25" s="757"/>
      <c r="IEQ25" s="757"/>
      <c r="IER25" s="757"/>
      <c r="IES25" s="757"/>
      <c r="IET25" s="757"/>
      <c r="IEU25" s="757"/>
      <c r="IEV25" s="757"/>
      <c r="IEW25" s="757"/>
      <c r="IEX25" s="757"/>
      <c r="IEY25" s="757"/>
      <c r="IEZ25" s="757"/>
      <c r="IFA25" s="757"/>
      <c r="IFB25" s="757"/>
      <c r="IFC25" s="757"/>
      <c r="IFD25" s="757"/>
      <c r="IFE25" s="757"/>
      <c r="IFF25" s="757"/>
      <c r="IFG25" s="757"/>
      <c r="IFH25" s="757"/>
      <c r="IFI25" s="757"/>
      <c r="IFJ25" s="757"/>
      <c r="IFK25" s="757"/>
      <c r="IFL25" s="757"/>
      <c r="IFM25" s="757"/>
      <c r="IFN25" s="757"/>
      <c r="IFO25" s="757"/>
      <c r="IFP25" s="757"/>
      <c r="IFQ25" s="757"/>
      <c r="IFR25" s="757"/>
      <c r="IFS25" s="757"/>
      <c r="IFT25" s="757"/>
      <c r="IFU25" s="757"/>
      <c r="IFV25" s="757"/>
      <c r="IFW25" s="757"/>
      <c r="IFX25" s="757"/>
      <c r="IFY25" s="757"/>
      <c r="IFZ25" s="757"/>
      <c r="IGA25" s="757"/>
      <c r="IGB25" s="757"/>
      <c r="IGC25" s="757"/>
      <c r="IGD25" s="757"/>
      <c r="IGE25" s="757"/>
      <c r="IGF25" s="757"/>
      <c r="IGG25" s="757"/>
      <c r="IGH25" s="757"/>
      <c r="IGI25" s="757"/>
      <c r="IGJ25" s="757"/>
      <c r="IGK25" s="757"/>
      <c r="IGL25" s="757"/>
      <c r="IGM25" s="757"/>
      <c r="IGN25" s="757"/>
      <c r="IGO25" s="757"/>
      <c r="IGP25" s="757"/>
      <c r="IGQ25" s="757"/>
      <c r="IGR25" s="757"/>
      <c r="IGS25" s="757"/>
      <c r="IGT25" s="757"/>
      <c r="IGU25" s="757"/>
      <c r="IGV25" s="757"/>
      <c r="IGW25" s="757"/>
      <c r="IGX25" s="757"/>
      <c r="IGY25" s="757"/>
      <c r="IGZ25" s="757"/>
      <c r="IHA25" s="757"/>
      <c r="IHB25" s="757"/>
      <c r="IHC25" s="757"/>
      <c r="IHD25" s="757"/>
      <c r="IHE25" s="757"/>
      <c r="IHF25" s="757"/>
      <c r="IHG25" s="757"/>
      <c r="IHH25" s="757"/>
      <c r="IHI25" s="757"/>
      <c r="IHJ25" s="757"/>
      <c r="IHK25" s="757"/>
      <c r="IHL25" s="757"/>
      <c r="IHM25" s="757"/>
      <c r="IHN25" s="757"/>
      <c r="IHO25" s="757"/>
      <c r="IHP25" s="757"/>
      <c r="IHQ25" s="757"/>
      <c r="IHR25" s="757"/>
      <c r="IHS25" s="757"/>
      <c r="IHT25" s="757"/>
      <c r="IHU25" s="757"/>
      <c r="IHV25" s="757"/>
      <c r="IHW25" s="757"/>
      <c r="IHX25" s="757"/>
      <c r="IHY25" s="757"/>
      <c r="IHZ25" s="757"/>
      <c r="IIA25" s="757"/>
      <c r="IIB25" s="757"/>
      <c r="IIC25" s="757"/>
      <c r="IID25" s="757"/>
      <c r="IIE25" s="757"/>
      <c r="IIF25" s="757"/>
      <c r="IIG25" s="757"/>
      <c r="IIH25" s="757"/>
      <c r="III25" s="757"/>
      <c r="IIJ25" s="757"/>
      <c r="IIK25" s="757"/>
      <c r="IIL25" s="757"/>
      <c r="IIM25" s="757"/>
      <c r="IIN25" s="757"/>
      <c r="IIO25" s="757"/>
      <c r="IIP25" s="757"/>
      <c r="IIQ25" s="757"/>
      <c r="IIR25" s="757"/>
      <c r="IIS25" s="757"/>
      <c r="IIT25" s="757"/>
      <c r="IIU25" s="757"/>
      <c r="IIV25" s="757"/>
      <c r="IIW25" s="757"/>
      <c r="IIX25" s="757"/>
      <c r="IIY25" s="757"/>
      <c r="IIZ25" s="757"/>
      <c r="IJA25" s="757"/>
      <c r="IJB25" s="757"/>
      <c r="IJC25" s="757"/>
      <c r="IJD25" s="757"/>
      <c r="IJE25" s="757"/>
      <c r="IJF25" s="757"/>
      <c r="IJG25" s="757"/>
      <c r="IJH25" s="757"/>
      <c r="IJI25" s="757"/>
      <c r="IJJ25" s="757"/>
      <c r="IJK25" s="757"/>
      <c r="IJL25" s="757"/>
      <c r="IJM25" s="757"/>
      <c r="IJN25" s="757"/>
      <c r="IJO25" s="757"/>
      <c r="IJP25" s="757"/>
      <c r="IJQ25" s="757"/>
      <c r="IJR25" s="757"/>
      <c r="IJS25" s="757"/>
      <c r="IJT25" s="757"/>
      <c r="IJU25" s="757"/>
      <c r="IJV25" s="757"/>
      <c r="IJW25" s="757"/>
      <c r="IJX25" s="757"/>
      <c r="IJY25" s="757"/>
      <c r="IJZ25" s="757"/>
      <c r="IKA25" s="757"/>
      <c r="IKB25" s="757"/>
      <c r="IKC25" s="757"/>
      <c r="IKD25" s="757"/>
      <c r="IKE25" s="757"/>
      <c r="IKF25" s="757"/>
      <c r="IKG25" s="757"/>
      <c r="IKH25" s="757"/>
      <c r="IKI25" s="757"/>
      <c r="IKJ25" s="757"/>
      <c r="IKK25" s="757"/>
      <c r="IKL25" s="757"/>
      <c r="IKM25" s="757"/>
      <c r="IKN25" s="757"/>
      <c r="IKO25" s="757"/>
      <c r="IKP25" s="757"/>
      <c r="IKQ25" s="757"/>
      <c r="IKR25" s="757"/>
      <c r="IKS25" s="757"/>
      <c r="IKT25" s="757"/>
      <c r="IKU25" s="757"/>
      <c r="IKV25" s="757"/>
      <c r="IKW25" s="757"/>
      <c r="IKX25" s="757"/>
      <c r="IKY25" s="757"/>
      <c r="IKZ25" s="757"/>
      <c r="ILA25" s="757"/>
      <c r="ILB25" s="757"/>
      <c r="ILC25" s="757"/>
      <c r="ILD25" s="757"/>
      <c r="ILE25" s="757"/>
      <c r="ILF25" s="757"/>
      <c r="ILG25" s="757"/>
      <c r="ILH25" s="757"/>
      <c r="ILI25" s="757"/>
      <c r="ILJ25" s="757"/>
      <c r="ILK25" s="757"/>
      <c r="ILL25" s="757"/>
      <c r="ILM25" s="757"/>
      <c r="ILN25" s="757"/>
      <c r="ILO25" s="757"/>
      <c r="ILP25" s="757"/>
      <c r="ILQ25" s="757"/>
      <c r="ILR25" s="757"/>
      <c r="ILS25" s="757"/>
      <c r="ILT25" s="757"/>
      <c r="ILU25" s="757"/>
      <c r="ILV25" s="757"/>
      <c r="ILW25" s="757"/>
      <c r="ILX25" s="757"/>
      <c r="ILY25" s="757"/>
      <c r="ILZ25" s="757"/>
      <c r="IMA25" s="757"/>
      <c r="IMB25" s="757"/>
      <c r="IMC25" s="757"/>
      <c r="IMD25" s="757"/>
      <c r="IME25" s="757"/>
      <c r="IMF25" s="757"/>
      <c r="IMG25" s="757"/>
      <c r="IMH25" s="757"/>
      <c r="IMI25" s="757"/>
      <c r="IMJ25" s="757"/>
      <c r="IMK25" s="757"/>
      <c r="IML25" s="757"/>
      <c r="IMM25" s="757"/>
      <c r="IMN25" s="757"/>
      <c r="IMO25" s="757"/>
      <c r="IMP25" s="757"/>
      <c r="IMQ25" s="757"/>
      <c r="IMR25" s="757"/>
      <c r="IMS25" s="757"/>
      <c r="IMT25" s="757"/>
      <c r="IMU25" s="757"/>
      <c r="IMV25" s="757"/>
      <c r="IMW25" s="757"/>
      <c r="IMX25" s="757"/>
      <c r="IMY25" s="757"/>
      <c r="IMZ25" s="757"/>
      <c r="INA25" s="757"/>
      <c r="INB25" s="757"/>
      <c r="INC25" s="757"/>
      <c r="IND25" s="757"/>
      <c r="INE25" s="757"/>
      <c r="INF25" s="757"/>
      <c r="ING25" s="757"/>
      <c r="INH25" s="757"/>
      <c r="INI25" s="757"/>
      <c r="INJ25" s="757"/>
      <c r="INK25" s="757"/>
      <c r="INL25" s="757"/>
      <c r="INM25" s="757"/>
      <c r="INN25" s="757"/>
      <c r="INO25" s="757"/>
      <c r="INP25" s="757"/>
      <c r="INQ25" s="757"/>
      <c r="INR25" s="757"/>
      <c r="INS25" s="757"/>
      <c r="INT25" s="757"/>
      <c r="INU25" s="757"/>
      <c r="INV25" s="757"/>
      <c r="INW25" s="757"/>
      <c r="INX25" s="757"/>
      <c r="INY25" s="757"/>
      <c r="INZ25" s="757"/>
      <c r="IOA25" s="757"/>
      <c r="IOB25" s="757"/>
      <c r="IOC25" s="757"/>
      <c r="IOD25" s="757"/>
      <c r="IOE25" s="757"/>
      <c r="IOF25" s="757"/>
      <c r="IOG25" s="757"/>
      <c r="IOH25" s="757"/>
      <c r="IOI25" s="757"/>
      <c r="IOJ25" s="757"/>
      <c r="IOK25" s="757"/>
      <c r="IOL25" s="757"/>
      <c r="IOM25" s="757"/>
      <c r="ION25" s="757"/>
      <c r="IOO25" s="757"/>
      <c r="IOP25" s="757"/>
      <c r="IOQ25" s="757"/>
      <c r="IOR25" s="757"/>
      <c r="IOS25" s="757"/>
      <c r="IOT25" s="757"/>
      <c r="IOU25" s="757"/>
      <c r="IOV25" s="757"/>
      <c r="IOW25" s="757"/>
      <c r="IOX25" s="757"/>
      <c r="IOY25" s="757"/>
      <c r="IOZ25" s="757"/>
      <c r="IPA25" s="757"/>
      <c r="IPB25" s="757"/>
      <c r="IPC25" s="757"/>
      <c r="IPD25" s="757"/>
      <c r="IPE25" s="757"/>
      <c r="IPF25" s="757"/>
      <c r="IPG25" s="757"/>
      <c r="IPH25" s="757"/>
      <c r="IPI25" s="757"/>
      <c r="IPJ25" s="757"/>
      <c r="IPK25" s="757"/>
      <c r="IPL25" s="757"/>
      <c r="IPM25" s="757"/>
      <c r="IPN25" s="757"/>
      <c r="IPO25" s="757"/>
      <c r="IPP25" s="757"/>
      <c r="IPQ25" s="757"/>
      <c r="IPR25" s="757"/>
      <c r="IPS25" s="757"/>
      <c r="IPT25" s="757"/>
      <c r="IPU25" s="757"/>
      <c r="IPV25" s="757"/>
      <c r="IPW25" s="757"/>
      <c r="IPX25" s="757"/>
      <c r="IPY25" s="757"/>
      <c r="IPZ25" s="757"/>
      <c r="IQA25" s="757"/>
      <c r="IQB25" s="757"/>
      <c r="IQC25" s="757"/>
      <c r="IQD25" s="757"/>
      <c r="IQE25" s="757"/>
      <c r="IQF25" s="757"/>
      <c r="IQG25" s="757"/>
      <c r="IQH25" s="757"/>
      <c r="IQI25" s="757"/>
      <c r="IQJ25" s="757"/>
      <c r="IQK25" s="757"/>
      <c r="IQL25" s="757"/>
      <c r="IQM25" s="757"/>
      <c r="IQN25" s="757"/>
      <c r="IQO25" s="757"/>
      <c r="IQP25" s="757"/>
      <c r="IQQ25" s="757"/>
      <c r="IQR25" s="757"/>
      <c r="IQS25" s="757"/>
      <c r="IQT25" s="757"/>
      <c r="IQU25" s="757"/>
      <c r="IQV25" s="757"/>
      <c r="IQW25" s="757"/>
      <c r="IQX25" s="757"/>
      <c r="IQY25" s="757"/>
      <c r="IQZ25" s="757"/>
      <c r="IRA25" s="757"/>
      <c r="IRB25" s="757"/>
      <c r="IRC25" s="757"/>
      <c r="IRD25" s="757"/>
      <c r="IRE25" s="757"/>
      <c r="IRF25" s="757"/>
      <c r="IRG25" s="757"/>
      <c r="IRH25" s="757"/>
      <c r="IRI25" s="757"/>
      <c r="IRJ25" s="757"/>
      <c r="IRK25" s="757"/>
      <c r="IRL25" s="757"/>
      <c r="IRM25" s="757"/>
      <c r="IRN25" s="757"/>
      <c r="IRO25" s="757"/>
      <c r="IRP25" s="757"/>
      <c r="IRQ25" s="757"/>
      <c r="IRR25" s="757"/>
      <c r="IRS25" s="757"/>
      <c r="IRT25" s="757"/>
      <c r="IRU25" s="757"/>
      <c r="IRV25" s="757"/>
      <c r="IRW25" s="757"/>
      <c r="IRX25" s="757"/>
      <c r="IRY25" s="757"/>
      <c r="IRZ25" s="757"/>
      <c r="ISA25" s="757"/>
      <c r="ISB25" s="757"/>
      <c r="ISC25" s="757"/>
      <c r="ISD25" s="757"/>
      <c r="ISE25" s="757"/>
      <c r="ISF25" s="757"/>
      <c r="ISG25" s="757"/>
      <c r="ISH25" s="757"/>
      <c r="ISI25" s="757"/>
      <c r="ISJ25" s="757"/>
      <c r="ISK25" s="757"/>
      <c r="ISL25" s="757"/>
      <c r="ISM25" s="757"/>
      <c r="ISN25" s="757"/>
      <c r="ISO25" s="757"/>
      <c r="ISP25" s="757"/>
      <c r="ISQ25" s="757"/>
      <c r="ISR25" s="757"/>
      <c r="ISS25" s="757"/>
      <c r="IST25" s="757"/>
      <c r="ISU25" s="757"/>
      <c r="ISV25" s="757"/>
      <c r="ISW25" s="757"/>
      <c r="ISX25" s="757"/>
      <c r="ISY25" s="757"/>
      <c r="ISZ25" s="757"/>
      <c r="ITA25" s="757"/>
      <c r="ITB25" s="757"/>
      <c r="ITC25" s="757"/>
      <c r="ITD25" s="757"/>
      <c r="ITE25" s="757"/>
      <c r="ITF25" s="757"/>
      <c r="ITG25" s="757"/>
      <c r="ITH25" s="757"/>
      <c r="ITI25" s="757"/>
      <c r="ITJ25" s="757"/>
      <c r="ITK25" s="757"/>
      <c r="ITL25" s="757"/>
      <c r="ITM25" s="757"/>
      <c r="ITN25" s="757"/>
      <c r="ITO25" s="757"/>
      <c r="ITP25" s="757"/>
      <c r="ITQ25" s="757"/>
      <c r="ITR25" s="757"/>
      <c r="ITS25" s="757"/>
      <c r="ITT25" s="757"/>
      <c r="ITU25" s="757"/>
      <c r="ITV25" s="757"/>
      <c r="ITW25" s="757"/>
      <c r="ITX25" s="757"/>
      <c r="ITY25" s="757"/>
      <c r="ITZ25" s="757"/>
      <c r="IUA25" s="757"/>
      <c r="IUB25" s="757"/>
      <c r="IUC25" s="757"/>
      <c r="IUD25" s="757"/>
      <c r="IUE25" s="757"/>
      <c r="IUF25" s="757"/>
      <c r="IUG25" s="757"/>
      <c r="IUH25" s="757"/>
      <c r="IUI25" s="757"/>
      <c r="IUJ25" s="757"/>
      <c r="IUK25" s="757"/>
      <c r="IUL25" s="757"/>
      <c r="IUM25" s="757"/>
      <c r="IUN25" s="757"/>
      <c r="IUO25" s="757"/>
      <c r="IUP25" s="757"/>
      <c r="IUQ25" s="757"/>
      <c r="IUR25" s="757"/>
      <c r="IUS25" s="757"/>
      <c r="IUT25" s="757"/>
      <c r="IUU25" s="757"/>
      <c r="IUV25" s="757"/>
      <c r="IUW25" s="757"/>
      <c r="IUX25" s="757"/>
      <c r="IUY25" s="757"/>
      <c r="IUZ25" s="757"/>
      <c r="IVA25" s="757"/>
      <c r="IVB25" s="757"/>
      <c r="IVC25" s="757"/>
      <c r="IVD25" s="757"/>
      <c r="IVE25" s="757"/>
      <c r="IVF25" s="757"/>
      <c r="IVG25" s="757"/>
      <c r="IVH25" s="757"/>
      <c r="IVI25" s="757"/>
      <c r="IVJ25" s="757"/>
      <c r="IVK25" s="757"/>
      <c r="IVL25" s="757"/>
      <c r="IVM25" s="757"/>
      <c r="IVN25" s="757"/>
      <c r="IVO25" s="757"/>
      <c r="IVP25" s="757"/>
      <c r="IVQ25" s="757"/>
      <c r="IVR25" s="757"/>
      <c r="IVS25" s="757"/>
      <c r="IVT25" s="757"/>
      <c r="IVU25" s="757"/>
      <c r="IVV25" s="757"/>
      <c r="IVW25" s="757"/>
      <c r="IVX25" s="757"/>
      <c r="IVY25" s="757"/>
      <c r="IVZ25" s="757"/>
      <c r="IWA25" s="757"/>
      <c r="IWB25" s="757"/>
      <c r="IWC25" s="757"/>
      <c r="IWD25" s="757"/>
      <c r="IWE25" s="757"/>
      <c r="IWF25" s="757"/>
      <c r="IWG25" s="757"/>
      <c r="IWH25" s="757"/>
      <c r="IWI25" s="757"/>
      <c r="IWJ25" s="757"/>
      <c r="IWK25" s="757"/>
      <c r="IWL25" s="757"/>
      <c r="IWM25" s="757"/>
      <c r="IWN25" s="757"/>
      <c r="IWO25" s="757"/>
      <c r="IWP25" s="757"/>
      <c r="IWQ25" s="757"/>
      <c r="IWR25" s="757"/>
      <c r="IWS25" s="757"/>
      <c r="IWT25" s="757"/>
      <c r="IWU25" s="757"/>
      <c r="IWV25" s="757"/>
      <c r="IWW25" s="757"/>
      <c r="IWX25" s="757"/>
      <c r="IWY25" s="757"/>
      <c r="IWZ25" s="757"/>
      <c r="IXA25" s="757"/>
      <c r="IXB25" s="757"/>
      <c r="IXC25" s="757"/>
      <c r="IXD25" s="757"/>
      <c r="IXE25" s="757"/>
      <c r="IXF25" s="757"/>
      <c r="IXG25" s="757"/>
      <c r="IXH25" s="757"/>
      <c r="IXI25" s="757"/>
      <c r="IXJ25" s="757"/>
      <c r="IXK25" s="757"/>
      <c r="IXL25" s="757"/>
      <c r="IXM25" s="757"/>
      <c r="IXN25" s="757"/>
      <c r="IXO25" s="757"/>
      <c r="IXP25" s="757"/>
      <c r="IXQ25" s="757"/>
      <c r="IXR25" s="757"/>
      <c r="IXS25" s="757"/>
      <c r="IXT25" s="757"/>
      <c r="IXU25" s="757"/>
      <c r="IXV25" s="757"/>
      <c r="IXW25" s="757"/>
      <c r="IXX25" s="757"/>
      <c r="IXY25" s="757"/>
      <c r="IXZ25" s="757"/>
      <c r="IYA25" s="757"/>
      <c r="IYB25" s="757"/>
      <c r="IYC25" s="757"/>
      <c r="IYD25" s="757"/>
      <c r="IYE25" s="757"/>
      <c r="IYF25" s="757"/>
      <c r="IYG25" s="757"/>
      <c r="IYH25" s="757"/>
      <c r="IYI25" s="757"/>
      <c r="IYJ25" s="757"/>
      <c r="IYK25" s="757"/>
      <c r="IYL25" s="757"/>
      <c r="IYM25" s="757"/>
      <c r="IYN25" s="757"/>
      <c r="IYO25" s="757"/>
      <c r="IYP25" s="757"/>
      <c r="IYQ25" s="757"/>
      <c r="IYR25" s="757"/>
      <c r="IYS25" s="757"/>
      <c r="IYT25" s="757"/>
      <c r="IYU25" s="757"/>
      <c r="IYV25" s="757"/>
      <c r="IYW25" s="757"/>
      <c r="IYX25" s="757"/>
      <c r="IYY25" s="757"/>
      <c r="IYZ25" s="757"/>
      <c r="IZA25" s="757"/>
      <c r="IZB25" s="757"/>
      <c r="IZC25" s="757"/>
      <c r="IZD25" s="757"/>
      <c r="IZE25" s="757"/>
      <c r="IZF25" s="757"/>
      <c r="IZG25" s="757"/>
      <c r="IZH25" s="757"/>
      <c r="IZI25" s="757"/>
      <c r="IZJ25" s="757"/>
      <c r="IZK25" s="757"/>
      <c r="IZL25" s="757"/>
      <c r="IZM25" s="757"/>
      <c r="IZN25" s="757"/>
      <c r="IZO25" s="757"/>
      <c r="IZP25" s="757"/>
      <c r="IZQ25" s="757"/>
      <c r="IZR25" s="757"/>
      <c r="IZS25" s="757"/>
      <c r="IZT25" s="757"/>
      <c r="IZU25" s="757"/>
      <c r="IZV25" s="757"/>
      <c r="IZW25" s="757"/>
      <c r="IZX25" s="757"/>
      <c r="IZY25" s="757"/>
      <c r="IZZ25" s="757"/>
      <c r="JAA25" s="757"/>
      <c r="JAB25" s="757"/>
      <c r="JAC25" s="757"/>
      <c r="JAD25" s="757"/>
      <c r="JAE25" s="757"/>
      <c r="JAF25" s="757"/>
      <c r="JAG25" s="757"/>
      <c r="JAH25" s="757"/>
      <c r="JAI25" s="757"/>
      <c r="JAJ25" s="757"/>
      <c r="JAK25" s="757"/>
      <c r="JAL25" s="757"/>
      <c r="JAM25" s="757"/>
      <c r="JAN25" s="757"/>
      <c r="JAO25" s="757"/>
      <c r="JAP25" s="757"/>
      <c r="JAQ25" s="757"/>
      <c r="JAR25" s="757"/>
      <c r="JAS25" s="757"/>
      <c r="JAT25" s="757"/>
      <c r="JAU25" s="757"/>
      <c r="JAV25" s="757"/>
      <c r="JAW25" s="757"/>
      <c r="JAX25" s="757"/>
      <c r="JAY25" s="757"/>
      <c r="JAZ25" s="757"/>
      <c r="JBA25" s="757"/>
      <c r="JBB25" s="757"/>
      <c r="JBC25" s="757"/>
      <c r="JBD25" s="757"/>
      <c r="JBE25" s="757"/>
      <c r="JBF25" s="757"/>
      <c r="JBG25" s="757"/>
      <c r="JBH25" s="757"/>
      <c r="JBI25" s="757"/>
      <c r="JBJ25" s="757"/>
      <c r="JBK25" s="757"/>
      <c r="JBL25" s="757"/>
      <c r="JBM25" s="757"/>
      <c r="JBN25" s="757"/>
      <c r="JBO25" s="757"/>
      <c r="JBP25" s="757"/>
      <c r="JBQ25" s="757"/>
      <c r="JBR25" s="757"/>
      <c r="JBS25" s="757"/>
      <c r="JBT25" s="757"/>
      <c r="JBU25" s="757"/>
      <c r="JBV25" s="757"/>
      <c r="JBW25" s="757"/>
      <c r="JBX25" s="757"/>
      <c r="JBY25" s="757"/>
      <c r="JBZ25" s="757"/>
      <c r="JCA25" s="757"/>
      <c r="JCB25" s="757"/>
      <c r="JCC25" s="757"/>
      <c r="JCD25" s="757"/>
      <c r="JCE25" s="757"/>
      <c r="JCF25" s="757"/>
      <c r="JCG25" s="757"/>
      <c r="JCH25" s="757"/>
      <c r="JCI25" s="757"/>
      <c r="JCJ25" s="757"/>
      <c r="JCK25" s="757"/>
      <c r="JCL25" s="757"/>
      <c r="JCM25" s="757"/>
      <c r="JCN25" s="757"/>
      <c r="JCO25" s="757"/>
      <c r="JCP25" s="757"/>
      <c r="JCQ25" s="757"/>
      <c r="JCR25" s="757"/>
      <c r="JCS25" s="757"/>
      <c r="JCT25" s="757"/>
      <c r="JCU25" s="757"/>
      <c r="JCV25" s="757"/>
      <c r="JCW25" s="757"/>
      <c r="JCX25" s="757"/>
      <c r="JCY25" s="757"/>
      <c r="JCZ25" s="757"/>
      <c r="JDA25" s="757"/>
      <c r="JDB25" s="757"/>
      <c r="JDC25" s="757"/>
      <c r="JDD25" s="757"/>
      <c r="JDE25" s="757"/>
      <c r="JDF25" s="757"/>
      <c r="JDG25" s="757"/>
      <c r="JDH25" s="757"/>
      <c r="JDI25" s="757"/>
      <c r="JDJ25" s="757"/>
      <c r="JDK25" s="757"/>
      <c r="JDL25" s="757"/>
      <c r="JDM25" s="757"/>
      <c r="JDN25" s="757"/>
      <c r="JDO25" s="757"/>
      <c r="JDP25" s="757"/>
      <c r="JDQ25" s="757"/>
      <c r="JDR25" s="757"/>
      <c r="JDS25" s="757"/>
      <c r="JDT25" s="757"/>
      <c r="JDU25" s="757"/>
      <c r="JDV25" s="757"/>
      <c r="JDW25" s="757"/>
      <c r="JDX25" s="757"/>
      <c r="JDY25" s="757"/>
      <c r="JDZ25" s="757"/>
      <c r="JEA25" s="757"/>
      <c r="JEB25" s="757"/>
      <c r="JEC25" s="757"/>
      <c r="JED25" s="757"/>
      <c r="JEE25" s="757"/>
      <c r="JEF25" s="757"/>
      <c r="JEG25" s="757"/>
      <c r="JEH25" s="757"/>
      <c r="JEI25" s="757"/>
      <c r="JEJ25" s="757"/>
      <c r="JEK25" s="757"/>
      <c r="JEL25" s="757"/>
      <c r="JEM25" s="757"/>
      <c r="JEN25" s="757"/>
      <c r="JEO25" s="757"/>
      <c r="JEP25" s="757"/>
      <c r="JEQ25" s="757"/>
      <c r="JER25" s="757"/>
      <c r="JES25" s="757"/>
      <c r="JET25" s="757"/>
      <c r="JEU25" s="757"/>
      <c r="JEV25" s="757"/>
      <c r="JEW25" s="757"/>
      <c r="JEX25" s="757"/>
      <c r="JEY25" s="757"/>
      <c r="JEZ25" s="757"/>
      <c r="JFA25" s="757"/>
      <c r="JFB25" s="757"/>
      <c r="JFC25" s="757"/>
      <c r="JFD25" s="757"/>
      <c r="JFE25" s="757"/>
      <c r="JFF25" s="757"/>
      <c r="JFG25" s="757"/>
      <c r="JFH25" s="757"/>
      <c r="JFI25" s="757"/>
      <c r="JFJ25" s="757"/>
      <c r="JFK25" s="757"/>
      <c r="JFL25" s="757"/>
      <c r="JFM25" s="757"/>
      <c r="JFN25" s="757"/>
      <c r="JFO25" s="757"/>
      <c r="JFP25" s="757"/>
      <c r="JFQ25" s="757"/>
      <c r="JFR25" s="757"/>
      <c r="JFS25" s="757"/>
      <c r="JFT25" s="757"/>
      <c r="JFU25" s="757"/>
      <c r="JFV25" s="757"/>
      <c r="JFW25" s="757"/>
      <c r="JFX25" s="757"/>
      <c r="JFY25" s="757"/>
      <c r="JFZ25" s="757"/>
      <c r="JGA25" s="757"/>
      <c r="JGB25" s="757"/>
      <c r="JGC25" s="757"/>
      <c r="JGD25" s="757"/>
      <c r="JGE25" s="757"/>
      <c r="JGF25" s="757"/>
      <c r="JGG25" s="757"/>
      <c r="JGH25" s="757"/>
      <c r="JGI25" s="757"/>
      <c r="JGJ25" s="757"/>
      <c r="JGK25" s="757"/>
      <c r="JGL25" s="757"/>
      <c r="JGM25" s="757"/>
      <c r="JGN25" s="757"/>
      <c r="JGO25" s="757"/>
      <c r="JGP25" s="757"/>
      <c r="JGQ25" s="757"/>
      <c r="JGR25" s="757"/>
      <c r="JGS25" s="757"/>
      <c r="JGT25" s="757"/>
      <c r="JGU25" s="757"/>
      <c r="JGV25" s="757"/>
      <c r="JGW25" s="757"/>
      <c r="JGX25" s="757"/>
      <c r="JGY25" s="757"/>
      <c r="JGZ25" s="757"/>
      <c r="JHA25" s="757"/>
      <c r="JHB25" s="757"/>
      <c r="JHC25" s="757"/>
      <c r="JHD25" s="757"/>
      <c r="JHE25" s="757"/>
      <c r="JHF25" s="757"/>
      <c r="JHG25" s="757"/>
      <c r="JHH25" s="757"/>
      <c r="JHI25" s="757"/>
      <c r="JHJ25" s="757"/>
      <c r="JHK25" s="757"/>
      <c r="JHL25" s="757"/>
      <c r="JHM25" s="757"/>
      <c r="JHN25" s="757"/>
      <c r="JHO25" s="757"/>
      <c r="JHP25" s="757"/>
      <c r="JHQ25" s="757"/>
      <c r="JHR25" s="757"/>
      <c r="JHS25" s="757"/>
      <c r="JHT25" s="757"/>
      <c r="JHU25" s="757"/>
      <c r="JHV25" s="757"/>
      <c r="JHW25" s="757"/>
      <c r="JHX25" s="757"/>
      <c r="JHY25" s="757"/>
      <c r="JHZ25" s="757"/>
      <c r="JIA25" s="757"/>
      <c r="JIB25" s="757"/>
      <c r="JIC25" s="757"/>
      <c r="JID25" s="757"/>
      <c r="JIE25" s="757"/>
      <c r="JIF25" s="757"/>
      <c r="JIG25" s="757"/>
      <c r="JIH25" s="757"/>
      <c r="JII25" s="757"/>
      <c r="JIJ25" s="757"/>
      <c r="JIK25" s="757"/>
      <c r="JIL25" s="757"/>
      <c r="JIM25" s="757"/>
      <c r="JIN25" s="757"/>
      <c r="JIO25" s="757"/>
      <c r="JIP25" s="757"/>
      <c r="JIQ25" s="757"/>
      <c r="JIR25" s="757"/>
      <c r="JIS25" s="757"/>
      <c r="JIT25" s="757"/>
      <c r="JIU25" s="757"/>
      <c r="JIV25" s="757"/>
      <c r="JIW25" s="757"/>
      <c r="JIX25" s="757"/>
      <c r="JIY25" s="757"/>
      <c r="JIZ25" s="757"/>
      <c r="JJA25" s="757"/>
      <c r="JJB25" s="757"/>
      <c r="JJC25" s="757"/>
      <c r="JJD25" s="757"/>
      <c r="JJE25" s="757"/>
      <c r="JJF25" s="757"/>
      <c r="JJG25" s="757"/>
      <c r="JJH25" s="757"/>
      <c r="JJI25" s="757"/>
      <c r="JJJ25" s="757"/>
      <c r="JJK25" s="757"/>
      <c r="JJL25" s="757"/>
      <c r="JJM25" s="757"/>
      <c r="JJN25" s="757"/>
      <c r="JJO25" s="757"/>
      <c r="JJP25" s="757"/>
      <c r="JJQ25" s="757"/>
      <c r="JJR25" s="757"/>
      <c r="JJS25" s="757"/>
      <c r="JJT25" s="757"/>
      <c r="JJU25" s="757"/>
      <c r="JJV25" s="757"/>
      <c r="JJW25" s="757"/>
      <c r="JJX25" s="757"/>
      <c r="JJY25" s="757"/>
      <c r="JJZ25" s="757"/>
      <c r="JKA25" s="757"/>
      <c r="JKB25" s="757"/>
      <c r="JKC25" s="757"/>
      <c r="JKD25" s="757"/>
      <c r="JKE25" s="757"/>
      <c r="JKF25" s="757"/>
      <c r="JKG25" s="757"/>
      <c r="JKH25" s="757"/>
      <c r="JKI25" s="757"/>
      <c r="JKJ25" s="757"/>
      <c r="JKK25" s="757"/>
      <c r="JKL25" s="757"/>
      <c r="JKM25" s="757"/>
      <c r="JKN25" s="757"/>
      <c r="JKO25" s="757"/>
      <c r="JKP25" s="757"/>
      <c r="JKQ25" s="757"/>
      <c r="JKR25" s="757"/>
      <c r="JKS25" s="757"/>
      <c r="JKT25" s="757"/>
      <c r="JKU25" s="757"/>
      <c r="JKV25" s="757"/>
      <c r="JKW25" s="757"/>
      <c r="JKX25" s="757"/>
      <c r="JKY25" s="757"/>
      <c r="JKZ25" s="757"/>
      <c r="JLA25" s="757"/>
      <c r="JLB25" s="757"/>
      <c r="JLC25" s="757"/>
      <c r="JLD25" s="757"/>
      <c r="JLE25" s="757"/>
      <c r="JLF25" s="757"/>
      <c r="JLG25" s="757"/>
      <c r="JLH25" s="757"/>
      <c r="JLI25" s="757"/>
      <c r="JLJ25" s="757"/>
      <c r="JLK25" s="757"/>
      <c r="JLL25" s="757"/>
      <c r="JLM25" s="757"/>
      <c r="JLN25" s="757"/>
      <c r="JLO25" s="757"/>
      <c r="JLP25" s="757"/>
      <c r="JLQ25" s="757"/>
      <c r="JLR25" s="757"/>
      <c r="JLS25" s="757"/>
      <c r="JLT25" s="757"/>
      <c r="JLU25" s="757"/>
      <c r="JLV25" s="757"/>
      <c r="JLW25" s="757"/>
      <c r="JLX25" s="757"/>
      <c r="JLY25" s="757"/>
      <c r="JLZ25" s="757"/>
      <c r="JMA25" s="757"/>
      <c r="JMB25" s="757"/>
      <c r="JMC25" s="757"/>
      <c r="JMD25" s="757"/>
      <c r="JME25" s="757"/>
      <c r="JMF25" s="757"/>
      <c r="JMG25" s="757"/>
      <c r="JMH25" s="757"/>
      <c r="JMI25" s="757"/>
      <c r="JMJ25" s="757"/>
      <c r="JMK25" s="757"/>
      <c r="JML25" s="757"/>
      <c r="JMM25" s="757"/>
      <c r="JMN25" s="757"/>
      <c r="JMO25" s="757"/>
      <c r="JMP25" s="757"/>
      <c r="JMQ25" s="757"/>
      <c r="JMR25" s="757"/>
      <c r="JMS25" s="757"/>
      <c r="JMT25" s="757"/>
      <c r="JMU25" s="757"/>
      <c r="JMV25" s="757"/>
      <c r="JMW25" s="757"/>
      <c r="JMX25" s="757"/>
      <c r="JMY25" s="757"/>
      <c r="JMZ25" s="757"/>
      <c r="JNA25" s="757"/>
      <c r="JNB25" s="757"/>
      <c r="JNC25" s="757"/>
      <c r="JND25" s="757"/>
      <c r="JNE25" s="757"/>
      <c r="JNF25" s="757"/>
      <c r="JNG25" s="757"/>
      <c r="JNH25" s="757"/>
      <c r="JNI25" s="757"/>
      <c r="JNJ25" s="757"/>
      <c r="JNK25" s="757"/>
      <c r="JNL25" s="757"/>
      <c r="JNM25" s="757"/>
      <c r="JNN25" s="757"/>
      <c r="JNO25" s="757"/>
      <c r="JNP25" s="757"/>
      <c r="JNQ25" s="757"/>
      <c r="JNR25" s="757"/>
      <c r="JNS25" s="757"/>
      <c r="JNT25" s="757"/>
      <c r="JNU25" s="757"/>
      <c r="JNV25" s="757"/>
      <c r="JNW25" s="757"/>
      <c r="JNX25" s="757"/>
      <c r="JNY25" s="757"/>
      <c r="JNZ25" s="757"/>
      <c r="JOA25" s="757"/>
      <c r="JOB25" s="757"/>
      <c r="JOC25" s="757"/>
      <c r="JOD25" s="757"/>
      <c r="JOE25" s="757"/>
      <c r="JOF25" s="757"/>
      <c r="JOG25" s="757"/>
      <c r="JOH25" s="757"/>
      <c r="JOI25" s="757"/>
      <c r="JOJ25" s="757"/>
      <c r="JOK25" s="757"/>
      <c r="JOL25" s="757"/>
      <c r="JOM25" s="757"/>
      <c r="JON25" s="757"/>
      <c r="JOO25" s="757"/>
      <c r="JOP25" s="757"/>
      <c r="JOQ25" s="757"/>
      <c r="JOR25" s="757"/>
      <c r="JOS25" s="757"/>
      <c r="JOT25" s="757"/>
      <c r="JOU25" s="757"/>
      <c r="JOV25" s="757"/>
      <c r="JOW25" s="757"/>
      <c r="JOX25" s="757"/>
      <c r="JOY25" s="757"/>
      <c r="JOZ25" s="757"/>
      <c r="JPA25" s="757"/>
      <c r="JPB25" s="757"/>
      <c r="JPC25" s="757"/>
      <c r="JPD25" s="757"/>
      <c r="JPE25" s="757"/>
      <c r="JPF25" s="757"/>
      <c r="JPG25" s="757"/>
      <c r="JPH25" s="757"/>
      <c r="JPI25" s="757"/>
      <c r="JPJ25" s="757"/>
      <c r="JPK25" s="757"/>
      <c r="JPL25" s="757"/>
      <c r="JPM25" s="757"/>
      <c r="JPN25" s="757"/>
      <c r="JPO25" s="757"/>
      <c r="JPP25" s="757"/>
      <c r="JPQ25" s="757"/>
      <c r="JPR25" s="757"/>
      <c r="JPS25" s="757"/>
      <c r="JPT25" s="757"/>
      <c r="JPU25" s="757"/>
      <c r="JPV25" s="757"/>
      <c r="JPW25" s="757"/>
      <c r="JPX25" s="757"/>
      <c r="JPY25" s="757"/>
      <c r="JPZ25" s="757"/>
      <c r="JQA25" s="757"/>
      <c r="JQB25" s="757"/>
      <c r="JQC25" s="757"/>
      <c r="JQD25" s="757"/>
      <c r="JQE25" s="757"/>
      <c r="JQF25" s="757"/>
      <c r="JQG25" s="757"/>
      <c r="JQH25" s="757"/>
      <c r="JQI25" s="757"/>
      <c r="JQJ25" s="757"/>
      <c r="JQK25" s="757"/>
      <c r="JQL25" s="757"/>
      <c r="JQM25" s="757"/>
      <c r="JQN25" s="757"/>
      <c r="JQO25" s="757"/>
      <c r="JQP25" s="757"/>
      <c r="JQQ25" s="757"/>
      <c r="JQR25" s="757"/>
      <c r="JQS25" s="757"/>
      <c r="JQT25" s="757"/>
      <c r="JQU25" s="757"/>
      <c r="JQV25" s="757"/>
      <c r="JQW25" s="757"/>
      <c r="JQX25" s="757"/>
      <c r="JQY25" s="757"/>
      <c r="JQZ25" s="757"/>
      <c r="JRA25" s="757"/>
      <c r="JRB25" s="757"/>
      <c r="JRC25" s="757"/>
      <c r="JRD25" s="757"/>
      <c r="JRE25" s="757"/>
      <c r="JRF25" s="757"/>
      <c r="JRG25" s="757"/>
      <c r="JRH25" s="757"/>
      <c r="JRI25" s="757"/>
      <c r="JRJ25" s="757"/>
      <c r="JRK25" s="757"/>
      <c r="JRL25" s="757"/>
      <c r="JRM25" s="757"/>
      <c r="JRN25" s="757"/>
      <c r="JRO25" s="757"/>
      <c r="JRP25" s="757"/>
      <c r="JRQ25" s="757"/>
      <c r="JRR25" s="757"/>
      <c r="JRS25" s="757"/>
      <c r="JRT25" s="757"/>
      <c r="JRU25" s="757"/>
      <c r="JRV25" s="757"/>
      <c r="JRW25" s="757"/>
      <c r="JRX25" s="757"/>
      <c r="JRY25" s="757"/>
      <c r="JRZ25" s="757"/>
      <c r="JSA25" s="757"/>
      <c r="JSB25" s="757"/>
      <c r="JSC25" s="757"/>
      <c r="JSD25" s="757"/>
      <c r="JSE25" s="757"/>
      <c r="JSF25" s="757"/>
      <c r="JSG25" s="757"/>
      <c r="JSH25" s="757"/>
      <c r="JSI25" s="757"/>
      <c r="JSJ25" s="757"/>
      <c r="JSK25" s="757"/>
      <c r="JSL25" s="757"/>
      <c r="JSM25" s="757"/>
      <c r="JSN25" s="757"/>
      <c r="JSO25" s="757"/>
      <c r="JSP25" s="757"/>
      <c r="JSQ25" s="757"/>
      <c r="JSR25" s="757"/>
      <c r="JSS25" s="757"/>
      <c r="JST25" s="757"/>
      <c r="JSU25" s="757"/>
      <c r="JSV25" s="757"/>
      <c r="JSW25" s="757"/>
      <c r="JSX25" s="757"/>
      <c r="JSY25" s="757"/>
      <c r="JSZ25" s="757"/>
      <c r="JTA25" s="757"/>
      <c r="JTB25" s="757"/>
      <c r="JTC25" s="757"/>
      <c r="JTD25" s="757"/>
      <c r="JTE25" s="757"/>
      <c r="JTF25" s="757"/>
      <c r="JTG25" s="757"/>
      <c r="JTH25" s="757"/>
      <c r="JTI25" s="757"/>
      <c r="JTJ25" s="757"/>
      <c r="JTK25" s="757"/>
      <c r="JTL25" s="757"/>
      <c r="JTM25" s="757"/>
      <c r="JTN25" s="757"/>
      <c r="JTO25" s="757"/>
      <c r="JTP25" s="757"/>
      <c r="JTQ25" s="757"/>
      <c r="JTR25" s="757"/>
      <c r="JTS25" s="757"/>
      <c r="JTT25" s="757"/>
      <c r="JTU25" s="757"/>
      <c r="JTV25" s="757"/>
      <c r="JTW25" s="757"/>
      <c r="JTX25" s="757"/>
      <c r="JTY25" s="757"/>
      <c r="JTZ25" s="757"/>
      <c r="JUA25" s="757"/>
      <c r="JUB25" s="757"/>
      <c r="JUC25" s="757"/>
      <c r="JUD25" s="757"/>
      <c r="JUE25" s="757"/>
      <c r="JUF25" s="757"/>
      <c r="JUG25" s="757"/>
      <c r="JUH25" s="757"/>
      <c r="JUI25" s="757"/>
      <c r="JUJ25" s="757"/>
      <c r="JUK25" s="757"/>
      <c r="JUL25" s="757"/>
      <c r="JUM25" s="757"/>
      <c r="JUN25" s="757"/>
      <c r="JUO25" s="757"/>
      <c r="JUP25" s="757"/>
      <c r="JUQ25" s="757"/>
      <c r="JUR25" s="757"/>
      <c r="JUS25" s="757"/>
      <c r="JUT25" s="757"/>
      <c r="JUU25" s="757"/>
      <c r="JUV25" s="757"/>
      <c r="JUW25" s="757"/>
      <c r="JUX25" s="757"/>
      <c r="JUY25" s="757"/>
      <c r="JUZ25" s="757"/>
      <c r="JVA25" s="757"/>
      <c r="JVB25" s="757"/>
      <c r="JVC25" s="757"/>
      <c r="JVD25" s="757"/>
      <c r="JVE25" s="757"/>
      <c r="JVF25" s="757"/>
      <c r="JVG25" s="757"/>
      <c r="JVH25" s="757"/>
      <c r="JVI25" s="757"/>
      <c r="JVJ25" s="757"/>
      <c r="JVK25" s="757"/>
      <c r="JVL25" s="757"/>
      <c r="JVM25" s="757"/>
      <c r="JVN25" s="757"/>
      <c r="JVO25" s="757"/>
      <c r="JVP25" s="757"/>
      <c r="JVQ25" s="757"/>
      <c r="JVR25" s="757"/>
      <c r="JVS25" s="757"/>
      <c r="JVT25" s="757"/>
      <c r="JVU25" s="757"/>
      <c r="JVV25" s="757"/>
      <c r="JVW25" s="757"/>
      <c r="JVX25" s="757"/>
      <c r="JVY25" s="757"/>
      <c r="JVZ25" s="757"/>
      <c r="JWA25" s="757"/>
      <c r="JWB25" s="757"/>
      <c r="JWC25" s="757"/>
      <c r="JWD25" s="757"/>
      <c r="JWE25" s="757"/>
      <c r="JWF25" s="757"/>
      <c r="JWG25" s="757"/>
      <c r="JWH25" s="757"/>
      <c r="JWI25" s="757"/>
      <c r="JWJ25" s="757"/>
      <c r="JWK25" s="757"/>
      <c r="JWL25" s="757"/>
      <c r="JWM25" s="757"/>
      <c r="JWN25" s="757"/>
      <c r="JWO25" s="757"/>
      <c r="JWP25" s="757"/>
      <c r="JWQ25" s="757"/>
      <c r="JWR25" s="757"/>
      <c r="JWS25" s="757"/>
      <c r="JWT25" s="757"/>
      <c r="JWU25" s="757"/>
      <c r="JWV25" s="757"/>
      <c r="JWW25" s="757"/>
      <c r="JWX25" s="757"/>
      <c r="JWY25" s="757"/>
      <c r="JWZ25" s="757"/>
      <c r="JXA25" s="757"/>
      <c r="JXB25" s="757"/>
      <c r="JXC25" s="757"/>
      <c r="JXD25" s="757"/>
      <c r="JXE25" s="757"/>
      <c r="JXF25" s="757"/>
      <c r="JXG25" s="757"/>
      <c r="JXH25" s="757"/>
      <c r="JXI25" s="757"/>
      <c r="JXJ25" s="757"/>
      <c r="JXK25" s="757"/>
      <c r="JXL25" s="757"/>
      <c r="JXM25" s="757"/>
      <c r="JXN25" s="757"/>
      <c r="JXO25" s="757"/>
      <c r="JXP25" s="757"/>
      <c r="JXQ25" s="757"/>
      <c r="JXR25" s="757"/>
      <c r="JXS25" s="757"/>
      <c r="JXT25" s="757"/>
      <c r="JXU25" s="757"/>
      <c r="JXV25" s="757"/>
      <c r="JXW25" s="757"/>
      <c r="JXX25" s="757"/>
      <c r="JXY25" s="757"/>
      <c r="JXZ25" s="757"/>
      <c r="JYA25" s="757"/>
      <c r="JYB25" s="757"/>
      <c r="JYC25" s="757"/>
      <c r="JYD25" s="757"/>
      <c r="JYE25" s="757"/>
      <c r="JYF25" s="757"/>
      <c r="JYG25" s="757"/>
      <c r="JYH25" s="757"/>
      <c r="JYI25" s="757"/>
      <c r="JYJ25" s="757"/>
      <c r="JYK25" s="757"/>
      <c r="JYL25" s="757"/>
      <c r="JYM25" s="757"/>
      <c r="JYN25" s="757"/>
      <c r="JYO25" s="757"/>
      <c r="JYP25" s="757"/>
      <c r="JYQ25" s="757"/>
      <c r="JYR25" s="757"/>
      <c r="JYS25" s="757"/>
      <c r="JYT25" s="757"/>
      <c r="JYU25" s="757"/>
      <c r="JYV25" s="757"/>
      <c r="JYW25" s="757"/>
      <c r="JYX25" s="757"/>
      <c r="JYY25" s="757"/>
      <c r="JYZ25" s="757"/>
      <c r="JZA25" s="757"/>
      <c r="JZB25" s="757"/>
      <c r="JZC25" s="757"/>
      <c r="JZD25" s="757"/>
      <c r="JZE25" s="757"/>
      <c r="JZF25" s="757"/>
      <c r="JZG25" s="757"/>
      <c r="JZH25" s="757"/>
      <c r="JZI25" s="757"/>
      <c r="JZJ25" s="757"/>
      <c r="JZK25" s="757"/>
      <c r="JZL25" s="757"/>
      <c r="JZM25" s="757"/>
      <c r="JZN25" s="757"/>
      <c r="JZO25" s="757"/>
      <c r="JZP25" s="757"/>
      <c r="JZQ25" s="757"/>
      <c r="JZR25" s="757"/>
      <c r="JZS25" s="757"/>
      <c r="JZT25" s="757"/>
      <c r="JZU25" s="757"/>
      <c r="JZV25" s="757"/>
      <c r="JZW25" s="757"/>
      <c r="JZX25" s="757"/>
      <c r="JZY25" s="757"/>
      <c r="JZZ25" s="757"/>
      <c r="KAA25" s="757"/>
      <c r="KAB25" s="757"/>
      <c r="KAC25" s="757"/>
      <c r="KAD25" s="757"/>
      <c r="KAE25" s="757"/>
      <c r="KAF25" s="757"/>
      <c r="KAG25" s="757"/>
      <c r="KAH25" s="757"/>
      <c r="KAI25" s="757"/>
      <c r="KAJ25" s="757"/>
      <c r="KAK25" s="757"/>
      <c r="KAL25" s="757"/>
      <c r="KAM25" s="757"/>
      <c r="KAN25" s="757"/>
      <c r="KAO25" s="757"/>
      <c r="KAP25" s="757"/>
      <c r="KAQ25" s="757"/>
      <c r="KAR25" s="757"/>
      <c r="KAS25" s="757"/>
      <c r="KAT25" s="757"/>
      <c r="KAU25" s="757"/>
      <c r="KAV25" s="757"/>
      <c r="KAW25" s="757"/>
      <c r="KAX25" s="757"/>
      <c r="KAY25" s="757"/>
      <c r="KAZ25" s="757"/>
      <c r="KBA25" s="757"/>
      <c r="KBB25" s="757"/>
      <c r="KBC25" s="757"/>
      <c r="KBD25" s="757"/>
      <c r="KBE25" s="757"/>
      <c r="KBF25" s="757"/>
      <c r="KBG25" s="757"/>
      <c r="KBH25" s="757"/>
      <c r="KBI25" s="757"/>
      <c r="KBJ25" s="757"/>
      <c r="KBK25" s="757"/>
      <c r="KBL25" s="757"/>
      <c r="KBM25" s="757"/>
      <c r="KBN25" s="757"/>
      <c r="KBO25" s="757"/>
      <c r="KBP25" s="757"/>
      <c r="KBQ25" s="757"/>
      <c r="KBR25" s="757"/>
      <c r="KBS25" s="757"/>
      <c r="KBT25" s="757"/>
      <c r="KBU25" s="757"/>
      <c r="KBV25" s="757"/>
      <c r="KBW25" s="757"/>
      <c r="KBX25" s="757"/>
      <c r="KBY25" s="757"/>
      <c r="KBZ25" s="757"/>
      <c r="KCA25" s="757"/>
      <c r="KCB25" s="757"/>
      <c r="KCC25" s="757"/>
      <c r="KCD25" s="757"/>
      <c r="KCE25" s="757"/>
      <c r="KCF25" s="757"/>
      <c r="KCG25" s="757"/>
      <c r="KCH25" s="757"/>
      <c r="KCI25" s="757"/>
      <c r="KCJ25" s="757"/>
      <c r="KCK25" s="757"/>
      <c r="KCL25" s="757"/>
      <c r="KCM25" s="757"/>
      <c r="KCN25" s="757"/>
      <c r="KCO25" s="757"/>
      <c r="KCP25" s="757"/>
      <c r="KCQ25" s="757"/>
      <c r="KCR25" s="757"/>
      <c r="KCS25" s="757"/>
      <c r="KCT25" s="757"/>
      <c r="KCU25" s="757"/>
      <c r="KCV25" s="757"/>
      <c r="KCW25" s="757"/>
      <c r="KCX25" s="757"/>
      <c r="KCY25" s="757"/>
      <c r="KCZ25" s="757"/>
      <c r="KDA25" s="757"/>
      <c r="KDB25" s="757"/>
      <c r="KDC25" s="757"/>
      <c r="KDD25" s="757"/>
      <c r="KDE25" s="757"/>
      <c r="KDF25" s="757"/>
      <c r="KDG25" s="757"/>
      <c r="KDH25" s="757"/>
      <c r="KDI25" s="757"/>
      <c r="KDJ25" s="757"/>
      <c r="KDK25" s="757"/>
      <c r="KDL25" s="757"/>
      <c r="KDM25" s="757"/>
      <c r="KDN25" s="757"/>
      <c r="KDO25" s="757"/>
      <c r="KDP25" s="757"/>
      <c r="KDQ25" s="757"/>
      <c r="KDR25" s="757"/>
      <c r="KDS25" s="757"/>
      <c r="KDT25" s="757"/>
      <c r="KDU25" s="757"/>
      <c r="KDV25" s="757"/>
      <c r="KDW25" s="757"/>
      <c r="KDX25" s="757"/>
      <c r="KDY25" s="757"/>
      <c r="KDZ25" s="757"/>
      <c r="KEA25" s="757"/>
      <c r="KEB25" s="757"/>
      <c r="KEC25" s="757"/>
      <c r="KED25" s="757"/>
      <c r="KEE25" s="757"/>
      <c r="KEF25" s="757"/>
      <c r="KEG25" s="757"/>
      <c r="KEH25" s="757"/>
      <c r="KEI25" s="757"/>
      <c r="KEJ25" s="757"/>
      <c r="KEK25" s="757"/>
      <c r="KEL25" s="757"/>
      <c r="KEM25" s="757"/>
      <c r="KEN25" s="757"/>
      <c r="KEO25" s="757"/>
      <c r="KEP25" s="757"/>
      <c r="KEQ25" s="757"/>
      <c r="KER25" s="757"/>
      <c r="KES25" s="757"/>
      <c r="KET25" s="757"/>
      <c r="KEU25" s="757"/>
      <c r="KEV25" s="757"/>
      <c r="KEW25" s="757"/>
      <c r="KEX25" s="757"/>
      <c r="KEY25" s="757"/>
      <c r="KEZ25" s="757"/>
      <c r="KFA25" s="757"/>
      <c r="KFB25" s="757"/>
      <c r="KFC25" s="757"/>
      <c r="KFD25" s="757"/>
      <c r="KFE25" s="757"/>
      <c r="KFF25" s="757"/>
      <c r="KFG25" s="757"/>
      <c r="KFH25" s="757"/>
      <c r="KFI25" s="757"/>
      <c r="KFJ25" s="757"/>
      <c r="KFK25" s="757"/>
      <c r="KFL25" s="757"/>
      <c r="KFM25" s="757"/>
      <c r="KFN25" s="757"/>
      <c r="KFO25" s="757"/>
      <c r="KFP25" s="757"/>
      <c r="KFQ25" s="757"/>
      <c r="KFR25" s="757"/>
      <c r="KFS25" s="757"/>
      <c r="KFT25" s="757"/>
      <c r="KFU25" s="757"/>
      <c r="KFV25" s="757"/>
      <c r="KFW25" s="757"/>
      <c r="KFX25" s="757"/>
      <c r="KFY25" s="757"/>
      <c r="KFZ25" s="757"/>
      <c r="KGA25" s="757"/>
      <c r="KGB25" s="757"/>
      <c r="KGC25" s="757"/>
      <c r="KGD25" s="757"/>
      <c r="KGE25" s="757"/>
      <c r="KGF25" s="757"/>
      <c r="KGG25" s="757"/>
      <c r="KGH25" s="757"/>
      <c r="KGI25" s="757"/>
      <c r="KGJ25" s="757"/>
      <c r="KGK25" s="757"/>
      <c r="KGL25" s="757"/>
      <c r="KGM25" s="757"/>
      <c r="KGN25" s="757"/>
      <c r="KGO25" s="757"/>
      <c r="KGP25" s="757"/>
      <c r="KGQ25" s="757"/>
      <c r="KGR25" s="757"/>
      <c r="KGS25" s="757"/>
      <c r="KGT25" s="757"/>
      <c r="KGU25" s="757"/>
      <c r="KGV25" s="757"/>
      <c r="KGW25" s="757"/>
      <c r="KGX25" s="757"/>
      <c r="KGY25" s="757"/>
      <c r="KGZ25" s="757"/>
      <c r="KHA25" s="757"/>
      <c r="KHB25" s="757"/>
      <c r="KHC25" s="757"/>
      <c r="KHD25" s="757"/>
      <c r="KHE25" s="757"/>
      <c r="KHF25" s="757"/>
      <c r="KHG25" s="757"/>
      <c r="KHH25" s="757"/>
      <c r="KHI25" s="757"/>
      <c r="KHJ25" s="757"/>
      <c r="KHK25" s="757"/>
      <c r="KHL25" s="757"/>
      <c r="KHM25" s="757"/>
      <c r="KHN25" s="757"/>
      <c r="KHO25" s="757"/>
      <c r="KHP25" s="757"/>
      <c r="KHQ25" s="757"/>
      <c r="KHR25" s="757"/>
      <c r="KHS25" s="757"/>
      <c r="KHT25" s="757"/>
      <c r="KHU25" s="757"/>
      <c r="KHV25" s="757"/>
      <c r="KHW25" s="757"/>
      <c r="KHX25" s="757"/>
      <c r="KHY25" s="757"/>
      <c r="KHZ25" s="757"/>
      <c r="KIA25" s="757"/>
      <c r="KIB25" s="757"/>
      <c r="KIC25" s="757"/>
      <c r="KID25" s="757"/>
      <c r="KIE25" s="757"/>
      <c r="KIF25" s="757"/>
      <c r="KIG25" s="757"/>
      <c r="KIH25" s="757"/>
      <c r="KII25" s="757"/>
      <c r="KIJ25" s="757"/>
      <c r="KIK25" s="757"/>
      <c r="KIL25" s="757"/>
      <c r="KIM25" s="757"/>
      <c r="KIN25" s="757"/>
      <c r="KIO25" s="757"/>
      <c r="KIP25" s="757"/>
      <c r="KIQ25" s="757"/>
      <c r="KIR25" s="757"/>
      <c r="KIS25" s="757"/>
      <c r="KIT25" s="757"/>
      <c r="KIU25" s="757"/>
      <c r="KIV25" s="757"/>
      <c r="KIW25" s="757"/>
      <c r="KIX25" s="757"/>
      <c r="KIY25" s="757"/>
      <c r="KIZ25" s="757"/>
      <c r="KJA25" s="757"/>
      <c r="KJB25" s="757"/>
      <c r="KJC25" s="757"/>
      <c r="KJD25" s="757"/>
      <c r="KJE25" s="757"/>
      <c r="KJF25" s="757"/>
      <c r="KJG25" s="757"/>
      <c r="KJH25" s="757"/>
      <c r="KJI25" s="757"/>
      <c r="KJJ25" s="757"/>
      <c r="KJK25" s="757"/>
      <c r="KJL25" s="757"/>
      <c r="KJM25" s="757"/>
      <c r="KJN25" s="757"/>
      <c r="KJO25" s="757"/>
      <c r="KJP25" s="757"/>
      <c r="KJQ25" s="757"/>
      <c r="KJR25" s="757"/>
      <c r="KJS25" s="757"/>
      <c r="KJT25" s="757"/>
      <c r="KJU25" s="757"/>
      <c r="KJV25" s="757"/>
      <c r="KJW25" s="757"/>
      <c r="KJX25" s="757"/>
      <c r="KJY25" s="757"/>
      <c r="KJZ25" s="757"/>
      <c r="KKA25" s="757"/>
      <c r="KKB25" s="757"/>
      <c r="KKC25" s="757"/>
      <c r="KKD25" s="757"/>
      <c r="KKE25" s="757"/>
      <c r="KKF25" s="757"/>
      <c r="KKG25" s="757"/>
      <c r="KKH25" s="757"/>
      <c r="KKI25" s="757"/>
      <c r="KKJ25" s="757"/>
      <c r="KKK25" s="757"/>
      <c r="KKL25" s="757"/>
      <c r="KKM25" s="757"/>
      <c r="KKN25" s="757"/>
      <c r="KKO25" s="757"/>
      <c r="KKP25" s="757"/>
      <c r="KKQ25" s="757"/>
      <c r="KKR25" s="757"/>
      <c r="KKS25" s="757"/>
      <c r="KKT25" s="757"/>
      <c r="KKU25" s="757"/>
      <c r="KKV25" s="757"/>
      <c r="KKW25" s="757"/>
      <c r="KKX25" s="757"/>
      <c r="KKY25" s="757"/>
      <c r="KKZ25" s="757"/>
      <c r="KLA25" s="757"/>
      <c r="KLB25" s="757"/>
      <c r="KLC25" s="757"/>
      <c r="KLD25" s="757"/>
      <c r="KLE25" s="757"/>
      <c r="KLF25" s="757"/>
      <c r="KLG25" s="757"/>
      <c r="KLH25" s="757"/>
      <c r="KLI25" s="757"/>
      <c r="KLJ25" s="757"/>
      <c r="KLK25" s="757"/>
      <c r="KLL25" s="757"/>
      <c r="KLM25" s="757"/>
      <c r="KLN25" s="757"/>
      <c r="KLO25" s="757"/>
      <c r="KLP25" s="757"/>
      <c r="KLQ25" s="757"/>
      <c r="KLR25" s="757"/>
      <c r="KLS25" s="757"/>
      <c r="KLT25" s="757"/>
      <c r="KLU25" s="757"/>
      <c r="KLV25" s="757"/>
      <c r="KLW25" s="757"/>
      <c r="KLX25" s="757"/>
      <c r="KLY25" s="757"/>
      <c r="KLZ25" s="757"/>
      <c r="KMA25" s="757"/>
      <c r="KMB25" s="757"/>
      <c r="KMC25" s="757"/>
      <c r="KMD25" s="757"/>
      <c r="KME25" s="757"/>
      <c r="KMF25" s="757"/>
      <c r="KMG25" s="757"/>
      <c r="KMH25" s="757"/>
      <c r="KMI25" s="757"/>
      <c r="KMJ25" s="757"/>
      <c r="KMK25" s="757"/>
      <c r="KML25" s="757"/>
      <c r="KMM25" s="757"/>
      <c r="KMN25" s="757"/>
      <c r="KMO25" s="757"/>
      <c r="KMP25" s="757"/>
      <c r="KMQ25" s="757"/>
      <c r="KMR25" s="757"/>
      <c r="KMS25" s="757"/>
      <c r="KMT25" s="757"/>
      <c r="KMU25" s="757"/>
      <c r="KMV25" s="757"/>
      <c r="KMW25" s="757"/>
      <c r="KMX25" s="757"/>
      <c r="KMY25" s="757"/>
      <c r="KMZ25" s="757"/>
      <c r="KNA25" s="757"/>
      <c r="KNB25" s="757"/>
      <c r="KNC25" s="757"/>
      <c r="KND25" s="757"/>
      <c r="KNE25" s="757"/>
      <c r="KNF25" s="757"/>
      <c r="KNG25" s="757"/>
      <c r="KNH25" s="757"/>
      <c r="KNI25" s="757"/>
      <c r="KNJ25" s="757"/>
      <c r="KNK25" s="757"/>
      <c r="KNL25" s="757"/>
      <c r="KNM25" s="757"/>
      <c r="KNN25" s="757"/>
      <c r="KNO25" s="757"/>
      <c r="KNP25" s="757"/>
      <c r="KNQ25" s="757"/>
      <c r="KNR25" s="757"/>
      <c r="KNS25" s="757"/>
      <c r="KNT25" s="757"/>
      <c r="KNU25" s="757"/>
      <c r="KNV25" s="757"/>
      <c r="KNW25" s="757"/>
      <c r="KNX25" s="757"/>
      <c r="KNY25" s="757"/>
      <c r="KNZ25" s="757"/>
      <c r="KOA25" s="757"/>
      <c r="KOB25" s="757"/>
      <c r="KOC25" s="757"/>
      <c r="KOD25" s="757"/>
      <c r="KOE25" s="757"/>
      <c r="KOF25" s="757"/>
      <c r="KOG25" s="757"/>
      <c r="KOH25" s="757"/>
      <c r="KOI25" s="757"/>
      <c r="KOJ25" s="757"/>
      <c r="KOK25" s="757"/>
      <c r="KOL25" s="757"/>
      <c r="KOM25" s="757"/>
      <c r="KON25" s="757"/>
      <c r="KOO25" s="757"/>
      <c r="KOP25" s="757"/>
      <c r="KOQ25" s="757"/>
      <c r="KOR25" s="757"/>
      <c r="KOS25" s="757"/>
      <c r="KOT25" s="757"/>
      <c r="KOU25" s="757"/>
      <c r="KOV25" s="757"/>
      <c r="KOW25" s="757"/>
      <c r="KOX25" s="757"/>
      <c r="KOY25" s="757"/>
      <c r="KOZ25" s="757"/>
      <c r="KPA25" s="757"/>
      <c r="KPB25" s="757"/>
      <c r="KPC25" s="757"/>
      <c r="KPD25" s="757"/>
      <c r="KPE25" s="757"/>
      <c r="KPF25" s="757"/>
      <c r="KPG25" s="757"/>
      <c r="KPH25" s="757"/>
      <c r="KPI25" s="757"/>
      <c r="KPJ25" s="757"/>
      <c r="KPK25" s="757"/>
      <c r="KPL25" s="757"/>
      <c r="KPM25" s="757"/>
      <c r="KPN25" s="757"/>
      <c r="KPO25" s="757"/>
      <c r="KPP25" s="757"/>
      <c r="KPQ25" s="757"/>
      <c r="KPR25" s="757"/>
      <c r="KPS25" s="757"/>
      <c r="KPT25" s="757"/>
      <c r="KPU25" s="757"/>
      <c r="KPV25" s="757"/>
      <c r="KPW25" s="757"/>
      <c r="KPX25" s="757"/>
      <c r="KPY25" s="757"/>
      <c r="KPZ25" s="757"/>
      <c r="KQA25" s="757"/>
      <c r="KQB25" s="757"/>
      <c r="KQC25" s="757"/>
      <c r="KQD25" s="757"/>
      <c r="KQE25" s="757"/>
      <c r="KQF25" s="757"/>
      <c r="KQG25" s="757"/>
      <c r="KQH25" s="757"/>
      <c r="KQI25" s="757"/>
      <c r="KQJ25" s="757"/>
      <c r="KQK25" s="757"/>
      <c r="KQL25" s="757"/>
      <c r="KQM25" s="757"/>
      <c r="KQN25" s="757"/>
      <c r="KQO25" s="757"/>
      <c r="KQP25" s="757"/>
      <c r="KQQ25" s="757"/>
      <c r="KQR25" s="757"/>
      <c r="KQS25" s="757"/>
      <c r="KQT25" s="757"/>
      <c r="KQU25" s="757"/>
      <c r="KQV25" s="757"/>
      <c r="KQW25" s="757"/>
      <c r="KQX25" s="757"/>
      <c r="KQY25" s="757"/>
      <c r="KQZ25" s="757"/>
      <c r="KRA25" s="757"/>
      <c r="KRB25" s="757"/>
      <c r="KRC25" s="757"/>
      <c r="KRD25" s="757"/>
      <c r="KRE25" s="757"/>
      <c r="KRF25" s="757"/>
      <c r="KRG25" s="757"/>
      <c r="KRH25" s="757"/>
      <c r="KRI25" s="757"/>
      <c r="KRJ25" s="757"/>
      <c r="KRK25" s="757"/>
      <c r="KRL25" s="757"/>
      <c r="KRM25" s="757"/>
      <c r="KRN25" s="757"/>
      <c r="KRO25" s="757"/>
      <c r="KRP25" s="757"/>
      <c r="KRQ25" s="757"/>
      <c r="KRR25" s="757"/>
      <c r="KRS25" s="757"/>
      <c r="KRT25" s="757"/>
      <c r="KRU25" s="757"/>
      <c r="KRV25" s="757"/>
      <c r="KRW25" s="757"/>
      <c r="KRX25" s="757"/>
      <c r="KRY25" s="757"/>
      <c r="KRZ25" s="757"/>
      <c r="KSA25" s="757"/>
      <c r="KSB25" s="757"/>
      <c r="KSC25" s="757"/>
      <c r="KSD25" s="757"/>
      <c r="KSE25" s="757"/>
      <c r="KSF25" s="757"/>
      <c r="KSG25" s="757"/>
      <c r="KSH25" s="757"/>
      <c r="KSI25" s="757"/>
      <c r="KSJ25" s="757"/>
      <c r="KSK25" s="757"/>
      <c r="KSL25" s="757"/>
      <c r="KSM25" s="757"/>
      <c r="KSN25" s="757"/>
      <c r="KSO25" s="757"/>
      <c r="KSP25" s="757"/>
      <c r="KSQ25" s="757"/>
      <c r="KSR25" s="757"/>
      <c r="KSS25" s="757"/>
      <c r="KST25" s="757"/>
      <c r="KSU25" s="757"/>
      <c r="KSV25" s="757"/>
      <c r="KSW25" s="757"/>
      <c r="KSX25" s="757"/>
      <c r="KSY25" s="757"/>
      <c r="KSZ25" s="757"/>
      <c r="KTA25" s="757"/>
      <c r="KTB25" s="757"/>
      <c r="KTC25" s="757"/>
      <c r="KTD25" s="757"/>
      <c r="KTE25" s="757"/>
      <c r="KTF25" s="757"/>
      <c r="KTG25" s="757"/>
      <c r="KTH25" s="757"/>
      <c r="KTI25" s="757"/>
      <c r="KTJ25" s="757"/>
      <c r="KTK25" s="757"/>
      <c r="KTL25" s="757"/>
      <c r="KTM25" s="757"/>
      <c r="KTN25" s="757"/>
      <c r="KTO25" s="757"/>
      <c r="KTP25" s="757"/>
      <c r="KTQ25" s="757"/>
      <c r="KTR25" s="757"/>
      <c r="KTS25" s="757"/>
      <c r="KTT25" s="757"/>
      <c r="KTU25" s="757"/>
      <c r="KTV25" s="757"/>
      <c r="KTW25" s="757"/>
      <c r="KTX25" s="757"/>
      <c r="KTY25" s="757"/>
      <c r="KTZ25" s="757"/>
      <c r="KUA25" s="757"/>
      <c r="KUB25" s="757"/>
      <c r="KUC25" s="757"/>
      <c r="KUD25" s="757"/>
      <c r="KUE25" s="757"/>
      <c r="KUF25" s="757"/>
      <c r="KUG25" s="757"/>
      <c r="KUH25" s="757"/>
      <c r="KUI25" s="757"/>
      <c r="KUJ25" s="757"/>
      <c r="KUK25" s="757"/>
      <c r="KUL25" s="757"/>
      <c r="KUM25" s="757"/>
      <c r="KUN25" s="757"/>
      <c r="KUO25" s="757"/>
      <c r="KUP25" s="757"/>
      <c r="KUQ25" s="757"/>
      <c r="KUR25" s="757"/>
      <c r="KUS25" s="757"/>
      <c r="KUT25" s="757"/>
      <c r="KUU25" s="757"/>
      <c r="KUV25" s="757"/>
      <c r="KUW25" s="757"/>
      <c r="KUX25" s="757"/>
      <c r="KUY25" s="757"/>
      <c r="KUZ25" s="757"/>
      <c r="KVA25" s="757"/>
      <c r="KVB25" s="757"/>
      <c r="KVC25" s="757"/>
      <c r="KVD25" s="757"/>
      <c r="KVE25" s="757"/>
      <c r="KVF25" s="757"/>
      <c r="KVG25" s="757"/>
      <c r="KVH25" s="757"/>
      <c r="KVI25" s="757"/>
      <c r="KVJ25" s="757"/>
      <c r="KVK25" s="757"/>
      <c r="KVL25" s="757"/>
      <c r="KVM25" s="757"/>
      <c r="KVN25" s="757"/>
      <c r="KVO25" s="757"/>
      <c r="KVP25" s="757"/>
      <c r="KVQ25" s="757"/>
      <c r="KVR25" s="757"/>
      <c r="KVS25" s="757"/>
      <c r="KVT25" s="757"/>
      <c r="KVU25" s="757"/>
      <c r="KVV25" s="757"/>
      <c r="KVW25" s="757"/>
      <c r="KVX25" s="757"/>
      <c r="KVY25" s="757"/>
      <c r="KVZ25" s="757"/>
      <c r="KWA25" s="757"/>
      <c r="KWB25" s="757"/>
      <c r="KWC25" s="757"/>
      <c r="KWD25" s="757"/>
      <c r="KWE25" s="757"/>
      <c r="KWF25" s="757"/>
      <c r="KWG25" s="757"/>
      <c r="KWH25" s="757"/>
      <c r="KWI25" s="757"/>
      <c r="KWJ25" s="757"/>
      <c r="KWK25" s="757"/>
      <c r="KWL25" s="757"/>
      <c r="KWM25" s="757"/>
      <c r="KWN25" s="757"/>
      <c r="KWO25" s="757"/>
      <c r="KWP25" s="757"/>
      <c r="KWQ25" s="757"/>
      <c r="KWR25" s="757"/>
      <c r="KWS25" s="757"/>
      <c r="KWT25" s="757"/>
      <c r="KWU25" s="757"/>
      <c r="KWV25" s="757"/>
      <c r="KWW25" s="757"/>
      <c r="KWX25" s="757"/>
      <c r="KWY25" s="757"/>
      <c r="KWZ25" s="757"/>
      <c r="KXA25" s="757"/>
      <c r="KXB25" s="757"/>
      <c r="KXC25" s="757"/>
      <c r="KXD25" s="757"/>
      <c r="KXE25" s="757"/>
      <c r="KXF25" s="757"/>
      <c r="KXG25" s="757"/>
      <c r="KXH25" s="757"/>
      <c r="KXI25" s="757"/>
      <c r="KXJ25" s="757"/>
      <c r="KXK25" s="757"/>
      <c r="KXL25" s="757"/>
      <c r="KXM25" s="757"/>
      <c r="KXN25" s="757"/>
      <c r="KXO25" s="757"/>
      <c r="KXP25" s="757"/>
      <c r="KXQ25" s="757"/>
      <c r="KXR25" s="757"/>
      <c r="KXS25" s="757"/>
      <c r="KXT25" s="757"/>
      <c r="KXU25" s="757"/>
      <c r="KXV25" s="757"/>
      <c r="KXW25" s="757"/>
      <c r="KXX25" s="757"/>
      <c r="KXY25" s="757"/>
      <c r="KXZ25" s="757"/>
      <c r="KYA25" s="757"/>
      <c r="KYB25" s="757"/>
      <c r="KYC25" s="757"/>
      <c r="KYD25" s="757"/>
      <c r="KYE25" s="757"/>
      <c r="KYF25" s="757"/>
      <c r="KYG25" s="757"/>
      <c r="KYH25" s="757"/>
      <c r="KYI25" s="757"/>
      <c r="KYJ25" s="757"/>
      <c r="KYK25" s="757"/>
      <c r="KYL25" s="757"/>
      <c r="KYM25" s="757"/>
      <c r="KYN25" s="757"/>
      <c r="KYO25" s="757"/>
      <c r="KYP25" s="757"/>
      <c r="KYQ25" s="757"/>
      <c r="KYR25" s="757"/>
      <c r="KYS25" s="757"/>
      <c r="KYT25" s="757"/>
      <c r="KYU25" s="757"/>
      <c r="KYV25" s="757"/>
      <c r="KYW25" s="757"/>
      <c r="KYX25" s="757"/>
      <c r="KYY25" s="757"/>
      <c r="KYZ25" s="757"/>
      <c r="KZA25" s="757"/>
      <c r="KZB25" s="757"/>
      <c r="KZC25" s="757"/>
      <c r="KZD25" s="757"/>
      <c r="KZE25" s="757"/>
      <c r="KZF25" s="757"/>
      <c r="KZG25" s="757"/>
      <c r="KZH25" s="757"/>
      <c r="KZI25" s="757"/>
      <c r="KZJ25" s="757"/>
      <c r="KZK25" s="757"/>
      <c r="KZL25" s="757"/>
      <c r="KZM25" s="757"/>
      <c r="KZN25" s="757"/>
      <c r="KZO25" s="757"/>
      <c r="KZP25" s="757"/>
      <c r="KZQ25" s="757"/>
      <c r="KZR25" s="757"/>
      <c r="KZS25" s="757"/>
      <c r="KZT25" s="757"/>
      <c r="KZU25" s="757"/>
      <c r="KZV25" s="757"/>
      <c r="KZW25" s="757"/>
      <c r="KZX25" s="757"/>
      <c r="KZY25" s="757"/>
      <c r="KZZ25" s="757"/>
      <c r="LAA25" s="757"/>
      <c r="LAB25" s="757"/>
      <c r="LAC25" s="757"/>
      <c r="LAD25" s="757"/>
      <c r="LAE25" s="757"/>
      <c r="LAF25" s="757"/>
      <c r="LAG25" s="757"/>
      <c r="LAH25" s="757"/>
      <c r="LAI25" s="757"/>
      <c r="LAJ25" s="757"/>
      <c r="LAK25" s="757"/>
      <c r="LAL25" s="757"/>
      <c r="LAM25" s="757"/>
      <c r="LAN25" s="757"/>
      <c r="LAO25" s="757"/>
      <c r="LAP25" s="757"/>
      <c r="LAQ25" s="757"/>
      <c r="LAR25" s="757"/>
      <c r="LAS25" s="757"/>
      <c r="LAT25" s="757"/>
      <c r="LAU25" s="757"/>
      <c r="LAV25" s="757"/>
      <c r="LAW25" s="757"/>
      <c r="LAX25" s="757"/>
      <c r="LAY25" s="757"/>
      <c r="LAZ25" s="757"/>
      <c r="LBA25" s="757"/>
      <c r="LBB25" s="757"/>
      <c r="LBC25" s="757"/>
      <c r="LBD25" s="757"/>
      <c r="LBE25" s="757"/>
      <c r="LBF25" s="757"/>
      <c r="LBG25" s="757"/>
      <c r="LBH25" s="757"/>
      <c r="LBI25" s="757"/>
      <c r="LBJ25" s="757"/>
      <c r="LBK25" s="757"/>
      <c r="LBL25" s="757"/>
      <c r="LBM25" s="757"/>
      <c r="LBN25" s="757"/>
      <c r="LBO25" s="757"/>
      <c r="LBP25" s="757"/>
      <c r="LBQ25" s="757"/>
      <c r="LBR25" s="757"/>
      <c r="LBS25" s="757"/>
      <c r="LBT25" s="757"/>
      <c r="LBU25" s="757"/>
      <c r="LBV25" s="757"/>
      <c r="LBW25" s="757"/>
      <c r="LBX25" s="757"/>
      <c r="LBY25" s="757"/>
      <c r="LBZ25" s="757"/>
      <c r="LCA25" s="757"/>
      <c r="LCB25" s="757"/>
      <c r="LCC25" s="757"/>
      <c r="LCD25" s="757"/>
      <c r="LCE25" s="757"/>
      <c r="LCF25" s="757"/>
      <c r="LCG25" s="757"/>
      <c r="LCH25" s="757"/>
      <c r="LCI25" s="757"/>
      <c r="LCJ25" s="757"/>
      <c r="LCK25" s="757"/>
      <c r="LCL25" s="757"/>
      <c r="LCM25" s="757"/>
      <c r="LCN25" s="757"/>
      <c r="LCO25" s="757"/>
      <c r="LCP25" s="757"/>
      <c r="LCQ25" s="757"/>
      <c r="LCR25" s="757"/>
      <c r="LCS25" s="757"/>
      <c r="LCT25" s="757"/>
      <c r="LCU25" s="757"/>
      <c r="LCV25" s="757"/>
      <c r="LCW25" s="757"/>
      <c r="LCX25" s="757"/>
      <c r="LCY25" s="757"/>
      <c r="LCZ25" s="757"/>
      <c r="LDA25" s="757"/>
      <c r="LDB25" s="757"/>
      <c r="LDC25" s="757"/>
      <c r="LDD25" s="757"/>
      <c r="LDE25" s="757"/>
      <c r="LDF25" s="757"/>
      <c r="LDG25" s="757"/>
      <c r="LDH25" s="757"/>
      <c r="LDI25" s="757"/>
      <c r="LDJ25" s="757"/>
      <c r="LDK25" s="757"/>
      <c r="LDL25" s="757"/>
      <c r="LDM25" s="757"/>
      <c r="LDN25" s="757"/>
      <c r="LDO25" s="757"/>
      <c r="LDP25" s="757"/>
      <c r="LDQ25" s="757"/>
      <c r="LDR25" s="757"/>
      <c r="LDS25" s="757"/>
      <c r="LDT25" s="757"/>
      <c r="LDU25" s="757"/>
      <c r="LDV25" s="757"/>
      <c r="LDW25" s="757"/>
      <c r="LDX25" s="757"/>
      <c r="LDY25" s="757"/>
      <c r="LDZ25" s="757"/>
      <c r="LEA25" s="757"/>
      <c r="LEB25" s="757"/>
      <c r="LEC25" s="757"/>
      <c r="LED25" s="757"/>
      <c r="LEE25" s="757"/>
      <c r="LEF25" s="757"/>
      <c r="LEG25" s="757"/>
      <c r="LEH25" s="757"/>
      <c r="LEI25" s="757"/>
      <c r="LEJ25" s="757"/>
      <c r="LEK25" s="757"/>
      <c r="LEL25" s="757"/>
      <c r="LEM25" s="757"/>
      <c r="LEN25" s="757"/>
      <c r="LEO25" s="757"/>
      <c r="LEP25" s="757"/>
      <c r="LEQ25" s="757"/>
      <c r="LER25" s="757"/>
      <c r="LES25" s="757"/>
      <c r="LET25" s="757"/>
      <c r="LEU25" s="757"/>
      <c r="LEV25" s="757"/>
      <c r="LEW25" s="757"/>
      <c r="LEX25" s="757"/>
      <c r="LEY25" s="757"/>
      <c r="LEZ25" s="757"/>
      <c r="LFA25" s="757"/>
      <c r="LFB25" s="757"/>
      <c r="LFC25" s="757"/>
      <c r="LFD25" s="757"/>
      <c r="LFE25" s="757"/>
      <c r="LFF25" s="757"/>
      <c r="LFG25" s="757"/>
      <c r="LFH25" s="757"/>
      <c r="LFI25" s="757"/>
      <c r="LFJ25" s="757"/>
      <c r="LFK25" s="757"/>
      <c r="LFL25" s="757"/>
      <c r="LFM25" s="757"/>
      <c r="LFN25" s="757"/>
      <c r="LFO25" s="757"/>
      <c r="LFP25" s="757"/>
      <c r="LFQ25" s="757"/>
      <c r="LFR25" s="757"/>
      <c r="LFS25" s="757"/>
      <c r="LFT25" s="757"/>
      <c r="LFU25" s="757"/>
      <c r="LFV25" s="757"/>
      <c r="LFW25" s="757"/>
      <c r="LFX25" s="757"/>
      <c r="LFY25" s="757"/>
      <c r="LFZ25" s="757"/>
      <c r="LGA25" s="757"/>
      <c r="LGB25" s="757"/>
      <c r="LGC25" s="757"/>
      <c r="LGD25" s="757"/>
      <c r="LGE25" s="757"/>
      <c r="LGF25" s="757"/>
      <c r="LGG25" s="757"/>
      <c r="LGH25" s="757"/>
      <c r="LGI25" s="757"/>
      <c r="LGJ25" s="757"/>
      <c r="LGK25" s="757"/>
      <c r="LGL25" s="757"/>
      <c r="LGM25" s="757"/>
      <c r="LGN25" s="757"/>
      <c r="LGO25" s="757"/>
      <c r="LGP25" s="757"/>
      <c r="LGQ25" s="757"/>
      <c r="LGR25" s="757"/>
      <c r="LGS25" s="757"/>
      <c r="LGT25" s="757"/>
      <c r="LGU25" s="757"/>
      <c r="LGV25" s="757"/>
      <c r="LGW25" s="757"/>
      <c r="LGX25" s="757"/>
      <c r="LGY25" s="757"/>
      <c r="LGZ25" s="757"/>
      <c r="LHA25" s="757"/>
      <c r="LHB25" s="757"/>
      <c r="LHC25" s="757"/>
      <c r="LHD25" s="757"/>
      <c r="LHE25" s="757"/>
      <c r="LHF25" s="757"/>
      <c r="LHG25" s="757"/>
      <c r="LHH25" s="757"/>
      <c r="LHI25" s="757"/>
      <c r="LHJ25" s="757"/>
      <c r="LHK25" s="757"/>
      <c r="LHL25" s="757"/>
      <c r="LHM25" s="757"/>
      <c r="LHN25" s="757"/>
      <c r="LHO25" s="757"/>
      <c r="LHP25" s="757"/>
      <c r="LHQ25" s="757"/>
      <c r="LHR25" s="757"/>
      <c r="LHS25" s="757"/>
      <c r="LHT25" s="757"/>
      <c r="LHU25" s="757"/>
      <c r="LHV25" s="757"/>
      <c r="LHW25" s="757"/>
      <c r="LHX25" s="757"/>
      <c r="LHY25" s="757"/>
      <c r="LHZ25" s="757"/>
      <c r="LIA25" s="757"/>
      <c r="LIB25" s="757"/>
      <c r="LIC25" s="757"/>
      <c r="LID25" s="757"/>
      <c r="LIE25" s="757"/>
      <c r="LIF25" s="757"/>
      <c r="LIG25" s="757"/>
      <c r="LIH25" s="757"/>
      <c r="LII25" s="757"/>
      <c r="LIJ25" s="757"/>
      <c r="LIK25" s="757"/>
      <c r="LIL25" s="757"/>
      <c r="LIM25" s="757"/>
      <c r="LIN25" s="757"/>
      <c r="LIO25" s="757"/>
      <c r="LIP25" s="757"/>
      <c r="LIQ25" s="757"/>
      <c r="LIR25" s="757"/>
      <c r="LIS25" s="757"/>
      <c r="LIT25" s="757"/>
      <c r="LIU25" s="757"/>
      <c r="LIV25" s="757"/>
      <c r="LIW25" s="757"/>
      <c r="LIX25" s="757"/>
      <c r="LIY25" s="757"/>
      <c r="LIZ25" s="757"/>
      <c r="LJA25" s="757"/>
      <c r="LJB25" s="757"/>
      <c r="LJC25" s="757"/>
      <c r="LJD25" s="757"/>
      <c r="LJE25" s="757"/>
      <c r="LJF25" s="757"/>
      <c r="LJG25" s="757"/>
      <c r="LJH25" s="757"/>
      <c r="LJI25" s="757"/>
      <c r="LJJ25" s="757"/>
      <c r="LJK25" s="757"/>
      <c r="LJL25" s="757"/>
      <c r="LJM25" s="757"/>
      <c r="LJN25" s="757"/>
      <c r="LJO25" s="757"/>
      <c r="LJP25" s="757"/>
      <c r="LJQ25" s="757"/>
      <c r="LJR25" s="757"/>
      <c r="LJS25" s="757"/>
      <c r="LJT25" s="757"/>
      <c r="LJU25" s="757"/>
      <c r="LJV25" s="757"/>
      <c r="LJW25" s="757"/>
      <c r="LJX25" s="757"/>
      <c r="LJY25" s="757"/>
      <c r="LJZ25" s="757"/>
      <c r="LKA25" s="757"/>
      <c r="LKB25" s="757"/>
      <c r="LKC25" s="757"/>
      <c r="LKD25" s="757"/>
      <c r="LKE25" s="757"/>
      <c r="LKF25" s="757"/>
      <c r="LKG25" s="757"/>
      <c r="LKH25" s="757"/>
      <c r="LKI25" s="757"/>
      <c r="LKJ25" s="757"/>
      <c r="LKK25" s="757"/>
      <c r="LKL25" s="757"/>
      <c r="LKM25" s="757"/>
      <c r="LKN25" s="757"/>
      <c r="LKO25" s="757"/>
      <c r="LKP25" s="757"/>
      <c r="LKQ25" s="757"/>
      <c r="LKR25" s="757"/>
      <c r="LKS25" s="757"/>
      <c r="LKT25" s="757"/>
      <c r="LKU25" s="757"/>
      <c r="LKV25" s="757"/>
      <c r="LKW25" s="757"/>
      <c r="LKX25" s="757"/>
      <c r="LKY25" s="757"/>
      <c r="LKZ25" s="757"/>
      <c r="LLA25" s="757"/>
      <c r="LLB25" s="757"/>
      <c r="LLC25" s="757"/>
      <c r="LLD25" s="757"/>
      <c r="LLE25" s="757"/>
      <c r="LLF25" s="757"/>
      <c r="LLG25" s="757"/>
      <c r="LLH25" s="757"/>
      <c r="LLI25" s="757"/>
      <c r="LLJ25" s="757"/>
      <c r="LLK25" s="757"/>
      <c r="LLL25" s="757"/>
      <c r="LLM25" s="757"/>
      <c r="LLN25" s="757"/>
      <c r="LLO25" s="757"/>
      <c r="LLP25" s="757"/>
      <c r="LLQ25" s="757"/>
      <c r="LLR25" s="757"/>
      <c r="LLS25" s="757"/>
      <c r="LLT25" s="757"/>
      <c r="LLU25" s="757"/>
      <c r="LLV25" s="757"/>
      <c r="LLW25" s="757"/>
      <c r="LLX25" s="757"/>
      <c r="LLY25" s="757"/>
      <c r="LLZ25" s="757"/>
      <c r="LMA25" s="757"/>
      <c r="LMB25" s="757"/>
      <c r="LMC25" s="757"/>
      <c r="LMD25" s="757"/>
      <c r="LME25" s="757"/>
      <c r="LMF25" s="757"/>
      <c r="LMG25" s="757"/>
      <c r="LMH25" s="757"/>
      <c r="LMI25" s="757"/>
      <c r="LMJ25" s="757"/>
      <c r="LMK25" s="757"/>
      <c r="LML25" s="757"/>
      <c r="LMM25" s="757"/>
      <c r="LMN25" s="757"/>
      <c r="LMO25" s="757"/>
      <c r="LMP25" s="757"/>
      <c r="LMQ25" s="757"/>
      <c r="LMR25" s="757"/>
      <c r="LMS25" s="757"/>
      <c r="LMT25" s="757"/>
      <c r="LMU25" s="757"/>
      <c r="LMV25" s="757"/>
      <c r="LMW25" s="757"/>
      <c r="LMX25" s="757"/>
      <c r="LMY25" s="757"/>
      <c r="LMZ25" s="757"/>
      <c r="LNA25" s="757"/>
      <c r="LNB25" s="757"/>
      <c r="LNC25" s="757"/>
      <c r="LND25" s="757"/>
      <c r="LNE25" s="757"/>
      <c r="LNF25" s="757"/>
      <c r="LNG25" s="757"/>
      <c r="LNH25" s="757"/>
      <c r="LNI25" s="757"/>
      <c r="LNJ25" s="757"/>
      <c r="LNK25" s="757"/>
      <c r="LNL25" s="757"/>
      <c r="LNM25" s="757"/>
      <c r="LNN25" s="757"/>
      <c r="LNO25" s="757"/>
      <c r="LNP25" s="757"/>
      <c r="LNQ25" s="757"/>
      <c r="LNR25" s="757"/>
      <c r="LNS25" s="757"/>
      <c r="LNT25" s="757"/>
      <c r="LNU25" s="757"/>
      <c r="LNV25" s="757"/>
      <c r="LNW25" s="757"/>
      <c r="LNX25" s="757"/>
      <c r="LNY25" s="757"/>
      <c r="LNZ25" s="757"/>
      <c r="LOA25" s="757"/>
      <c r="LOB25" s="757"/>
      <c r="LOC25" s="757"/>
      <c r="LOD25" s="757"/>
      <c r="LOE25" s="757"/>
      <c r="LOF25" s="757"/>
      <c r="LOG25" s="757"/>
      <c r="LOH25" s="757"/>
      <c r="LOI25" s="757"/>
      <c r="LOJ25" s="757"/>
      <c r="LOK25" s="757"/>
      <c r="LOL25" s="757"/>
      <c r="LOM25" s="757"/>
      <c r="LON25" s="757"/>
      <c r="LOO25" s="757"/>
      <c r="LOP25" s="757"/>
      <c r="LOQ25" s="757"/>
      <c r="LOR25" s="757"/>
      <c r="LOS25" s="757"/>
      <c r="LOT25" s="757"/>
      <c r="LOU25" s="757"/>
      <c r="LOV25" s="757"/>
      <c r="LOW25" s="757"/>
      <c r="LOX25" s="757"/>
      <c r="LOY25" s="757"/>
      <c r="LOZ25" s="757"/>
      <c r="LPA25" s="757"/>
      <c r="LPB25" s="757"/>
      <c r="LPC25" s="757"/>
      <c r="LPD25" s="757"/>
      <c r="LPE25" s="757"/>
      <c r="LPF25" s="757"/>
      <c r="LPG25" s="757"/>
      <c r="LPH25" s="757"/>
      <c r="LPI25" s="757"/>
      <c r="LPJ25" s="757"/>
      <c r="LPK25" s="757"/>
      <c r="LPL25" s="757"/>
      <c r="LPM25" s="757"/>
      <c r="LPN25" s="757"/>
      <c r="LPO25" s="757"/>
      <c r="LPP25" s="757"/>
      <c r="LPQ25" s="757"/>
      <c r="LPR25" s="757"/>
      <c r="LPS25" s="757"/>
      <c r="LPT25" s="757"/>
      <c r="LPU25" s="757"/>
      <c r="LPV25" s="757"/>
      <c r="LPW25" s="757"/>
      <c r="LPX25" s="757"/>
      <c r="LPY25" s="757"/>
      <c r="LPZ25" s="757"/>
      <c r="LQA25" s="757"/>
      <c r="LQB25" s="757"/>
      <c r="LQC25" s="757"/>
      <c r="LQD25" s="757"/>
      <c r="LQE25" s="757"/>
      <c r="LQF25" s="757"/>
      <c r="LQG25" s="757"/>
      <c r="LQH25" s="757"/>
      <c r="LQI25" s="757"/>
      <c r="LQJ25" s="757"/>
      <c r="LQK25" s="757"/>
      <c r="LQL25" s="757"/>
      <c r="LQM25" s="757"/>
      <c r="LQN25" s="757"/>
      <c r="LQO25" s="757"/>
      <c r="LQP25" s="757"/>
      <c r="LQQ25" s="757"/>
      <c r="LQR25" s="757"/>
      <c r="LQS25" s="757"/>
      <c r="LQT25" s="757"/>
      <c r="LQU25" s="757"/>
      <c r="LQV25" s="757"/>
      <c r="LQW25" s="757"/>
      <c r="LQX25" s="757"/>
      <c r="LQY25" s="757"/>
      <c r="LQZ25" s="757"/>
      <c r="LRA25" s="757"/>
      <c r="LRB25" s="757"/>
      <c r="LRC25" s="757"/>
      <c r="LRD25" s="757"/>
      <c r="LRE25" s="757"/>
      <c r="LRF25" s="757"/>
      <c r="LRG25" s="757"/>
      <c r="LRH25" s="757"/>
      <c r="LRI25" s="757"/>
      <c r="LRJ25" s="757"/>
      <c r="LRK25" s="757"/>
      <c r="LRL25" s="757"/>
      <c r="LRM25" s="757"/>
      <c r="LRN25" s="757"/>
      <c r="LRO25" s="757"/>
      <c r="LRP25" s="757"/>
      <c r="LRQ25" s="757"/>
      <c r="LRR25" s="757"/>
      <c r="LRS25" s="757"/>
      <c r="LRT25" s="757"/>
      <c r="LRU25" s="757"/>
      <c r="LRV25" s="757"/>
      <c r="LRW25" s="757"/>
      <c r="LRX25" s="757"/>
      <c r="LRY25" s="757"/>
      <c r="LRZ25" s="757"/>
      <c r="LSA25" s="757"/>
      <c r="LSB25" s="757"/>
      <c r="LSC25" s="757"/>
      <c r="LSD25" s="757"/>
      <c r="LSE25" s="757"/>
      <c r="LSF25" s="757"/>
      <c r="LSG25" s="757"/>
      <c r="LSH25" s="757"/>
      <c r="LSI25" s="757"/>
      <c r="LSJ25" s="757"/>
      <c r="LSK25" s="757"/>
      <c r="LSL25" s="757"/>
      <c r="LSM25" s="757"/>
      <c r="LSN25" s="757"/>
      <c r="LSO25" s="757"/>
      <c r="LSP25" s="757"/>
      <c r="LSQ25" s="757"/>
      <c r="LSR25" s="757"/>
      <c r="LSS25" s="757"/>
      <c r="LST25" s="757"/>
      <c r="LSU25" s="757"/>
      <c r="LSV25" s="757"/>
      <c r="LSW25" s="757"/>
      <c r="LSX25" s="757"/>
      <c r="LSY25" s="757"/>
      <c r="LSZ25" s="757"/>
      <c r="LTA25" s="757"/>
      <c r="LTB25" s="757"/>
      <c r="LTC25" s="757"/>
      <c r="LTD25" s="757"/>
      <c r="LTE25" s="757"/>
      <c r="LTF25" s="757"/>
      <c r="LTG25" s="757"/>
      <c r="LTH25" s="757"/>
      <c r="LTI25" s="757"/>
      <c r="LTJ25" s="757"/>
      <c r="LTK25" s="757"/>
      <c r="LTL25" s="757"/>
      <c r="LTM25" s="757"/>
      <c r="LTN25" s="757"/>
      <c r="LTO25" s="757"/>
      <c r="LTP25" s="757"/>
      <c r="LTQ25" s="757"/>
      <c r="LTR25" s="757"/>
      <c r="LTS25" s="757"/>
      <c r="LTT25" s="757"/>
      <c r="LTU25" s="757"/>
      <c r="LTV25" s="757"/>
      <c r="LTW25" s="757"/>
      <c r="LTX25" s="757"/>
      <c r="LTY25" s="757"/>
      <c r="LTZ25" s="757"/>
      <c r="LUA25" s="757"/>
      <c r="LUB25" s="757"/>
      <c r="LUC25" s="757"/>
      <c r="LUD25" s="757"/>
      <c r="LUE25" s="757"/>
      <c r="LUF25" s="757"/>
      <c r="LUG25" s="757"/>
      <c r="LUH25" s="757"/>
      <c r="LUI25" s="757"/>
      <c r="LUJ25" s="757"/>
      <c r="LUK25" s="757"/>
      <c r="LUL25" s="757"/>
      <c r="LUM25" s="757"/>
      <c r="LUN25" s="757"/>
      <c r="LUO25" s="757"/>
      <c r="LUP25" s="757"/>
      <c r="LUQ25" s="757"/>
      <c r="LUR25" s="757"/>
      <c r="LUS25" s="757"/>
      <c r="LUT25" s="757"/>
      <c r="LUU25" s="757"/>
      <c r="LUV25" s="757"/>
      <c r="LUW25" s="757"/>
      <c r="LUX25" s="757"/>
      <c r="LUY25" s="757"/>
      <c r="LUZ25" s="757"/>
      <c r="LVA25" s="757"/>
      <c r="LVB25" s="757"/>
      <c r="LVC25" s="757"/>
      <c r="LVD25" s="757"/>
      <c r="LVE25" s="757"/>
      <c r="LVF25" s="757"/>
      <c r="LVG25" s="757"/>
      <c r="LVH25" s="757"/>
      <c r="LVI25" s="757"/>
      <c r="LVJ25" s="757"/>
      <c r="LVK25" s="757"/>
      <c r="LVL25" s="757"/>
      <c r="LVM25" s="757"/>
      <c r="LVN25" s="757"/>
      <c r="LVO25" s="757"/>
      <c r="LVP25" s="757"/>
      <c r="LVQ25" s="757"/>
      <c r="LVR25" s="757"/>
      <c r="LVS25" s="757"/>
      <c r="LVT25" s="757"/>
      <c r="LVU25" s="757"/>
      <c r="LVV25" s="757"/>
      <c r="LVW25" s="757"/>
      <c r="LVX25" s="757"/>
      <c r="LVY25" s="757"/>
      <c r="LVZ25" s="757"/>
      <c r="LWA25" s="757"/>
      <c r="LWB25" s="757"/>
      <c r="LWC25" s="757"/>
      <c r="LWD25" s="757"/>
      <c r="LWE25" s="757"/>
      <c r="LWF25" s="757"/>
      <c r="LWG25" s="757"/>
      <c r="LWH25" s="757"/>
      <c r="LWI25" s="757"/>
      <c r="LWJ25" s="757"/>
      <c r="LWK25" s="757"/>
      <c r="LWL25" s="757"/>
      <c r="LWM25" s="757"/>
      <c r="LWN25" s="757"/>
      <c r="LWO25" s="757"/>
      <c r="LWP25" s="757"/>
      <c r="LWQ25" s="757"/>
      <c r="LWR25" s="757"/>
      <c r="LWS25" s="757"/>
      <c r="LWT25" s="757"/>
      <c r="LWU25" s="757"/>
      <c r="LWV25" s="757"/>
      <c r="LWW25" s="757"/>
      <c r="LWX25" s="757"/>
      <c r="LWY25" s="757"/>
      <c r="LWZ25" s="757"/>
      <c r="LXA25" s="757"/>
      <c r="LXB25" s="757"/>
      <c r="LXC25" s="757"/>
      <c r="LXD25" s="757"/>
      <c r="LXE25" s="757"/>
      <c r="LXF25" s="757"/>
      <c r="LXG25" s="757"/>
      <c r="LXH25" s="757"/>
      <c r="LXI25" s="757"/>
      <c r="LXJ25" s="757"/>
      <c r="LXK25" s="757"/>
      <c r="LXL25" s="757"/>
      <c r="LXM25" s="757"/>
      <c r="LXN25" s="757"/>
      <c r="LXO25" s="757"/>
      <c r="LXP25" s="757"/>
      <c r="LXQ25" s="757"/>
      <c r="LXR25" s="757"/>
      <c r="LXS25" s="757"/>
      <c r="LXT25" s="757"/>
      <c r="LXU25" s="757"/>
      <c r="LXV25" s="757"/>
      <c r="LXW25" s="757"/>
      <c r="LXX25" s="757"/>
      <c r="LXY25" s="757"/>
      <c r="LXZ25" s="757"/>
      <c r="LYA25" s="757"/>
      <c r="LYB25" s="757"/>
      <c r="LYC25" s="757"/>
      <c r="LYD25" s="757"/>
      <c r="LYE25" s="757"/>
      <c r="LYF25" s="757"/>
      <c r="LYG25" s="757"/>
      <c r="LYH25" s="757"/>
      <c r="LYI25" s="757"/>
      <c r="LYJ25" s="757"/>
      <c r="LYK25" s="757"/>
      <c r="LYL25" s="757"/>
      <c r="LYM25" s="757"/>
      <c r="LYN25" s="757"/>
      <c r="LYO25" s="757"/>
      <c r="LYP25" s="757"/>
      <c r="LYQ25" s="757"/>
      <c r="LYR25" s="757"/>
      <c r="LYS25" s="757"/>
      <c r="LYT25" s="757"/>
      <c r="LYU25" s="757"/>
      <c r="LYV25" s="757"/>
      <c r="LYW25" s="757"/>
      <c r="LYX25" s="757"/>
      <c r="LYY25" s="757"/>
      <c r="LYZ25" s="757"/>
      <c r="LZA25" s="757"/>
      <c r="LZB25" s="757"/>
      <c r="LZC25" s="757"/>
      <c r="LZD25" s="757"/>
      <c r="LZE25" s="757"/>
      <c r="LZF25" s="757"/>
      <c r="LZG25" s="757"/>
      <c r="LZH25" s="757"/>
      <c r="LZI25" s="757"/>
      <c r="LZJ25" s="757"/>
      <c r="LZK25" s="757"/>
      <c r="LZL25" s="757"/>
      <c r="LZM25" s="757"/>
      <c r="LZN25" s="757"/>
      <c r="LZO25" s="757"/>
      <c r="LZP25" s="757"/>
      <c r="LZQ25" s="757"/>
      <c r="LZR25" s="757"/>
      <c r="LZS25" s="757"/>
      <c r="LZT25" s="757"/>
      <c r="LZU25" s="757"/>
      <c r="LZV25" s="757"/>
      <c r="LZW25" s="757"/>
      <c r="LZX25" s="757"/>
      <c r="LZY25" s="757"/>
      <c r="LZZ25" s="757"/>
      <c r="MAA25" s="757"/>
      <c r="MAB25" s="757"/>
      <c r="MAC25" s="757"/>
      <c r="MAD25" s="757"/>
      <c r="MAE25" s="757"/>
      <c r="MAF25" s="757"/>
      <c r="MAG25" s="757"/>
      <c r="MAH25" s="757"/>
      <c r="MAI25" s="757"/>
      <c r="MAJ25" s="757"/>
      <c r="MAK25" s="757"/>
      <c r="MAL25" s="757"/>
      <c r="MAM25" s="757"/>
      <c r="MAN25" s="757"/>
      <c r="MAO25" s="757"/>
      <c r="MAP25" s="757"/>
      <c r="MAQ25" s="757"/>
      <c r="MAR25" s="757"/>
      <c r="MAS25" s="757"/>
      <c r="MAT25" s="757"/>
      <c r="MAU25" s="757"/>
      <c r="MAV25" s="757"/>
      <c r="MAW25" s="757"/>
      <c r="MAX25" s="757"/>
      <c r="MAY25" s="757"/>
      <c r="MAZ25" s="757"/>
      <c r="MBA25" s="757"/>
      <c r="MBB25" s="757"/>
      <c r="MBC25" s="757"/>
      <c r="MBD25" s="757"/>
      <c r="MBE25" s="757"/>
      <c r="MBF25" s="757"/>
      <c r="MBG25" s="757"/>
      <c r="MBH25" s="757"/>
      <c r="MBI25" s="757"/>
      <c r="MBJ25" s="757"/>
      <c r="MBK25" s="757"/>
      <c r="MBL25" s="757"/>
      <c r="MBM25" s="757"/>
      <c r="MBN25" s="757"/>
      <c r="MBO25" s="757"/>
      <c r="MBP25" s="757"/>
      <c r="MBQ25" s="757"/>
      <c r="MBR25" s="757"/>
      <c r="MBS25" s="757"/>
      <c r="MBT25" s="757"/>
      <c r="MBU25" s="757"/>
      <c r="MBV25" s="757"/>
      <c r="MBW25" s="757"/>
      <c r="MBX25" s="757"/>
      <c r="MBY25" s="757"/>
      <c r="MBZ25" s="757"/>
      <c r="MCA25" s="757"/>
      <c r="MCB25" s="757"/>
      <c r="MCC25" s="757"/>
      <c r="MCD25" s="757"/>
      <c r="MCE25" s="757"/>
      <c r="MCF25" s="757"/>
      <c r="MCG25" s="757"/>
      <c r="MCH25" s="757"/>
      <c r="MCI25" s="757"/>
      <c r="MCJ25" s="757"/>
      <c r="MCK25" s="757"/>
      <c r="MCL25" s="757"/>
      <c r="MCM25" s="757"/>
      <c r="MCN25" s="757"/>
      <c r="MCO25" s="757"/>
      <c r="MCP25" s="757"/>
      <c r="MCQ25" s="757"/>
      <c r="MCR25" s="757"/>
      <c r="MCS25" s="757"/>
      <c r="MCT25" s="757"/>
      <c r="MCU25" s="757"/>
      <c r="MCV25" s="757"/>
      <c r="MCW25" s="757"/>
      <c r="MCX25" s="757"/>
      <c r="MCY25" s="757"/>
      <c r="MCZ25" s="757"/>
      <c r="MDA25" s="757"/>
      <c r="MDB25" s="757"/>
      <c r="MDC25" s="757"/>
      <c r="MDD25" s="757"/>
      <c r="MDE25" s="757"/>
      <c r="MDF25" s="757"/>
      <c r="MDG25" s="757"/>
      <c r="MDH25" s="757"/>
      <c r="MDI25" s="757"/>
      <c r="MDJ25" s="757"/>
      <c r="MDK25" s="757"/>
      <c r="MDL25" s="757"/>
      <c r="MDM25" s="757"/>
      <c r="MDN25" s="757"/>
      <c r="MDO25" s="757"/>
      <c r="MDP25" s="757"/>
      <c r="MDQ25" s="757"/>
      <c r="MDR25" s="757"/>
      <c r="MDS25" s="757"/>
      <c r="MDT25" s="757"/>
      <c r="MDU25" s="757"/>
      <c r="MDV25" s="757"/>
      <c r="MDW25" s="757"/>
      <c r="MDX25" s="757"/>
      <c r="MDY25" s="757"/>
      <c r="MDZ25" s="757"/>
      <c r="MEA25" s="757"/>
      <c r="MEB25" s="757"/>
      <c r="MEC25" s="757"/>
      <c r="MED25" s="757"/>
      <c r="MEE25" s="757"/>
      <c r="MEF25" s="757"/>
      <c r="MEG25" s="757"/>
      <c r="MEH25" s="757"/>
      <c r="MEI25" s="757"/>
      <c r="MEJ25" s="757"/>
      <c r="MEK25" s="757"/>
      <c r="MEL25" s="757"/>
      <c r="MEM25" s="757"/>
      <c r="MEN25" s="757"/>
      <c r="MEO25" s="757"/>
      <c r="MEP25" s="757"/>
      <c r="MEQ25" s="757"/>
      <c r="MER25" s="757"/>
      <c r="MES25" s="757"/>
      <c r="MET25" s="757"/>
      <c r="MEU25" s="757"/>
      <c r="MEV25" s="757"/>
      <c r="MEW25" s="757"/>
      <c r="MEX25" s="757"/>
      <c r="MEY25" s="757"/>
      <c r="MEZ25" s="757"/>
      <c r="MFA25" s="757"/>
      <c r="MFB25" s="757"/>
      <c r="MFC25" s="757"/>
      <c r="MFD25" s="757"/>
      <c r="MFE25" s="757"/>
      <c r="MFF25" s="757"/>
      <c r="MFG25" s="757"/>
      <c r="MFH25" s="757"/>
      <c r="MFI25" s="757"/>
      <c r="MFJ25" s="757"/>
      <c r="MFK25" s="757"/>
      <c r="MFL25" s="757"/>
      <c r="MFM25" s="757"/>
      <c r="MFN25" s="757"/>
      <c r="MFO25" s="757"/>
      <c r="MFP25" s="757"/>
      <c r="MFQ25" s="757"/>
      <c r="MFR25" s="757"/>
      <c r="MFS25" s="757"/>
      <c r="MFT25" s="757"/>
      <c r="MFU25" s="757"/>
      <c r="MFV25" s="757"/>
      <c r="MFW25" s="757"/>
      <c r="MFX25" s="757"/>
      <c r="MFY25" s="757"/>
      <c r="MFZ25" s="757"/>
      <c r="MGA25" s="757"/>
      <c r="MGB25" s="757"/>
      <c r="MGC25" s="757"/>
      <c r="MGD25" s="757"/>
      <c r="MGE25" s="757"/>
      <c r="MGF25" s="757"/>
      <c r="MGG25" s="757"/>
      <c r="MGH25" s="757"/>
      <c r="MGI25" s="757"/>
      <c r="MGJ25" s="757"/>
      <c r="MGK25" s="757"/>
      <c r="MGL25" s="757"/>
      <c r="MGM25" s="757"/>
      <c r="MGN25" s="757"/>
      <c r="MGO25" s="757"/>
      <c r="MGP25" s="757"/>
      <c r="MGQ25" s="757"/>
      <c r="MGR25" s="757"/>
      <c r="MGS25" s="757"/>
      <c r="MGT25" s="757"/>
      <c r="MGU25" s="757"/>
      <c r="MGV25" s="757"/>
      <c r="MGW25" s="757"/>
      <c r="MGX25" s="757"/>
      <c r="MGY25" s="757"/>
      <c r="MGZ25" s="757"/>
      <c r="MHA25" s="757"/>
      <c r="MHB25" s="757"/>
      <c r="MHC25" s="757"/>
      <c r="MHD25" s="757"/>
      <c r="MHE25" s="757"/>
      <c r="MHF25" s="757"/>
      <c r="MHG25" s="757"/>
      <c r="MHH25" s="757"/>
      <c r="MHI25" s="757"/>
      <c r="MHJ25" s="757"/>
      <c r="MHK25" s="757"/>
      <c r="MHL25" s="757"/>
      <c r="MHM25" s="757"/>
      <c r="MHN25" s="757"/>
      <c r="MHO25" s="757"/>
      <c r="MHP25" s="757"/>
      <c r="MHQ25" s="757"/>
      <c r="MHR25" s="757"/>
      <c r="MHS25" s="757"/>
      <c r="MHT25" s="757"/>
      <c r="MHU25" s="757"/>
      <c r="MHV25" s="757"/>
      <c r="MHW25" s="757"/>
      <c r="MHX25" s="757"/>
      <c r="MHY25" s="757"/>
      <c r="MHZ25" s="757"/>
      <c r="MIA25" s="757"/>
      <c r="MIB25" s="757"/>
      <c r="MIC25" s="757"/>
      <c r="MID25" s="757"/>
      <c r="MIE25" s="757"/>
      <c r="MIF25" s="757"/>
      <c r="MIG25" s="757"/>
      <c r="MIH25" s="757"/>
      <c r="MII25" s="757"/>
      <c r="MIJ25" s="757"/>
      <c r="MIK25" s="757"/>
      <c r="MIL25" s="757"/>
      <c r="MIM25" s="757"/>
      <c r="MIN25" s="757"/>
      <c r="MIO25" s="757"/>
      <c r="MIP25" s="757"/>
      <c r="MIQ25" s="757"/>
      <c r="MIR25" s="757"/>
      <c r="MIS25" s="757"/>
      <c r="MIT25" s="757"/>
      <c r="MIU25" s="757"/>
      <c r="MIV25" s="757"/>
      <c r="MIW25" s="757"/>
      <c r="MIX25" s="757"/>
      <c r="MIY25" s="757"/>
      <c r="MIZ25" s="757"/>
      <c r="MJA25" s="757"/>
      <c r="MJB25" s="757"/>
      <c r="MJC25" s="757"/>
      <c r="MJD25" s="757"/>
      <c r="MJE25" s="757"/>
      <c r="MJF25" s="757"/>
      <c r="MJG25" s="757"/>
      <c r="MJH25" s="757"/>
      <c r="MJI25" s="757"/>
      <c r="MJJ25" s="757"/>
      <c r="MJK25" s="757"/>
      <c r="MJL25" s="757"/>
      <c r="MJM25" s="757"/>
      <c r="MJN25" s="757"/>
      <c r="MJO25" s="757"/>
      <c r="MJP25" s="757"/>
      <c r="MJQ25" s="757"/>
      <c r="MJR25" s="757"/>
      <c r="MJS25" s="757"/>
      <c r="MJT25" s="757"/>
      <c r="MJU25" s="757"/>
      <c r="MJV25" s="757"/>
      <c r="MJW25" s="757"/>
      <c r="MJX25" s="757"/>
      <c r="MJY25" s="757"/>
      <c r="MJZ25" s="757"/>
      <c r="MKA25" s="757"/>
      <c r="MKB25" s="757"/>
      <c r="MKC25" s="757"/>
      <c r="MKD25" s="757"/>
      <c r="MKE25" s="757"/>
      <c r="MKF25" s="757"/>
      <c r="MKG25" s="757"/>
      <c r="MKH25" s="757"/>
      <c r="MKI25" s="757"/>
      <c r="MKJ25" s="757"/>
      <c r="MKK25" s="757"/>
      <c r="MKL25" s="757"/>
      <c r="MKM25" s="757"/>
      <c r="MKN25" s="757"/>
      <c r="MKO25" s="757"/>
      <c r="MKP25" s="757"/>
      <c r="MKQ25" s="757"/>
      <c r="MKR25" s="757"/>
      <c r="MKS25" s="757"/>
      <c r="MKT25" s="757"/>
      <c r="MKU25" s="757"/>
      <c r="MKV25" s="757"/>
      <c r="MKW25" s="757"/>
      <c r="MKX25" s="757"/>
      <c r="MKY25" s="757"/>
      <c r="MKZ25" s="757"/>
      <c r="MLA25" s="757"/>
      <c r="MLB25" s="757"/>
      <c r="MLC25" s="757"/>
      <c r="MLD25" s="757"/>
      <c r="MLE25" s="757"/>
      <c r="MLF25" s="757"/>
      <c r="MLG25" s="757"/>
      <c r="MLH25" s="757"/>
      <c r="MLI25" s="757"/>
      <c r="MLJ25" s="757"/>
      <c r="MLK25" s="757"/>
      <c r="MLL25" s="757"/>
      <c r="MLM25" s="757"/>
      <c r="MLN25" s="757"/>
      <c r="MLO25" s="757"/>
      <c r="MLP25" s="757"/>
      <c r="MLQ25" s="757"/>
      <c r="MLR25" s="757"/>
      <c r="MLS25" s="757"/>
      <c r="MLT25" s="757"/>
      <c r="MLU25" s="757"/>
      <c r="MLV25" s="757"/>
      <c r="MLW25" s="757"/>
      <c r="MLX25" s="757"/>
      <c r="MLY25" s="757"/>
      <c r="MLZ25" s="757"/>
      <c r="MMA25" s="757"/>
      <c r="MMB25" s="757"/>
      <c r="MMC25" s="757"/>
      <c r="MMD25" s="757"/>
      <c r="MME25" s="757"/>
      <c r="MMF25" s="757"/>
      <c r="MMG25" s="757"/>
      <c r="MMH25" s="757"/>
      <c r="MMI25" s="757"/>
      <c r="MMJ25" s="757"/>
      <c r="MMK25" s="757"/>
      <c r="MML25" s="757"/>
      <c r="MMM25" s="757"/>
      <c r="MMN25" s="757"/>
      <c r="MMO25" s="757"/>
      <c r="MMP25" s="757"/>
      <c r="MMQ25" s="757"/>
      <c r="MMR25" s="757"/>
      <c r="MMS25" s="757"/>
      <c r="MMT25" s="757"/>
      <c r="MMU25" s="757"/>
      <c r="MMV25" s="757"/>
      <c r="MMW25" s="757"/>
      <c r="MMX25" s="757"/>
      <c r="MMY25" s="757"/>
      <c r="MMZ25" s="757"/>
      <c r="MNA25" s="757"/>
      <c r="MNB25" s="757"/>
      <c r="MNC25" s="757"/>
      <c r="MND25" s="757"/>
      <c r="MNE25" s="757"/>
      <c r="MNF25" s="757"/>
      <c r="MNG25" s="757"/>
      <c r="MNH25" s="757"/>
      <c r="MNI25" s="757"/>
      <c r="MNJ25" s="757"/>
      <c r="MNK25" s="757"/>
      <c r="MNL25" s="757"/>
      <c r="MNM25" s="757"/>
      <c r="MNN25" s="757"/>
      <c r="MNO25" s="757"/>
      <c r="MNP25" s="757"/>
      <c r="MNQ25" s="757"/>
      <c r="MNR25" s="757"/>
      <c r="MNS25" s="757"/>
      <c r="MNT25" s="757"/>
      <c r="MNU25" s="757"/>
      <c r="MNV25" s="757"/>
      <c r="MNW25" s="757"/>
      <c r="MNX25" s="757"/>
      <c r="MNY25" s="757"/>
      <c r="MNZ25" s="757"/>
      <c r="MOA25" s="757"/>
      <c r="MOB25" s="757"/>
      <c r="MOC25" s="757"/>
      <c r="MOD25" s="757"/>
      <c r="MOE25" s="757"/>
      <c r="MOF25" s="757"/>
      <c r="MOG25" s="757"/>
      <c r="MOH25" s="757"/>
      <c r="MOI25" s="757"/>
      <c r="MOJ25" s="757"/>
      <c r="MOK25" s="757"/>
      <c r="MOL25" s="757"/>
      <c r="MOM25" s="757"/>
      <c r="MON25" s="757"/>
      <c r="MOO25" s="757"/>
      <c r="MOP25" s="757"/>
      <c r="MOQ25" s="757"/>
      <c r="MOR25" s="757"/>
      <c r="MOS25" s="757"/>
      <c r="MOT25" s="757"/>
      <c r="MOU25" s="757"/>
      <c r="MOV25" s="757"/>
      <c r="MOW25" s="757"/>
      <c r="MOX25" s="757"/>
      <c r="MOY25" s="757"/>
      <c r="MOZ25" s="757"/>
      <c r="MPA25" s="757"/>
      <c r="MPB25" s="757"/>
      <c r="MPC25" s="757"/>
      <c r="MPD25" s="757"/>
      <c r="MPE25" s="757"/>
      <c r="MPF25" s="757"/>
      <c r="MPG25" s="757"/>
      <c r="MPH25" s="757"/>
      <c r="MPI25" s="757"/>
      <c r="MPJ25" s="757"/>
      <c r="MPK25" s="757"/>
      <c r="MPL25" s="757"/>
      <c r="MPM25" s="757"/>
      <c r="MPN25" s="757"/>
      <c r="MPO25" s="757"/>
      <c r="MPP25" s="757"/>
      <c r="MPQ25" s="757"/>
      <c r="MPR25" s="757"/>
      <c r="MPS25" s="757"/>
      <c r="MPT25" s="757"/>
      <c r="MPU25" s="757"/>
      <c r="MPV25" s="757"/>
      <c r="MPW25" s="757"/>
      <c r="MPX25" s="757"/>
      <c r="MPY25" s="757"/>
      <c r="MPZ25" s="757"/>
      <c r="MQA25" s="757"/>
      <c r="MQB25" s="757"/>
      <c r="MQC25" s="757"/>
      <c r="MQD25" s="757"/>
      <c r="MQE25" s="757"/>
      <c r="MQF25" s="757"/>
      <c r="MQG25" s="757"/>
      <c r="MQH25" s="757"/>
      <c r="MQI25" s="757"/>
      <c r="MQJ25" s="757"/>
      <c r="MQK25" s="757"/>
      <c r="MQL25" s="757"/>
      <c r="MQM25" s="757"/>
      <c r="MQN25" s="757"/>
      <c r="MQO25" s="757"/>
      <c r="MQP25" s="757"/>
      <c r="MQQ25" s="757"/>
      <c r="MQR25" s="757"/>
      <c r="MQS25" s="757"/>
      <c r="MQT25" s="757"/>
      <c r="MQU25" s="757"/>
      <c r="MQV25" s="757"/>
      <c r="MQW25" s="757"/>
      <c r="MQX25" s="757"/>
      <c r="MQY25" s="757"/>
      <c r="MQZ25" s="757"/>
      <c r="MRA25" s="757"/>
      <c r="MRB25" s="757"/>
      <c r="MRC25" s="757"/>
      <c r="MRD25" s="757"/>
      <c r="MRE25" s="757"/>
      <c r="MRF25" s="757"/>
      <c r="MRG25" s="757"/>
      <c r="MRH25" s="757"/>
      <c r="MRI25" s="757"/>
      <c r="MRJ25" s="757"/>
      <c r="MRK25" s="757"/>
      <c r="MRL25" s="757"/>
      <c r="MRM25" s="757"/>
      <c r="MRN25" s="757"/>
      <c r="MRO25" s="757"/>
      <c r="MRP25" s="757"/>
      <c r="MRQ25" s="757"/>
      <c r="MRR25" s="757"/>
      <c r="MRS25" s="757"/>
      <c r="MRT25" s="757"/>
      <c r="MRU25" s="757"/>
      <c r="MRV25" s="757"/>
      <c r="MRW25" s="757"/>
      <c r="MRX25" s="757"/>
      <c r="MRY25" s="757"/>
      <c r="MRZ25" s="757"/>
      <c r="MSA25" s="757"/>
      <c r="MSB25" s="757"/>
      <c r="MSC25" s="757"/>
      <c r="MSD25" s="757"/>
      <c r="MSE25" s="757"/>
      <c r="MSF25" s="757"/>
      <c r="MSG25" s="757"/>
      <c r="MSH25" s="757"/>
      <c r="MSI25" s="757"/>
      <c r="MSJ25" s="757"/>
      <c r="MSK25" s="757"/>
      <c r="MSL25" s="757"/>
      <c r="MSM25" s="757"/>
      <c r="MSN25" s="757"/>
      <c r="MSO25" s="757"/>
      <c r="MSP25" s="757"/>
      <c r="MSQ25" s="757"/>
      <c r="MSR25" s="757"/>
      <c r="MSS25" s="757"/>
      <c r="MST25" s="757"/>
      <c r="MSU25" s="757"/>
      <c r="MSV25" s="757"/>
      <c r="MSW25" s="757"/>
      <c r="MSX25" s="757"/>
      <c r="MSY25" s="757"/>
      <c r="MSZ25" s="757"/>
      <c r="MTA25" s="757"/>
      <c r="MTB25" s="757"/>
      <c r="MTC25" s="757"/>
      <c r="MTD25" s="757"/>
      <c r="MTE25" s="757"/>
      <c r="MTF25" s="757"/>
      <c r="MTG25" s="757"/>
      <c r="MTH25" s="757"/>
      <c r="MTI25" s="757"/>
      <c r="MTJ25" s="757"/>
      <c r="MTK25" s="757"/>
      <c r="MTL25" s="757"/>
      <c r="MTM25" s="757"/>
      <c r="MTN25" s="757"/>
      <c r="MTO25" s="757"/>
      <c r="MTP25" s="757"/>
      <c r="MTQ25" s="757"/>
      <c r="MTR25" s="757"/>
      <c r="MTS25" s="757"/>
      <c r="MTT25" s="757"/>
      <c r="MTU25" s="757"/>
      <c r="MTV25" s="757"/>
      <c r="MTW25" s="757"/>
      <c r="MTX25" s="757"/>
      <c r="MTY25" s="757"/>
      <c r="MTZ25" s="757"/>
      <c r="MUA25" s="757"/>
      <c r="MUB25" s="757"/>
      <c r="MUC25" s="757"/>
      <c r="MUD25" s="757"/>
      <c r="MUE25" s="757"/>
      <c r="MUF25" s="757"/>
      <c r="MUG25" s="757"/>
      <c r="MUH25" s="757"/>
      <c r="MUI25" s="757"/>
      <c r="MUJ25" s="757"/>
      <c r="MUK25" s="757"/>
      <c r="MUL25" s="757"/>
      <c r="MUM25" s="757"/>
      <c r="MUN25" s="757"/>
      <c r="MUO25" s="757"/>
      <c r="MUP25" s="757"/>
      <c r="MUQ25" s="757"/>
      <c r="MUR25" s="757"/>
      <c r="MUS25" s="757"/>
      <c r="MUT25" s="757"/>
      <c r="MUU25" s="757"/>
      <c r="MUV25" s="757"/>
      <c r="MUW25" s="757"/>
      <c r="MUX25" s="757"/>
      <c r="MUY25" s="757"/>
      <c r="MUZ25" s="757"/>
      <c r="MVA25" s="757"/>
      <c r="MVB25" s="757"/>
      <c r="MVC25" s="757"/>
      <c r="MVD25" s="757"/>
      <c r="MVE25" s="757"/>
      <c r="MVF25" s="757"/>
      <c r="MVG25" s="757"/>
      <c r="MVH25" s="757"/>
      <c r="MVI25" s="757"/>
      <c r="MVJ25" s="757"/>
      <c r="MVK25" s="757"/>
      <c r="MVL25" s="757"/>
      <c r="MVM25" s="757"/>
      <c r="MVN25" s="757"/>
      <c r="MVO25" s="757"/>
      <c r="MVP25" s="757"/>
      <c r="MVQ25" s="757"/>
      <c r="MVR25" s="757"/>
      <c r="MVS25" s="757"/>
      <c r="MVT25" s="757"/>
      <c r="MVU25" s="757"/>
      <c r="MVV25" s="757"/>
      <c r="MVW25" s="757"/>
      <c r="MVX25" s="757"/>
      <c r="MVY25" s="757"/>
      <c r="MVZ25" s="757"/>
      <c r="MWA25" s="757"/>
      <c r="MWB25" s="757"/>
      <c r="MWC25" s="757"/>
      <c r="MWD25" s="757"/>
      <c r="MWE25" s="757"/>
      <c r="MWF25" s="757"/>
      <c r="MWG25" s="757"/>
      <c r="MWH25" s="757"/>
      <c r="MWI25" s="757"/>
      <c r="MWJ25" s="757"/>
      <c r="MWK25" s="757"/>
      <c r="MWL25" s="757"/>
      <c r="MWM25" s="757"/>
      <c r="MWN25" s="757"/>
      <c r="MWO25" s="757"/>
      <c r="MWP25" s="757"/>
      <c r="MWQ25" s="757"/>
      <c r="MWR25" s="757"/>
      <c r="MWS25" s="757"/>
      <c r="MWT25" s="757"/>
      <c r="MWU25" s="757"/>
      <c r="MWV25" s="757"/>
      <c r="MWW25" s="757"/>
      <c r="MWX25" s="757"/>
      <c r="MWY25" s="757"/>
      <c r="MWZ25" s="757"/>
      <c r="MXA25" s="757"/>
      <c r="MXB25" s="757"/>
      <c r="MXC25" s="757"/>
      <c r="MXD25" s="757"/>
      <c r="MXE25" s="757"/>
      <c r="MXF25" s="757"/>
      <c r="MXG25" s="757"/>
      <c r="MXH25" s="757"/>
      <c r="MXI25" s="757"/>
      <c r="MXJ25" s="757"/>
      <c r="MXK25" s="757"/>
      <c r="MXL25" s="757"/>
      <c r="MXM25" s="757"/>
      <c r="MXN25" s="757"/>
      <c r="MXO25" s="757"/>
      <c r="MXP25" s="757"/>
      <c r="MXQ25" s="757"/>
      <c r="MXR25" s="757"/>
      <c r="MXS25" s="757"/>
      <c r="MXT25" s="757"/>
      <c r="MXU25" s="757"/>
      <c r="MXV25" s="757"/>
      <c r="MXW25" s="757"/>
      <c r="MXX25" s="757"/>
      <c r="MXY25" s="757"/>
      <c r="MXZ25" s="757"/>
      <c r="MYA25" s="757"/>
      <c r="MYB25" s="757"/>
      <c r="MYC25" s="757"/>
      <c r="MYD25" s="757"/>
      <c r="MYE25" s="757"/>
      <c r="MYF25" s="757"/>
      <c r="MYG25" s="757"/>
      <c r="MYH25" s="757"/>
      <c r="MYI25" s="757"/>
      <c r="MYJ25" s="757"/>
      <c r="MYK25" s="757"/>
      <c r="MYL25" s="757"/>
      <c r="MYM25" s="757"/>
      <c r="MYN25" s="757"/>
      <c r="MYO25" s="757"/>
      <c r="MYP25" s="757"/>
      <c r="MYQ25" s="757"/>
      <c r="MYR25" s="757"/>
      <c r="MYS25" s="757"/>
      <c r="MYT25" s="757"/>
      <c r="MYU25" s="757"/>
      <c r="MYV25" s="757"/>
      <c r="MYW25" s="757"/>
      <c r="MYX25" s="757"/>
      <c r="MYY25" s="757"/>
      <c r="MYZ25" s="757"/>
      <c r="MZA25" s="757"/>
      <c r="MZB25" s="757"/>
      <c r="MZC25" s="757"/>
      <c r="MZD25" s="757"/>
      <c r="MZE25" s="757"/>
      <c r="MZF25" s="757"/>
      <c r="MZG25" s="757"/>
      <c r="MZH25" s="757"/>
      <c r="MZI25" s="757"/>
      <c r="MZJ25" s="757"/>
      <c r="MZK25" s="757"/>
      <c r="MZL25" s="757"/>
      <c r="MZM25" s="757"/>
      <c r="MZN25" s="757"/>
      <c r="MZO25" s="757"/>
      <c r="MZP25" s="757"/>
      <c r="MZQ25" s="757"/>
      <c r="MZR25" s="757"/>
      <c r="MZS25" s="757"/>
      <c r="MZT25" s="757"/>
      <c r="MZU25" s="757"/>
      <c r="MZV25" s="757"/>
      <c r="MZW25" s="757"/>
      <c r="MZX25" s="757"/>
      <c r="MZY25" s="757"/>
      <c r="MZZ25" s="757"/>
      <c r="NAA25" s="757"/>
      <c r="NAB25" s="757"/>
      <c r="NAC25" s="757"/>
      <c r="NAD25" s="757"/>
      <c r="NAE25" s="757"/>
      <c r="NAF25" s="757"/>
      <c r="NAG25" s="757"/>
      <c r="NAH25" s="757"/>
      <c r="NAI25" s="757"/>
      <c r="NAJ25" s="757"/>
      <c r="NAK25" s="757"/>
      <c r="NAL25" s="757"/>
      <c r="NAM25" s="757"/>
      <c r="NAN25" s="757"/>
      <c r="NAO25" s="757"/>
      <c r="NAP25" s="757"/>
      <c r="NAQ25" s="757"/>
      <c r="NAR25" s="757"/>
      <c r="NAS25" s="757"/>
      <c r="NAT25" s="757"/>
      <c r="NAU25" s="757"/>
      <c r="NAV25" s="757"/>
      <c r="NAW25" s="757"/>
      <c r="NAX25" s="757"/>
      <c r="NAY25" s="757"/>
      <c r="NAZ25" s="757"/>
      <c r="NBA25" s="757"/>
      <c r="NBB25" s="757"/>
      <c r="NBC25" s="757"/>
      <c r="NBD25" s="757"/>
      <c r="NBE25" s="757"/>
      <c r="NBF25" s="757"/>
      <c r="NBG25" s="757"/>
      <c r="NBH25" s="757"/>
      <c r="NBI25" s="757"/>
      <c r="NBJ25" s="757"/>
      <c r="NBK25" s="757"/>
      <c r="NBL25" s="757"/>
      <c r="NBM25" s="757"/>
      <c r="NBN25" s="757"/>
      <c r="NBO25" s="757"/>
      <c r="NBP25" s="757"/>
      <c r="NBQ25" s="757"/>
      <c r="NBR25" s="757"/>
      <c r="NBS25" s="757"/>
      <c r="NBT25" s="757"/>
      <c r="NBU25" s="757"/>
      <c r="NBV25" s="757"/>
      <c r="NBW25" s="757"/>
      <c r="NBX25" s="757"/>
      <c r="NBY25" s="757"/>
      <c r="NBZ25" s="757"/>
      <c r="NCA25" s="757"/>
      <c r="NCB25" s="757"/>
      <c r="NCC25" s="757"/>
      <c r="NCD25" s="757"/>
      <c r="NCE25" s="757"/>
      <c r="NCF25" s="757"/>
      <c r="NCG25" s="757"/>
      <c r="NCH25" s="757"/>
      <c r="NCI25" s="757"/>
      <c r="NCJ25" s="757"/>
      <c r="NCK25" s="757"/>
      <c r="NCL25" s="757"/>
      <c r="NCM25" s="757"/>
      <c r="NCN25" s="757"/>
      <c r="NCO25" s="757"/>
      <c r="NCP25" s="757"/>
      <c r="NCQ25" s="757"/>
      <c r="NCR25" s="757"/>
      <c r="NCS25" s="757"/>
      <c r="NCT25" s="757"/>
      <c r="NCU25" s="757"/>
      <c r="NCV25" s="757"/>
      <c r="NCW25" s="757"/>
      <c r="NCX25" s="757"/>
      <c r="NCY25" s="757"/>
      <c r="NCZ25" s="757"/>
      <c r="NDA25" s="757"/>
      <c r="NDB25" s="757"/>
      <c r="NDC25" s="757"/>
      <c r="NDD25" s="757"/>
      <c r="NDE25" s="757"/>
      <c r="NDF25" s="757"/>
      <c r="NDG25" s="757"/>
      <c r="NDH25" s="757"/>
      <c r="NDI25" s="757"/>
      <c r="NDJ25" s="757"/>
      <c r="NDK25" s="757"/>
      <c r="NDL25" s="757"/>
      <c r="NDM25" s="757"/>
      <c r="NDN25" s="757"/>
      <c r="NDO25" s="757"/>
      <c r="NDP25" s="757"/>
      <c r="NDQ25" s="757"/>
      <c r="NDR25" s="757"/>
      <c r="NDS25" s="757"/>
      <c r="NDT25" s="757"/>
      <c r="NDU25" s="757"/>
      <c r="NDV25" s="757"/>
      <c r="NDW25" s="757"/>
      <c r="NDX25" s="757"/>
      <c r="NDY25" s="757"/>
      <c r="NDZ25" s="757"/>
      <c r="NEA25" s="757"/>
      <c r="NEB25" s="757"/>
      <c r="NEC25" s="757"/>
      <c r="NED25" s="757"/>
      <c r="NEE25" s="757"/>
      <c r="NEF25" s="757"/>
      <c r="NEG25" s="757"/>
      <c r="NEH25" s="757"/>
      <c r="NEI25" s="757"/>
      <c r="NEJ25" s="757"/>
      <c r="NEK25" s="757"/>
      <c r="NEL25" s="757"/>
      <c r="NEM25" s="757"/>
      <c r="NEN25" s="757"/>
      <c r="NEO25" s="757"/>
      <c r="NEP25" s="757"/>
      <c r="NEQ25" s="757"/>
      <c r="NER25" s="757"/>
      <c r="NES25" s="757"/>
      <c r="NET25" s="757"/>
      <c r="NEU25" s="757"/>
      <c r="NEV25" s="757"/>
      <c r="NEW25" s="757"/>
      <c r="NEX25" s="757"/>
      <c r="NEY25" s="757"/>
      <c r="NEZ25" s="757"/>
      <c r="NFA25" s="757"/>
      <c r="NFB25" s="757"/>
      <c r="NFC25" s="757"/>
      <c r="NFD25" s="757"/>
      <c r="NFE25" s="757"/>
      <c r="NFF25" s="757"/>
      <c r="NFG25" s="757"/>
      <c r="NFH25" s="757"/>
      <c r="NFI25" s="757"/>
      <c r="NFJ25" s="757"/>
      <c r="NFK25" s="757"/>
      <c r="NFL25" s="757"/>
      <c r="NFM25" s="757"/>
      <c r="NFN25" s="757"/>
      <c r="NFO25" s="757"/>
      <c r="NFP25" s="757"/>
      <c r="NFQ25" s="757"/>
      <c r="NFR25" s="757"/>
      <c r="NFS25" s="757"/>
      <c r="NFT25" s="757"/>
      <c r="NFU25" s="757"/>
      <c r="NFV25" s="757"/>
      <c r="NFW25" s="757"/>
      <c r="NFX25" s="757"/>
      <c r="NFY25" s="757"/>
      <c r="NFZ25" s="757"/>
      <c r="NGA25" s="757"/>
      <c r="NGB25" s="757"/>
      <c r="NGC25" s="757"/>
      <c r="NGD25" s="757"/>
      <c r="NGE25" s="757"/>
      <c r="NGF25" s="757"/>
      <c r="NGG25" s="757"/>
      <c r="NGH25" s="757"/>
      <c r="NGI25" s="757"/>
      <c r="NGJ25" s="757"/>
      <c r="NGK25" s="757"/>
      <c r="NGL25" s="757"/>
      <c r="NGM25" s="757"/>
      <c r="NGN25" s="757"/>
      <c r="NGO25" s="757"/>
      <c r="NGP25" s="757"/>
      <c r="NGQ25" s="757"/>
      <c r="NGR25" s="757"/>
      <c r="NGS25" s="757"/>
      <c r="NGT25" s="757"/>
      <c r="NGU25" s="757"/>
      <c r="NGV25" s="757"/>
      <c r="NGW25" s="757"/>
      <c r="NGX25" s="757"/>
      <c r="NGY25" s="757"/>
      <c r="NGZ25" s="757"/>
      <c r="NHA25" s="757"/>
      <c r="NHB25" s="757"/>
      <c r="NHC25" s="757"/>
      <c r="NHD25" s="757"/>
      <c r="NHE25" s="757"/>
      <c r="NHF25" s="757"/>
      <c r="NHG25" s="757"/>
      <c r="NHH25" s="757"/>
      <c r="NHI25" s="757"/>
      <c r="NHJ25" s="757"/>
      <c r="NHK25" s="757"/>
      <c r="NHL25" s="757"/>
      <c r="NHM25" s="757"/>
      <c r="NHN25" s="757"/>
      <c r="NHO25" s="757"/>
      <c r="NHP25" s="757"/>
      <c r="NHQ25" s="757"/>
      <c r="NHR25" s="757"/>
      <c r="NHS25" s="757"/>
      <c r="NHT25" s="757"/>
      <c r="NHU25" s="757"/>
      <c r="NHV25" s="757"/>
      <c r="NHW25" s="757"/>
      <c r="NHX25" s="757"/>
      <c r="NHY25" s="757"/>
      <c r="NHZ25" s="757"/>
      <c r="NIA25" s="757"/>
      <c r="NIB25" s="757"/>
      <c r="NIC25" s="757"/>
      <c r="NID25" s="757"/>
      <c r="NIE25" s="757"/>
      <c r="NIF25" s="757"/>
      <c r="NIG25" s="757"/>
      <c r="NIH25" s="757"/>
      <c r="NII25" s="757"/>
      <c r="NIJ25" s="757"/>
      <c r="NIK25" s="757"/>
      <c r="NIL25" s="757"/>
      <c r="NIM25" s="757"/>
      <c r="NIN25" s="757"/>
      <c r="NIO25" s="757"/>
      <c r="NIP25" s="757"/>
      <c r="NIQ25" s="757"/>
      <c r="NIR25" s="757"/>
      <c r="NIS25" s="757"/>
      <c r="NIT25" s="757"/>
      <c r="NIU25" s="757"/>
      <c r="NIV25" s="757"/>
      <c r="NIW25" s="757"/>
      <c r="NIX25" s="757"/>
      <c r="NIY25" s="757"/>
      <c r="NIZ25" s="757"/>
      <c r="NJA25" s="757"/>
      <c r="NJB25" s="757"/>
      <c r="NJC25" s="757"/>
      <c r="NJD25" s="757"/>
      <c r="NJE25" s="757"/>
      <c r="NJF25" s="757"/>
      <c r="NJG25" s="757"/>
      <c r="NJH25" s="757"/>
      <c r="NJI25" s="757"/>
      <c r="NJJ25" s="757"/>
      <c r="NJK25" s="757"/>
      <c r="NJL25" s="757"/>
      <c r="NJM25" s="757"/>
      <c r="NJN25" s="757"/>
      <c r="NJO25" s="757"/>
      <c r="NJP25" s="757"/>
      <c r="NJQ25" s="757"/>
      <c r="NJR25" s="757"/>
      <c r="NJS25" s="757"/>
      <c r="NJT25" s="757"/>
      <c r="NJU25" s="757"/>
      <c r="NJV25" s="757"/>
      <c r="NJW25" s="757"/>
      <c r="NJX25" s="757"/>
      <c r="NJY25" s="757"/>
      <c r="NJZ25" s="757"/>
      <c r="NKA25" s="757"/>
      <c r="NKB25" s="757"/>
      <c r="NKC25" s="757"/>
      <c r="NKD25" s="757"/>
      <c r="NKE25" s="757"/>
      <c r="NKF25" s="757"/>
      <c r="NKG25" s="757"/>
      <c r="NKH25" s="757"/>
      <c r="NKI25" s="757"/>
      <c r="NKJ25" s="757"/>
      <c r="NKK25" s="757"/>
      <c r="NKL25" s="757"/>
      <c r="NKM25" s="757"/>
      <c r="NKN25" s="757"/>
      <c r="NKO25" s="757"/>
      <c r="NKP25" s="757"/>
      <c r="NKQ25" s="757"/>
      <c r="NKR25" s="757"/>
      <c r="NKS25" s="757"/>
      <c r="NKT25" s="757"/>
      <c r="NKU25" s="757"/>
      <c r="NKV25" s="757"/>
      <c r="NKW25" s="757"/>
      <c r="NKX25" s="757"/>
      <c r="NKY25" s="757"/>
      <c r="NKZ25" s="757"/>
      <c r="NLA25" s="757"/>
      <c r="NLB25" s="757"/>
      <c r="NLC25" s="757"/>
      <c r="NLD25" s="757"/>
      <c r="NLE25" s="757"/>
      <c r="NLF25" s="757"/>
      <c r="NLG25" s="757"/>
      <c r="NLH25" s="757"/>
      <c r="NLI25" s="757"/>
      <c r="NLJ25" s="757"/>
      <c r="NLK25" s="757"/>
      <c r="NLL25" s="757"/>
      <c r="NLM25" s="757"/>
      <c r="NLN25" s="757"/>
      <c r="NLO25" s="757"/>
      <c r="NLP25" s="757"/>
      <c r="NLQ25" s="757"/>
      <c r="NLR25" s="757"/>
      <c r="NLS25" s="757"/>
      <c r="NLT25" s="757"/>
      <c r="NLU25" s="757"/>
      <c r="NLV25" s="757"/>
      <c r="NLW25" s="757"/>
      <c r="NLX25" s="757"/>
      <c r="NLY25" s="757"/>
      <c r="NLZ25" s="757"/>
      <c r="NMA25" s="757"/>
      <c r="NMB25" s="757"/>
      <c r="NMC25" s="757"/>
      <c r="NMD25" s="757"/>
      <c r="NME25" s="757"/>
      <c r="NMF25" s="757"/>
      <c r="NMG25" s="757"/>
      <c r="NMH25" s="757"/>
      <c r="NMI25" s="757"/>
      <c r="NMJ25" s="757"/>
      <c r="NMK25" s="757"/>
      <c r="NML25" s="757"/>
      <c r="NMM25" s="757"/>
      <c r="NMN25" s="757"/>
      <c r="NMO25" s="757"/>
      <c r="NMP25" s="757"/>
      <c r="NMQ25" s="757"/>
      <c r="NMR25" s="757"/>
      <c r="NMS25" s="757"/>
      <c r="NMT25" s="757"/>
      <c r="NMU25" s="757"/>
      <c r="NMV25" s="757"/>
      <c r="NMW25" s="757"/>
      <c r="NMX25" s="757"/>
      <c r="NMY25" s="757"/>
      <c r="NMZ25" s="757"/>
      <c r="NNA25" s="757"/>
      <c r="NNB25" s="757"/>
      <c r="NNC25" s="757"/>
      <c r="NND25" s="757"/>
      <c r="NNE25" s="757"/>
      <c r="NNF25" s="757"/>
      <c r="NNG25" s="757"/>
      <c r="NNH25" s="757"/>
      <c r="NNI25" s="757"/>
      <c r="NNJ25" s="757"/>
      <c r="NNK25" s="757"/>
      <c r="NNL25" s="757"/>
      <c r="NNM25" s="757"/>
      <c r="NNN25" s="757"/>
      <c r="NNO25" s="757"/>
      <c r="NNP25" s="757"/>
      <c r="NNQ25" s="757"/>
      <c r="NNR25" s="757"/>
      <c r="NNS25" s="757"/>
      <c r="NNT25" s="757"/>
      <c r="NNU25" s="757"/>
      <c r="NNV25" s="757"/>
      <c r="NNW25" s="757"/>
      <c r="NNX25" s="757"/>
      <c r="NNY25" s="757"/>
      <c r="NNZ25" s="757"/>
      <c r="NOA25" s="757"/>
      <c r="NOB25" s="757"/>
      <c r="NOC25" s="757"/>
      <c r="NOD25" s="757"/>
      <c r="NOE25" s="757"/>
      <c r="NOF25" s="757"/>
      <c r="NOG25" s="757"/>
      <c r="NOH25" s="757"/>
      <c r="NOI25" s="757"/>
      <c r="NOJ25" s="757"/>
      <c r="NOK25" s="757"/>
      <c r="NOL25" s="757"/>
      <c r="NOM25" s="757"/>
      <c r="NON25" s="757"/>
      <c r="NOO25" s="757"/>
      <c r="NOP25" s="757"/>
      <c r="NOQ25" s="757"/>
      <c r="NOR25" s="757"/>
      <c r="NOS25" s="757"/>
      <c r="NOT25" s="757"/>
      <c r="NOU25" s="757"/>
      <c r="NOV25" s="757"/>
      <c r="NOW25" s="757"/>
      <c r="NOX25" s="757"/>
      <c r="NOY25" s="757"/>
      <c r="NOZ25" s="757"/>
      <c r="NPA25" s="757"/>
      <c r="NPB25" s="757"/>
      <c r="NPC25" s="757"/>
      <c r="NPD25" s="757"/>
      <c r="NPE25" s="757"/>
      <c r="NPF25" s="757"/>
      <c r="NPG25" s="757"/>
      <c r="NPH25" s="757"/>
      <c r="NPI25" s="757"/>
      <c r="NPJ25" s="757"/>
      <c r="NPK25" s="757"/>
      <c r="NPL25" s="757"/>
      <c r="NPM25" s="757"/>
      <c r="NPN25" s="757"/>
      <c r="NPO25" s="757"/>
      <c r="NPP25" s="757"/>
      <c r="NPQ25" s="757"/>
      <c r="NPR25" s="757"/>
      <c r="NPS25" s="757"/>
      <c r="NPT25" s="757"/>
      <c r="NPU25" s="757"/>
      <c r="NPV25" s="757"/>
      <c r="NPW25" s="757"/>
      <c r="NPX25" s="757"/>
      <c r="NPY25" s="757"/>
      <c r="NPZ25" s="757"/>
      <c r="NQA25" s="757"/>
      <c r="NQB25" s="757"/>
      <c r="NQC25" s="757"/>
      <c r="NQD25" s="757"/>
      <c r="NQE25" s="757"/>
      <c r="NQF25" s="757"/>
      <c r="NQG25" s="757"/>
      <c r="NQH25" s="757"/>
      <c r="NQI25" s="757"/>
      <c r="NQJ25" s="757"/>
      <c r="NQK25" s="757"/>
      <c r="NQL25" s="757"/>
      <c r="NQM25" s="757"/>
      <c r="NQN25" s="757"/>
      <c r="NQO25" s="757"/>
      <c r="NQP25" s="757"/>
      <c r="NQQ25" s="757"/>
      <c r="NQR25" s="757"/>
      <c r="NQS25" s="757"/>
      <c r="NQT25" s="757"/>
      <c r="NQU25" s="757"/>
      <c r="NQV25" s="757"/>
      <c r="NQW25" s="757"/>
      <c r="NQX25" s="757"/>
      <c r="NQY25" s="757"/>
      <c r="NQZ25" s="757"/>
      <c r="NRA25" s="757"/>
      <c r="NRB25" s="757"/>
      <c r="NRC25" s="757"/>
      <c r="NRD25" s="757"/>
      <c r="NRE25" s="757"/>
      <c r="NRF25" s="757"/>
      <c r="NRG25" s="757"/>
      <c r="NRH25" s="757"/>
      <c r="NRI25" s="757"/>
      <c r="NRJ25" s="757"/>
      <c r="NRK25" s="757"/>
      <c r="NRL25" s="757"/>
      <c r="NRM25" s="757"/>
      <c r="NRN25" s="757"/>
      <c r="NRO25" s="757"/>
      <c r="NRP25" s="757"/>
      <c r="NRQ25" s="757"/>
      <c r="NRR25" s="757"/>
      <c r="NRS25" s="757"/>
      <c r="NRT25" s="757"/>
      <c r="NRU25" s="757"/>
      <c r="NRV25" s="757"/>
      <c r="NRW25" s="757"/>
      <c r="NRX25" s="757"/>
      <c r="NRY25" s="757"/>
      <c r="NRZ25" s="757"/>
      <c r="NSA25" s="757"/>
      <c r="NSB25" s="757"/>
      <c r="NSC25" s="757"/>
      <c r="NSD25" s="757"/>
      <c r="NSE25" s="757"/>
      <c r="NSF25" s="757"/>
      <c r="NSG25" s="757"/>
      <c r="NSH25" s="757"/>
      <c r="NSI25" s="757"/>
      <c r="NSJ25" s="757"/>
      <c r="NSK25" s="757"/>
      <c r="NSL25" s="757"/>
      <c r="NSM25" s="757"/>
      <c r="NSN25" s="757"/>
      <c r="NSO25" s="757"/>
      <c r="NSP25" s="757"/>
      <c r="NSQ25" s="757"/>
      <c r="NSR25" s="757"/>
      <c r="NSS25" s="757"/>
      <c r="NST25" s="757"/>
      <c r="NSU25" s="757"/>
      <c r="NSV25" s="757"/>
      <c r="NSW25" s="757"/>
      <c r="NSX25" s="757"/>
      <c r="NSY25" s="757"/>
      <c r="NSZ25" s="757"/>
      <c r="NTA25" s="757"/>
      <c r="NTB25" s="757"/>
      <c r="NTC25" s="757"/>
      <c r="NTD25" s="757"/>
      <c r="NTE25" s="757"/>
      <c r="NTF25" s="757"/>
      <c r="NTG25" s="757"/>
      <c r="NTH25" s="757"/>
      <c r="NTI25" s="757"/>
      <c r="NTJ25" s="757"/>
      <c r="NTK25" s="757"/>
      <c r="NTL25" s="757"/>
      <c r="NTM25" s="757"/>
      <c r="NTN25" s="757"/>
      <c r="NTO25" s="757"/>
      <c r="NTP25" s="757"/>
      <c r="NTQ25" s="757"/>
      <c r="NTR25" s="757"/>
      <c r="NTS25" s="757"/>
      <c r="NTT25" s="757"/>
      <c r="NTU25" s="757"/>
      <c r="NTV25" s="757"/>
      <c r="NTW25" s="757"/>
      <c r="NTX25" s="757"/>
      <c r="NTY25" s="757"/>
      <c r="NTZ25" s="757"/>
      <c r="NUA25" s="757"/>
      <c r="NUB25" s="757"/>
      <c r="NUC25" s="757"/>
      <c r="NUD25" s="757"/>
      <c r="NUE25" s="757"/>
      <c r="NUF25" s="757"/>
      <c r="NUG25" s="757"/>
      <c r="NUH25" s="757"/>
      <c r="NUI25" s="757"/>
      <c r="NUJ25" s="757"/>
      <c r="NUK25" s="757"/>
      <c r="NUL25" s="757"/>
      <c r="NUM25" s="757"/>
      <c r="NUN25" s="757"/>
      <c r="NUO25" s="757"/>
      <c r="NUP25" s="757"/>
      <c r="NUQ25" s="757"/>
      <c r="NUR25" s="757"/>
      <c r="NUS25" s="757"/>
      <c r="NUT25" s="757"/>
      <c r="NUU25" s="757"/>
      <c r="NUV25" s="757"/>
      <c r="NUW25" s="757"/>
      <c r="NUX25" s="757"/>
      <c r="NUY25" s="757"/>
      <c r="NUZ25" s="757"/>
      <c r="NVA25" s="757"/>
      <c r="NVB25" s="757"/>
      <c r="NVC25" s="757"/>
      <c r="NVD25" s="757"/>
      <c r="NVE25" s="757"/>
      <c r="NVF25" s="757"/>
      <c r="NVG25" s="757"/>
      <c r="NVH25" s="757"/>
      <c r="NVI25" s="757"/>
      <c r="NVJ25" s="757"/>
      <c r="NVK25" s="757"/>
      <c r="NVL25" s="757"/>
      <c r="NVM25" s="757"/>
      <c r="NVN25" s="757"/>
      <c r="NVO25" s="757"/>
      <c r="NVP25" s="757"/>
      <c r="NVQ25" s="757"/>
      <c r="NVR25" s="757"/>
      <c r="NVS25" s="757"/>
      <c r="NVT25" s="757"/>
      <c r="NVU25" s="757"/>
      <c r="NVV25" s="757"/>
      <c r="NVW25" s="757"/>
      <c r="NVX25" s="757"/>
      <c r="NVY25" s="757"/>
      <c r="NVZ25" s="757"/>
      <c r="NWA25" s="757"/>
      <c r="NWB25" s="757"/>
      <c r="NWC25" s="757"/>
      <c r="NWD25" s="757"/>
      <c r="NWE25" s="757"/>
      <c r="NWF25" s="757"/>
      <c r="NWG25" s="757"/>
      <c r="NWH25" s="757"/>
      <c r="NWI25" s="757"/>
      <c r="NWJ25" s="757"/>
      <c r="NWK25" s="757"/>
      <c r="NWL25" s="757"/>
      <c r="NWM25" s="757"/>
      <c r="NWN25" s="757"/>
      <c r="NWO25" s="757"/>
      <c r="NWP25" s="757"/>
      <c r="NWQ25" s="757"/>
      <c r="NWR25" s="757"/>
      <c r="NWS25" s="757"/>
      <c r="NWT25" s="757"/>
      <c r="NWU25" s="757"/>
      <c r="NWV25" s="757"/>
      <c r="NWW25" s="757"/>
      <c r="NWX25" s="757"/>
      <c r="NWY25" s="757"/>
      <c r="NWZ25" s="757"/>
      <c r="NXA25" s="757"/>
      <c r="NXB25" s="757"/>
      <c r="NXC25" s="757"/>
      <c r="NXD25" s="757"/>
      <c r="NXE25" s="757"/>
      <c r="NXF25" s="757"/>
      <c r="NXG25" s="757"/>
      <c r="NXH25" s="757"/>
      <c r="NXI25" s="757"/>
      <c r="NXJ25" s="757"/>
      <c r="NXK25" s="757"/>
      <c r="NXL25" s="757"/>
      <c r="NXM25" s="757"/>
      <c r="NXN25" s="757"/>
      <c r="NXO25" s="757"/>
      <c r="NXP25" s="757"/>
      <c r="NXQ25" s="757"/>
      <c r="NXR25" s="757"/>
      <c r="NXS25" s="757"/>
      <c r="NXT25" s="757"/>
      <c r="NXU25" s="757"/>
      <c r="NXV25" s="757"/>
      <c r="NXW25" s="757"/>
      <c r="NXX25" s="757"/>
      <c r="NXY25" s="757"/>
      <c r="NXZ25" s="757"/>
      <c r="NYA25" s="757"/>
      <c r="NYB25" s="757"/>
      <c r="NYC25" s="757"/>
      <c r="NYD25" s="757"/>
      <c r="NYE25" s="757"/>
      <c r="NYF25" s="757"/>
      <c r="NYG25" s="757"/>
      <c r="NYH25" s="757"/>
      <c r="NYI25" s="757"/>
      <c r="NYJ25" s="757"/>
      <c r="NYK25" s="757"/>
      <c r="NYL25" s="757"/>
      <c r="NYM25" s="757"/>
      <c r="NYN25" s="757"/>
      <c r="NYO25" s="757"/>
      <c r="NYP25" s="757"/>
      <c r="NYQ25" s="757"/>
      <c r="NYR25" s="757"/>
      <c r="NYS25" s="757"/>
      <c r="NYT25" s="757"/>
      <c r="NYU25" s="757"/>
      <c r="NYV25" s="757"/>
      <c r="NYW25" s="757"/>
      <c r="NYX25" s="757"/>
      <c r="NYY25" s="757"/>
      <c r="NYZ25" s="757"/>
      <c r="NZA25" s="757"/>
      <c r="NZB25" s="757"/>
      <c r="NZC25" s="757"/>
      <c r="NZD25" s="757"/>
      <c r="NZE25" s="757"/>
      <c r="NZF25" s="757"/>
      <c r="NZG25" s="757"/>
      <c r="NZH25" s="757"/>
      <c r="NZI25" s="757"/>
      <c r="NZJ25" s="757"/>
      <c r="NZK25" s="757"/>
      <c r="NZL25" s="757"/>
      <c r="NZM25" s="757"/>
      <c r="NZN25" s="757"/>
      <c r="NZO25" s="757"/>
      <c r="NZP25" s="757"/>
      <c r="NZQ25" s="757"/>
      <c r="NZR25" s="757"/>
      <c r="NZS25" s="757"/>
      <c r="NZT25" s="757"/>
      <c r="NZU25" s="757"/>
      <c r="NZV25" s="757"/>
      <c r="NZW25" s="757"/>
      <c r="NZX25" s="757"/>
      <c r="NZY25" s="757"/>
      <c r="NZZ25" s="757"/>
      <c r="OAA25" s="757"/>
      <c r="OAB25" s="757"/>
      <c r="OAC25" s="757"/>
      <c r="OAD25" s="757"/>
      <c r="OAE25" s="757"/>
      <c r="OAF25" s="757"/>
      <c r="OAG25" s="757"/>
      <c r="OAH25" s="757"/>
      <c r="OAI25" s="757"/>
      <c r="OAJ25" s="757"/>
      <c r="OAK25" s="757"/>
      <c r="OAL25" s="757"/>
      <c r="OAM25" s="757"/>
      <c r="OAN25" s="757"/>
      <c r="OAO25" s="757"/>
      <c r="OAP25" s="757"/>
      <c r="OAQ25" s="757"/>
      <c r="OAR25" s="757"/>
      <c r="OAS25" s="757"/>
      <c r="OAT25" s="757"/>
      <c r="OAU25" s="757"/>
      <c r="OAV25" s="757"/>
      <c r="OAW25" s="757"/>
      <c r="OAX25" s="757"/>
      <c r="OAY25" s="757"/>
      <c r="OAZ25" s="757"/>
      <c r="OBA25" s="757"/>
      <c r="OBB25" s="757"/>
      <c r="OBC25" s="757"/>
      <c r="OBD25" s="757"/>
      <c r="OBE25" s="757"/>
      <c r="OBF25" s="757"/>
      <c r="OBG25" s="757"/>
      <c r="OBH25" s="757"/>
      <c r="OBI25" s="757"/>
      <c r="OBJ25" s="757"/>
      <c r="OBK25" s="757"/>
      <c r="OBL25" s="757"/>
      <c r="OBM25" s="757"/>
      <c r="OBN25" s="757"/>
      <c r="OBO25" s="757"/>
      <c r="OBP25" s="757"/>
      <c r="OBQ25" s="757"/>
      <c r="OBR25" s="757"/>
      <c r="OBS25" s="757"/>
      <c r="OBT25" s="757"/>
      <c r="OBU25" s="757"/>
      <c r="OBV25" s="757"/>
      <c r="OBW25" s="757"/>
      <c r="OBX25" s="757"/>
      <c r="OBY25" s="757"/>
      <c r="OBZ25" s="757"/>
      <c r="OCA25" s="757"/>
      <c r="OCB25" s="757"/>
      <c r="OCC25" s="757"/>
      <c r="OCD25" s="757"/>
      <c r="OCE25" s="757"/>
      <c r="OCF25" s="757"/>
      <c r="OCG25" s="757"/>
      <c r="OCH25" s="757"/>
      <c r="OCI25" s="757"/>
      <c r="OCJ25" s="757"/>
      <c r="OCK25" s="757"/>
      <c r="OCL25" s="757"/>
      <c r="OCM25" s="757"/>
      <c r="OCN25" s="757"/>
      <c r="OCO25" s="757"/>
      <c r="OCP25" s="757"/>
      <c r="OCQ25" s="757"/>
      <c r="OCR25" s="757"/>
      <c r="OCS25" s="757"/>
      <c r="OCT25" s="757"/>
      <c r="OCU25" s="757"/>
      <c r="OCV25" s="757"/>
      <c r="OCW25" s="757"/>
      <c r="OCX25" s="757"/>
      <c r="OCY25" s="757"/>
      <c r="OCZ25" s="757"/>
      <c r="ODA25" s="757"/>
      <c r="ODB25" s="757"/>
      <c r="ODC25" s="757"/>
      <c r="ODD25" s="757"/>
      <c r="ODE25" s="757"/>
      <c r="ODF25" s="757"/>
      <c r="ODG25" s="757"/>
      <c r="ODH25" s="757"/>
      <c r="ODI25" s="757"/>
      <c r="ODJ25" s="757"/>
      <c r="ODK25" s="757"/>
      <c r="ODL25" s="757"/>
      <c r="ODM25" s="757"/>
      <c r="ODN25" s="757"/>
      <c r="ODO25" s="757"/>
      <c r="ODP25" s="757"/>
      <c r="ODQ25" s="757"/>
      <c r="ODR25" s="757"/>
      <c r="ODS25" s="757"/>
      <c r="ODT25" s="757"/>
      <c r="ODU25" s="757"/>
      <c r="ODV25" s="757"/>
      <c r="ODW25" s="757"/>
      <c r="ODX25" s="757"/>
      <c r="ODY25" s="757"/>
      <c r="ODZ25" s="757"/>
      <c r="OEA25" s="757"/>
      <c r="OEB25" s="757"/>
      <c r="OEC25" s="757"/>
      <c r="OED25" s="757"/>
      <c r="OEE25" s="757"/>
      <c r="OEF25" s="757"/>
      <c r="OEG25" s="757"/>
      <c r="OEH25" s="757"/>
      <c r="OEI25" s="757"/>
      <c r="OEJ25" s="757"/>
      <c r="OEK25" s="757"/>
      <c r="OEL25" s="757"/>
      <c r="OEM25" s="757"/>
      <c r="OEN25" s="757"/>
      <c r="OEO25" s="757"/>
      <c r="OEP25" s="757"/>
      <c r="OEQ25" s="757"/>
      <c r="OER25" s="757"/>
      <c r="OES25" s="757"/>
      <c r="OET25" s="757"/>
      <c r="OEU25" s="757"/>
      <c r="OEV25" s="757"/>
      <c r="OEW25" s="757"/>
      <c r="OEX25" s="757"/>
      <c r="OEY25" s="757"/>
      <c r="OEZ25" s="757"/>
      <c r="OFA25" s="757"/>
      <c r="OFB25" s="757"/>
      <c r="OFC25" s="757"/>
      <c r="OFD25" s="757"/>
      <c r="OFE25" s="757"/>
      <c r="OFF25" s="757"/>
      <c r="OFG25" s="757"/>
      <c r="OFH25" s="757"/>
      <c r="OFI25" s="757"/>
      <c r="OFJ25" s="757"/>
      <c r="OFK25" s="757"/>
      <c r="OFL25" s="757"/>
      <c r="OFM25" s="757"/>
      <c r="OFN25" s="757"/>
      <c r="OFO25" s="757"/>
      <c r="OFP25" s="757"/>
      <c r="OFQ25" s="757"/>
      <c r="OFR25" s="757"/>
      <c r="OFS25" s="757"/>
      <c r="OFT25" s="757"/>
      <c r="OFU25" s="757"/>
      <c r="OFV25" s="757"/>
      <c r="OFW25" s="757"/>
      <c r="OFX25" s="757"/>
      <c r="OFY25" s="757"/>
      <c r="OFZ25" s="757"/>
      <c r="OGA25" s="757"/>
      <c r="OGB25" s="757"/>
      <c r="OGC25" s="757"/>
      <c r="OGD25" s="757"/>
      <c r="OGE25" s="757"/>
      <c r="OGF25" s="757"/>
      <c r="OGG25" s="757"/>
      <c r="OGH25" s="757"/>
      <c r="OGI25" s="757"/>
      <c r="OGJ25" s="757"/>
      <c r="OGK25" s="757"/>
      <c r="OGL25" s="757"/>
      <c r="OGM25" s="757"/>
      <c r="OGN25" s="757"/>
      <c r="OGO25" s="757"/>
      <c r="OGP25" s="757"/>
      <c r="OGQ25" s="757"/>
      <c r="OGR25" s="757"/>
      <c r="OGS25" s="757"/>
      <c r="OGT25" s="757"/>
      <c r="OGU25" s="757"/>
      <c r="OGV25" s="757"/>
      <c r="OGW25" s="757"/>
      <c r="OGX25" s="757"/>
      <c r="OGY25" s="757"/>
      <c r="OGZ25" s="757"/>
      <c r="OHA25" s="757"/>
      <c r="OHB25" s="757"/>
      <c r="OHC25" s="757"/>
      <c r="OHD25" s="757"/>
      <c r="OHE25" s="757"/>
      <c r="OHF25" s="757"/>
      <c r="OHG25" s="757"/>
      <c r="OHH25" s="757"/>
      <c r="OHI25" s="757"/>
      <c r="OHJ25" s="757"/>
      <c r="OHK25" s="757"/>
      <c r="OHL25" s="757"/>
      <c r="OHM25" s="757"/>
      <c r="OHN25" s="757"/>
      <c r="OHO25" s="757"/>
      <c r="OHP25" s="757"/>
      <c r="OHQ25" s="757"/>
      <c r="OHR25" s="757"/>
      <c r="OHS25" s="757"/>
      <c r="OHT25" s="757"/>
      <c r="OHU25" s="757"/>
      <c r="OHV25" s="757"/>
      <c r="OHW25" s="757"/>
      <c r="OHX25" s="757"/>
      <c r="OHY25" s="757"/>
      <c r="OHZ25" s="757"/>
      <c r="OIA25" s="757"/>
      <c r="OIB25" s="757"/>
      <c r="OIC25" s="757"/>
      <c r="OID25" s="757"/>
      <c r="OIE25" s="757"/>
      <c r="OIF25" s="757"/>
      <c r="OIG25" s="757"/>
      <c r="OIH25" s="757"/>
      <c r="OII25" s="757"/>
      <c r="OIJ25" s="757"/>
      <c r="OIK25" s="757"/>
      <c r="OIL25" s="757"/>
      <c r="OIM25" s="757"/>
      <c r="OIN25" s="757"/>
      <c r="OIO25" s="757"/>
      <c r="OIP25" s="757"/>
      <c r="OIQ25" s="757"/>
      <c r="OIR25" s="757"/>
      <c r="OIS25" s="757"/>
      <c r="OIT25" s="757"/>
      <c r="OIU25" s="757"/>
      <c r="OIV25" s="757"/>
      <c r="OIW25" s="757"/>
      <c r="OIX25" s="757"/>
      <c r="OIY25" s="757"/>
      <c r="OIZ25" s="757"/>
      <c r="OJA25" s="757"/>
      <c r="OJB25" s="757"/>
      <c r="OJC25" s="757"/>
      <c r="OJD25" s="757"/>
      <c r="OJE25" s="757"/>
      <c r="OJF25" s="757"/>
      <c r="OJG25" s="757"/>
      <c r="OJH25" s="757"/>
      <c r="OJI25" s="757"/>
      <c r="OJJ25" s="757"/>
      <c r="OJK25" s="757"/>
      <c r="OJL25" s="757"/>
      <c r="OJM25" s="757"/>
      <c r="OJN25" s="757"/>
      <c r="OJO25" s="757"/>
      <c r="OJP25" s="757"/>
      <c r="OJQ25" s="757"/>
      <c r="OJR25" s="757"/>
      <c r="OJS25" s="757"/>
      <c r="OJT25" s="757"/>
      <c r="OJU25" s="757"/>
      <c r="OJV25" s="757"/>
      <c r="OJW25" s="757"/>
      <c r="OJX25" s="757"/>
      <c r="OJY25" s="757"/>
      <c r="OJZ25" s="757"/>
      <c r="OKA25" s="757"/>
      <c r="OKB25" s="757"/>
      <c r="OKC25" s="757"/>
      <c r="OKD25" s="757"/>
      <c r="OKE25" s="757"/>
      <c r="OKF25" s="757"/>
      <c r="OKG25" s="757"/>
      <c r="OKH25" s="757"/>
      <c r="OKI25" s="757"/>
      <c r="OKJ25" s="757"/>
      <c r="OKK25" s="757"/>
      <c r="OKL25" s="757"/>
      <c r="OKM25" s="757"/>
      <c r="OKN25" s="757"/>
      <c r="OKO25" s="757"/>
      <c r="OKP25" s="757"/>
      <c r="OKQ25" s="757"/>
      <c r="OKR25" s="757"/>
      <c r="OKS25" s="757"/>
      <c r="OKT25" s="757"/>
      <c r="OKU25" s="757"/>
      <c r="OKV25" s="757"/>
      <c r="OKW25" s="757"/>
      <c r="OKX25" s="757"/>
      <c r="OKY25" s="757"/>
      <c r="OKZ25" s="757"/>
      <c r="OLA25" s="757"/>
      <c r="OLB25" s="757"/>
      <c r="OLC25" s="757"/>
      <c r="OLD25" s="757"/>
      <c r="OLE25" s="757"/>
      <c r="OLF25" s="757"/>
      <c r="OLG25" s="757"/>
      <c r="OLH25" s="757"/>
      <c r="OLI25" s="757"/>
      <c r="OLJ25" s="757"/>
      <c r="OLK25" s="757"/>
      <c r="OLL25" s="757"/>
      <c r="OLM25" s="757"/>
      <c r="OLN25" s="757"/>
      <c r="OLO25" s="757"/>
      <c r="OLP25" s="757"/>
      <c r="OLQ25" s="757"/>
      <c r="OLR25" s="757"/>
      <c r="OLS25" s="757"/>
      <c r="OLT25" s="757"/>
      <c r="OLU25" s="757"/>
      <c r="OLV25" s="757"/>
      <c r="OLW25" s="757"/>
      <c r="OLX25" s="757"/>
      <c r="OLY25" s="757"/>
      <c r="OLZ25" s="757"/>
      <c r="OMA25" s="757"/>
      <c r="OMB25" s="757"/>
      <c r="OMC25" s="757"/>
      <c r="OMD25" s="757"/>
      <c r="OME25" s="757"/>
      <c r="OMF25" s="757"/>
      <c r="OMG25" s="757"/>
      <c r="OMH25" s="757"/>
      <c r="OMI25" s="757"/>
      <c r="OMJ25" s="757"/>
      <c r="OMK25" s="757"/>
      <c r="OML25" s="757"/>
      <c r="OMM25" s="757"/>
      <c r="OMN25" s="757"/>
      <c r="OMO25" s="757"/>
      <c r="OMP25" s="757"/>
      <c r="OMQ25" s="757"/>
      <c r="OMR25" s="757"/>
      <c r="OMS25" s="757"/>
      <c r="OMT25" s="757"/>
      <c r="OMU25" s="757"/>
      <c r="OMV25" s="757"/>
      <c r="OMW25" s="757"/>
      <c r="OMX25" s="757"/>
      <c r="OMY25" s="757"/>
      <c r="OMZ25" s="757"/>
      <c r="ONA25" s="757"/>
      <c r="ONB25" s="757"/>
      <c r="ONC25" s="757"/>
      <c r="OND25" s="757"/>
      <c r="ONE25" s="757"/>
      <c r="ONF25" s="757"/>
      <c r="ONG25" s="757"/>
      <c r="ONH25" s="757"/>
      <c r="ONI25" s="757"/>
      <c r="ONJ25" s="757"/>
      <c r="ONK25" s="757"/>
      <c r="ONL25" s="757"/>
      <c r="ONM25" s="757"/>
      <c r="ONN25" s="757"/>
      <c r="ONO25" s="757"/>
      <c r="ONP25" s="757"/>
      <c r="ONQ25" s="757"/>
      <c r="ONR25" s="757"/>
      <c r="ONS25" s="757"/>
      <c r="ONT25" s="757"/>
      <c r="ONU25" s="757"/>
      <c r="ONV25" s="757"/>
      <c r="ONW25" s="757"/>
      <c r="ONX25" s="757"/>
      <c r="ONY25" s="757"/>
      <c r="ONZ25" s="757"/>
      <c r="OOA25" s="757"/>
      <c r="OOB25" s="757"/>
      <c r="OOC25" s="757"/>
      <c r="OOD25" s="757"/>
      <c r="OOE25" s="757"/>
      <c r="OOF25" s="757"/>
      <c r="OOG25" s="757"/>
      <c r="OOH25" s="757"/>
      <c r="OOI25" s="757"/>
      <c r="OOJ25" s="757"/>
      <c r="OOK25" s="757"/>
      <c r="OOL25" s="757"/>
      <c r="OOM25" s="757"/>
      <c r="OON25" s="757"/>
      <c r="OOO25" s="757"/>
      <c r="OOP25" s="757"/>
      <c r="OOQ25" s="757"/>
      <c r="OOR25" s="757"/>
      <c r="OOS25" s="757"/>
      <c r="OOT25" s="757"/>
      <c r="OOU25" s="757"/>
      <c r="OOV25" s="757"/>
      <c r="OOW25" s="757"/>
      <c r="OOX25" s="757"/>
      <c r="OOY25" s="757"/>
      <c r="OOZ25" s="757"/>
      <c r="OPA25" s="757"/>
      <c r="OPB25" s="757"/>
      <c r="OPC25" s="757"/>
      <c r="OPD25" s="757"/>
      <c r="OPE25" s="757"/>
      <c r="OPF25" s="757"/>
      <c r="OPG25" s="757"/>
      <c r="OPH25" s="757"/>
      <c r="OPI25" s="757"/>
      <c r="OPJ25" s="757"/>
      <c r="OPK25" s="757"/>
      <c r="OPL25" s="757"/>
      <c r="OPM25" s="757"/>
      <c r="OPN25" s="757"/>
      <c r="OPO25" s="757"/>
      <c r="OPP25" s="757"/>
      <c r="OPQ25" s="757"/>
      <c r="OPR25" s="757"/>
      <c r="OPS25" s="757"/>
      <c r="OPT25" s="757"/>
      <c r="OPU25" s="757"/>
      <c r="OPV25" s="757"/>
      <c r="OPW25" s="757"/>
      <c r="OPX25" s="757"/>
      <c r="OPY25" s="757"/>
      <c r="OPZ25" s="757"/>
      <c r="OQA25" s="757"/>
      <c r="OQB25" s="757"/>
      <c r="OQC25" s="757"/>
      <c r="OQD25" s="757"/>
      <c r="OQE25" s="757"/>
      <c r="OQF25" s="757"/>
      <c r="OQG25" s="757"/>
      <c r="OQH25" s="757"/>
      <c r="OQI25" s="757"/>
      <c r="OQJ25" s="757"/>
      <c r="OQK25" s="757"/>
      <c r="OQL25" s="757"/>
      <c r="OQM25" s="757"/>
      <c r="OQN25" s="757"/>
      <c r="OQO25" s="757"/>
      <c r="OQP25" s="757"/>
      <c r="OQQ25" s="757"/>
      <c r="OQR25" s="757"/>
      <c r="OQS25" s="757"/>
      <c r="OQT25" s="757"/>
      <c r="OQU25" s="757"/>
      <c r="OQV25" s="757"/>
      <c r="OQW25" s="757"/>
      <c r="OQX25" s="757"/>
      <c r="OQY25" s="757"/>
      <c r="OQZ25" s="757"/>
      <c r="ORA25" s="757"/>
      <c r="ORB25" s="757"/>
      <c r="ORC25" s="757"/>
      <c r="ORD25" s="757"/>
      <c r="ORE25" s="757"/>
      <c r="ORF25" s="757"/>
      <c r="ORG25" s="757"/>
      <c r="ORH25" s="757"/>
      <c r="ORI25" s="757"/>
      <c r="ORJ25" s="757"/>
      <c r="ORK25" s="757"/>
      <c r="ORL25" s="757"/>
      <c r="ORM25" s="757"/>
      <c r="ORN25" s="757"/>
      <c r="ORO25" s="757"/>
      <c r="ORP25" s="757"/>
      <c r="ORQ25" s="757"/>
      <c r="ORR25" s="757"/>
      <c r="ORS25" s="757"/>
      <c r="ORT25" s="757"/>
      <c r="ORU25" s="757"/>
      <c r="ORV25" s="757"/>
      <c r="ORW25" s="757"/>
      <c r="ORX25" s="757"/>
      <c r="ORY25" s="757"/>
      <c r="ORZ25" s="757"/>
      <c r="OSA25" s="757"/>
      <c r="OSB25" s="757"/>
      <c r="OSC25" s="757"/>
      <c r="OSD25" s="757"/>
      <c r="OSE25" s="757"/>
      <c r="OSF25" s="757"/>
      <c r="OSG25" s="757"/>
      <c r="OSH25" s="757"/>
      <c r="OSI25" s="757"/>
      <c r="OSJ25" s="757"/>
      <c r="OSK25" s="757"/>
      <c r="OSL25" s="757"/>
      <c r="OSM25" s="757"/>
      <c r="OSN25" s="757"/>
      <c r="OSO25" s="757"/>
      <c r="OSP25" s="757"/>
      <c r="OSQ25" s="757"/>
      <c r="OSR25" s="757"/>
      <c r="OSS25" s="757"/>
      <c r="OST25" s="757"/>
      <c r="OSU25" s="757"/>
      <c r="OSV25" s="757"/>
      <c r="OSW25" s="757"/>
      <c r="OSX25" s="757"/>
      <c r="OSY25" s="757"/>
      <c r="OSZ25" s="757"/>
      <c r="OTA25" s="757"/>
      <c r="OTB25" s="757"/>
      <c r="OTC25" s="757"/>
      <c r="OTD25" s="757"/>
      <c r="OTE25" s="757"/>
      <c r="OTF25" s="757"/>
      <c r="OTG25" s="757"/>
      <c r="OTH25" s="757"/>
      <c r="OTI25" s="757"/>
      <c r="OTJ25" s="757"/>
      <c r="OTK25" s="757"/>
      <c r="OTL25" s="757"/>
      <c r="OTM25" s="757"/>
      <c r="OTN25" s="757"/>
      <c r="OTO25" s="757"/>
      <c r="OTP25" s="757"/>
      <c r="OTQ25" s="757"/>
      <c r="OTR25" s="757"/>
      <c r="OTS25" s="757"/>
      <c r="OTT25" s="757"/>
      <c r="OTU25" s="757"/>
      <c r="OTV25" s="757"/>
      <c r="OTW25" s="757"/>
      <c r="OTX25" s="757"/>
      <c r="OTY25" s="757"/>
      <c r="OTZ25" s="757"/>
      <c r="OUA25" s="757"/>
      <c r="OUB25" s="757"/>
      <c r="OUC25" s="757"/>
      <c r="OUD25" s="757"/>
      <c r="OUE25" s="757"/>
      <c r="OUF25" s="757"/>
      <c r="OUG25" s="757"/>
      <c r="OUH25" s="757"/>
      <c r="OUI25" s="757"/>
      <c r="OUJ25" s="757"/>
      <c r="OUK25" s="757"/>
      <c r="OUL25" s="757"/>
      <c r="OUM25" s="757"/>
      <c r="OUN25" s="757"/>
      <c r="OUO25" s="757"/>
      <c r="OUP25" s="757"/>
      <c r="OUQ25" s="757"/>
      <c r="OUR25" s="757"/>
      <c r="OUS25" s="757"/>
      <c r="OUT25" s="757"/>
      <c r="OUU25" s="757"/>
      <c r="OUV25" s="757"/>
      <c r="OUW25" s="757"/>
      <c r="OUX25" s="757"/>
      <c r="OUY25" s="757"/>
      <c r="OUZ25" s="757"/>
      <c r="OVA25" s="757"/>
      <c r="OVB25" s="757"/>
      <c r="OVC25" s="757"/>
      <c r="OVD25" s="757"/>
      <c r="OVE25" s="757"/>
      <c r="OVF25" s="757"/>
      <c r="OVG25" s="757"/>
      <c r="OVH25" s="757"/>
      <c r="OVI25" s="757"/>
      <c r="OVJ25" s="757"/>
      <c r="OVK25" s="757"/>
      <c r="OVL25" s="757"/>
      <c r="OVM25" s="757"/>
      <c r="OVN25" s="757"/>
      <c r="OVO25" s="757"/>
      <c r="OVP25" s="757"/>
      <c r="OVQ25" s="757"/>
      <c r="OVR25" s="757"/>
      <c r="OVS25" s="757"/>
      <c r="OVT25" s="757"/>
      <c r="OVU25" s="757"/>
      <c r="OVV25" s="757"/>
      <c r="OVW25" s="757"/>
      <c r="OVX25" s="757"/>
      <c r="OVY25" s="757"/>
      <c r="OVZ25" s="757"/>
      <c r="OWA25" s="757"/>
      <c r="OWB25" s="757"/>
      <c r="OWC25" s="757"/>
      <c r="OWD25" s="757"/>
      <c r="OWE25" s="757"/>
      <c r="OWF25" s="757"/>
      <c r="OWG25" s="757"/>
      <c r="OWH25" s="757"/>
      <c r="OWI25" s="757"/>
      <c r="OWJ25" s="757"/>
      <c r="OWK25" s="757"/>
      <c r="OWL25" s="757"/>
      <c r="OWM25" s="757"/>
      <c r="OWN25" s="757"/>
      <c r="OWO25" s="757"/>
      <c r="OWP25" s="757"/>
      <c r="OWQ25" s="757"/>
      <c r="OWR25" s="757"/>
      <c r="OWS25" s="757"/>
      <c r="OWT25" s="757"/>
      <c r="OWU25" s="757"/>
      <c r="OWV25" s="757"/>
      <c r="OWW25" s="757"/>
      <c r="OWX25" s="757"/>
      <c r="OWY25" s="757"/>
      <c r="OWZ25" s="757"/>
      <c r="OXA25" s="757"/>
      <c r="OXB25" s="757"/>
      <c r="OXC25" s="757"/>
      <c r="OXD25" s="757"/>
      <c r="OXE25" s="757"/>
      <c r="OXF25" s="757"/>
      <c r="OXG25" s="757"/>
      <c r="OXH25" s="757"/>
      <c r="OXI25" s="757"/>
      <c r="OXJ25" s="757"/>
      <c r="OXK25" s="757"/>
      <c r="OXL25" s="757"/>
      <c r="OXM25" s="757"/>
      <c r="OXN25" s="757"/>
      <c r="OXO25" s="757"/>
      <c r="OXP25" s="757"/>
      <c r="OXQ25" s="757"/>
      <c r="OXR25" s="757"/>
      <c r="OXS25" s="757"/>
      <c r="OXT25" s="757"/>
      <c r="OXU25" s="757"/>
      <c r="OXV25" s="757"/>
      <c r="OXW25" s="757"/>
      <c r="OXX25" s="757"/>
      <c r="OXY25" s="757"/>
      <c r="OXZ25" s="757"/>
      <c r="OYA25" s="757"/>
      <c r="OYB25" s="757"/>
      <c r="OYC25" s="757"/>
      <c r="OYD25" s="757"/>
      <c r="OYE25" s="757"/>
      <c r="OYF25" s="757"/>
      <c r="OYG25" s="757"/>
      <c r="OYH25" s="757"/>
      <c r="OYI25" s="757"/>
      <c r="OYJ25" s="757"/>
      <c r="OYK25" s="757"/>
      <c r="OYL25" s="757"/>
      <c r="OYM25" s="757"/>
      <c r="OYN25" s="757"/>
      <c r="OYO25" s="757"/>
      <c r="OYP25" s="757"/>
      <c r="OYQ25" s="757"/>
      <c r="OYR25" s="757"/>
      <c r="OYS25" s="757"/>
      <c r="OYT25" s="757"/>
      <c r="OYU25" s="757"/>
      <c r="OYV25" s="757"/>
      <c r="OYW25" s="757"/>
      <c r="OYX25" s="757"/>
      <c r="OYY25" s="757"/>
      <c r="OYZ25" s="757"/>
      <c r="OZA25" s="757"/>
      <c r="OZB25" s="757"/>
      <c r="OZC25" s="757"/>
      <c r="OZD25" s="757"/>
      <c r="OZE25" s="757"/>
      <c r="OZF25" s="757"/>
      <c r="OZG25" s="757"/>
      <c r="OZH25" s="757"/>
      <c r="OZI25" s="757"/>
      <c r="OZJ25" s="757"/>
      <c r="OZK25" s="757"/>
      <c r="OZL25" s="757"/>
      <c r="OZM25" s="757"/>
      <c r="OZN25" s="757"/>
      <c r="OZO25" s="757"/>
      <c r="OZP25" s="757"/>
      <c r="OZQ25" s="757"/>
      <c r="OZR25" s="757"/>
      <c r="OZS25" s="757"/>
      <c r="OZT25" s="757"/>
      <c r="OZU25" s="757"/>
      <c r="OZV25" s="757"/>
      <c r="OZW25" s="757"/>
      <c r="OZX25" s="757"/>
      <c r="OZY25" s="757"/>
      <c r="OZZ25" s="757"/>
      <c r="PAA25" s="757"/>
      <c r="PAB25" s="757"/>
      <c r="PAC25" s="757"/>
      <c r="PAD25" s="757"/>
      <c r="PAE25" s="757"/>
      <c r="PAF25" s="757"/>
      <c r="PAG25" s="757"/>
      <c r="PAH25" s="757"/>
      <c r="PAI25" s="757"/>
      <c r="PAJ25" s="757"/>
      <c r="PAK25" s="757"/>
      <c r="PAL25" s="757"/>
      <c r="PAM25" s="757"/>
      <c r="PAN25" s="757"/>
      <c r="PAO25" s="757"/>
      <c r="PAP25" s="757"/>
      <c r="PAQ25" s="757"/>
      <c r="PAR25" s="757"/>
      <c r="PAS25" s="757"/>
      <c r="PAT25" s="757"/>
      <c r="PAU25" s="757"/>
      <c r="PAV25" s="757"/>
      <c r="PAW25" s="757"/>
      <c r="PAX25" s="757"/>
      <c r="PAY25" s="757"/>
      <c r="PAZ25" s="757"/>
      <c r="PBA25" s="757"/>
      <c r="PBB25" s="757"/>
      <c r="PBC25" s="757"/>
      <c r="PBD25" s="757"/>
      <c r="PBE25" s="757"/>
      <c r="PBF25" s="757"/>
      <c r="PBG25" s="757"/>
      <c r="PBH25" s="757"/>
      <c r="PBI25" s="757"/>
      <c r="PBJ25" s="757"/>
      <c r="PBK25" s="757"/>
      <c r="PBL25" s="757"/>
      <c r="PBM25" s="757"/>
      <c r="PBN25" s="757"/>
      <c r="PBO25" s="757"/>
      <c r="PBP25" s="757"/>
      <c r="PBQ25" s="757"/>
      <c r="PBR25" s="757"/>
      <c r="PBS25" s="757"/>
      <c r="PBT25" s="757"/>
      <c r="PBU25" s="757"/>
      <c r="PBV25" s="757"/>
      <c r="PBW25" s="757"/>
      <c r="PBX25" s="757"/>
      <c r="PBY25" s="757"/>
      <c r="PBZ25" s="757"/>
      <c r="PCA25" s="757"/>
      <c r="PCB25" s="757"/>
      <c r="PCC25" s="757"/>
      <c r="PCD25" s="757"/>
      <c r="PCE25" s="757"/>
      <c r="PCF25" s="757"/>
      <c r="PCG25" s="757"/>
      <c r="PCH25" s="757"/>
      <c r="PCI25" s="757"/>
      <c r="PCJ25" s="757"/>
      <c r="PCK25" s="757"/>
      <c r="PCL25" s="757"/>
      <c r="PCM25" s="757"/>
      <c r="PCN25" s="757"/>
      <c r="PCO25" s="757"/>
      <c r="PCP25" s="757"/>
      <c r="PCQ25" s="757"/>
      <c r="PCR25" s="757"/>
      <c r="PCS25" s="757"/>
      <c r="PCT25" s="757"/>
      <c r="PCU25" s="757"/>
      <c r="PCV25" s="757"/>
      <c r="PCW25" s="757"/>
      <c r="PCX25" s="757"/>
      <c r="PCY25" s="757"/>
      <c r="PCZ25" s="757"/>
      <c r="PDA25" s="757"/>
      <c r="PDB25" s="757"/>
      <c r="PDC25" s="757"/>
      <c r="PDD25" s="757"/>
      <c r="PDE25" s="757"/>
      <c r="PDF25" s="757"/>
      <c r="PDG25" s="757"/>
      <c r="PDH25" s="757"/>
      <c r="PDI25" s="757"/>
      <c r="PDJ25" s="757"/>
      <c r="PDK25" s="757"/>
      <c r="PDL25" s="757"/>
      <c r="PDM25" s="757"/>
      <c r="PDN25" s="757"/>
      <c r="PDO25" s="757"/>
      <c r="PDP25" s="757"/>
      <c r="PDQ25" s="757"/>
      <c r="PDR25" s="757"/>
      <c r="PDS25" s="757"/>
      <c r="PDT25" s="757"/>
      <c r="PDU25" s="757"/>
      <c r="PDV25" s="757"/>
      <c r="PDW25" s="757"/>
      <c r="PDX25" s="757"/>
      <c r="PDY25" s="757"/>
      <c r="PDZ25" s="757"/>
      <c r="PEA25" s="757"/>
      <c r="PEB25" s="757"/>
      <c r="PEC25" s="757"/>
      <c r="PED25" s="757"/>
      <c r="PEE25" s="757"/>
      <c r="PEF25" s="757"/>
      <c r="PEG25" s="757"/>
      <c r="PEH25" s="757"/>
      <c r="PEI25" s="757"/>
      <c r="PEJ25" s="757"/>
      <c r="PEK25" s="757"/>
      <c r="PEL25" s="757"/>
      <c r="PEM25" s="757"/>
      <c r="PEN25" s="757"/>
      <c r="PEO25" s="757"/>
      <c r="PEP25" s="757"/>
      <c r="PEQ25" s="757"/>
      <c r="PER25" s="757"/>
      <c r="PES25" s="757"/>
      <c r="PET25" s="757"/>
      <c r="PEU25" s="757"/>
      <c r="PEV25" s="757"/>
      <c r="PEW25" s="757"/>
      <c r="PEX25" s="757"/>
      <c r="PEY25" s="757"/>
      <c r="PEZ25" s="757"/>
      <c r="PFA25" s="757"/>
      <c r="PFB25" s="757"/>
      <c r="PFC25" s="757"/>
      <c r="PFD25" s="757"/>
      <c r="PFE25" s="757"/>
      <c r="PFF25" s="757"/>
      <c r="PFG25" s="757"/>
      <c r="PFH25" s="757"/>
      <c r="PFI25" s="757"/>
      <c r="PFJ25" s="757"/>
      <c r="PFK25" s="757"/>
      <c r="PFL25" s="757"/>
      <c r="PFM25" s="757"/>
      <c r="PFN25" s="757"/>
      <c r="PFO25" s="757"/>
      <c r="PFP25" s="757"/>
      <c r="PFQ25" s="757"/>
      <c r="PFR25" s="757"/>
      <c r="PFS25" s="757"/>
      <c r="PFT25" s="757"/>
      <c r="PFU25" s="757"/>
      <c r="PFV25" s="757"/>
      <c r="PFW25" s="757"/>
      <c r="PFX25" s="757"/>
      <c r="PFY25" s="757"/>
      <c r="PFZ25" s="757"/>
      <c r="PGA25" s="757"/>
      <c r="PGB25" s="757"/>
      <c r="PGC25" s="757"/>
      <c r="PGD25" s="757"/>
      <c r="PGE25" s="757"/>
      <c r="PGF25" s="757"/>
      <c r="PGG25" s="757"/>
      <c r="PGH25" s="757"/>
      <c r="PGI25" s="757"/>
      <c r="PGJ25" s="757"/>
      <c r="PGK25" s="757"/>
      <c r="PGL25" s="757"/>
      <c r="PGM25" s="757"/>
      <c r="PGN25" s="757"/>
      <c r="PGO25" s="757"/>
      <c r="PGP25" s="757"/>
      <c r="PGQ25" s="757"/>
      <c r="PGR25" s="757"/>
      <c r="PGS25" s="757"/>
      <c r="PGT25" s="757"/>
      <c r="PGU25" s="757"/>
      <c r="PGV25" s="757"/>
      <c r="PGW25" s="757"/>
      <c r="PGX25" s="757"/>
      <c r="PGY25" s="757"/>
      <c r="PGZ25" s="757"/>
      <c r="PHA25" s="757"/>
      <c r="PHB25" s="757"/>
      <c r="PHC25" s="757"/>
      <c r="PHD25" s="757"/>
      <c r="PHE25" s="757"/>
      <c r="PHF25" s="757"/>
      <c r="PHG25" s="757"/>
      <c r="PHH25" s="757"/>
      <c r="PHI25" s="757"/>
      <c r="PHJ25" s="757"/>
      <c r="PHK25" s="757"/>
      <c r="PHL25" s="757"/>
      <c r="PHM25" s="757"/>
      <c r="PHN25" s="757"/>
      <c r="PHO25" s="757"/>
      <c r="PHP25" s="757"/>
      <c r="PHQ25" s="757"/>
      <c r="PHR25" s="757"/>
      <c r="PHS25" s="757"/>
      <c r="PHT25" s="757"/>
      <c r="PHU25" s="757"/>
      <c r="PHV25" s="757"/>
      <c r="PHW25" s="757"/>
      <c r="PHX25" s="757"/>
      <c r="PHY25" s="757"/>
      <c r="PHZ25" s="757"/>
      <c r="PIA25" s="757"/>
      <c r="PIB25" s="757"/>
      <c r="PIC25" s="757"/>
      <c r="PID25" s="757"/>
      <c r="PIE25" s="757"/>
      <c r="PIF25" s="757"/>
      <c r="PIG25" s="757"/>
      <c r="PIH25" s="757"/>
      <c r="PII25" s="757"/>
      <c r="PIJ25" s="757"/>
      <c r="PIK25" s="757"/>
      <c r="PIL25" s="757"/>
      <c r="PIM25" s="757"/>
      <c r="PIN25" s="757"/>
      <c r="PIO25" s="757"/>
      <c r="PIP25" s="757"/>
      <c r="PIQ25" s="757"/>
      <c r="PIR25" s="757"/>
      <c r="PIS25" s="757"/>
      <c r="PIT25" s="757"/>
      <c r="PIU25" s="757"/>
      <c r="PIV25" s="757"/>
      <c r="PIW25" s="757"/>
      <c r="PIX25" s="757"/>
      <c r="PIY25" s="757"/>
      <c r="PIZ25" s="757"/>
      <c r="PJA25" s="757"/>
      <c r="PJB25" s="757"/>
      <c r="PJC25" s="757"/>
      <c r="PJD25" s="757"/>
      <c r="PJE25" s="757"/>
      <c r="PJF25" s="757"/>
      <c r="PJG25" s="757"/>
      <c r="PJH25" s="757"/>
      <c r="PJI25" s="757"/>
      <c r="PJJ25" s="757"/>
      <c r="PJK25" s="757"/>
      <c r="PJL25" s="757"/>
      <c r="PJM25" s="757"/>
      <c r="PJN25" s="757"/>
      <c r="PJO25" s="757"/>
      <c r="PJP25" s="757"/>
      <c r="PJQ25" s="757"/>
      <c r="PJR25" s="757"/>
      <c r="PJS25" s="757"/>
      <c r="PJT25" s="757"/>
      <c r="PJU25" s="757"/>
      <c r="PJV25" s="757"/>
      <c r="PJW25" s="757"/>
      <c r="PJX25" s="757"/>
      <c r="PJY25" s="757"/>
      <c r="PJZ25" s="757"/>
      <c r="PKA25" s="757"/>
      <c r="PKB25" s="757"/>
      <c r="PKC25" s="757"/>
      <c r="PKD25" s="757"/>
      <c r="PKE25" s="757"/>
      <c r="PKF25" s="757"/>
      <c r="PKG25" s="757"/>
      <c r="PKH25" s="757"/>
      <c r="PKI25" s="757"/>
      <c r="PKJ25" s="757"/>
      <c r="PKK25" s="757"/>
      <c r="PKL25" s="757"/>
      <c r="PKM25" s="757"/>
      <c r="PKN25" s="757"/>
      <c r="PKO25" s="757"/>
      <c r="PKP25" s="757"/>
      <c r="PKQ25" s="757"/>
      <c r="PKR25" s="757"/>
      <c r="PKS25" s="757"/>
      <c r="PKT25" s="757"/>
      <c r="PKU25" s="757"/>
      <c r="PKV25" s="757"/>
      <c r="PKW25" s="757"/>
      <c r="PKX25" s="757"/>
      <c r="PKY25" s="757"/>
      <c r="PKZ25" s="757"/>
      <c r="PLA25" s="757"/>
      <c r="PLB25" s="757"/>
      <c r="PLC25" s="757"/>
      <c r="PLD25" s="757"/>
      <c r="PLE25" s="757"/>
      <c r="PLF25" s="757"/>
      <c r="PLG25" s="757"/>
      <c r="PLH25" s="757"/>
      <c r="PLI25" s="757"/>
      <c r="PLJ25" s="757"/>
      <c r="PLK25" s="757"/>
      <c r="PLL25" s="757"/>
      <c r="PLM25" s="757"/>
      <c r="PLN25" s="757"/>
      <c r="PLO25" s="757"/>
      <c r="PLP25" s="757"/>
      <c r="PLQ25" s="757"/>
      <c r="PLR25" s="757"/>
      <c r="PLS25" s="757"/>
      <c r="PLT25" s="757"/>
      <c r="PLU25" s="757"/>
      <c r="PLV25" s="757"/>
      <c r="PLW25" s="757"/>
      <c r="PLX25" s="757"/>
      <c r="PLY25" s="757"/>
      <c r="PLZ25" s="757"/>
      <c r="PMA25" s="757"/>
      <c r="PMB25" s="757"/>
      <c r="PMC25" s="757"/>
      <c r="PMD25" s="757"/>
      <c r="PME25" s="757"/>
      <c r="PMF25" s="757"/>
      <c r="PMG25" s="757"/>
      <c r="PMH25" s="757"/>
      <c r="PMI25" s="757"/>
      <c r="PMJ25" s="757"/>
      <c r="PMK25" s="757"/>
      <c r="PML25" s="757"/>
      <c r="PMM25" s="757"/>
      <c r="PMN25" s="757"/>
      <c r="PMO25" s="757"/>
      <c r="PMP25" s="757"/>
      <c r="PMQ25" s="757"/>
      <c r="PMR25" s="757"/>
      <c r="PMS25" s="757"/>
      <c r="PMT25" s="757"/>
      <c r="PMU25" s="757"/>
      <c r="PMV25" s="757"/>
      <c r="PMW25" s="757"/>
      <c r="PMX25" s="757"/>
      <c r="PMY25" s="757"/>
      <c r="PMZ25" s="757"/>
      <c r="PNA25" s="757"/>
      <c r="PNB25" s="757"/>
      <c r="PNC25" s="757"/>
      <c r="PND25" s="757"/>
      <c r="PNE25" s="757"/>
      <c r="PNF25" s="757"/>
      <c r="PNG25" s="757"/>
      <c r="PNH25" s="757"/>
      <c r="PNI25" s="757"/>
      <c r="PNJ25" s="757"/>
      <c r="PNK25" s="757"/>
      <c r="PNL25" s="757"/>
      <c r="PNM25" s="757"/>
      <c r="PNN25" s="757"/>
      <c r="PNO25" s="757"/>
      <c r="PNP25" s="757"/>
      <c r="PNQ25" s="757"/>
      <c r="PNR25" s="757"/>
      <c r="PNS25" s="757"/>
      <c r="PNT25" s="757"/>
      <c r="PNU25" s="757"/>
      <c r="PNV25" s="757"/>
      <c r="PNW25" s="757"/>
      <c r="PNX25" s="757"/>
      <c r="PNY25" s="757"/>
      <c r="PNZ25" s="757"/>
      <c r="POA25" s="757"/>
      <c r="POB25" s="757"/>
      <c r="POC25" s="757"/>
      <c r="POD25" s="757"/>
      <c r="POE25" s="757"/>
      <c r="POF25" s="757"/>
      <c r="POG25" s="757"/>
      <c r="POH25" s="757"/>
      <c r="POI25" s="757"/>
      <c r="POJ25" s="757"/>
      <c r="POK25" s="757"/>
      <c r="POL25" s="757"/>
      <c r="POM25" s="757"/>
      <c r="PON25" s="757"/>
      <c r="POO25" s="757"/>
      <c r="POP25" s="757"/>
      <c r="POQ25" s="757"/>
      <c r="POR25" s="757"/>
      <c r="POS25" s="757"/>
      <c r="POT25" s="757"/>
      <c r="POU25" s="757"/>
      <c r="POV25" s="757"/>
      <c r="POW25" s="757"/>
      <c r="POX25" s="757"/>
      <c r="POY25" s="757"/>
      <c r="POZ25" s="757"/>
      <c r="PPA25" s="757"/>
      <c r="PPB25" s="757"/>
      <c r="PPC25" s="757"/>
      <c r="PPD25" s="757"/>
      <c r="PPE25" s="757"/>
      <c r="PPF25" s="757"/>
      <c r="PPG25" s="757"/>
      <c r="PPH25" s="757"/>
      <c r="PPI25" s="757"/>
      <c r="PPJ25" s="757"/>
      <c r="PPK25" s="757"/>
      <c r="PPL25" s="757"/>
      <c r="PPM25" s="757"/>
      <c r="PPN25" s="757"/>
      <c r="PPO25" s="757"/>
      <c r="PPP25" s="757"/>
      <c r="PPQ25" s="757"/>
      <c r="PPR25" s="757"/>
      <c r="PPS25" s="757"/>
      <c r="PPT25" s="757"/>
      <c r="PPU25" s="757"/>
      <c r="PPV25" s="757"/>
      <c r="PPW25" s="757"/>
      <c r="PPX25" s="757"/>
      <c r="PPY25" s="757"/>
      <c r="PPZ25" s="757"/>
      <c r="PQA25" s="757"/>
      <c r="PQB25" s="757"/>
      <c r="PQC25" s="757"/>
      <c r="PQD25" s="757"/>
      <c r="PQE25" s="757"/>
      <c r="PQF25" s="757"/>
      <c r="PQG25" s="757"/>
      <c r="PQH25" s="757"/>
      <c r="PQI25" s="757"/>
      <c r="PQJ25" s="757"/>
      <c r="PQK25" s="757"/>
      <c r="PQL25" s="757"/>
      <c r="PQM25" s="757"/>
      <c r="PQN25" s="757"/>
      <c r="PQO25" s="757"/>
      <c r="PQP25" s="757"/>
      <c r="PQQ25" s="757"/>
      <c r="PQR25" s="757"/>
      <c r="PQS25" s="757"/>
      <c r="PQT25" s="757"/>
      <c r="PQU25" s="757"/>
      <c r="PQV25" s="757"/>
      <c r="PQW25" s="757"/>
      <c r="PQX25" s="757"/>
      <c r="PQY25" s="757"/>
      <c r="PQZ25" s="757"/>
      <c r="PRA25" s="757"/>
      <c r="PRB25" s="757"/>
      <c r="PRC25" s="757"/>
      <c r="PRD25" s="757"/>
      <c r="PRE25" s="757"/>
      <c r="PRF25" s="757"/>
      <c r="PRG25" s="757"/>
      <c r="PRH25" s="757"/>
      <c r="PRI25" s="757"/>
      <c r="PRJ25" s="757"/>
      <c r="PRK25" s="757"/>
      <c r="PRL25" s="757"/>
      <c r="PRM25" s="757"/>
      <c r="PRN25" s="757"/>
      <c r="PRO25" s="757"/>
      <c r="PRP25" s="757"/>
      <c r="PRQ25" s="757"/>
      <c r="PRR25" s="757"/>
      <c r="PRS25" s="757"/>
      <c r="PRT25" s="757"/>
      <c r="PRU25" s="757"/>
      <c r="PRV25" s="757"/>
      <c r="PRW25" s="757"/>
      <c r="PRX25" s="757"/>
      <c r="PRY25" s="757"/>
      <c r="PRZ25" s="757"/>
      <c r="PSA25" s="757"/>
      <c r="PSB25" s="757"/>
      <c r="PSC25" s="757"/>
      <c r="PSD25" s="757"/>
      <c r="PSE25" s="757"/>
      <c r="PSF25" s="757"/>
      <c r="PSG25" s="757"/>
      <c r="PSH25" s="757"/>
      <c r="PSI25" s="757"/>
      <c r="PSJ25" s="757"/>
      <c r="PSK25" s="757"/>
      <c r="PSL25" s="757"/>
      <c r="PSM25" s="757"/>
      <c r="PSN25" s="757"/>
      <c r="PSO25" s="757"/>
      <c r="PSP25" s="757"/>
      <c r="PSQ25" s="757"/>
      <c r="PSR25" s="757"/>
      <c r="PSS25" s="757"/>
      <c r="PST25" s="757"/>
      <c r="PSU25" s="757"/>
      <c r="PSV25" s="757"/>
      <c r="PSW25" s="757"/>
      <c r="PSX25" s="757"/>
      <c r="PSY25" s="757"/>
      <c r="PSZ25" s="757"/>
      <c r="PTA25" s="757"/>
      <c r="PTB25" s="757"/>
      <c r="PTC25" s="757"/>
      <c r="PTD25" s="757"/>
      <c r="PTE25" s="757"/>
      <c r="PTF25" s="757"/>
      <c r="PTG25" s="757"/>
      <c r="PTH25" s="757"/>
      <c r="PTI25" s="757"/>
      <c r="PTJ25" s="757"/>
      <c r="PTK25" s="757"/>
      <c r="PTL25" s="757"/>
      <c r="PTM25" s="757"/>
      <c r="PTN25" s="757"/>
      <c r="PTO25" s="757"/>
      <c r="PTP25" s="757"/>
      <c r="PTQ25" s="757"/>
      <c r="PTR25" s="757"/>
      <c r="PTS25" s="757"/>
      <c r="PTT25" s="757"/>
      <c r="PTU25" s="757"/>
      <c r="PTV25" s="757"/>
      <c r="PTW25" s="757"/>
      <c r="PTX25" s="757"/>
      <c r="PTY25" s="757"/>
      <c r="PTZ25" s="757"/>
      <c r="PUA25" s="757"/>
      <c r="PUB25" s="757"/>
      <c r="PUC25" s="757"/>
      <c r="PUD25" s="757"/>
      <c r="PUE25" s="757"/>
      <c r="PUF25" s="757"/>
      <c r="PUG25" s="757"/>
      <c r="PUH25" s="757"/>
      <c r="PUI25" s="757"/>
      <c r="PUJ25" s="757"/>
      <c r="PUK25" s="757"/>
      <c r="PUL25" s="757"/>
      <c r="PUM25" s="757"/>
      <c r="PUN25" s="757"/>
      <c r="PUO25" s="757"/>
      <c r="PUP25" s="757"/>
      <c r="PUQ25" s="757"/>
      <c r="PUR25" s="757"/>
      <c r="PUS25" s="757"/>
      <c r="PUT25" s="757"/>
      <c r="PUU25" s="757"/>
      <c r="PUV25" s="757"/>
      <c r="PUW25" s="757"/>
      <c r="PUX25" s="757"/>
      <c r="PUY25" s="757"/>
      <c r="PUZ25" s="757"/>
      <c r="PVA25" s="757"/>
      <c r="PVB25" s="757"/>
      <c r="PVC25" s="757"/>
      <c r="PVD25" s="757"/>
      <c r="PVE25" s="757"/>
      <c r="PVF25" s="757"/>
      <c r="PVG25" s="757"/>
      <c r="PVH25" s="757"/>
      <c r="PVI25" s="757"/>
      <c r="PVJ25" s="757"/>
      <c r="PVK25" s="757"/>
      <c r="PVL25" s="757"/>
      <c r="PVM25" s="757"/>
      <c r="PVN25" s="757"/>
      <c r="PVO25" s="757"/>
      <c r="PVP25" s="757"/>
      <c r="PVQ25" s="757"/>
      <c r="PVR25" s="757"/>
      <c r="PVS25" s="757"/>
      <c r="PVT25" s="757"/>
      <c r="PVU25" s="757"/>
      <c r="PVV25" s="757"/>
      <c r="PVW25" s="757"/>
      <c r="PVX25" s="757"/>
      <c r="PVY25" s="757"/>
      <c r="PVZ25" s="757"/>
      <c r="PWA25" s="757"/>
      <c r="PWB25" s="757"/>
      <c r="PWC25" s="757"/>
      <c r="PWD25" s="757"/>
      <c r="PWE25" s="757"/>
      <c r="PWF25" s="757"/>
      <c r="PWG25" s="757"/>
      <c r="PWH25" s="757"/>
      <c r="PWI25" s="757"/>
      <c r="PWJ25" s="757"/>
      <c r="PWK25" s="757"/>
      <c r="PWL25" s="757"/>
      <c r="PWM25" s="757"/>
      <c r="PWN25" s="757"/>
      <c r="PWO25" s="757"/>
      <c r="PWP25" s="757"/>
      <c r="PWQ25" s="757"/>
      <c r="PWR25" s="757"/>
      <c r="PWS25" s="757"/>
      <c r="PWT25" s="757"/>
      <c r="PWU25" s="757"/>
      <c r="PWV25" s="757"/>
      <c r="PWW25" s="757"/>
      <c r="PWX25" s="757"/>
      <c r="PWY25" s="757"/>
      <c r="PWZ25" s="757"/>
      <c r="PXA25" s="757"/>
      <c r="PXB25" s="757"/>
      <c r="PXC25" s="757"/>
      <c r="PXD25" s="757"/>
      <c r="PXE25" s="757"/>
      <c r="PXF25" s="757"/>
      <c r="PXG25" s="757"/>
      <c r="PXH25" s="757"/>
      <c r="PXI25" s="757"/>
      <c r="PXJ25" s="757"/>
      <c r="PXK25" s="757"/>
      <c r="PXL25" s="757"/>
      <c r="PXM25" s="757"/>
      <c r="PXN25" s="757"/>
      <c r="PXO25" s="757"/>
      <c r="PXP25" s="757"/>
      <c r="PXQ25" s="757"/>
      <c r="PXR25" s="757"/>
      <c r="PXS25" s="757"/>
      <c r="PXT25" s="757"/>
      <c r="PXU25" s="757"/>
      <c r="PXV25" s="757"/>
      <c r="PXW25" s="757"/>
      <c r="PXX25" s="757"/>
      <c r="PXY25" s="757"/>
      <c r="PXZ25" s="757"/>
      <c r="PYA25" s="757"/>
      <c r="PYB25" s="757"/>
      <c r="PYC25" s="757"/>
      <c r="PYD25" s="757"/>
      <c r="PYE25" s="757"/>
      <c r="PYF25" s="757"/>
      <c r="PYG25" s="757"/>
      <c r="PYH25" s="757"/>
      <c r="PYI25" s="757"/>
      <c r="PYJ25" s="757"/>
      <c r="PYK25" s="757"/>
      <c r="PYL25" s="757"/>
      <c r="PYM25" s="757"/>
      <c r="PYN25" s="757"/>
      <c r="PYO25" s="757"/>
      <c r="PYP25" s="757"/>
      <c r="PYQ25" s="757"/>
      <c r="PYR25" s="757"/>
      <c r="PYS25" s="757"/>
      <c r="PYT25" s="757"/>
      <c r="PYU25" s="757"/>
      <c r="PYV25" s="757"/>
      <c r="PYW25" s="757"/>
      <c r="PYX25" s="757"/>
      <c r="PYY25" s="757"/>
      <c r="PYZ25" s="757"/>
      <c r="PZA25" s="757"/>
      <c r="PZB25" s="757"/>
      <c r="PZC25" s="757"/>
      <c r="PZD25" s="757"/>
      <c r="PZE25" s="757"/>
      <c r="PZF25" s="757"/>
      <c r="PZG25" s="757"/>
      <c r="PZH25" s="757"/>
      <c r="PZI25" s="757"/>
      <c r="PZJ25" s="757"/>
      <c r="PZK25" s="757"/>
      <c r="PZL25" s="757"/>
      <c r="PZM25" s="757"/>
      <c r="PZN25" s="757"/>
      <c r="PZO25" s="757"/>
      <c r="PZP25" s="757"/>
      <c r="PZQ25" s="757"/>
      <c r="PZR25" s="757"/>
      <c r="PZS25" s="757"/>
      <c r="PZT25" s="757"/>
      <c r="PZU25" s="757"/>
      <c r="PZV25" s="757"/>
      <c r="PZW25" s="757"/>
      <c r="PZX25" s="757"/>
      <c r="PZY25" s="757"/>
      <c r="PZZ25" s="757"/>
      <c r="QAA25" s="757"/>
      <c r="QAB25" s="757"/>
      <c r="QAC25" s="757"/>
      <c r="QAD25" s="757"/>
      <c r="QAE25" s="757"/>
      <c r="QAF25" s="757"/>
      <c r="QAG25" s="757"/>
      <c r="QAH25" s="757"/>
      <c r="QAI25" s="757"/>
      <c r="QAJ25" s="757"/>
      <c r="QAK25" s="757"/>
      <c r="QAL25" s="757"/>
      <c r="QAM25" s="757"/>
      <c r="QAN25" s="757"/>
      <c r="QAO25" s="757"/>
      <c r="QAP25" s="757"/>
      <c r="QAQ25" s="757"/>
      <c r="QAR25" s="757"/>
      <c r="QAS25" s="757"/>
      <c r="QAT25" s="757"/>
      <c r="QAU25" s="757"/>
      <c r="QAV25" s="757"/>
      <c r="QAW25" s="757"/>
      <c r="QAX25" s="757"/>
      <c r="QAY25" s="757"/>
      <c r="QAZ25" s="757"/>
      <c r="QBA25" s="757"/>
      <c r="QBB25" s="757"/>
      <c r="QBC25" s="757"/>
      <c r="QBD25" s="757"/>
      <c r="QBE25" s="757"/>
      <c r="QBF25" s="757"/>
      <c r="QBG25" s="757"/>
      <c r="QBH25" s="757"/>
      <c r="QBI25" s="757"/>
      <c r="QBJ25" s="757"/>
      <c r="QBK25" s="757"/>
      <c r="QBL25" s="757"/>
      <c r="QBM25" s="757"/>
      <c r="QBN25" s="757"/>
      <c r="QBO25" s="757"/>
      <c r="QBP25" s="757"/>
      <c r="QBQ25" s="757"/>
      <c r="QBR25" s="757"/>
      <c r="QBS25" s="757"/>
      <c r="QBT25" s="757"/>
      <c r="QBU25" s="757"/>
      <c r="QBV25" s="757"/>
      <c r="QBW25" s="757"/>
      <c r="QBX25" s="757"/>
      <c r="QBY25" s="757"/>
      <c r="QBZ25" s="757"/>
      <c r="QCA25" s="757"/>
      <c r="QCB25" s="757"/>
      <c r="QCC25" s="757"/>
      <c r="QCD25" s="757"/>
      <c r="QCE25" s="757"/>
      <c r="QCF25" s="757"/>
      <c r="QCG25" s="757"/>
      <c r="QCH25" s="757"/>
      <c r="QCI25" s="757"/>
      <c r="QCJ25" s="757"/>
      <c r="QCK25" s="757"/>
      <c r="QCL25" s="757"/>
      <c r="QCM25" s="757"/>
      <c r="QCN25" s="757"/>
      <c r="QCO25" s="757"/>
      <c r="QCP25" s="757"/>
      <c r="QCQ25" s="757"/>
      <c r="QCR25" s="757"/>
      <c r="QCS25" s="757"/>
      <c r="QCT25" s="757"/>
      <c r="QCU25" s="757"/>
      <c r="QCV25" s="757"/>
      <c r="QCW25" s="757"/>
      <c r="QCX25" s="757"/>
      <c r="QCY25" s="757"/>
      <c r="QCZ25" s="757"/>
      <c r="QDA25" s="757"/>
      <c r="QDB25" s="757"/>
      <c r="QDC25" s="757"/>
      <c r="QDD25" s="757"/>
      <c r="QDE25" s="757"/>
      <c r="QDF25" s="757"/>
      <c r="QDG25" s="757"/>
      <c r="QDH25" s="757"/>
      <c r="QDI25" s="757"/>
      <c r="QDJ25" s="757"/>
      <c r="QDK25" s="757"/>
      <c r="QDL25" s="757"/>
      <c r="QDM25" s="757"/>
      <c r="QDN25" s="757"/>
      <c r="QDO25" s="757"/>
      <c r="QDP25" s="757"/>
      <c r="QDQ25" s="757"/>
      <c r="QDR25" s="757"/>
      <c r="QDS25" s="757"/>
      <c r="QDT25" s="757"/>
      <c r="QDU25" s="757"/>
      <c r="QDV25" s="757"/>
      <c r="QDW25" s="757"/>
      <c r="QDX25" s="757"/>
      <c r="QDY25" s="757"/>
      <c r="QDZ25" s="757"/>
      <c r="QEA25" s="757"/>
      <c r="QEB25" s="757"/>
      <c r="QEC25" s="757"/>
      <c r="QED25" s="757"/>
      <c r="QEE25" s="757"/>
      <c r="QEF25" s="757"/>
      <c r="QEG25" s="757"/>
      <c r="QEH25" s="757"/>
      <c r="QEI25" s="757"/>
      <c r="QEJ25" s="757"/>
      <c r="QEK25" s="757"/>
      <c r="QEL25" s="757"/>
      <c r="QEM25" s="757"/>
      <c r="QEN25" s="757"/>
      <c r="QEO25" s="757"/>
      <c r="QEP25" s="757"/>
      <c r="QEQ25" s="757"/>
      <c r="QER25" s="757"/>
      <c r="QES25" s="757"/>
      <c r="QET25" s="757"/>
      <c r="QEU25" s="757"/>
      <c r="QEV25" s="757"/>
      <c r="QEW25" s="757"/>
      <c r="QEX25" s="757"/>
      <c r="QEY25" s="757"/>
      <c r="QEZ25" s="757"/>
      <c r="QFA25" s="757"/>
      <c r="QFB25" s="757"/>
      <c r="QFC25" s="757"/>
      <c r="QFD25" s="757"/>
      <c r="QFE25" s="757"/>
      <c r="QFF25" s="757"/>
      <c r="QFG25" s="757"/>
      <c r="QFH25" s="757"/>
      <c r="QFI25" s="757"/>
      <c r="QFJ25" s="757"/>
      <c r="QFK25" s="757"/>
      <c r="QFL25" s="757"/>
      <c r="QFM25" s="757"/>
      <c r="QFN25" s="757"/>
      <c r="QFO25" s="757"/>
      <c r="QFP25" s="757"/>
      <c r="QFQ25" s="757"/>
      <c r="QFR25" s="757"/>
      <c r="QFS25" s="757"/>
      <c r="QFT25" s="757"/>
      <c r="QFU25" s="757"/>
      <c r="QFV25" s="757"/>
      <c r="QFW25" s="757"/>
      <c r="QFX25" s="757"/>
      <c r="QFY25" s="757"/>
      <c r="QFZ25" s="757"/>
      <c r="QGA25" s="757"/>
      <c r="QGB25" s="757"/>
      <c r="QGC25" s="757"/>
      <c r="QGD25" s="757"/>
      <c r="QGE25" s="757"/>
      <c r="QGF25" s="757"/>
      <c r="QGG25" s="757"/>
      <c r="QGH25" s="757"/>
      <c r="QGI25" s="757"/>
      <c r="QGJ25" s="757"/>
      <c r="QGK25" s="757"/>
      <c r="QGL25" s="757"/>
      <c r="QGM25" s="757"/>
      <c r="QGN25" s="757"/>
      <c r="QGO25" s="757"/>
      <c r="QGP25" s="757"/>
      <c r="QGQ25" s="757"/>
      <c r="QGR25" s="757"/>
      <c r="QGS25" s="757"/>
      <c r="QGT25" s="757"/>
      <c r="QGU25" s="757"/>
      <c r="QGV25" s="757"/>
      <c r="QGW25" s="757"/>
      <c r="QGX25" s="757"/>
      <c r="QGY25" s="757"/>
      <c r="QGZ25" s="757"/>
      <c r="QHA25" s="757"/>
      <c r="QHB25" s="757"/>
      <c r="QHC25" s="757"/>
      <c r="QHD25" s="757"/>
      <c r="QHE25" s="757"/>
      <c r="QHF25" s="757"/>
      <c r="QHG25" s="757"/>
      <c r="QHH25" s="757"/>
      <c r="QHI25" s="757"/>
      <c r="QHJ25" s="757"/>
      <c r="QHK25" s="757"/>
      <c r="QHL25" s="757"/>
      <c r="QHM25" s="757"/>
      <c r="QHN25" s="757"/>
      <c r="QHO25" s="757"/>
      <c r="QHP25" s="757"/>
      <c r="QHQ25" s="757"/>
      <c r="QHR25" s="757"/>
      <c r="QHS25" s="757"/>
      <c r="QHT25" s="757"/>
      <c r="QHU25" s="757"/>
      <c r="QHV25" s="757"/>
      <c r="QHW25" s="757"/>
      <c r="QHX25" s="757"/>
      <c r="QHY25" s="757"/>
      <c r="QHZ25" s="757"/>
      <c r="QIA25" s="757"/>
      <c r="QIB25" s="757"/>
      <c r="QIC25" s="757"/>
      <c r="QID25" s="757"/>
      <c r="QIE25" s="757"/>
      <c r="QIF25" s="757"/>
      <c r="QIG25" s="757"/>
      <c r="QIH25" s="757"/>
      <c r="QII25" s="757"/>
      <c r="QIJ25" s="757"/>
      <c r="QIK25" s="757"/>
      <c r="QIL25" s="757"/>
      <c r="QIM25" s="757"/>
      <c r="QIN25" s="757"/>
      <c r="QIO25" s="757"/>
      <c r="QIP25" s="757"/>
      <c r="QIQ25" s="757"/>
      <c r="QIR25" s="757"/>
      <c r="QIS25" s="757"/>
      <c r="QIT25" s="757"/>
      <c r="QIU25" s="757"/>
      <c r="QIV25" s="757"/>
      <c r="QIW25" s="757"/>
      <c r="QIX25" s="757"/>
      <c r="QIY25" s="757"/>
      <c r="QIZ25" s="757"/>
      <c r="QJA25" s="757"/>
      <c r="QJB25" s="757"/>
      <c r="QJC25" s="757"/>
      <c r="QJD25" s="757"/>
      <c r="QJE25" s="757"/>
      <c r="QJF25" s="757"/>
      <c r="QJG25" s="757"/>
      <c r="QJH25" s="757"/>
      <c r="QJI25" s="757"/>
      <c r="QJJ25" s="757"/>
      <c r="QJK25" s="757"/>
      <c r="QJL25" s="757"/>
      <c r="QJM25" s="757"/>
      <c r="QJN25" s="757"/>
      <c r="QJO25" s="757"/>
      <c r="QJP25" s="757"/>
      <c r="QJQ25" s="757"/>
      <c r="QJR25" s="757"/>
      <c r="QJS25" s="757"/>
      <c r="QJT25" s="757"/>
      <c r="QJU25" s="757"/>
      <c r="QJV25" s="757"/>
      <c r="QJW25" s="757"/>
      <c r="QJX25" s="757"/>
      <c r="QJY25" s="757"/>
      <c r="QJZ25" s="757"/>
      <c r="QKA25" s="757"/>
      <c r="QKB25" s="757"/>
      <c r="QKC25" s="757"/>
      <c r="QKD25" s="757"/>
      <c r="QKE25" s="757"/>
      <c r="QKF25" s="757"/>
      <c r="QKG25" s="757"/>
      <c r="QKH25" s="757"/>
      <c r="QKI25" s="757"/>
      <c r="QKJ25" s="757"/>
      <c r="QKK25" s="757"/>
      <c r="QKL25" s="757"/>
      <c r="QKM25" s="757"/>
      <c r="QKN25" s="757"/>
      <c r="QKO25" s="757"/>
      <c r="QKP25" s="757"/>
      <c r="QKQ25" s="757"/>
      <c r="QKR25" s="757"/>
      <c r="QKS25" s="757"/>
      <c r="QKT25" s="757"/>
      <c r="QKU25" s="757"/>
      <c r="QKV25" s="757"/>
      <c r="QKW25" s="757"/>
      <c r="QKX25" s="757"/>
      <c r="QKY25" s="757"/>
      <c r="QKZ25" s="757"/>
      <c r="QLA25" s="757"/>
      <c r="QLB25" s="757"/>
      <c r="QLC25" s="757"/>
      <c r="QLD25" s="757"/>
      <c r="QLE25" s="757"/>
      <c r="QLF25" s="757"/>
      <c r="QLG25" s="757"/>
      <c r="QLH25" s="757"/>
      <c r="QLI25" s="757"/>
      <c r="QLJ25" s="757"/>
      <c r="QLK25" s="757"/>
      <c r="QLL25" s="757"/>
      <c r="QLM25" s="757"/>
      <c r="QLN25" s="757"/>
      <c r="QLO25" s="757"/>
      <c r="QLP25" s="757"/>
      <c r="QLQ25" s="757"/>
      <c r="QLR25" s="757"/>
      <c r="QLS25" s="757"/>
      <c r="QLT25" s="757"/>
      <c r="QLU25" s="757"/>
      <c r="QLV25" s="757"/>
      <c r="QLW25" s="757"/>
      <c r="QLX25" s="757"/>
      <c r="QLY25" s="757"/>
      <c r="QLZ25" s="757"/>
      <c r="QMA25" s="757"/>
      <c r="QMB25" s="757"/>
      <c r="QMC25" s="757"/>
      <c r="QMD25" s="757"/>
      <c r="QME25" s="757"/>
      <c r="QMF25" s="757"/>
      <c r="QMG25" s="757"/>
      <c r="QMH25" s="757"/>
      <c r="QMI25" s="757"/>
      <c r="QMJ25" s="757"/>
      <c r="QMK25" s="757"/>
      <c r="QML25" s="757"/>
      <c r="QMM25" s="757"/>
      <c r="QMN25" s="757"/>
      <c r="QMO25" s="757"/>
      <c r="QMP25" s="757"/>
      <c r="QMQ25" s="757"/>
      <c r="QMR25" s="757"/>
      <c r="QMS25" s="757"/>
      <c r="QMT25" s="757"/>
      <c r="QMU25" s="757"/>
      <c r="QMV25" s="757"/>
      <c r="QMW25" s="757"/>
      <c r="QMX25" s="757"/>
      <c r="QMY25" s="757"/>
      <c r="QMZ25" s="757"/>
      <c r="QNA25" s="757"/>
      <c r="QNB25" s="757"/>
      <c r="QNC25" s="757"/>
      <c r="QND25" s="757"/>
      <c r="QNE25" s="757"/>
      <c r="QNF25" s="757"/>
      <c r="QNG25" s="757"/>
      <c r="QNH25" s="757"/>
      <c r="QNI25" s="757"/>
      <c r="QNJ25" s="757"/>
      <c r="QNK25" s="757"/>
      <c r="QNL25" s="757"/>
      <c r="QNM25" s="757"/>
      <c r="QNN25" s="757"/>
      <c r="QNO25" s="757"/>
      <c r="QNP25" s="757"/>
      <c r="QNQ25" s="757"/>
      <c r="QNR25" s="757"/>
      <c r="QNS25" s="757"/>
      <c r="QNT25" s="757"/>
      <c r="QNU25" s="757"/>
      <c r="QNV25" s="757"/>
      <c r="QNW25" s="757"/>
      <c r="QNX25" s="757"/>
      <c r="QNY25" s="757"/>
      <c r="QNZ25" s="757"/>
      <c r="QOA25" s="757"/>
      <c r="QOB25" s="757"/>
      <c r="QOC25" s="757"/>
      <c r="QOD25" s="757"/>
      <c r="QOE25" s="757"/>
      <c r="QOF25" s="757"/>
      <c r="QOG25" s="757"/>
      <c r="QOH25" s="757"/>
      <c r="QOI25" s="757"/>
      <c r="QOJ25" s="757"/>
      <c r="QOK25" s="757"/>
      <c r="QOL25" s="757"/>
      <c r="QOM25" s="757"/>
      <c r="QON25" s="757"/>
      <c r="QOO25" s="757"/>
      <c r="QOP25" s="757"/>
      <c r="QOQ25" s="757"/>
      <c r="QOR25" s="757"/>
      <c r="QOS25" s="757"/>
      <c r="QOT25" s="757"/>
      <c r="QOU25" s="757"/>
      <c r="QOV25" s="757"/>
      <c r="QOW25" s="757"/>
      <c r="QOX25" s="757"/>
      <c r="QOY25" s="757"/>
      <c r="QOZ25" s="757"/>
      <c r="QPA25" s="757"/>
      <c r="QPB25" s="757"/>
      <c r="QPC25" s="757"/>
      <c r="QPD25" s="757"/>
      <c r="QPE25" s="757"/>
      <c r="QPF25" s="757"/>
      <c r="QPG25" s="757"/>
      <c r="QPH25" s="757"/>
      <c r="QPI25" s="757"/>
      <c r="QPJ25" s="757"/>
      <c r="QPK25" s="757"/>
      <c r="QPL25" s="757"/>
      <c r="QPM25" s="757"/>
      <c r="QPN25" s="757"/>
      <c r="QPO25" s="757"/>
      <c r="QPP25" s="757"/>
      <c r="QPQ25" s="757"/>
      <c r="QPR25" s="757"/>
      <c r="QPS25" s="757"/>
      <c r="QPT25" s="757"/>
      <c r="QPU25" s="757"/>
      <c r="QPV25" s="757"/>
      <c r="QPW25" s="757"/>
      <c r="QPX25" s="757"/>
      <c r="QPY25" s="757"/>
      <c r="QPZ25" s="757"/>
      <c r="QQA25" s="757"/>
      <c r="QQB25" s="757"/>
      <c r="QQC25" s="757"/>
      <c r="QQD25" s="757"/>
      <c r="QQE25" s="757"/>
      <c r="QQF25" s="757"/>
      <c r="QQG25" s="757"/>
      <c r="QQH25" s="757"/>
      <c r="QQI25" s="757"/>
      <c r="QQJ25" s="757"/>
      <c r="QQK25" s="757"/>
      <c r="QQL25" s="757"/>
      <c r="QQM25" s="757"/>
      <c r="QQN25" s="757"/>
      <c r="QQO25" s="757"/>
      <c r="QQP25" s="757"/>
      <c r="QQQ25" s="757"/>
      <c r="QQR25" s="757"/>
      <c r="QQS25" s="757"/>
      <c r="QQT25" s="757"/>
      <c r="QQU25" s="757"/>
      <c r="QQV25" s="757"/>
      <c r="QQW25" s="757"/>
      <c r="QQX25" s="757"/>
      <c r="QQY25" s="757"/>
      <c r="QQZ25" s="757"/>
      <c r="QRA25" s="757"/>
      <c r="QRB25" s="757"/>
      <c r="QRC25" s="757"/>
      <c r="QRD25" s="757"/>
      <c r="QRE25" s="757"/>
      <c r="QRF25" s="757"/>
      <c r="QRG25" s="757"/>
      <c r="QRH25" s="757"/>
      <c r="QRI25" s="757"/>
      <c r="QRJ25" s="757"/>
      <c r="QRK25" s="757"/>
      <c r="QRL25" s="757"/>
      <c r="QRM25" s="757"/>
      <c r="QRN25" s="757"/>
      <c r="QRO25" s="757"/>
      <c r="QRP25" s="757"/>
      <c r="QRQ25" s="757"/>
      <c r="QRR25" s="757"/>
      <c r="QRS25" s="757"/>
      <c r="QRT25" s="757"/>
      <c r="QRU25" s="757"/>
      <c r="QRV25" s="757"/>
      <c r="QRW25" s="757"/>
      <c r="QRX25" s="757"/>
      <c r="QRY25" s="757"/>
      <c r="QRZ25" s="757"/>
      <c r="QSA25" s="757"/>
      <c r="QSB25" s="757"/>
      <c r="QSC25" s="757"/>
      <c r="QSD25" s="757"/>
      <c r="QSE25" s="757"/>
      <c r="QSF25" s="757"/>
      <c r="QSG25" s="757"/>
      <c r="QSH25" s="757"/>
      <c r="QSI25" s="757"/>
      <c r="QSJ25" s="757"/>
      <c r="QSK25" s="757"/>
      <c r="QSL25" s="757"/>
      <c r="QSM25" s="757"/>
      <c r="QSN25" s="757"/>
      <c r="QSO25" s="757"/>
      <c r="QSP25" s="757"/>
      <c r="QSQ25" s="757"/>
      <c r="QSR25" s="757"/>
      <c r="QSS25" s="757"/>
      <c r="QST25" s="757"/>
      <c r="QSU25" s="757"/>
      <c r="QSV25" s="757"/>
      <c r="QSW25" s="757"/>
      <c r="QSX25" s="757"/>
      <c r="QSY25" s="757"/>
      <c r="QSZ25" s="757"/>
      <c r="QTA25" s="757"/>
      <c r="QTB25" s="757"/>
      <c r="QTC25" s="757"/>
      <c r="QTD25" s="757"/>
      <c r="QTE25" s="757"/>
      <c r="QTF25" s="757"/>
      <c r="QTG25" s="757"/>
      <c r="QTH25" s="757"/>
      <c r="QTI25" s="757"/>
      <c r="QTJ25" s="757"/>
      <c r="QTK25" s="757"/>
      <c r="QTL25" s="757"/>
      <c r="QTM25" s="757"/>
      <c r="QTN25" s="757"/>
      <c r="QTO25" s="757"/>
      <c r="QTP25" s="757"/>
      <c r="QTQ25" s="757"/>
      <c r="QTR25" s="757"/>
      <c r="QTS25" s="757"/>
      <c r="QTT25" s="757"/>
      <c r="QTU25" s="757"/>
      <c r="QTV25" s="757"/>
      <c r="QTW25" s="757"/>
      <c r="QTX25" s="757"/>
      <c r="QTY25" s="757"/>
      <c r="QTZ25" s="757"/>
      <c r="QUA25" s="757"/>
      <c r="QUB25" s="757"/>
      <c r="QUC25" s="757"/>
      <c r="QUD25" s="757"/>
      <c r="QUE25" s="757"/>
      <c r="QUF25" s="757"/>
      <c r="QUG25" s="757"/>
      <c r="QUH25" s="757"/>
      <c r="QUI25" s="757"/>
      <c r="QUJ25" s="757"/>
      <c r="QUK25" s="757"/>
      <c r="QUL25" s="757"/>
      <c r="QUM25" s="757"/>
      <c r="QUN25" s="757"/>
      <c r="QUO25" s="757"/>
      <c r="QUP25" s="757"/>
      <c r="QUQ25" s="757"/>
      <c r="QUR25" s="757"/>
      <c r="QUS25" s="757"/>
      <c r="QUT25" s="757"/>
      <c r="QUU25" s="757"/>
      <c r="QUV25" s="757"/>
      <c r="QUW25" s="757"/>
      <c r="QUX25" s="757"/>
      <c r="QUY25" s="757"/>
      <c r="QUZ25" s="757"/>
      <c r="QVA25" s="757"/>
      <c r="QVB25" s="757"/>
      <c r="QVC25" s="757"/>
      <c r="QVD25" s="757"/>
      <c r="QVE25" s="757"/>
      <c r="QVF25" s="757"/>
      <c r="QVG25" s="757"/>
      <c r="QVH25" s="757"/>
      <c r="QVI25" s="757"/>
      <c r="QVJ25" s="757"/>
      <c r="QVK25" s="757"/>
      <c r="QVL25" s="757"/>
      <c r="QVM25" s="757"/>
      <c r="QVN25" s="757"/>
      <c r="QVO25" s="757"/>
      <c r="QVP25" s="757"/>
      <c r="QVQ25" s="757"/>
      <c r="QVR25" s="757"/>
      <c r="QVS25" s="757"/>
      <c r="QVT25" s="757"/>
      <c r="QVU25" s="757"/>
      <c r="QVV25" s="757"/>
      <c r="QVW25" s="757"/>
      <c r="QVX25" s="757"/>
      <c r="QVY25" s="757"/>
      <c r="QVZ25" s="757"/>
      <c r="QWA25" s="757"/>
      <c r="QWB25" s="757"/>
      <c r="QWC25" s="757"/>
      <c r="QWD25" s="757"/>
      <c r="QWE25" s="757"/>
      <c r="QWF25" s="757"/>
      <c r="QWG25" s="757"/>
      <c r="QWH25" s="757"/>
      <c r="QWI25" s="757"/>
      <c r="QWJ25" s="757"/>
      <c r="QWK25" s="757"/>
      <c r="QWL25" s="757"/>
      <c r="QWM25" s="757"/>
      <c r="QWN25" s="757"/>
      <c r="QWO25" s="757"/>
      <c r="QWP25" s="757"/>
      <c r="QWQ25" s="757"/>
      <c r="QWR25" s="757"/>
      <c r="QWS25" s="757"/>
      <c r="QWT25" s="757"/>
      <c r="QWU25" s="757"/>
      <c r="QWV25" s="757"/>
      <c r="QWW25" s="757"/>
      <c r="QWX25" s="757"/>
      <c r="QWY25" s="757"/>
      <c r="QWZ25" s="757"/>
      <c r="QXA25" s="757"/>
      <c r="QXB25" s="757"/>
      <c r="QXC25" s="757"/>
      <c r="QXD25" s="757"/>
      <c r="QXE25" s="757"/>
      <c r="QXF25" s="757"/>
      <c r="QXG25" s="757"/>
      <c r="QXH25" s="757"/>
      <c r="QXI25" s="757"/>
      <c r="QXJ25" s="757"/>
      <c r="QXK25" s="757"/>
      <c r="QXL25" s="757"/>
      <c r="QXM25" s="757"/>
      <c r="QXN25" s="757"/>
      <c r="QXO25" s="757"/>
      <c r="QXP25" s="757"/>
      <c r="QXQ25" s="757"/>
      <c r="QXR25" s="757"/>
      <c r="QXS25" s="757"/>
      <c r="QXT25" s="757"/>
      <c r="QXU25" s="757"/>
      <c r="QXV25" s="757"/>
      <c r="QXW25" s="757"/>
      <c r="QXX25" s="757"/>
      <c r="QXY25" s="757"/>
      <c r="QXZ25" s="757"/>
      <c r="QYA25" s="757"/>
      <c r="QYB25" s="757"/>
      <c r="QYC25" s="757"/>
      <c r="QYD25" s="757"/>
      <c r="QYE25" s="757"/>
      <c r="QYF25" s="757"/>
      <c r="QYG25" s="757"/>
      <c r="QYH25" s="757"/>
      <c r="QYI25" s="757"/>
      <c r="QYJ25" s="757"/>
      <c r="QYK25" s="757"/>
      <c r="QYL25" s="757"/>
      <c r="QYM25" s="757"/>
      <c r="QYN25" s="757"/>
      <c r="QYO25" s="757"/>
      <c r="QYP25" s="757"/>
      <c r="QYQ25" s="757"/>
      <c r="QYR25" s="757"/>
      <c r="QYS25" s="757"/>
      <c r="QYT25" s="757"/>
      <c r="QYU25" s="757"/>
      <c r="QYV25" s="757"/>
      <c r="QYW25" s="757"/>
      <c r="QYX25" s="757"/>
      <c r="QYY25" s="757"/>
      <c r="QYZ25" s="757"/>
      <c r="QZA25" s="757"/>
      <c r="QZB25" s="757"/>
      <c r="QZC25" s="757"/>
      <c r="QZD25" s="757"/>
      <c r="QZE25" s="757"/>
      <c r="QZF25" s="757"/>
      <c r="QZG25" s="757"/>
      <c r="QZH25" s="757"/>
      <c r="QZI25" s="757"/>
      <c r="QZJ25" s="757"/>
      <c r="QZK25" s="757"/>
      <c r="QZL25" s="757"/>
      <c r="QZM25" s="757"/>
      <c r="QZN25" s="757"/>
      <c r="QZO25" s="757"/>
      <c r="QZP25" s="757"/>
      <c r="QZQ25" s="757"/>
      <c r="QZR25" s="757"/>
      <c r="QZS25" s="757"/>
      <c r="QZT25" s="757"/>
      <c r="QZU25" s="757"/>
      <c r="QZV25" s="757"/>
      <c r="QZW25" s="757"/>
      <c r="QZX25" s="757"/>
      <c r="QZY25" s="757"/>
      <c r="QZZ25" s="757"/>
      <c r="RAA25" s="757"/>
      <c r="RAB25" s="757"/>
      <c r="RAC25" s="757"/>
      <c r="RAD25" s="757"/>
      <c r="RAE25" s="757"/>
      <c r="RAF25" s="757"/>
      <c r="RAG25" s="757"/>
      <c r="RAH25" s="757"/>
      <c r="RAI25" s="757"/>
      <c r="RAJ25" s="757"/>
      <c r="RAK25" s="757"/>
      <c r="RAL25" s="757"/>
      <c r="RAM25" s="757"/>
      <c r="RAN25" s="757"/>
      <c r="RAO25" s="757"/>
      <c r="RAP25" s="757"/>
      <c r="RAQ25" s="757"/>
      <c r="RAR25" s="757"/>
      <c r="RAS25" s="757"/>
      <c r="RAT25" s="757"/>
      <c r="RAU25" s="757"/>
      <c r="RAV25" s="757"/>
      <c r="RAW25" s="757"/>
      <c r="RAX25" s="757"/>
      <c r="RAY25" s="757"/>
      <c r="RAZ25" s="757"/>
      <c r="RBA25" s="757"/>
      <c r="RBB25" s="757"/>
      <c r="RBC25" s="757"/>
      <c r="RBD25" s="757"/>
      <c r="RBE25" s="757"/>
      <c r="RBF25" s="757"/>
      <c r="RBG25" s="757"/>
      <c r="RBH25" s="757"/>
      <c r="RBI25" s="757"/>
      <c r="RBJ25" s="757"/>
      <c r="RBK25" s="757"/>
      <c r="RBL25" s="757"/>
      <c r="RBM25" s="757"/>
      <c r="RBN25" s="757"/>
      <c r="RBO25" s="757"/>
      <c r="RBP25" s="757"/>
      <c r="RBQ25" s="757"/>
      <c r="RBR25" s="757"/>
      <c r="RBS25" s="757"/>
      <c r="RBT25" s="757"/>
      <c r="RBU25" s="757"/>
      <c r="RBV25" s="757"/>
      <c r="RBW25" s="757"/>
      <c r="RBX25" s="757"/>
      <c r="RBY25" s="757"/>
      <c r="RBZ25" s="757"/>
      <c r="RCA25" s="757"/>
      <c r="RCB25" s="757"/>
      <c r="RCC25" s="757"/>
      <c r="RCD25" s="757"/>
      <c r="RCE25" s="757"/>
      <c r="RCF25" s="757"/>
      <c r="RCG25" s="757"/>
      <c r="RCH25" s="757"/>
      <c r="RCI25" s="757"/>
      <c r="RCJ25" s="757"/>
      <c r="RCK25" s="757"/>
      <c r="RCL25" s="757"/>
      <c r="RCM25" s="757"/>
      <c r="RCN25" s="757"/>
      <c r="RCO25" s="757"/>
      <c r="RCP25" s="757"/>
      <c r="RCQ25" s="757"/>
      <c r="RCR25" s="757"/>
      <c r="RCS25" s="757"/>
      <c r="RCT25" s="757"/>
      <c r="RCU25" s="757"/>
      <c r="RCV25" s="757"/>
      <c r="RCW25" s="757"/>
      <c r="RCX25" s="757"/>
      <c r="RCY25" s="757"/>
      <c r="RCZ25" s="757"/>
      <c r="RDA25" s="757"/>
      <c r="RDB25" s="757"/>
      <c r="RDC25" s="757"/>
      <c r="RDD25" s="757"/>
      <c r="RDE25" s="757"/>
      <c r="RDF25" s="757"/>
      <c r="RDG25" s="757"/>
      <c r="RDH25" s="757"/>
      <c r="RDI25" s="757"/>
      <c r="RDJ25" s="757"/>
      <c r="RDK25" s="757"/>
      <c r="RDL25" s="757"/>
      <c r="RDM25" s="757"/>
      <c r="RDN25" s="757"/>
      <c r="RDO25" s="757"/>
      <c r="RDP25" s="757"/>
      <c r="RDQ25" s="757"/>
      <c r="RDR25" s="757"/>
      <c r="RDS25" s="757"/>
      <c r="RDT25" s="757"/>
      <c r="RDU25" s="757"/>
      <c r="RDV25" s="757"/>
      <c r="RDW25" s="757"/>
      <c r="RDX25" s="757"/>
      <c r="RDY25" s="757"/>
      <c r="RDZ25" s="757"/>
      <c r="REA25" s="757"/>
      <c r="REB25" s="757"/>
      <c r="REC25" s="757"/>
      <c r="RED25" s="757"/>
      <c r="REE25" s="757"/>
      <c r="REF25" s="757"/>
      <c r="REG25" s="757"/>
      <c r="REH25" s="757"/>
      <c r="REI25" s="757"/>
      <c r="REJ25" s="757"/>
      <c r="REK25" s="757"/>
      <c r="REL25" s="757"/>
      <c r="REM25" s="757"/>
      <c r="REN25" s="757"/>
      <c r="REO25" s="757"/>
      <c r="REP25" s="757"/>
      <c r="REQ25" s="757"/>
      <c r="RER25" s="757"/>
      <c r="RES25" s="757"/>
      <c r="RET25" s="757"/>
      <c r="REU25" s="757"/>
      <c r="REV25" s="757"/>
      <c r="REW25" s="757"/>
      <c r="REX25" s="757"/>
      <c r="REY25" s="757"/>
      <c r="REZ25" s="757"/>
      <c r="RFA25" s="757"/>
      <c r="RFB25" s="757"/>
      <c r="RFC25" s="757"/>
      <c r="RFD25" s="757"/>
      <c r="RFE25" s="757"/>
      <c r="RFF25" s="757"/>
      <c r="RFG25" s="757"/>
      <c r="RFH25" s="757"/>
      <c r="RFI25" s="757"/>
      <c r="RFJ25" s="757"/>
      <c r="RFK25" s="757"/>
      <c r="RFL25" s="757"/>
      <c r="RFM25" s="757"/>
      <c r="RFN25" s="757"/>
      <c r="RFO25" s="757"/>
      <c r="RFP25" s="757"/>
      <c r="RFQ25" s="757"/>
      <c r="RFR25" s="757"/>
      <c r="RFS25" s="757"/>
      <c r="RFT25" s="757"/>
      <c r="RFU25" s="757"/>
      <c r="RFV25" s="757"/>
      <c r="RFW25" s="757"/>
      <c r="RFX25" s="757"/>
      <c r="RFY25" s="757"/>
      <c r="RFZ25" s="757"/>
      <c r="RGA25" s="757"/>
      <c r="RGB25" s="757"/>
      <c r="RGC25" s="757"/>
      <c r="RGD25" s="757"/>
      <c r="RGE25" s="757"/>
      <c r="RGF25" s="757"/>
      <c r="RGG25" s="757"/>
      <c r="RGH25" s="757"/>
      <c r="RGI25" s="757"/>
      <c r="RGJ25" s="757"/>
      <c r="RGK25" s="757"/>
      <c r="RGL25" s="757"/>
      <c r="RGM25" s="757"/>
      <c r="RGN25" s="757"/>
      <c r="RGO25" s="757"/>
      <c r="RGP25" s="757"/>
      <c r="RGQ25" s="757"/>
      <c r="RGR25" s="757"/>
      <c r="RGS25" s="757"/>
      <c r="RGT25" s="757"/>
      <c r="RGU25" s="757"/>
      <c r="RGV25" s="757"/>
      <c r="RGW25" s="757"/>
      <c r="RGX25" s="757"/>
      <c r="RGY25" s="757"/>
      <c r="RGZ25" s="757"/>
      <c r="RHA25" s="757"/>
      <c r="RHB25" s="757"/>
      <c r="RHC25" s="757"/>
      <c r="RHD25" s="757"/>
      <c r="RHE25" s="757"/>
      <c r="RHF25" s="757"/>
      <c r="RHG25" s="757"/>
      <c r="RHH25" s="757"/>
      <c r="RHI25" s="757"/>
      <c r="RHJ25" s="757"/>
      <c r="RHK25" s="757"/>
      <c r="RHL25" s="757"/>
      <c r="RHM25" s="757"/>
      <c r="RHN25" s="757"/>
      <c r="RHO25" s="757"/>
      <c r="RHP25" s="757"/>
      <c r="RHQ25" s="757"/>
      <c r="RHR25" s="757"/>
      <c r="RHS25" s="757"/>
      <c r="RHT25" s="757"/>
      <c r="RHU25" s="757"/>
      <c r="RHV25" s="757"/>
      <c r="RHW25" s="757"/>
      <c r="RHX25" s="757"/>
      <c r="RHY25" s="757"/>
      <c r="RHZ25" s="757"/>
      <c r="RIA25" s="757"/>
      <c r="RIB25" s="757"/>
      <c r="RIC25" s="757"/>
      <c r="RID25" s="757"/>
      <c r="RIE25" s="757"/>
      <c r="RIF25" s="757"/>
      <c r="RIG25" s="757"/>
      <c r="RIH25" s="757"/>
      <c r="RII25" s="757"/>
      <c r="RIJ25" s="757"/>
      <c r="RIK25" s="757"/>
      <c r="RIL25" s="757"/>
      <c r="RIM25" s="757"/>
      <c r="RIN25" s="757"/>
      <c r="RIO25" s="757"/>
      <c r="RIP25" s="757"/>
      <c r="RIQ25" s="757"/>
      <c r="RIR25" s="757"/>
      <c r="RIS25" s="757"/>
      <c r="RIT25" s="757"/>
      <c r="RIU25" s="757"/>
      <c r="RIV25" s="757"/>
      <c r="RIW25" s="757"/>
      <c r="RIX25" s="757"/>
      <c r="RIY25" s="757"/>
      <c r="RIZ25" s="757"/>
      <c r="RJA25" s="757"/>
      <c r="RJB25" s="757"/>
      <c r="RJC25" s="757"/>
      <c r="RJD25" s="757"/>
      <c r="RJE25" s="757"/>
      <c r="RJF25" s="757"/>
      <c r="RJG25" s="757"/>
      <c r="RJH25" s="757"/>
      <c r="RJI25" s="757"/>
      <c r="RJJ25" s="757"/>
      <c r="RJK25" s="757"/>
      <c r="RJL25" s="757"/>
      <c r="RJM25" s="757"/>
      <c r="RJN25" s="757"/>
      <c r="RJO25" s="757"/>
      <c r="RJP25" s="757"/>
      <c r="RJQ25" s="757"/>
      <c r="RJR25" s="757"/>
      <c r="RJS25" s="757"/>
      <c r="RJT25" s="757"/>
      <c r="RJU25" s="757"/>
      <c r="RJV25" s="757"/>
      <c r="RJW25" s="757"/>
      <c r="RJX25" s="757"/>
      <c r="RJY25" s="757"/>
      <c r="RJZ25" s="757"/>
      <c r="RKA25" s="757"/>
      <c r="RKB25" s="757"/>
      <c r="RKC25" s="757"/>
      <c r="RKD25" s="757"/>
      <c r="RKE25" s="757"/>
      <c r="RKF25" s="757"/>
      <c r="RKG25" s="757"/>
      <c r="RKH25" s="757"/>
      <c r="RKI25" s="757"/>
      <c r="RKJ25" s="757"/>
      <c r="RKK25" s="757"/>
      <c r="RKL25" s="757"/>
      <c r="RKM25" s="757"/>
      <c r="RKN25" s="757"/>
      <c r="RKO25" s="757"/>
      <c r="RKP25" s="757"/>
      <c r="RKQ25" s="757"/>
      <c r="RKR25" s="757"/>
      <c r="RKS25" s="757"/>
      <c r="RKT25" s="757"/>
      <c r="RKU25" s="757"/>
      <c r="RKV25" s="757"/>
      <c r="RKW25" s="757"/>
      <c r="RKX25" s="757"/>
      <c r="RKY25" s="757"/>
      <c r="RKZ25" s="757"/>
      <c r="RLA25" s="757"/>
      <c r="RLB25" s="757"/>
      <c r="RLC25" s="757"/>
      <c r="RLD25" s="757"/>
      <c r="RLE25" s="757"/>
      <c r="RLF25" s="757"/>
      <c r="RLG25" s="757"/>
      <c r="RLH25" s="757"/>
      <c r="RLI25" s="757"/>
      <c r="RLJ25" s="757"/>
      <c r="RLK25" s="757"/>
      <c r="RLL25" s="757"/>
      <c r="RLM25" s="757"/>
      <c r="RLN25" s="757"/>
      <c r="RLO25" s="757"/>
      <c r="RLP25" s="757"/>
      <c r="RLQ25" s="757"/>
      <c r="RLR25" s="757"/>
      <c r="RLS25" s="757"/>
      <c r="RLT25" s="757"/>
      <c r="RLU25" s="757"/>
      <c r="RLV25" s="757"/>
      <c r="RLW25" s="757"/>
      <c r="RLX25" s="757"/>
      <c r="RLY25" s="757"/>
      <c r="RLZ25" s="757"/>
      <c r="RMA25" s="757"/>
      <c r="RMB25" s="757"/>
      <c r="RMC25" s="757"/>
      <c r="RMD25" s="757"/>
      <c r="RME25" s="757"/>
      <c r="RMF25" s="757"/>
      <c r="RMG25" s="757"/>
      <c r="RMH25" s="757"/>
      <c r="RMI25" s="757"/>
      <c r="RMJ25" s="757"/>
      <c r="RMK25" s="757"/>
      <c r="RML25" s="757"/>
      <c r="RMM25" s="757"/>
      <c r="RMN25" s="757"/>
      <c r="RMO25" s="757"/>
      <c r="RMP25" s="757"/>
      <c r="RMQ25" s="757"/>
      <c r="RMR25" s="757"/>
      <c r="RMS25" s="757"/>
      <c r="RMT25" s="757"/>
      <c r="RMU25" s="757"/>
      <c r="RMV25" s="757"/>
      <c r="RMW25" s="757"/>
      <c r="RMX25" s="757"/>
      <c r="RMY25" s="757"/>
      <c r="RMZ25" s="757"/>
      <c r="RNA25" s="757"/>
      <c r="RNB25" s="757"/>
      <c r="RNC25" s="757"/>
      <c r="RND25" s="757"/>
      <c r="RNE25" s="757"/>
      <c r="RNF25" s="757"/>
      <c r="RNG25" s="757"/>
      <c r="RNH25" s="757"/>
      <c r="RNI25" s="757"/>
      <c r="RNJ25" s="757"/>
      <c r="RNK25" s="757"/>
      <c r="RNL25" s="757"/>
      <c r="RNM25" s="757"/>
      <c r="RNN25" s="757"/>
      <c r="RNO25" s="757"/>
      <c r="RNP25" s="757"/>
      <c r="RNQ25" s="757"/>
      <c r="RNR25" s="757"/>
      <c r="RNS25" s="757"/>
      <c r="RNT25" s="757"/>
      <c r="RNU25" s="757"/>
      <c r="RNV25" s="757"/>
      <c r="RNW25" s="757"/>
      <c r="RNX25" s="757"/>
      <c r="RNY25" s="757"/>
      <c r="RNZ25" s="757"/>
      <c r="ROA25" s="757"/>
      <c r="ROB25" s="757"/>
      <c r="ROC25" s="757"/>
      <c r="ROD25" s="757"/>
      <c r="ROE25" s="757"/>
      <c r="ROF25" s="757"/>
      <c r="ROG25" s="757"/>
      <c r="ROH25" s="757"/>
      <c r="ROI25" s="757"/>
      <c r="ROJ25" s="757"/>
      <c r="ROK25" s="757"/>
      <c r="ROL25" s="757"/>
      <c r="ROM25" s="757"/>
      <c r="RON25" s="757"/>
      <c r="ROO25" s="757"/>
      <c r="ROP25" s="757"/>
      <c r="ROQ25" s="757"/>
      <c r="ROR25" s="757"/>
      <c r="ROS25" s="757"/>
      <c r="ROT25" s="757"/>
      <c r="ROU25" s="757"/>
      <c r="ROV25" s="757"/>
      <c r="ROW25" s="757"/>
      <c r="ROX25" s="757"/>
      <c r="ROY25" s="757"/>
      <c r="ROZ25" s="757"/>
      <c r="RPA25" s="757"/>
      <c r="RPB25" s="757"/>
      <c r="RPC25" s="757"/>
      <c r="RPD25" s="757"/>
      <c r="RPE25" s="757"/>
      <c r="RPF25" s="757"/>
      <c r="RPG25" s="757"/>
      <c r="RPH25" s="757"/>
      <c r="RPI25" s="757"/>
      <c r="RPJ25" s="757"/>
      <c r="RPK25" s="757"/>
      <c r="RPL25" s="757"/>
      <c r="RPM25" s="757"/>
      <c r="RPN25" s="757"/>
      <c r="RPO25" s="757"/>
      <c r="RPP25" s="757"/>
      <c r="RPQ25" s="757"/>
      <c r="RPR25" s="757"/>
      <c r="RPS25" s="757"/>
      <c r="RPT25" s="757"/>
      <c r="RPU25" s="757"/>
      <c r="RPV25" s="757"/>
      <c r="RPW25" s="757"/>
      <c r="RPX25" s="757"/>
      <c r="RPY25" s="757"/>
      <c r="RPZ25" s="757"/>
      <c r="RQA25" s="757"/>
      <c r="RQB25" s="757"/>
      <c r="RQC25" s="757"/>
      <c r="RQD25" s="757"/>
      <c r="RQE25" s="757"/>
      <c r="RQF25" s="757"/>
      <c r="RQG25" s="757"/>
      <c r="RQH25" s="757"/>
      <c r="RQI25" s="757"/>
      <c r="RQJ25" s="757"/>
      <c r="RQK25" s="757"/>
      <c r="RQL25" s="757"/>
      <c r="RQM25" s="757"/>
      <c r="RQN25" s="757"/>
      <c r="RQO25" s="757"/>
      <c r="RQP25" s="757"/>
      <c r="RQQ25" s="757"/>
      <c r="RQR25" s="757"/>
      <c r="RQS25" s="757"/>
      <c r="RQT25" s="757"/>
      <c r="RQU25" s="757"/>
      <c r="RQV25" s="757"/>
      <c r="RQW25" s="757"/>
      <c r="RQX25" s="757"/>
      <c r="RQY25" s="757"/>
      <c r="RQZ25" s="757"/>
      <c r="RRA25" s="757"/>
      <c r="RRB25" s="757"/>
      <c r="RRC25" s="757"/>
      <c r="RRD25" s="757"/>
      <c r="RRE25" s="757"/>
      <c r="RRF25" s="757"/>
      <c r="RRG25" s="757"/>
      <c r="RRH25" s="757"/>
      <c r="RRI25" s="757"/>
      <c r="RRJ25" s="757"/>
      <c r="RRK25" s="757"/>
      <c r="RRL25" s="757"/>
      <c r="RRM25" s="757"/>
      <c r="RRN25" s="757"/>
      <c r="RRO25" s="757"/>
      <c r="RRP25" s="757"/>
      <c r="RRQ25" s="757"/>
      <c r="RRR25" s="757"/>
      <c r="RRS25" s="757"/>
      <c r="RRT25" s="757"/>
      <c r="RRU25" s="757"/>
      <c r="RRV25" s="757"/>
      <c r="RRW25" s="757"/>
      <c r="RRX25" s="757"/>
      <c r="RRY25" s="757"/>
      <c r="RRZ25" s="757"/>
      <c r="RSA25" s="757"/>
      <c r="RSB25" s="757"/>
      <c r="RSC25" s="757"/>
      <c r="RSD25" s="757"/>
      <c r="RSE25" s="757"/>
      <c r="RSF25" s="757"/>
      <c r="RSG25" s="757"/>
      <c r="RSH25" s="757"/>
      <c r="RSI25" s="757"/>
      <c r="RSJ25" s="757"/>
      <c r="RSK25" s="757"/>
      <c r="RSL25" s="757"/>
      <c r="RSM25" s="757"/>
      <c r="RSN25" s="757"/>
      <c r="RSO25" s="757"/>
      <c r="RSP25" s="757"/>
      <c r="RSQ25" s="757"/>
      <c r="RSR25" s="757"/>
      <c r="RSS25" s="757"/>
      <c r="RST25" s="757"/>
      <c r="RSU25" s="757"/>
      <c r="RSV25" s="757"/>
      <c r="RSW25" s="757"/>
      <c r="RSX25" s="757"/>
      <c r="RSY25" s="757"/>
      <c r="RSZ25" s="757"/>
      <c r="RTA25" s="757"/>
      <c r="RTB25" s="757"/>
      <c r="RTC25" s="757"/>
      <c r="RTD25" s="757"/>
      <c r="RTE25" s="757"/>
      <c r="RTF25" s="757"/>
      <c r="RTG25" s="757"/>
      <c r="RTH25" s="757"/>
      <c r="RTI25" s="757"/>
      <c r="RTJ25" s="757"/>
      <c r="RTK25" s="757"/>
      <c r="RTL25" s="757"/>
      <c r="RTM25" s="757"/>
      <c r="RTN25" s="757"/>
      <c r="RTO25" s="757"/>
      <c r="RTP25" s="757"/>
      <c r="RTQ25" s="757"/>
      <c r="RTR25" s="757"/>
      <c r="RTS25" s="757"/>
      <c r="RTT25" s="757"/>
      <c r="RTU25" s="757"/>
      <c r="RTV25" s="757"/>
      <c r="RTW25" s="757"/>
      <c r="RTX25" s="757"/>
      <c r="RTY25" s="757"/>
      <c r="RTZ25" s="757"/>
      <c r="RUA25" s="757"/>
      <c r="RUB25" s="757"/>
      <c r="RUC25" s="757"/>
      <c r="RUD25" s="757"/>
      <c r="RUE25" s="757"/>
      <c r="RUF25" s="757"/>
      <c r="RUG25" s="757"/>
      <c r="RUH25" s="757"/>
      <c r="RUI25" s="757"/>
      <c r="RUJ25" s="757"/>
      <c r="RUK25" s="757"/>
      <c r="RUL25" s="757"/>
      <c r="RUM25" s="757"/>
      <c r="RUN25" s="757"/>
      <c r="RUO25" s="757"/>
      <c r="RUP25" s="757"/>
      <c r="RUQ25" s="757"/>
      <c r="RUR25" s="757"/>
      <c r="RUS25" s="757"/>
      <c r="RUT25" s="757"/>
      <c r="RUU25" s="757"/>
      <c r="RUV25" s="757"/>
      <c r="RUW25" s="757"/>
      <c r="RUX25" s="757"/>
      <c r="RUY25" s="757"/>
      <c r="RUZ25" s="757"/>
      <c r="RVA25" s="757"/>
      <c r="RVB25" s="757"/>
      <c r="RVC25" s="757"/>
      <c r="RVD25" s="757"/>
      <c r="RVE25" s="757"/>
      <c r="RVF25" s="757"/>
      <c r="RVG25" s="757"/>
      <c r="RVH25" s="757"/>
      <c r="RVI25" s="757"/>
      <c r="RVJ25" s="757"/>
      <c r="RVK25" s="757"/>
      <c r="RVL25" s="757"/>
      <c r="RVM25" s="757"/>
      <c r="RVN25" s="757"/>
      <c r="RVO25" s="757"/>
      <c r="RVP25" s="757"/>
      <c r="RVQ25" s="757"/>
      <c r="RVR25" s="757"/>
      <c r="RVS25" s="757"/>
      <c r="RVT25" s="757"/>
      <c r="RVU25" s="757"/>
      <c r="RVV25" s="757"/>
      <c r="RVW25" s="757"/>
      <c r="RVX25" s="757"/>
      <c r="RVY25" s="757"/>
      <c r="RVZ25" s="757"/>
      <c r="RWA25" s="757"/>
      <c r="RWB25" s="757"/>
      <c r="RWC25" s="757"/>
      <c r="RWD25" s="757"/>
      <c r="RWE25" s="757"/>
      <c r="RWF25" s="757"/>
      <c r="RWG25" s="757"/>
      <c r="RWH25" s="757"/>
      <c r="RWI25" s="757"/>
      <c r="RWJ25" s="757"/>
      <c r="RWK25" s="757"/>
      <c r="RWL25" s="757"/>
      <c r="RWM25" s="757"/>
      <c r="RWN25" s="757"/>
      <c r="RWO25" s="757"/>
      <c r="RWP25" s="757"/>
      <c r="RWQ25" s="757"/>
      <c r="RWR25" s="757"/>
      <c r="RWS25" s="757"/>
      <c r="RWT25" s="757"/>
      <c r="RWU25" s="757"/>
      <c r="RWV25" s="757"/>
      <c r="RWW25" s="757"/>
      <c r="RWX25" s="757"/>
      <c r="RWY25" s="757"/>
      <c r="RWZ25" s="757"/>
      <c r="RXA25" s="757"/>
      <c r="RXB25" s="757"/>
      <c r="RXC25" s="757"/>
      <c r="RXD25" s="757"/>
      <c r="RXE25" s="757"/>
      <c r="RXF25" s="757"/>
      <c r="RXG25" s="757"/>
      <c r="RXH25" s="757"/>
      <c r="RXI25" s="757"/>
      <c r="RXJ25" s="757"/>
      <c r="RXK25" s="757"/>
      <c r="RXL25" s="757"/>
      <c r="RXM25" s="757"/>
      <c r="RXN25" s="757"/>
      <c r="RXO25" s="757"/>
      <c r="RXP25" s="757"/>
      <c r="RXQ25" s="757"/>
      <c r="RXR25" s="757"/>
      <c r="RXS25" s="757"/>
      <c r="RXT25" s="757"/>
      <c r="RXU25" s="757"/>
      <c r="RXV25" s="757"/>
      <c r="RXW25" s="757"/>
      <c r="RXX25" s="757"/>
      <c r="RXY25" s="757"/>
      <c r="RXZ25" s="757"/>
      <c r="RYA25" s="757"/>
      <c r="RYB25" s="757"/>
      <c r="RYC25" s="757"/>
      <c r="RYD25" s="757"/>
      <c r="RYE25" s="757"/>
      <c r="RYF25" s="757"/>
      <c r="RYG25" s="757"/>
      <c r="RYH25" s="757"/>
      <c r="RYI25" s="757"/>
      <c r="RYJ25" s="757"/>
      <c r="RYK25" s="757"/>
      <c r="RYL25" s="757"/>
      <c r="RYM25" s="757"/>
      <c r="RYN25" s="757"/>
      <c r="RYO25" s="757"/>
      <c r="RYP25" s="757"/>
      <c r="RYQ25" s="757"/>
      <c r="RYR25" s="757"/>
      <c r="RYS25" s="757"/>
      <c r="RYT25" s="757"/>
      <c r="RYU25" s="757"/>
      <c r="RYV25" s="757"/>
      <c r="RYW25" s="757"/>
      <c r="RYX25" s="757"/>
      <c r="RYY25" s="757"/>
      <c r="RYZ25" s="757"/>
      <c r="RZA25" s="757"/>
      <c r="RZB25" s="757"/>
      <c r="RZC25" s="757"/>
      <c r="RZD25" s="757"/>
      <c r="RZE25" s="757"/>
      <c r="RZF25" s="757"/>
      <c r="RZG25" s="757"/>
      <c r="RZH25" s="757"/>
      <c r="RZI25" s="757"/>
      <c r="RZJ25" s="757"/>
      <c r="RZK25" s="757"/>
      <c r="RZL25" s="757"/>
      <c r="RZM25" s="757"/>
      <c r="RZN25" s="757"/>
      <c r="RZO25" s="757"/>
      <c r="RZP25" s="757"/>
      <c r="RZQ25" s="757"/>
      <c r="RZR25" s="757"/>
      <c r="RZS25" s="757"/>
      <c r="RZT25" s="757"/>
      <c r="RZU25" s="757"/>
      <c r="RZV25" s="757"/>
      <c r="RZW25" s="757"/>
      <c r="RZX25" s="757"/>
      <c r="RZY25" s="757"/>
      <c r="RZZ25" s="757"/>
      <c r="SAA25" s="757"/>
      <c r="SAB25" s="757"/>
      <c r="SAC25" s="757"/>
      <c r="SAD25" s="757"/>
      <c r="SAE25" s="757"/>
      <c r="SAF25" s="757"/>
      <c r="SAG25" s="757"/>
      <c r="SAH25" s="757"/>
      <c r="SAI25" s="757"/>
      <c r="SAJ25" s="757"/>
      <c r="SAK25" s="757"/>
      <c r="SAL25" s="757"/>
      <c r="SAM25" s="757"/>
      <c r="SAN25" s="757"/>
      <c r="SAO25" s="757"/>
      <c r="SAP25" s="757"/>
      <c r="SAQ25" s="757"/>
      <c r="SAR25" s="757"/>
      <c r="SAS25" s="757"/>
      <c r="SAT25" s="757"/>
      <c r="SAU25" s="757"/>
      <c r="SAV25" s="757"/>
      <c r="SAW25" s="757"/>
      <c r="SAX25" s="757"/>
      <c r="SAY25" s="757"/>
      <c r="SAZ25" s="757"/>
      <c r="SBA25" s="757"/>
      <c r="SBB25" s="757"/>
      <c r="SBC25" s="757"/>
      <c r="SBD25" s="757"/>
      <c r="SBE25" s="757"/>
      <c r="SBF25" s="757"/>
      <c r="SBG25" s="757"/>
      <c r="SBH25" s="757"/>
      <c r="SBI25" s="757"/>
      <c r="SBJ25" s="757"/>
      <c r="SBK25" s="757"/>
      <c r="SBL25" s="757"/>
      <c r="SBM25" s="757"/>
      <c r="SBN25" s="757"/>
      <c r="SBO25" s="757"/>
      <c r="SBP25" s="757"/>
      <c r="SBQ25" s="757"/>
      <c r="SBR25" s="757"/>
      <c r="SBS25" s="757"/>
      <c r="SBT25" s="757"/>
      <c r="SBU25" s="757"/>
      <c r="SBV25" s="757"/>
      <c r="SBW25" s="757"/>
      <c r="SBX25" s="757"/>
      <c r="SBY25" s="757"/>
      <c r="SBZ25" s="757"/>
      <c r="SCA25" s="757"/>
      <c r="SCB25" s="757"/>
      <c r="SCC25" s="757"/>
      <c r="SCD25" s="757"/>
      <c r="SCE25" s="757"/>
      <c r="SCF25" s="757"/>
      <c r="SCG25" s="757"/>
      <c r="SCH25" s="757"/>
      <c r="SCI25" s="757"/>
      <c r="SCJ25" s="757"/>
      <c r="SCK25" s="757"/>
      <c r="SCL25" s="757"/>
      <c r="SCM25" s="757"/>
      <c r="SCN25" s="757"/>
      <c r="SCO25" s="757"/>
      <c r="SCP25" s="757"/>
      <c r="SCQ25" s="757"/>
      <c r="SCR25" s="757"/>
      <c r="SCS25" s="757"/>
      <c r="SCT25" s="757"/>
      <c r="SCU25" s="757"/>
      <c r="SCV25" s="757"/>
      <c r="SCW25" s="757"/>
      <c r="SCX25" s="757"/>
      <c r="SCY25" s="757"/>
      <c r="SCZ25" s="757"/>
      <c r="SDA25" s="757"/>
      <c r="SDB25" s="757"/>
      <c r="SDC25" s="757"/>
      <c r="SDD25" s="757"/>
      <c r="SDE25" s="757"/>
      <c r="SDF25" s="757"/>
      <c r="SDG25" s="757"/>
      <c r="SDH25" s="757"/>
      <c r="SDI25" s="757"/>
      <c r="SDJ25" s="757"/>
      <c r="SDK25" s="757"/>
      <c r="SDL25" s="757"/>
      <c r="SDM25" s="757"/>
      <c r="SDN25" s="757"/>
      <c r="SDO25" s="757"/>
      <c r="SDP25" s="757"/>
      <c r="SDQ25" s="757"/>
      <c r="SDR25" s="757"/>
      <c r="SDS25" s="757"/>
      <c r="SDT25" s="757"/>
      <c r="SDU25" s="757"/>
      <c r="SDV25" s="757"/>
      <c r="SDW25" s="757"/>
      <c r="SDX25" s="757"/>
      <c r="SDY25" s="757"/>
      <c r="SDZ25" s="757"/>
      <c r="SEA25" s="757"/>
      <c r="SEB25" s="757"/>
      <c r="SEC25" s="757"/>
      <c r="SED25" s="757"/>
      <c r="SEE25" s="757"/>
      <c r="SEF25" s="757"/>
      <c r="SEG25" s="757"/>
      <c r="SEH25" s="757"/>
      <c r="SEI25" s="757"/>
      <c r="SEJ25" s="757"/>
      <c r="SEK25" s="757"/>
      <c r="SEL25" s="757"/>
      <c r="SEM25" s="757"/>
      <c r="SEN25" s="757"/>
      <c r="SEO25" s="757"/>
      <c r="SEP25" s="757"/>
      <c r="SEQ25" s="757"/>
      <c r="SER25" s="757"/>
      <c r="SES25" s="757"/>
      <c r="SET25" s="757"/>
      <c r="SEU25" s="757"/>
      <c r="SEV25" s="757"/>
      <c r="SEW25" s="757"/>
      <c r="SEX25" s="757"/>
      <c r="SEY25" s="757"/>
      <c r="SEZ25" s="757"/>
      <c r="SFA25" s="757"/>
      <c r="SFB25" s="757"/>
      <c r="SFC25" s="757"/>
      <c r="SFD25" s="757"/>
      <c r="SFE25" s="757"/>
      <c r="SFF25" s="757"/>
      <c r="SFG25" s="757"/>
      <c r="SFH25" s="757"/>
      <c r="SFI25" s="757"/>
      <c r="SFJ25" s="757"/>
      <c r="SFK25" s="757"/>
      <c r="SFL25" s="757"/>
      <c r="SFM25" s="757"/>
      <c r="SFN25" s="757"/>
      <c r="SFO25" s="757"/>
      <c r="SFP25" s="757"/>
      <c r="SFQ25" s="757"/>
      <c r="SFR25" s="757"/>
      <c r="SFS25" s="757"/>
      <c r="SFT25" s="757"/>
      <c r="SFU25" s="757"/>
      <c r="SFV25" s="757"/>
      <c r="SFW25" s="757"/>
      <c r="SFX25" s="757"/>
      <c r="SFY25" s="757"/>
      <c r="SFZ25" s="757"/>
      <c r="SGA25" s="757"/>
      <c r="SGB25" s="757"/>
      <c r="SGC25" s="757"/>
      <c r="SGD25" s="757"/>
      <c r="SGE25" s="757"/>
      <c r="SGF25" s="757"/>
      <c r="SGG25" s="757"/>
      <c r="SGH25" s="757"/>
      <c r="SGI25" s="757"/>
      <c r="SGJ25" s="757"/>
      <c r="SGK25" s="757"/>
      <c r="SGL25" s="757"/>
      <c r="SGM25" s="757"/>
      <c r="SGN25" s="757"/>
      <c r="SGO25" s="757"/>
      <c r="SGP25" s="757"/>
      <c r="SGQ25" s="757"/>
      <c r="SGR25" s="757"/>
      <c r="SGS25" s="757"/>
      <c r="SGT25" s="757"/>
      <c r="SGU25" s="757"/>
      <c r="SGV25" s="757"/>
      <c r="SGW25" s="757"/>
      <c r="SGX25" s="757"/>
      <c r="SGY25" s="757"/>
      <c r="SGZ25" s="757"/>
      <c r="SHA25" s="757"/>
      <c r="SHB25" s="757"/>
      <c r="SHC25" s="757"/>
      <c r="SHD25" s="757"/>
      <c r="SHE25" s="757"/>
      <c r="SHF25" s="757"/>
      <c r="SHG25" s="757"/>
      <c r="SHH25" s="757"/>
      <c r="SHI25" s="757"/>
      <c r="SHJ25" s="757"/>
      <c r="SHK25" s="757"/>
      <c r="SHL25" s="757"/>
      <c r="SHM25" s="757"/>
      <c r="SHN25" s="757"/>
      <c r="SHO25" s="757"/>
      <c r="SHP25" s="757"/>
      <c r="SHQ25" s="757"/>
      <c r="SHR25" s="757"/>
      <c r="SHS25" s="757"/>
      <c r="SHT25" s="757"/>
      <c r="SHU25" s="757"/>
      <c r="SHV25" s="757"/>
      <c r="SHW25" s="757"/>
      <c r="SHX25" s="757"/>
      <c r="SHY25" s="757"/>
      <c r="SHZ25" s="757"/>
      <c r="SIA25" s="757"/>
      <c r="SIB25" s="757"/>
      <c r="SIC25" s="757"/>
      <c r="SID25" s="757"/>
      <c r="SIE25" s="757"/>
      <c r="SIF25" s="757"/>
      <c r="SIG25" s="757"/>
      <c r="SIH25" s="757"/>
      <c r="SII25" s="757"/>
      <c r="SIJ25" s="757"/>
      <c r="SIK25" s="757"/>
      <c r="SIL25" s="757"/>
      <c r="SIM25" s="757"/>
      <c r="SIN25" s="757"/>
      <c r="SIO25" s="757"/>
      <c r="SIP25" s="757"/>
      <c r="SIQ25" s="757"/>
      <c r="SIR25" s="757"/>
      <c r="SIS25" s="757"/>
      <c r="SIT25" s="757"/>
      <c r="SIU25" s="757"/>
      <c r="SIV25" s="757"/>
      <c r="SIW25" s="757"/>
      <c r="SIX25" s="757"/>
      <c r="SIY25" s="757"/>
      <c r="SIZ25" s="757"/>
      <c r="SJA25" s="757"/>
      <c r="SJB25" s="757"/>
      <c r="SJC25" s="757"/>
      <c r="SJD25" s="757"/>
      <c r="SJE25" s="757"/>
      <c r="SJF25" s="757"/>
      <c r="SJG25" s="757"/>
      <c r="SJH25" s="757"/>
      <c r="SJI25" s="757"/>
      <c r="SJJ25" s="757"/>
      <c r="SJK25" s="757"/>
      <c r="SJL25" s="757"/>
      <c r="SJM25" s="757"/>
      <c r="SJN25" s="757"/>
      <c r="SJO25" s="757"/>
      <c r="SJP25" s="757"/>
      <c r="SJQ25" s="757"/>
      <c r="SJR25" s="757"/>
      <c r="SJS25" s="757"/>
      <c r="SJT25" s="757"/>
      <c r="SJU25" s="757"/>
      <c r="SJV25" s="757"/>
      <c r="SJW25" s="757"/>
      <c r="SJX25" s="757"/>
      <c r="SJY25" s="757"/>
      <c r="SJZ25" s="757"/>
      <c r="SKA25" s="757"/>
      <c r="SKB25" s="757"/>
      <c r="SKC25" s="757"/>
      <c r="SKD25" s="757"/>
      <c r="SKE25" s="757"/>
      <c r="SKF25" s="757"/>
      <c r="SKG25" s="757"/>
      <c r="SKH25" s="757"/>
      <c r="SKI25" s="757"/>
      <c r="SKJ25" s="757"/>
      <c r="SKK25" s="757"/>
      <c r="SKL25" s="757"/>
      <c r="SKM25" s="757"/>
      <c r="SKN25" s="757"/>
      <c r="SKO25" s="757"/>
      <c r="SKP25" s="757"/>
      <c r="SKQ25" s="757"/>
      <c r="SKR25" s="757"/>
      <c r="SKS25" s="757"/>
      <c r="SKT25" s="757"/>
      <c r="SKU25" s="757"/>
      <c r="SKV25" s="757"/>
      <c r="SKW25" s="757"/>
      <c r="SKX25" s="757"/>
      <c r="SKY25" s="757"/>
      <c r="SKZ25" s="757"/>
      <c r="SLA25" s="757"/>
      <c r="SLB25" s="757"/>
      <c r="SLC25" s="757"/>
      <c r="SLD25" s="757"/>
      <c r="SLE25" s="757"/>
      <c r="SLF25" s="757"/>
      <c r="SLG25" s="757"/>
      <c r="SLH25" s="757"/>
      <c r="SLI25" s="757"/>
      <c r="SLJ25" s="757"/>
      <c r="SLK25" s="757"/>
      <c r="SLL25" s="757"/>
      <c r="SLM25" s="757"/>
      <c r="SLN25" s="757"/>
      <c r="SLO25" s="757"/>
      <c r="SLP25" s="757"/>
      <c r="SLQ25" s="757"/>
      <c r="SLR25" s="757"/>
      <c r="SLS25" s="757"/>
      <c r="SLT25" s="757"/>
      <c r="SLU25" s="757"/>
      <c r="SLV25" s="757"/>
      <c r="SLW25" s="757"/>
      <c r="SLX25" s="757"/>
      <c r="SLY25" s="757"/>
      <c r="SLZ25" s="757"/>
      <c r="SMA25" s="757"/>
      <c r="SMB25" s="757"/>
      <c r="SMC25" s="757"/>
      <c r="SMD25" s="757"/>
      <c r="SME25" s="757"/>
      <c r="SMF25" s="757"/>
      <c r="SMG25" s="757"/>
      <c r="SMH25" s="757"/>
      <c r="SMI25" s="757"/>
      <c r="SMJ25" s="757"/>
      <c r="SMK25" s="757"/>
      <c r="SML25" s="757"/>
      <c r="SMM25" s="757"/>
      <c r="SMN25" s="757"/>
      <c r="SMO25" s="757"/>
      <c r="SMP25" s="757"/>
      <c r="SMQ25" s="757"/>
      <c r="SMR25" s="757"/>
      <c r="SMS25" s="757"/>
      <c r="SMT25" s="757"/>
      <c r="SMU25" s="757"/>
      <c r="SMV25" s="757"/>
      <c r="SMW25" s="757"/>
      <c r="SMX25" s="757"/>
      <c r="SMY25" s="757"/>
      <c r="SMZ25" s="757"/>
      <c r="SNA25" s="757"/>
      <c r="SNB25" s="757"/>
      <c r="SNC25" s="757"/>
      <c r="SND25" s="757"/>
      <c r="SNE25" s="757"/>
      <c r="SNF25" s="757"/>
      <c r="SNG25" s="757"/>
      <c r="SNH25" s="757"/>
      <c r="SNI25" s="757"/>
      <c r="SNJ25" s="757"/>
      <c r="SNK25" s="757"/>
      <c r="SNL25" s="757"/>
      <c r="SNM25" s="757"/>
      <c r="SNN25" s="757"/>
      <c r="SNO25" s="757"/>
      <c r="SNP25" s="757"/>
      <c r="SNQ25" s="757"/>
      <c r="SNR25" s="757"/>
      <c r="SNS25" s="757"/>
      <c r="SNT25" s="757"/>
      <c r="SNU25" s="757"/>
      <c r="SNV25" s="757"/>
      <c r="SNW25" s="757"/>
      <c r="SNX25" s="757"/>
      <c r="SNY25" s="757"/>
      <c r="SNZ25" s="757"/>
      <c r="SOA25" s="757"/>
      <c r="SOB25" s="757"/>
      <c r="SOC25" s="757"/>
      <c r="SOD25" s="757"/>
      <c r="SOE25" s="757"/>
      <c r="SOF25" s="757"/>
      <c r="SOG25" s="757"/>
      <c r="SOH25" s="757"/>
      <c r="SOI25" s="757"/>
      <c r="SOJ25" s="757"/>
      <c r="SOK25" s="757"/>
      <c r="SOL25" s="757"/>
      <c r="SOM25" s="757"/>
      <c r="SON25" s="757"/>
      <c r="SOO25" s="757"/>
      <c r="SOP25" s="757"/>
      <c r="SOQ25" s="757"/>
      <c r="SOR25" s="757"/>
      <c r="SOS25" s="757"/>
      <c r="SOT25" s="757"/>
      <c r="SOU25" s="757"/>
      <c r="SOV25" s="757"/>
      <c r="SOW25" s="757"/>
      <c r="SOX25" s="757"/>
      <c r="SOY25" s="757"/>
      <c r="SOZ25" s="757"/>
      <c r="SPA25" s="757"/>
      <c r="SPB25" s="757"/>
      <c r="SPC25" s="757"/>
      <c r="SPD25" s="757"/>
      <c r="SPE25" s="757"/>
      <c r="SPF25" s="757"/>
      <c r="SPG25" s="757"/>
      <c r="SPH25" s="757"/>
      <c r="SPI25" s="757"/>
      <c r="SPJ25" s="757"/>
      <c r="SPK25" s="757"/>
      <c r="SPL25" s="757"/>
      <c r="SPM25" s="757"/>
      <c r="SPN25" s="757"/>
      <c r="SPO25" s="757"/>
      <c r="SPP25" s="757"/>
      <c r="SPQ25" s="757"/>
      <c r="SPR25" s="757"/>
      <c r="SPS25" s="757"/>
      <c r="SPT25" s="757"/>
      <c r="SPU25" s="757"/>
      <c r="SPV25" s="757"/>
      <c r="SPW25" s="757"/>
      <c r="SPX25" s="757"/>
      <c r="SPY25" s="757"/>
      <c r="SPZ25" s="757"/>
      <c r="SQA25" s="757"/>
      <c r="SQB25" s="757"/>
      <c r="SQC25" s="757"/>
      <c r="SQD25" s="757"/>
      <c r="SQE25" s="757"/>
      <c r="SQF25" s="757"/>
      <c r="SQG25" s="757"/>
      <c r="SQH25" s="757"/>
      <c r="SQI25" s="757"/>
      <c r="SQJ25" s="757"/>
      <c r="SQK25" s="757"/>
      <c r="SQL25" s="757"/>
      <c r="SQM25" s="757"/>
      <c r="SQN25" s="757"/>
      <c r="SQO25" s="757"/>
      <c r="SQP25" s="757"/>
      <c r="SQQ25" s="757"/>
      <c r="SQR25" s="757"/>
      <c r="SQS25" s="757"/>
      <c r="SQT25" s="757"/>
      <c r="SQU25" s="757"/>
      <c r="SQV25" s="757"/>
      <c r="SQW25" s="757"/>
      <c r="SQX25" s="757"/>
      <c r="SQY25" s="757"/>
      <c r="SQZ25" s="757"/>
      <c r="SRA25" s="757"/>
      <c r="SRB25" s="757"/>
      <c r="SRC25" s="757"/>
      <c r="SRD25" s="757"/>
      <c r="SRE25" s="757"/>
      <c r="SRF25" s="757"/>
      <c r="SRG25" s="757"/>
      <c r="SRH25" s="757"/>
      <c r="SRI25" s="757"/>
      <c r="SRJ25" s="757"/>
      <c r="SRK25" s="757"/>
      <c r="SRL25" s="757"/>
      <c r="SRM25" s="757"/>
      <c r="SRN25" s="757"/>
      <c r="SRO25" s="757"/>
      <c r="SRP25" s="757"/>
      <c r="SRQ25" s="757"/>
      <c r="SRR25" s="757"/>
      <c r="SRS25" s="757"/>
      <c r="SRT25" s="757"/>
      <c r="SRU25" s="757"/>
      <c r="SRV25" s="757"/>
      <c r="SRW25" s="757"/>
      <c r="SRX25" s="757"/>
      <c r="SRY25" s="757"/>
      <c r="SRZ25" s="757"/>
      <c r="SSA25" s="757"/>
      <c r="SSB25" s="757"/>
      <c r="SSC25" s="757"/>
      <c r="SSD25" s="757"/>
      <c r="SSE25" s="757"/>
      <c r="SSF25" s="757"/>
      <c r="SSG25" s="757"/>
      <c r="SSH25" s="757"/>
      <c r="SSI25" s="757"/>
      <c r="SSJ25" s="757"/>
      <c r="SSK25" s="757"/>
      <c r="SSL25" s="757"/>
      <c r="SSM25" s="757"/>
      <c r="SSN25" s="757"/>
      <c r="SSO25" s="757"/>
      <c r="SSP25" s="757"/>
      <c r="SSQ25" s="757"/>
      <c r="SSR25" s="757"/>
      <c r="SSS25" s="757"/>
      <c r="SST25" s="757"/>
      <c r="SSU25" s="757"/>
      <c r="SSV25" s="757"/>
      <c r="SSW25" s="757"/>
      <c r="SSX25" s="757"/>
      <c r="SSY25" s="757"/>
      <c r="SSZ25" s="757"/>
      <c r="STA25" s="757"/>
      <c r="STB25" s="757"/>
      <c r="STC25" s="757"/>
      <c r="STD25" s="757"/>
      <c r="STE25" s="757"/>
      <c r="STF25" s="757"/>
      <c r="STG25" s="757"/>
      <c r="STH25" s="757"/>
      <c r="STI25" s="757"/>
      <c r="STJ25" s="757"/>
      <c r="STK25" s="757"/>
      <c r="STL25" s="757"/>
      <c r="STM25" s="757"/>
      <c r="STN25" s="757"/>
      <c r="STO25" s="757"/>
      <c r="STP25" s="757"/>
      <c r="STQ25" s="757"/>
      <c r="STR25" s="757"/>
      <c r="STS25" s="757"/>
      <c r="STT25" s="757"/>
      <c r="STU25" s="757"/>
      <c r="STV25" s="757"/>
      <c r="STW25" s="757"/>
      <c r="STX25" s="757"/>
      <c r="STY25" s="757"/>
      <c r="STZ25" s="757"/>
      <c r="SUA25" s="757"/>
      <c r="SUB25" s="757"/>
      <c r="SUC25" s="757"/>
      <c r="SUD25" s="757"/>
      <c r="SUE25" s="757"/>
      <c r="SUF25" s="757"/>
      <c r="SUG25" s="757"/>
      <c r="SUH25" s="757"/>
      <c r="SUI25" s="757"/>
      <c r="SUJ25" s="757"/>
      <c r="SUK25" s="757"/>
      <c r="SUL25" s="757"/>
      <c r="SUM25" s="757"/>
      <c r="SUN25" s="757"/>
      <c r="SUO25" s="757"/>
      <c r="SUP25" s="757"/>
      <c r="SUQ25" s="757"/>
      <c r="SUR25" s="757"/>
      <c r="SUS25" s="757"/>
      <c r="SUT25" s="757"/>
      <c r="SUU25" s="757"/>
      <c r="SUV25" s="757"/>
      <c r="SUW25" s="757"/>
      <c r="SUX25" s="757"/>
      <c r="SUY25" s="757"/>
      <c r="SUZ25" s="757"/>
      <c r="SVA25" s="757"/>
      <c r="SVB25" s="757"/>
      <c r="SVC25" s="757"/>
      <c r="SVD25" s="757"/>
      <c r="SVE25" s="757"/>
      <c r="SVF25" s="757"/>
      <c r="SVG25" s="757"/>
      <c r="SVH25" s="757"/>
      <c r="SVI25" s="757"/>
      <c r="SVJ25" s="757"/>
      <c r="SVK25" s="757"/>
      <c r="SVL25" s="757"/>
      <c r="SVM25" s="757"/>
      <c r="SVN25" s="757"/>
      <c r="SVO25" s="757"/>
      <c r="SVP25" s="757"/>
      <c r="SVQ25" s="757"/>
      <c r="SVR25" s="757"/>
      <c r="SVS25" s="757"/>
      <c r="SVT25" s="757"/>
      <c r="SVU25" s="757"/>
      <c r="SVV25" s="757"/>
      <c r="SVW25" s="757"/>
      <c r="SVX25" s="757"/>
      <c r="SVY25" s="757"/>
      <c r="SVZ25" s="757"/>
      <c r="SWA25" s="757"/>
      <c r="SWB25" s="757"/>
      <c r="SWC25" s="757"/>
      <c r="SWD25" s="757"/>
      <c r="SWE25" s="757"/>
      <c r="SWF25" s="757"/>
      <c r="SWG25" s="757"/>
      <c r="SWH25" s="757"/>
      <c r="SWI25" s="757"/>
      <c r="SWJ25" s="757"/>
      <c r="SWK25" s="757"/>
      <c r="SWL25" s="757"/>
      <c r="SWM25" s="757"/>
      <c r="SWN25" s="757"/>
      <c r="SWO25" s="757"/>
      <c r="SWP25" s="757"/>
      <c r="SWQ25" s="757"/>
      <c r="SWR25" s="757"/>
      <c r="SWS25" s="757"/>
      <c r="SWT25" s="757"/>
      <c r="SWU25" s="757"/>
      <c r="SWV25" s="757"/>
      <c r="SWW25" s="757"/>
      <c r="SWX25" s="757"/>
      <c r="SWY25" s="757"/>
      <c r="SWZ25" s="757"/>
      <c r="SXA25" s="757"/>
      <c r="SXB25" s="757"/>
      <c r="SXC25" s="757"/>
      <c r="SXD25" s="757"/>
      <c r="SXE25" s="757"/>
      <c r="SXF25" s="757"/>
      <c r="SXG25" s="757"/>
      <c r="SXH25" s="757"/>
      <c r="SXI25" s="757"/>
      <c r="SXJ25" s="757"/>
      <c r="SXK25" s="757"/>
      <c r="SXL25" s="757"/>
      <c r="SXM25" s="757"/>
      <c r="SXN25" s="757"/>
      <c r="SXO25" s="757"/>
      <c r="SXP25" s="757"/>
      <c r="SXQ25" s="757"/>
      <c r="SXR25" s="757"/>
      <c r="SXS25" s="757"/>
      <c r="SXT25" s="757"/>
      <c r="SXU25" s="757"/>
      <c r="SXV25" s="757"/>
      <c r="SXW25" s="757"/>
      <c r="SXX25" s="757"/>
      <c r="SXY25" s="757"/>
      <c r="SXZ25" s="757"/>
      <c r="SYA25" s="757"/>
      <c r="SYB25" s="757"/>
      <c r="SYC25" s="757"/>
      <c r="SYD25" s="757"/>
      <c r="SYE25" s="757"/>
      <c r="SYF25" s="757"/>
      <c r="SYG25" s="757"/>
      <c r="SYH25" s="757"/>
      <c r="SYI25" s="757"/>
      <c r="SYJ25" s="757"/>
      <c r="SYK25" s="757"/>
      <c r="SYL25" s="757"/>
      <c r="SYM25" s="757"/>
      <c r="SYN25" s="757"/>
      <c r="SYO25" s="757"/>
      <c r="SYP25" s="757"/>
      <c r="SYQ25" s="757"/>
      <c r="SYR25" s="757"/>
      <c r="SYS25" s="757"/>
      <c r="SYT25" s="757"/>
      <c r="SYU25" s="757"/>
      <c r="SYV25" s="757"/>
      <c r="SYW25" s="757"/>
      <c r="SYX25" s="757"/>
      <c r="SYY25" s="757"/>
      <c r="SYZ25" s="757"/>
      <c r="SZA25" s="757"/>
      <c r="SZB25" s="757"/>
      <c r="SZC25" s="757"/>
      <c r="SZD25" s="757"/>
      <c r="SZE25" s="757"/>
      <c r="SZF25" s="757"/>
      <c r="SZG25" s="757"/>
      <c r="SZH25" s="757"/>
      <c r="SZI25" s="757"/>
      <c r="SZJ25" s="757"/>
      <c r="SZK25" s="757"/>
      <c r="SZL25" s="757"/>
      <c r="SZM25" s="757"/>
      <c r="SZN25" s="757"/>
      <c r="SZO25" s="757"/>
      <c r="SZP25" s="757"/>
      <c r="SZQ25" s="757"/>
      <c r="SZR25" s="757"/>
      <c r="SZS25" s="757"/>
      <c r="SZT25" s="757"/>
      <c r="SZU25" s="757"/>
      <c r="SZV25" s="757"/>
      <c r="SZW25" s="757"/>
      <c r="SZX25" s="757"/>
      <c r="SZY25" s="757"/>
      <c r="SZZ25" s="757"/>
      <c r="TAA25" s="757"/>
      <c r="TAB25" s="757"/>
      <c r="TAC25" s="757"/>
      <c r="TAD25" s="757"/>
      <c r="TAE25" s="757"/>
      <c r="TAF25" s="757"/>
      <c r="TAG25" s="757"/>
      <c r="TAH25" s="757"/>
      <c r="TAI25" s="757"/>
      <c r="TAJ25" s="757"/>
      <c r="TAK25" s="757"/>
      <c r="TAL25" s="757"/>
      <c r="TAM25" s="757"/>
      <c r="TAN25" s="757"/>
      <c r="TAO25" s="757"/>
      <c r="TAP25" s="757"/>
      <c r="TAQ25" s="757"/>
      <c r="TAR25" s="757"/>
      <c r="TAS25" s="757"/>
      <c r="TAT25" s="757"/>
      <c r="TAU25" s="757"/>
      <c r="TAV25" s="757"/>
      <c r="TAW25" s="757"/>
      <c r="TAX25" s="757"/>
      <c r="TAY25" s="757"/>
      <c r="TAZ25" s="757"/>
      <c r="TBA25" s="757"/>
      <c r="TBB25" s="757"/>
      <c r="TBC25" s="757"/>
      <c r="TBD25" s="757"/>
      <c r="TBE25" s="757"/>
      <c r="TBF25" s="757"/>
      <c r="TBG25" s="757"/>
      <c r="TBH25" s="757"/>
      <c r="TBI25" s="757"/>
      <c r="TBJ25" s="757"/>
      <c r="TBK25" s="757"/>
      <c r="TBL25" s="757"/>
      <c r="TBM25" s="757"/>
      <c r="TBN25" s="757"/>
      <c r="TBO25" s="757"/>
      <c r="TBP25" s="757"/>
      <c r="TBQ25" s="757"/>
      <c r="TBR25" s="757"/>
      <c r="TBS25" s="757"/>
      <c r="TBT25" s="757"/>
      <c r="TBU25" s="757"/>
      <c r="TBV25" s="757"/>
      <c r="TBW25" s="757"/>
      <c r="TBX25" s="757"/>
      <c r="TBY25" s="757"/>
      <c r="TBZ25" s="757"/>
      <c r="TCA25" s="757"/>
      <c r="TCB25" s="757"/>
      <c r="TCC25" s="757"/>
      <c r="TCD25" s="757"/>
      <c r="TCE25" s="757"/>
      <c r="TCF25" s="757"/>
      <c r="TCG25" s="757"/>
      <c r="TCH25" s="757"/>
      <c r="TCI25" s="757"/>
      <c r="TCJ25" s="757"/>
      <c r="TCK25" s="757"/>
      <c r="TCL25" s="757"/>
      <c r="TCM25" s="757"/>
      <c r="TCN25" s="757"/>
      <c r="TCO25" s="757"/>
      <c r="TCP25" s="757"/>
      <c r="TCQ25" s="757"/>
      <c r="TCR25" s="757"/>
      <c r="TCS25" s="757"/>
      <c r="TCT25" s="757"/>
      <c r="TCU25" s="757"/>
      <c r="TCV25" s="757"/>
      <c r="TCW25" s="757"/>
      <c r="TCX25" s="757"/>
      <c r="TCY25" s="757"/>
      <c r="TCZ25" s="757"/>
      <c r="TDA25" s="757"/>
      <c r="TDB25" s="757"/>
      <c r="TDC25" s="757"/>
      <c r="TDD25" s="757"/>
      <c r="TDE25" s="757"/>
      <c r="TDF25" s="757"/>
      <c r="TDG25" s="757"/>
      <c r="TDH25" s="757"/>
      <c r="TDI25" s="757"/>
      <c r="TDJ25" s="757"/>
      <c r="TDK25" s="757"/>
      <c r="TDL25" s="757"/>
      <c r="TDM25" s="757"/>
      <c r="TDN25" s="757"/>
      <c r="TDO25" s="757"/>
      <c r="TDP25" s="757"/>
      <c r="TDQ25" s="757"/>
      <c r="TDR25" s="757"/>
      <c r="TDS25" s="757"/>
      <c r="TDT25" s="757"/>
      <c r="TDU25" s="757"/>
      <c r="TDV25" s="757"/>
      <c r="TDW25" s="757"/>
      <c r="TDX25" s="757"/>
      <c r="TDY25" s="757"/>
      <c r="TDZ25" s="757"/>
      <c r="TEA25" s="757"/>
      <c r="TEB25" s="757"/>
      <c r="TEC25" s="757"/>
      <c r="TED25" s="757"/>
      <c r="TEE25" s="757"/>
      <c r="TEF25" s="757"/>
      <c r="TEG25" s="757"/>
      <c r="TEH25" s="757"/>
      <c r="TEI25" s="757"/>
      <c r="TEJ25" s="757"/>
      <c r="TEK25" s="757"/>
      <c r="TEL25" s="757"/>
      <c r="TEM25" s="757"/>
      <c r="TEN25" s="757"/>
      <c r="TEO25" s="757"/>
      <c r="TEP25" s="757"/>
      <c r="TEQ25" s="757"/>
      <c r="TER25" s="757"/>
      <c r="TES25" s="757"/>
      <c r="TET25" s="757"/>
      <c r="TEU25" s="757"/>
      <c r="TEV25" s="757"/>
      <c r="TEW25" s="757"/>
      <c r="TEX25" s="757"/>
      <c r="TEY25" s="757"/>
      <c r="TEZ25" s="757"/>
      <c r="TFA25" s="757"/>
      <c r="TFB25" s="757"/>
      <c r="TFC25" s="757"/>
      <c r="TFD25" s="757"/>
      <c r="TFE25" s="757"/>
      <c r="TFF25" s="757"/>
      <c r="TFG25" s="757"/>
      <c r="TFH25" s="757"/>
      <c r="TFI25" s="757"/>
      <c r="TFJ25" s="757"/>
      <c r="TFK25" s="757"/>
      <c r="TFL25" s="757"/>
      <c r="TFM25" s="757"/>
      <c r="TFN25" s="757"/>
      <c r="TFO25" s="757"/>
      <c r="TFP25" s="757"/>
      <c r="TFQ25" s="757"/>
      <c r="TFR25" s="757"/>
      <c r="TFS25" s="757"/>
      <c r="TFT25" s="757"/>
      <c r="TFU25" s="757"/>
      <c r="TFV25" s="757"/>
      <c r="TFW25" s="757"/>
      <c r="TFX25" s="757"/>
      <c r="TFY25" s="757"/>
      <c r="TFZ25" s="757"/>
      <c r="TGA25" s="757"/>
      <c r="TGB25" s="757"/>
      <c r="TGC25" s="757"/>
      <c r="TGD25" s="757"/>
      <c r="TGE25" s="757"/>
      <c r="TGF25" s="757"/>
      <c r="TGG25" s="757"/>
      <c r="TGH25" s="757"/>
      <c r="TGI25" s="757"/>
      <c r="TGJ25" s="757"/>
      <c r="TGK25" s="757"/>
      <c r="TGL25" s="757"/>
      <c r="TGM25" s="757"/>
      <c r="TGN25" s="757"/>
      <c r="TGO25" s="757"/>
      <c r="TGP25" s="757"/>
      <c r="TGQ25" s="757"/>
      <c r="TGR25" s="757"/>
      <c r="TGS25" s="757"/>
      <c r="TGT25" s="757"/>
      <c r="TGU25" s="757"/>
      <c r="TGV25" s="757"/>
      <c r="TGW25" s="757"/>
      <c r="TGX25" s="757"/>
      <c r="TGY25" s="757"/>
      <c r="TGZ25" s="757"/>
      <c r="THA25" s="757"/>
      <c r="THB25" s="757"/>
      <c r="THC25" s="757"/>
      <c r="THD25" s="757"/>
      <c r="THE25" s="757"/>
      <c r="THF25" s="757"/>
      <c r="THG25" s="757"/>
      <c r="THH25" s="757"/>
      <c r="THI25" s="757"/>
      <c r="THJ25" s="757"/>
      <c r="THK25" s="757"/>
      <c r="THL25" s="757"/>
      <c r="THM25" s="757"/>
      <c r="THN25" s="757"/>
      <c r="THO25" s="757"/>
      <c r="THP25" s="757"/>
      <c r="THQ25" s="757"/>
      <c r="THR25" s="757"/>
      <c r="THS25" s="757"/>
      <c r="THT25" s="757"/>
      <c r="THU25" s="757"/>
      <c r="THV25" s="757"/>
      <c r="THW25" s="757"/>
      <c r="THX25" s="757"/>
      <c r="THY25" s="757"/>
      <c r="THZ25" s="757"/>
      <c r="TIA25" s="757"/>
      <c r="TIB25" s="757"/>
      <c r="TIC25" s="757"/>
      <c r="TID25" s="757"/>
      <c r="TIE25" s="757"/>
      <c r="TIF25" s="757"/>
      <c r="TIG25" s="757"/>
      <c r="TIH25" s="757"/>
      <c r="TII25" s="757"/>
      <c r="TIJ25" s="757"/>
      <c r="TIK25" s="757"/>
      <c r="TIL25" s="757"/>
      <c r="TIM25" s="757"/>
      <c r="TIN25" s="757"/>
      <c r="TIO25" s="757"/>
      <c r="TIP25" s="757"/>
      <c r="TIQ25" s="757"/>
      <c r="TIR25" s="757"/>
      <c r="TIS25" s="757"/>
      <c r="TIT25" s="757"/>
      <c r="TIU25" s="757"/>
      <c r="TIV25" s="757"/>
      <c r="TIW25" s="757"/>
      <c r="TIX25" s="757"/>
      <c r="TIY25" s="757"/>
      <c r="TIZ25" s="757"/>
      <c r="TJA25" s="757"/>
      <c r="TJB25" s="757"/>
      <c r="TJC25" s="757"/>
      <c r="TJD25" s="757"/>
      <c r="TJE25" s="757"/>
      <c r="TJF25" s="757"/>
      <c r="TJG25" s="757"/>
      <c r="TJH25" s="757"/>
      <c r="TJI25" s="757"/>
      <c r="TJJ25" s="757"/>
      <c r="TJK25" s="757"/>
      <c r="TJL25" s="757"/>
      <c r="TJM25" s="757"/>
      <c r="TJN25" s="757"/>
      <c r="TJO25" s="757"/>
      <c r="TJP25" s="757"/>
      <c r="TJQ25" s="757"/>
      <c r="TJR25" s="757"/>
      <c r="TJS25" s="757"/>
      <c r="TJT25" s="757"/>
      <c r="TJU25" s="757"/>
      <c r="TJV25" s="757"/>
      <c r="TJW25" s="757"/>
      <c r="TJX25" s="757"/>
      <c r="TJY25" s="757"/>
      <c r="TJZ25" s="757"/>
      <c r="TKA25" s="757"/>
      <c r="TKB25" s="757"/>
      <c r="TKC25" s="757"/>
      <c r="TKD25" s="757"/>
      <c r="TKE25" s="757"/>
      <c r="TKF25" s="757"/>
      <c r="TKG25" s="757"/>
      <c r="TKH25" s="757"/>
      <c r="TKI25" s="757"/>
      <c r="TKJ25" s="757"/>
      <c r="TKK25" s="757"/>
      <c r="TKL25" s="757"/>
      <c r="TKM25" s="757"/>
      <c r="TKN25" s="757"/>
      <c r="TKO25" s="757"/>
      <c r="TKP25" s="757"/>
      <c r="TKQ25" s="757"/>
      <c r="TKR25" s="757"/>
      <c r="TKS25" s="757"/>
      <c r="TKT25" s="757"/>
      <c r="TKU25" s="757"/>
      <c r="TKV25" s="757"/>
      <c r="TKW25" s="757"/>
      <c r="TKX25" s="757"/>
      <c r="TKY25" s="757"/>
      <c r="TKZ25" s="757"/>
      <c r="TLA25" s="757"/>
      <c r="TLB25" s="757"/>
      <c r="TLC25" s="757"/>
      <c r="TLD25" s="757"/>
      <c r="TLE25" s="757"/>
      <c r="TLF25" s="757"/>
      <c r="TLG25" s="757"/>
      <c r="TLH25" s="757"/>
      <c r="TLI25" s="757"/>
      <c r="TLJ25" s="757"/>
      <c r="TLK25" s="757"/>
      <c r="TLL25" s="757"/>
      <c r="TLM25" s="757"/>
      <c r="TLN25" s="757"/>
      <c r="TLO25" s="757"/>
      <c r="TLP25" s="757"/>
      <c r="TLQ25" s="757"/>
      <c r="TLR25" s="757"/>
      <c r="TLS25" s="757"/>
      <c r="TLT25" s="757"/>
      <c r="TLU25" s="757"/>
      <c r="TLV25" s="757"/>
      <c r="TLW25" s="757"/>
      <c r="TLX25" s="757"/>
      <c r="TLY25" s="757"/>
      <c r="TLZ25" s="757"/>
      <c r="TMA25" s="757"/>
      <c r="TMB25" s="757"/>
      <c r="TMC25" s="757"/>
      <c r="TMD25" s="757"/>
      <c r="TME25" s="757"/>
      <c r="TMF25" s="757"/>
      <c r="TMG25" s="757"/>
      <c r="TMH25" s="757"/>
      <c r="TMI25" s="757"/>
      <c r="TMJ25" s="757"/>
      <c r="TMK25" s="757"/>
      <c r="TML25" s="757"/>
      <c r="TMM25" s="757"/>
      <c r="TMN25" s="757"/>
      <c r="TMO25" s="757"/>
      <c r="TMP25" s="757"/>
      <c r="TMQ25" s="757"/>
      <c r="TMR25" s="757"/>
      <c r="TMS25" s="757"/>
      <c r="TMT25" s="757"/>
      <c r="TMU25" s="757"/>
      <c r="TMV25" s="757"/>
      <c r="TMW25" s="757"/>
      <c r="TMX25" s="757"/>
      <c r="TMY25" s="757"/>
      <c r="TMZ25" s="757"/>
      <c r="TNA25" s="757"/>
      <c r="TNB25" s="757"/>
      <c r="TNC25" s="757"/>
      <c r="TND25" s="757"/>
      <c r="TNE25" s="757"/>
      <c r="TNF25" s="757"/>
      <c r="TNG25" s="757"/>
      <c r="TNH25" s="757"/>
      <c r="TNI25" s="757"/>
      <c r="TNJ25" s="757"/>
      <c r="TNK25" s="757"/>
      <c r="TNL25" s="757"/>
      <c r="TNM25" s="757"/>
      <c r="TNN25" s="757"/>
      <c r="TNO25" s="757"/>
      <c r="TNP25" s="757"/>
      <c r="TNQ25" s="757"/>
      <c r="TNR25" s="757"/>
      <c r="TNS25" s="757"/>
      <c r="TNT25" s="757"/>
      <c r="TNU25" s="757"/>
      <c r="TNV25" s="757"/>
      <c r="TNW25" s="757"/>
      <c r="TNX25" s="757"/>
      <c r="TNY25" s="757"/>
      <c r="TNZ25" s="757"/>
      <c r="TOA25" s="757"/>
      <c r="TOB25" s="757"/>
      <c r="TOC25" s="757"/>
      <c r="TOD25" s="757"/>
      <c r="TOE25" s="757"/>
      <c r="TOF25" s="757"/>
      <c r="TOG25" s="757"/>
      <c r="TOH25" s="757"/>
      <c r="TOI25" s="757"/>
      <c r="TOJ25" s="757"/>
      <c r="TOK25" s="757"/>
      <c r="TOL25" s="757"/>
      <c r="TOM25" s="757"/>
      <c r="TON25" s="757"/>
      <c r="TOO25" s="757"/>
      <c r="TOP25" s="757"/>
      <c r="TOQ25" s="757"/>
      <c r="TOR25" s="757"/>
      <c r="TOS25" s="757"/>
      <c r="TOT25" s="757"/>
      <c r="TOU25" s="757"/>
      <c r="TOV25" s="757"/>
      <c r="TOW25" s="757"/>
      <c r="TOX25" s="757"/>
      <c r="TOY25" s="757"/>
      <c r="TOZ25" s="757"/>
      <c r="TPA25" s="757"/>
      <c r="TPB25" s="757"/>
      <c r="TPC25" s="757"/>
      <c r="TPD25" s="757"/>
      <c r="TPE25" s="757"/>
      <c r="TPF25" s="757"/>
      <c r="TPG25" s="757"/>
      <c r="TPH25" s="757"/>
      <c r="TPI25" s="757"/>
      <c r="TPJ25" s="757"/>
      <c r="TPK25" s="757"/>
      <c r="TPL25" s="757"/>
      <c r="TPM25" s="757"/>
      <c r="TPN25" s="757"/>
      <c r="TPO25" s="757"/>
      <c r="TPP25" s="757"/>
      <c r="TPQ25" s="757"/>
      <c r="TPR25" s="757"/>
      <c r="TPS25" s="757"/>
      <c r="TPT25" s="757"/>
      <c r="TPU25" s="757"/>
      <c r="TPV25" s="757"/>
      <c r="TPW25" s="757"/>
      <c r="TPX25" s="757"/>
      <c r="TPY25" s="757"/>
      <c r="TPZ25" s="757"/>
      <c r="TQA25" s="757"/>
      <c r="TQB25" s="757"/>
      <c r="TQC25" s="757"/>
      <c r="TQD25" s="757"/>
      <c r="TQE25" s="757"/>
      <c r="TQF25" s="757"/>
      <c r="TQG25" s="757"/>
      <c r="TQH25" s="757"/>
      <c r="TQI25" s="757"/>
      <c r="TQJ25" s="757"/>
      <c r="TQK25" s="757"/>
      <c r="TQL25" s="757"/>
      <c r="TQM25" s="757"/>
      <c r="TQN25" s="757"/>
      <c r="TQO25" s="757"/>
      <c r="TQP25" s="757"/>
      <c r="TQQ25" s="757"/>
      <c r="TQR25" s="757"/>
      <c r="TQS25" s="757"/>
      <c r="TQT25" s="757"/>
      <c r="TQU25" s="757"/>
      <c r="TQV25" s="757"/>
      <c r="TQW25" s="757"/>
      <c r="TQX25" s="757"/>
      <c r="TQY25" s="757"/>
      <c r="TQZ25" s="757"/>
      <c r="TRA25" s="757"/>
      <c r="TRB25" s="757"/>
      <c r="TRC25" s="757"/>
      <c r="TRD25" s="757"/>
      <c r="TRE25" s="757"/>
      <c r="TRF25" s="757"/>
      <c r="TRG25" s="757"/>
      <c r="TRH25" s="757"/>
      <c r="TRI25" s="757"/>
      <c r="TRJ25" s="757"/>
      <c r="TRK25" s="757"/>
      <c r="TRL25" s="757"/>
      <c r="TRM25" s="757"/>
      <c r="TRN25" s="757"/>
      <c r="TRO25" s="757"/>
      <c r="TRP25" s="757"/>
      <c r="TRQ25" s="757"/>
      <c r="TRR25" s="757"/>
      <c r="TRS25" s="757"/>
      <c r="TRT25" s="757"/>
      <c r="TRU25" s="757"/>
      <c r="TRV25" s="757"/>
      <c r="TRW25" s="757"/>
      <c r="TRX25" s="757"/>
      <c r="TRY25" s="757"/>
      <c r="TRZ25" s="757"/>
      <c r="TSA25" s="757"/>
      <c r="TSB25" s="757"/>
      <c r="TSC25" s="757"/>
      <c r="TSD25" s="757"/>
      <c r="TSE25" s="757"/>
      <c r="TSF25" s="757"/>
      <c r="TSG25" s="757"/>
      <c r="TSH25" s="757"/>
      <c r="TSI25" s="757"/>
      <c r="TSJ25" s="757"/>
      <c r="TSK25" s="757"/>
      <c r="TSL25" s="757"/>
      <c r="TSM25" s="757"/>
      <c r="TSN25" s="757"/>
      <c r="TSO25" s="757"/>
      <c r="TSP25" s="757"/>
      <c r="TSQ25" s="757"/>
      <c r="TSR25" s="757"/>
      <c r="TSS25" s="757"/>
      <c r="TST25" s="757"/>
      <c r="TSU25" s="757"/>
      <c r="TSV25" s="757"/>
      <c r="TSW25" s="757"/>
      <c r="TSX25" s="757"/>
      <c r="TSY25" s="757"/>
      <c r="TSZ25" s="757"/>
      <c r="TTA25" s="757"/>
      <c r="TTB25" s="757"/>
      <c r="TTC25" s="757"/>
      <c r="TTD25" s="757"/>
      <c r="TTE25" s="757"/>
      <c r="TTF25" s="757"/>
      <c r="TTG25" s="757"/>
      <c r="TTH25" s="757"/>
      <c r="TTI25" s="757"/>
      <c r="TTJ25" s="757"/>
      <c r="TTK25" s="757"/>
      <c r="TTL25" s="757"/>
      <c r="TTM25" s="757"/>
      <c r="TTN25" s="757"/>
      <c r="TTO25" s="757"/>
      <c r="TTP25" s="757"/>
      <c r="TTQ25" s="757"/>
      <c r="TTR25" s="757"/>
      <c r="TTS25" s="757"/>
      <c r="TTT25" s="757"/>
      <c r="TTU25" s="757"/>
      <c r="TTV25" s="757"/>
      <c r="TTW25" s="757"/>
      <c r="TTX25" s="757"/>
      <c r="TTY25" s="757"/>
      <c r="TTZ25" s="757"/>
      <c r="TUA25" s="757"/>
      <c r="TUB25" s="757"/>
      <c r="TUC25" s="757"/>
      <c r="TUD25" s="757"/>
      <c r="TUE25" s="757"/>
      <c r="TUF25" s="757"/>
      <c r="TUG25" s="757"/>
      <c r="TUH25" s="757"/>
      <c r="TUI25" s="757"/>
      <c r="TUJ25" s="757"/>
      <c r="TUK25" s="757"/>
      <c r="TUL25" s="757"/>
      <c r="TUM25" s="757"/>
      <c r="TUN25" s="757"/>
      <c r="TUO25" s="757"/>
      <c r="TUP25" s="757"/>
      <c r="TUQ25" s="757"/>
      <c r="TUR25" s="757"/>
      <c r="TUS25" s="757"/>
      <c r="TUT25" s="757"/>
      <c r="TUU25" s="757"/>
      <c r="TUV25" s="757"/>
      <c r="TUW25" s="757"/>
      <c r="TUX25" s="757"/>
      <c r="TUY25" s="757"/>
      <c r="TUZ25" s="757"/>
      <c r="TVA25" s="757"/>
      <c r="TVB25" s="757"/>
      <c r="TVC25" s="757"/>
      <c r="TVD25" s="757"/>
      <c r="TVE25" s="757"/>
      <c r="TVF25" s="757"/>
      <c r="TVG25" s="757"/>
      <c r="TVH25" s="757"/>
      <c r="TVI25" s="757"/>
      <c r="TVJ25" s="757"/>
      <c r="TVK25" s="757"/>
      <c r="TVL25" s="757"/>
      <c r="TVM25" s="757"/>
      <c r="TVN25" s="757"/>
      <c r="TVO25" s="757"/>
      <c r="TVP25" s="757"/>
      <c r="TVQ25" s="757"/>
      <c r="TVR25" s="757"/>
      <c r="TVS25" s="757"/>
      <c r="TVT25" s="757"/>
      <c r="TVU25" s="757"/>
      <c r="TVV25" s="757"/>
      <c r="TVW25" s="757"/>
      <c r="TVX25" s="757"/>
      <c r="TVY25" s="757"/>
      <c r="TVZ25" s="757"/>
      <c r="TWA25" s="757"/>
      <c r="TWB25" s="757"/>
      <c r="TWC25" s="757"/>
      <c r="TWD25" s="757"/>
      <c r="TWE25" s="757"/>
      <c r="TWF25" s="757"/>
      <c r="TWG25" s="757"/>
      <c r="TWH25" s="757"/>
      <c r="TWI25" s="757"/>
      <c r="TWJ25" s="757"/>
      <c r="TWK25" s="757"/>
      <c r="TWL25" s="757"/>
      <c r="TWM25" s="757"/>
      <c r="TWN25" s="757"/>
      <c r="TWO25" s="757"/>
      <c r="TWP25" s="757"/>
      <c r="TWQ25" s="757"/>
      <c r="TWR25" s="757"/>
      <c r="TWS25" s="757"/>
      <c r="TWT25" s="757"/>
      <c r="TWU25" s="757"/>
      <c r="TWV25" s="757"/>
      <c r="TWW25" s="757"/>
      <c r="TWX25" s="757"/>
      <c r="TWY25" s="757"/>
      <c r="TWZ25" s="757"/>
      <c r="TXA25" s="757"/>
      <c r="TXB25" s="757"/>
      <c r="TXC25" s="757"/>
      <c r="TXD25" s="757"/>
      <c r="TXE25" s="757"/>
      <c r="TXF25" s="757"/>
      <c r="TXG25" s="757"/>
      <c r="TXH25" s="757"/>
      <c r="TXI25" s="757"/>
      <c r="TXJ25" s="757"/>
      <c r="TXK25" s="757"/>
      <c r="TXL25" s="757"/>
      <c r="TXM25" s="757"/>
      <c r="TXN25" s="757"/>
      <c r="TXO25" s="757"/>
      <c r="TXP25" s="757"/>
      <c r="TXQ25" s="757"/>
      <c r="TXR25" s="757"/>
      <c r="TXS25" s="757"/>
      <c r="TXT25" s="757"/>
      <c r="TXU25" s="757"/>
      <c r="TXV25" s="757"/>
      <c r="TXW25" s="757"/>
      <c r="TXX25" s="757"/>
      <c r="TXY25" s="757"/>
      <c r="TXZ25" s="757"/>
      <c r="TYA25" s="757"/>
      <c r="TYB25" s="757"/>
      <c r="TYC25" s="757"/>
      <c r="TYD25" s="757"/>
      <c r="TYE25" s="757"/>
      <c r="TYF25" s="757"/>
      <c r="TYG25" s="757"/>
      <c r="TYH25" s="757"/>
      <c r="TYI25" s="757"/>
      <c r="TYJ25" s="757"/>
      <c r="TYK25" s="757"/>
      <c r="TYL25" s="757"/>
      <c r="TYM25" s="757"/>
      <c r="TYN25" s="757"/>
      <c r="TYO25" s="757"/>
      <c r="TYP25" s="757"/>
      <c r="TYQ25" s="757"/>
      <c r="TYR25" s="757"/>
      <c r="TYS25" s="757"/>
      <c r="TYT25" s="757"/>
      <c r="TYU25" s="757"/>
      <c r="TYV25" s="757"/>
      <c r="TYW25" s="757"/>
      <c r="TYX25" s="757"/>
      <c r="TYY25" s="757"/>
      <c r="TYZ25" s="757"/>
      <c r="TZA25" s="757"/>
      <c r="TZB25" s="757"/>
      <c r="TZC25" s="757"/>
      <c r="TZD25" s="757"/>
      <c r="TZE25" s="757"/>
      <c r="TZF25" s="757"/>
      <c r="TZG25" s="757"/>
      <c r="TZH25" s="757"/>
      <c r="TZI25" s="757"/>
      <c r="TZJ25" s="757"/>
      <c r="TZK25" s="757"/>
      <c r="TZL25" s="757"/>
      <c r="TZM25" s="757"/>
      <c r="TZN25" s="757"/>
      <c r="TZO25" s="757"/>
      <c r="TZP25" s="757"/>
      <c r="TZQ25" s="757"/>
      <c r="TZR25" s="757"/>
      <c r="TZS25" s="757"/>
      <c r="TZT25" s="757"/>
      <c r="TZU25" s="757"/>
      <c r="TZV25" s="757"/>
      <c r="TZW25" s="757"/>
      <c r="TZX25" s="757"/>
      <c r="TZY25" s="757"/>
      <c r="TZZ25" s="757"/>
      <c r="UAA25" s="757"/>
      <c r="UAB25" s="757"/>
      <c r="UAC25" s="757"/>
      <c r="UAD25" s="757"/>
      <c r="UAE25" s="757"/>
      <c r="UAF25" s="757"/>
      <c r="UAG25" s="757"/>
      <c r="UAH25" s="757"/>
      <c r="UAI25" s="757"/>
      <c r="UAJ25" s="757"/>
      <c r="UAK25" s="757"/>
      <c r="UAL25" s="757"/>
      <c r="UAM25" s="757"/>
      <c r="UAN25" s="757"/>
      <c r="UAO25" s="757"/>
      <c r="UAP25" s="757"/>
      <c r="UAQ25" s="757"/>
      <c r="UAR25" s="757"/>
      <c r="UAS25" s="757"/>
      <c r="UAT25" s="757"/>
      <c r="UAU25" s="757"/>
      <c r="UAV25" s="757"/>
      <c r="UAW25" s="757"/>
      <c r="UAX25" s="757"/>
      <c r="UAY25" s="757"/>
      <c r="UAZ25" s="757"/>
      <c r="UBA25" s="757"/>
      <c r="UBB25" s="757"/>
      <c r="UBC25" s="757"/>
      <c r="UBD25" s="757"/>
      <c r="UBE25" s="757"/>
      <c r="UBF25" s="757"/>
      <c r="UBG25" s="757"/>
      <c r="UBH25" s="757"/>
      <c r="UBI25" s="757"/>
      <c r="UBJ25" s="757"/>
      <c r="UBK25" s="757"/>
      <c r="UBL25" s="757"/>
      <c r="UBM25" s="757"/>
      <c r="UBN25" s="757"/>
      <c r="UBO25" s="757"/>
      <c r="UBP25" s="757"/>
      <c r="UBQ25" s="757"/>
      <c r="UBR25" s="757"/>
      <c r="UBS25" s="757"/>
      <c r="UBT25" s="757"/>
      <c r="UBU25" s="757"/>
      <c r="UBV25" s="757"/>
      <c r="UBW25" s="757"/>
      <c r="UBX25" s="757"/>
      <c r="UBY25" s="757"/>
      <c r="UBZ25" s="757"/>
      <c r="UCA25" s="757"/>
      <c r="UCB25" s="757"/>
      <c r="UCC25" s="757"/>
      <c r="UCD25" s="757"/>
      <c r="UCE25" s="757"/>
      <c r="UCF25" s="757"/>
      <c r="UCG25" s="757"/>
      <c r="UCH25" s="757"/>
      <c r="UCI25" s="757"/>
      <c r="UCJ25" s="757"/>
      <c r="UCK25" s="757"/>
      <c r="UCL25" s="757"/>
      <c r="UCM25" s="757"/>
      <c r="UCN25" s="757"/>
      <c r="UCO25" s="757"/>
      <c r="UCP25" s="757"/>
      <c r="UCQ25" s="757"/>
      <c r="UCR25" s="757"/>
      <c r="UCS25" s="757"/>
      <c r="UCT25" s="757"/>
      <c r="UCU25" s="757"/>
      <c r="UCV25" s="757"/>
      <c r="UCW25" s="757"/>
      <c r="UCX25" s="757"/>
      <c r="UCY25" s="757"/>
      <c r="UCZ25" s="757"/>
      <c r="UDA25" s="757"/>
      <c r="UDB25" s="757"/>
      <c r="UDC25" s="757"/>
      <c r="UDD25" s="757"/>
      <c r="UDE25" s="757"/>
      <c r="UDF25" s="757"/>
      <c r="UDG25" s="757"/>
      <c r="UDH25" s="757"/>
      <c r="UDI25" s="757"/>
      <c r="UDJ25" s="757"/>
      <c r="UDK25" s="757"/>
      <c r="UDL25" s="757"/>
      <c r="UDM25" s="757"/>
      <c r="UDN25" s="757"/>
      <c r="UDO25" s="757"/>
      <c r="UDP25" s="757"/>
      <c r="UDQ25" s="757"/>
      <c r="UDR25" s="757"/>
      <c r="UDS25" s="757"/>
      <c r="UDT25" s="757"/>
      <c r="UDU25" s="757"/>
      <c r="UDV25" s="757"/>
      <c r="UDW25" s="757"/>
      <c r="UDX25" s="757"/>
      <c r="UDY25" s="757"/>
      <c r="UDZ25" s="757"/>
      <c r="UEA25" s="757"/>
      <c r="UEB25" s="757"/>
      <c r="UEC25" s="757"/>
      <c r="UED25" s="757"/>
      <c r="UEE25" s="757"/>
      <c r="UEF25" s="757"/>
      <c r="UEG25" s="757"/>
      <c r="UEH25" s="757"/>
      <c r="UEI25" s="757"/>
      <c r="UEJ25" s="757"/>
      <c r="UEK25" s="757"/>
      <c r="UEL25" s="757"/>
      <c r="UEM25" s="757"/>
      <c r="UEN25" s="757"/>
      <c r="UEO25" s="757"/>
      <c r="UEP25" s="757"/>
      <c r="UEQ25" s="757"/>
      <c r="UER25" s="757"/>
      <c r="UES25" s="757"/>
      <c r="UET25" s="757"/>
      <c r="UEU25" s="757"/>
      <c r="UEV25" s="757"/>
      <c r="UEW25" s="757"/>
      <c r="UEX25" s="757"/>
      <c r="UEY25" s="757"/>
      <c r="UEZ25" s="757"/>
      <c r="UFA25" s="757"/>
      <c r="UFB25" s="757"/>
      <c r="UFC25" s="757"/>
      <c r="UFD25" s="757"/>
      <c r="UFE25" s="757"/>
      <c r="UFF25" s="757"/>
      <c r="UFG25" s="757"/>
      <c r="UFH25" s="757"/>
      <c r="UFI25" s="757"/>
      <c r="UFJ25" s="757"/>
      <c r="UFK25" s="757"/>
      <c r="UFL25" s="757"/>
      <c r="UFM25" s="757"/>
      <c r="UFN25" s="757"/>
      <c r="UFO25" s="757"/>
      <c r="UFP25" s="757"/>
      <c r="UFQ25" s="757"/>
      <c r="UFR25" s="757"/>
      <c r="UFS25" s="757"/>
      <c r="UFT25" s="757"/>
      <c r="UFU25" s="757"/>
      <c r="UFV25" s="757"/>
      <c r="UFW25" s="757"/>
      <c r="UFX25" s="757"/>
      <c r="UFY25" s="757"/>
      <c r="UFZ25" s="757"/>
      <c r="UGA25" s="757"/>
      <c r="UGB25" s="757"/>
      <c r="UGC25" s="757"/>
      <c r="UGD25" s="757"/>
      <c r="UGE25" s="757"/>
      <c r="UGF25" s="757"/>
      <c r="UGG25" s="757"/>
      <c r="UGH25" s="757"/>
      <c r="UGI25" s="757"/>
      <c r="UGJ25" s="757"/>
      <c r="UGK25" s="757"/>
      <c r="UGL25" s="757"/>
      <c r="UGM25" s="757"/>
      <c r="UGN25" s="757"/>
      <c r="UGO25" s="757"/>
      <c r="UGP25" s="757"/>
      <c r="UGQ25" s="757"/>
      <c r="UGR25" s="757"/>
      <c r="UGS25" s="757"/>
      <c r="UGT25" s="757"/>
      <c r="UGU25" s="757"/>
      <c r="UGV25" s="757"/>
      <c r="UGW25" s="757"/>
      <c r="UGX25" s="757"/>
      <c r="UGY25" s="757"/>
      <c r="UGZ25" s="757"/>
      <c r="UHA25" s="757"/>
      <c r="UHB25" s="757"/>
      <c r="UHC25" s="757"/>
      <c r="UHD25" s="757"/>
      <c r="UHE25" s="757"/>
      <c r="UHF25" s="757"/>
      <c r="UHG25" s="757"/>
      <c r="UHH25" s="757"/>
      <c r="UHI25" s="757"/>
      <c r="UHJ25" s="757"/>
      <c r="UHK25" s="757"/>
      <c r="UHL25" s="757"/>
      <c r="UHM25" s="757"/>
      <c r="UHN25" s="757"/>
      <c r="UHO25" s="757"/>
      <c r="UHP25" s="757"/>
      <c r="UHQ25" s="757"/>
      <c r="UHR25" s="757"/>
      <c r="UHS25" s="757"/>
      <c r="UHT25" s="757"/>
      <c r="UHU25" s="757"/>
      <c r="UHV25" s="757"/>
      <c r="UHW25" s="757"/>
      <c r="UHX25" s="757"/>
      <c r="UHY25" s="757"/>
      <c r="UHZ25" s="757"/>
      <c r="UIA25" s="757"/>
      <c r="UIB25" s="757"/>
      <c r="UIC25" s="757"/>
      <c r="UID25" s="757"/>
      <c r="UIE25" s="757"/>
      <c r="UIF25" s="757"/>
      <c r="UIG25" s="757"/>
      <c r="UIH25" s="757"/>
      <c r="UII25" s="757"/>
      <c r="UIJ25" s="757"/>
      <c r="UIK25" s="757"/>
      <c r="UIL25" s="757"/>
      <c r="UIM25" s="757"/>
      <c r="UIN25" s="757"/>
      <c r="UIO25" s="757"/>
      <c r="UIP25" s="757"/>
      <c r="UIQ25" s="757"/>
      <c r="UIR25" s="757"/>
      <c r="UIS25" s="757"/>
      <c r="UIT25" s="757"/>
      <c r="UIU25" s="757"/>
      <c r="UIV25" s="757"/>
      <c r="UIW25" s="757"/>
      <c r="UIX25" s="757"/>
      <c r="UIY25" s="757"/>
      <c r="UIZ25" s="757"/>
      <c r="UJA25" s="757"/>
      <c r="UJB25" s="757"/>
      <c r="UJC25" s="757"/>
      <c r="UJD25" s="757"/>
      <c r="UJE25" s="757"/>
      <c r="UJF25" s="757"/>
      <c r="UJG25" s="757"/>
      <c r="UJH25" s="757"/>
      <c r="UJI25" s="757"/>
      <c r="UJJ25" s="757"/>
      <c r="UJK25" s="757"/>
      <c r="UJL25" s="757"/>
      <c r="UJM25" s="757"/>
      <c r="UJN25" s="757"/>
      <c r="UJO25" s="757"/>
      <c r="UJP25" s="757"/>
      <c r="UJQ25" s="757"/>
      <c r="UJR25" s="757"/>
      <c r="UJS25" s="757"/>
      <c r="UJT25" s="757"/>
      <c r="UJU25" s="757"/>
      <c r="UJV25" s="757"/>
      <c r="UJW25" s="757"/>
      <c r="UJX25" s="757"/>
      <c r="UJY25" s="757"/>
      <c r="UJZ25" s="757"/>
      <c r="UKA25" s="757"/>
      <c r="UKB25" s="757"/>
      <c r="UKC25" s="757"/>
      <c r="UKD25" s="757"/>
      <c r="UKE25" s="757"/>
      <c r="UKF25" s="757"/>
      <c r="UKG25" s="757"/>
      <c r="UKH25" s="757"/>
      <c r="UKI25" s="757"/>
      <c r="UKJ25" s="757"/>
      <c r="UKK25" s="757"/>
      <c r="UKL25" s="757"/>
      <c r="UKM25" s="757"/>
      <c r="UKN25" s="757"/>
      <c r="UKO25" s="757"/>
      <c r="UKP25" s="757"/>
      <c r="UKQ25" s="757"/>
      <c r="UKR25" s="757"/>
      <c r="UKS25" s="757"/>
      <c r="UKT25" s="757"/>
      <c r="UKU25" s="757"/>
      <c r="UKV25" s="757"/>
      <c r="UKW25" s="757"/>
      <c r="UKX25" s="757"/>
      <c r="UKY25" s="757"/>
      <c r="UKZ25" s="757"/>
      <c r="ULA25" s="757"/>
      <c r="ULB25" s="757"/>
      <c r="ULC25" s="757"/>
      <c r="ULD25" s="757"/>
      <c r="ULE25" s="757"/>
      <c r="ULF25" s="757"/>
      <c r="ULG25" s="757"/>
      <c r="ULH25" s="757"/>
      <c r="ULI25" s="757"/>
      <c r="ULJ25" s="757"/>
      <c r="ULK25" s="757"/>
      <c r="ULL25" s="757"/>
      <c r="ULM25" s="757"/>
      <c r="ULN25" s="757"/>
      <c r="ULO25" s="757"/>
      <c r="ULP25" s="757"/>
      <c r="ULQ25" s="757"/>
      <c r="ULR25" s="757"/>
      <c r="ULS25" s="757"/>
      <c r="ULT25" s="757"/>
      <c r="ULU25" s="757"/>
      <c r="ULV25" s="757"/>
      <c r="ULW25" s="757"/>
      <c r="ULX25" s="757"/>
      <c r="ULY25" s="757"/>
      <c r="ULZ25" s="757"/>
      <c r="UMA25" s="757"/>
      <c r="UMB25" s="757"/>
      <c r="UMC25" s="757"/>
      <c r="UMD25" s="757"/>
      <c r="UME25" s="757"/>
      <c r="UMF25" s="757"/>
      <c r="UMG25" s="757"/>
      <c r="UMH25" s="757"/>
      <c r="UMI25" s="757"/>
      <c r="UMJ25" s="757"/>
      <c r="UMK25" s="757"/>
      <c r="UML25" s="757"/>
      <c r="UMM25" s="757"/>
      <c r="UMN25" s="757"/>
      <c r="UMO25" s="757"/>
      <c r="UMP25" s="757"/>
      <c r="UMQ25" s="757"/>
      <c r="UMR25" s="757"/>
      <c r="UMS25" s="757"/>
      <c r="UMT25" s="757"/>
      <c r="UMU25" s="757"/>
      <c r="UMV25" s="757"/>
      <c r="UMW25" s="757"/>
      <c r="UMX25" s="757"/>
      <c r="UMY25" s="757"/>
      <c r="UMZ25" s="757"/>
      <c r="UNA25" s="757"/>
      <c r="UNB25" s="757"/>
      <c r="UNC25" s="757"/>
      <c r="UND25" s="757"/>
      <c r="UNE25" s="757"/>
      <c r="UNF25" s="757"/>
      <c r="UNG25" s="757"/>
      <c r="UNH25" s="757"/>
      <c r="UNI25" s="757"/>
      <c r="UNJ25" s="757"/>
      <c r="UNK25" s="757"/>
      <c r="UNL25" s="757"/>
      <c r="UNM25" s="757"/>
      <c r="UNN25" s="757"/>
      <c r="UNO25" s="757"/>
      <c r="UNP25" s="757"/>
      <c r="UNQ25" s="757"/>
      <c r="UNR25" s="757"/>
      <c r="UNS25" s="757"/>
      <c r="UNT25" s="757"/>
      <c r="UNU25" s="757"/>
      <c r="UNV25" s="757"/>
      <c r="UNW25" s="757"/>
      <c r="UNX25" s="757"/>
      <c r="UNY25" s="757"/>
      <c r="UNZ25" s="757"/>
      <c r="UOA25" s="757"/>
      <c r="UOB25" s="757"/>
      <c r="UOC25" s="757"/>
      <c r="UOD25" s="757"/>
      <c r="UOE25" s="757"/>
      <c r="UOF25" s="757"/>
      <c r="UOG25" s="757"/>
      <c r="UOH25" s="757"/>
      <c r="UOI25" s="757"/>
      <c r="UOJ25" s="757"/>
      <c r="UOK25" s="757"/>
      <c r="UOL25" s="757"/>
      <c r="UOM25" s="757"/>
      <c r="UON25" s="757"/>
      <c r="UOO25" s="757"/>
      <c r="UOP25" s="757"/>
      <c r="UOQ25" s="757"/>
      <c r="UOR25" s="757"/>
      <c r="UOS25" s="757"/>
      <c r="UOT25" s="757"/>
      <c r="UOU25" s="757"/>
      <c r="UOV25" s="757"/>
      <c r="UOW25" s="757"/>
      <c r="UOX25" s="757"/>
      <c r="UOY25" s="757"/>
      <c r="UOZ25" s="757"/>
      <c r="UPA25" s="757"/>
      <c r="UPB25" s="757"/>
      <c r="UPC25" s="757"/>
      <c r="UPD25" s="757"/>
      <c r="UPE25" s="757"/>
      <c r="UPF25" s="757"/>
      <c r="UPG25" s="757"/>
      <c r="UPH25" s="757"/>
      <c r="UPI25" s="757"/>
      <c r="UPJ25" s="757"/>
      <c r="UPK25" s="757"/>
      <c r="UPL25" s="757"/>
      <c r="UPM25" s="757"/>
      <c r="UPN25" s="757"/>
      <c r="UPO25" s="757"/>
      <c r="UPP25" s="757"/>
      <c r="UPQ25" s="757"/>
      <c r="UPR25" s="757"/>
      <c r="UPS25" s="757"/>
      <c r="UPT25" s="757"/>
      <c r="UPU25" s="757"/>
      <c r="UPV25" s="757"/>
      <c r="UPW25" s="757"/>
      <c r="UPX25" s="757"/>
      <c r="UPY25" s="757"/>
      <c r="UPZ25" s="757"/>
      <c r="UQA25" s="757"/>
      <c r="UQB25" s="757"/>
      <c r="UQC25" s="757"/>
      <c r="UQD25" s="757"/>
      <c r="UQE25" s="757"/>
      <c r="UQF25" s="757"/>
      <c r="UQG25" s="757"/>
      <c r="UQH25" s="757"/>
      <c r="UQI25" s="757"/>
      <c r="UQJ25" s="757"/>
      <c r="UQK25" s="757"/>
      <c r="UQL25" s="757"/>
      <c r="UQM25" s="757"/>
      <c r="UQN25" s="757"/>
      <c r="UQO25" s="757"/>
      <c r="UQP25" s="757"/>
      <c r="UQQ25" s="757"/>
      <c r="UQR25" s="757"/>
      <c r="UQS25" s="757"/>
      <c r="UQT25" s="757"/>
      <c r="UQU25" s="757"/>
      <c r="UQV25" s="757"/>
      <c r="UQW25" s="757"/>
      <c r="UQX25" s="757"/>
      <c r="UQY25" s="757"/>
      <c r="UQZ25" s="757"/>
      <c r="URA25" s="757"/>
      <c r="URB25" s="757"/>
      <c r="URC25" s="757"/>
      <c r="URD25" s="757"/>
      <c r="URE25" s="757"/>
      <c r="URF25" s="757"/>
      <c r="URG25" s="757"/>
      <c r="URH25" s="757"/>
      <c r="URI25" s="757"/>
      <c r="URJ25" s="757"/>
      <c r="URK25" s="757"/>
      <c r="URL25" s="757"/>
      <c r="URM25" s="757"/>
      <c r="URN25" s="757"/>
      <c r="URO25" s="757"/>
      <c r="URP25" s="757"/>
      <c r="URQ25" s="757"/>
      <c r="URR25" s="757"/>
      <c r="URS25" s="757"/>
      <c r="URT25" s="757"/>
      <c r="URU25" s="757"/>
      <c r="URV25" s="757"/>
      <c r="URW25" s="757"/>
      <c r="URX25" s="757"/>
      <c r="URY25" s="757"/>
      <c r="URZ25" s="757"/>
      <c r="USA25" s="757"/>
      <c r="USB25" s="757"/>
      <c r="USC25" s="757"/>
      <c r="USD25" s="757"/>
      <c r="USE25" s="757"/>
      <c r="USF25" s="757"/>
      <c r="USG25" s="757"/>
      <c r="USH25" s="757"/>
      <c r="USI25" s="757"/>
      <c r="USJ25" s="757"/>
      <c r="USK25" s="757"/>
      <c r="USL25" s="757"/>
      <c r="USM25" s="757"/>
      <c r="USN25" s="757"/>
      <c r="USO25" s="757"/>
      <c r="USP25" s="757"/>
      <c r="USQ25" s="757"/>
      <c r="USR25" s="757"/>
      <c r="USS25" s="757"/>
      <c r="UST25" s="757"/>
      <c r="USU25" s="757"/>
      <c r="USV25" s="757"/>
      <c r="USW25" s="757"/>
      <c r="USX25" s="757"/>
      <c r="USY25" s="757"/>
      <c r="USZ25" s="757"/>
      <c r="UTA25" s="757"/>
      <c r="UTB25" s="757"/>
      <c r="UTC25" s="757"/>
      <c r="UTD25" s="757"/>
      <c r="UTE25" s="757"/>
      <c r="UTF25" s="757"/>
      <c r="UTG25" s="757"/>
      <c r="UTH25" s="757"/>
      <c r="UTI25" s="757"/>
      <c r="UTJ25" s="757"/>
      <c r="UTK25" s="757"/>
      <c r="UTL25" s="757"/>
      <c r="UTM25" s="757"/>
      <c r="UTN25" s="757"/>
      <c r="UTO25" s="757"/>
      <c r="UTP25" s="757"/>
      <c r="UTQ25" s="757"/>
      <c r="UTR25" s="757"/>
      <c r="UTS25" s="757"/>
      <c r="UTT25" s="757"/>
      <c r="UTU25" s="757"/>
      <c r="UTV25" s="757"/>
      <c r="UTW25" s="757"/>
      <c r="UTX25" s="757"/>
      <c r="UTY25" s="757"/>
      <c r="UTZ25" s="757"/>
      <c r="UUA25" s="757"/>
      <c r="UUB25" s="757"/>
      <c r="UUC25" s="757"/>
      <c r="UUD25" s="757"/>
      <c r="UUE25" s="757"/>
      <c r="UUF25" s="757"/>
      <c r="UUG25" s="757"/>
      <c r="UUH25" s="757"/>
      <c r="UUI25" s="757"/>
      <c r="UUJ25" s="757"/>
      <c r="UUK25" s="757"/>
      <c r="UUL25" s="757"/>
      <c r="UUM25" s="757"/>
      <c r="UUN25" s="757"/>
      <c r="UUO25" s="757"/>
      <c r="UUP25" s="757"/>
      <c r="UUQ25" s="757"/>
      <c r="UUR25" s="757"/>
      <c r="UUS25" s="757"/>
      <c r="UUT25" s="757"/>
      <c r="UUU25" s="757"/>
      <c r="UUV25" s="757"/>
      <c r="UUW25" s="757"/>
      <c r="UUX25" s="757"/>
      <c r="UUY25" s="757"/>
      <c r="UUZ25" s="757"/>
      <c r="UVA25" s="757"/>
      <c r="UVB25" s="757"/>
      <c r="UVC25" s="757"/>
      <c r="UVD25" s="757"/>
      <c r="UVE25" s="757"/>
      <c r="UVF25" s="757"/>
      <c r="UVG25" s="757"/>
      <c r="UVH25" s="757"/>
      <c r="UVI25" s="757"/>
      <c r="UVJ25" s="757"/>
      <c r="UVK25" s="757"/>
      <c r="UVL25" s="757"/>
      <c r="UVM25" s="757"/>
      <c r="UVN25" s="757"/>
      <c r="UVO25" s="757"/>
      <c r="UVP25" s="757"/>
      <c r="UVQ25" s="757"/>
      <c r="UVR25" s="757"/>
      <c r="UVS25" s="757"/>
      <c r="UVT25" s="757"/>
      <c r="UVU25" s="757"/>
      <c r="UVV25" s="757"/>
      <c r="UVW25" s="757"/>
      <c r="UVX25" s="757"/>
      <c r="UVY25" s="757"/>
      <c r="UVZ25" s="757"/>
      <c r="UWA25" s="757"/>
      <c r="UWB25" s="757"/>
      <c r="UWC25" s="757"/>
      <c r="UWD25" s="757"/>
      <c r="UWE25" s="757"/>
      <c r="UWF25" s="757"/>
      <c r="UWG25" s="757"/>
      <c r="UWH25" s="757"/>
      <c r="UWI25" s="757"/>
      <c r="UWJ25" s="757"/>
      <c r="UWK25" s="757"/>
      <c r="UWL25" s="757"/>
      <c r="UWM25" s="757"/>
      <c r="UWN25" s="757"/>
      <c r="UWO25" s="757"/>
      <c r="UWP25" s="757"/>
      <c r="UWQ25" s="757"/>
      <c r="UWR25" s="757"/>
      <c r="UWS25" s="757"/>
      <c r="UWT25" s="757"/>
      <c r="UWU25" s="757"/>
      <c r="UWV25" s="757"/>
      <c r="UWW25" s="757"/>
      <c r="UWX25" s="757"/>
      <c r="UWY25" s="757"/>
      <c r="UWZ25" s="757"/>
      <c r="UXA25" s="757"/>
      <c r="UXB25" s="757"/>
      <c r="UXC25" s="757"/>
      <c r="UXD25" s="757"/>
      <c r="UXE25" s="757"/>
      <c r="UXF25" s="757"/>
      <c r="UXG25" s="757"/>
      <c r="UXH25" s="757"/>
      <c r="UXI25" s="757"/>
      <c r="UXJ25" s="757"/>
      <c r="UXK25" s="757"/>
      <c r="UXL25" s="757"/>
      <c r="UXM25" s="757"/>
      <c r="UXN25" s="757"/>
      <c r="UXO25" s="757"/>
      <c r="UXP25" s="757"/>
      <c r="UXQ25" s="757"/>
      <c r="UXR25" s="757"/>
      <c r="UXS25" s="757"/>
      <c r="UXT25" s="757"/>
      <c r="UXU25" s="757"/>
      <c r="UXV25" s="757"/>
      <c r="UXW25" s="757"/>
      <c r="UXX25" s="757"/>
      <c r="UXY25" s="757"/>
      <c r="UXZ25" s="757"/>
      <c r="UYA25" s="757"/>
      <c r="UYB25" s="757"/>
      <c r="UYC25" s="757"/>
      <c r="UYD25" s="757"/>
      <c r="UYE25" s="757"/>
      <c r="UYF25" s="757"/>
      <c r="UYG25" s="757"/>
      <c r="UYH25" s="757"/>
      <c r="UYI25" s="757"/>
      <c r="UYJ25" s="757"/>
      <c r="UYK25" s="757"/>
      <c r="UYL25" s="757"/>
      <c r="UYM25" s="757"/>
      <c r="UYN25" s="757"/>
      <c r="UYO25" s="757"/>
      <c r="UYP25" s="757"/>
      <c r="UYQ25" s="757"/>
      <c r="UYR25" s="757"/>
      <c r="UYS25" s="757"/>
      <c r="UYT25" s="757"/>
      <c r="UYU25" s="757"/>
      <c r="UYV25" s="757"/>
      <c r="UYW25" s="757"/>
      <c r="UYX25" s="757"/>
      <c r="UYY25" s="757"/>
      <c r="UYZ25" s="757"/>
      <c r="UZA25" s="757"/>
      <c r="UZB25" s="757"/>
      <c r="UZC25" s="757"/>
      <c r="UZD25" s="757"/>
      <c r="UZE25" s="757"/>
      <c r="UZF25" s="757"/>
      <c r="UZG25" s="757"/>
      <c r="UZH25" s="757"/>
      <c r="UZI25" s="757"/>
      <c r="UZJ25" s="757"/>
      <c r="UZK25" s="757"/>
      <c r="UZL25" s="757"/>
      <c r="UZM25" s="757"/>
      <c r="UZN25" s="757"/>
      <c r="UZO25" s="757"/>
      <c r="UZP25" s="757"/>
      <c r="UZQ25" s="757"/>
      <c r="UZR25" s="757"/>
      <c r="UZS25" s="757"/>
      <c r="UZT25" s="757"/>
      <c r="UZU25" s="757"/>
      <c r="UZV25" s="757"/>
      <c r="UZW25" s="757"/>
      <c r="UZX25" s="757"/>
      <c r="UZY25" s="757"/>
      <c r="UZZ25" s="757"/>
      <c r="VAA25" s="757"/>
      <c r="VAB25" s="757"/>
      <c r="VAC25" s="757"/>
      <c r="VAD25" s="757"/>
      <c r="VAE25" s="757"/>
      <c r="VAF25" s="757"/>
      <c r="VAG25" s="757"/>
      <c r="VAH25" s="757"/>
      <c r="VAI25" s="757"/>
      <c r="VAJ25" s="757"/>
      <c r="VAK25" s="757"/>
      <c r="VAL25" s="757"/>
      <c r="VAM25" s="757"/>
      <c r="VAN25" s="757"/>
      <c r="VAO25" s="757"/>
      <c r="VAP25" s="757"/>
      <c r="VAQ25" s="757"/>
      <c r="VAR25" s="757"/>
      <c r="VAS25" s="757"/>
      <c r="VAT25" s="757"/>
      <c r="VAU25" s="757"/>
      <c r="VAV25" s="757"/>
      <c r="VAW25" s="757"/>
      <c r="VAX25" s="757"/>
      <c r="VAY25" s="757"/>
      <c r="VAZ25" s="757"/>
      <c r="VBA25" s="757"/>
      <c r="VBB25" s="757"/>
      <c r="VBC25" s="757"/>
      <c r="VBD25" s="757"/>
      <c r="VBE25" s="757"/>
      <c r="VBF25" s="757"/>
      <c r="VBG25" s="757"/>
      <c r="VBH25" s="757"/>
      <c r="VBI25" s="757"/>
      <c r="VBJ25" s="757"/>
      <c r="VBK25" s="757"/>
      <c r="VBL25" s="757"/>
      <c r="VBM25" s="757"/>
      <c r="VBN25" s="757"/>
      <c r="VBO25" s="757"/>
      <c r="VBP25" s="757"/>
      <c r="VBQ25" s="757"/>
      <c r="VBR25" s="757"/>
      <c r="VBS25" s="757"/>
      <c r="VBT25" s="757"/>
      <c r="VBU25" s="757"/>
      <c r="VBV25" s="757"/>
      <c r="VBW25" s="757"/>
      <c r="VBX25" s="757"/>
      <c r="VBY25" s="757"/>
      <c r="VBZ25" s="757"/>
      <c r="VCA25" s="757"/>
      <c r="VCB25" s="757"/>
      <c r="VCC25" s="757"/>
      <c r="VCD25" s="757"/>
      <c r="VCE25" s="757"/>
      <c r="VCF25" s="757"/>
      <c r="VCG25" s="757"/>
      <c r="VCH25" s="757"/>
      <c r="VCI25" s="757"/>
      <c r="VCJ25" s="757"/>
      <c r="VCK25" s="757"/>
      <c r="VCL25" s="757"/>
      <c r="VCM25" s="757"/>
      <c r="VCN25" s="757"/>
      <c r="VCO25" s="757"/>
      <c r="VCP25" s="757"/>
      <c r="VCQ25" s="757"/>
      <c r="VCR25" s="757"/>
      <c r="VCS25" s="757"/>
      <c r="VCT25" s="757"/>
      <c r="VCU25" s="757"/>
      <c r="VCV25" s="757"/>
      <c r="VCW25" s="757"/>
      <c r="VCX25" s="757"/>
      <c r="VCY25" s="757"/>
      <c r="VCZ25" s="757"/>
      <c r="VDA25" s="757"/>
      <c r="VDB25" s="757"/>
      <c r="VDC25" s="757"/>
      <c r="VDD25" s="757"/>
      <c r="VDE25" s="757"/>
      <c r="VDF25" s="757"/>
      <c r="VDG25" s="757"/>
      <c r="VDH25" s="757"/>
      <c r="VDI25" s="757"/>
      <c r="VDJ25" s="757"/>
      <c r="VDK25" s="757"/>
      <c r="VDL25" s="757"/>
      <c r="VDM25" s="757"/>
      <c r="VDN25" s="757"/>
      <c r="VDO25" s="757"/>
      <c r="VDP25" s="757"/>
      <c r="VDQ25" s="757"/>
      <c r="VDR25" s="757"/>
      <c r="VDS25" s="757"/>
      <c r="VDT25" s="757"/>
      <c r="VDU25" s="757"/>
      <c r="VDV25" s="757"/>
      <c r="VDW25" s="757"/>
      <c r="VDX25" s="757"/>
      <c r="VDY25" s="757"/>
      <c r="VDZ25" s="757"/>
      <c r="VEA25" s="757"/>
      <c r="VEB25" s="757"/>
      <c r="VEC25" s="757"/>
      <c r="VED25" s="757"/>
      <c r="VEE25" s="757"/>
      <c r="VEF25" s="757"/>
      <c r="VEG25" s="757"/>
      <c r="VEH25" s="757"/>
      <c r="VEI25" s="757"/>
      <c r="VEJ25" s="757"/>
      <c r="VEK25" s="757"/>
      <c r="VEL25" s="757"/>
      <c r="VEM25" s="757"/>
      <c r="VEN25" s="757"/>
      <c r="VEO25" s="757"/>
      <c r="VEP25" s="757"/>
      <c r="VEQ25" s="757"/>
      <c r="VER25" s="757"/>
      <c r="VES25" s="757"/>
      <c r="VET25" s="757"/>
      <c r="VEU25" s="757"/>
      <c r="VEV25" s="757"/>
      <c r="VEW25" s="757"/>
      <c r="VEX25" s="757"/>
      <c r="VEY25" s="757"/>
      <c r="VEZ25" s="757"/>
      <c r="VFA25" s="757"/>
      <c r="VFB25" s="757"/>
      <c r="VFC25" s="757"/>
      <c r="VFD25" s="757"/>
      <c r="VFE25" s="757"/>
      <c r="VFF25" s="757"/>
      <c r="VFG25" s="757"/>
      <c r="VFH25" s="757"/>
      <c r="VFI25" s="757"/>
      <c r="VFJ25" s="757"/>
      <c r="VFK25" s="757"/>
      <c r="VFL25" s="757"/>
      <c r="VFM25" s="757"/>
      <c r="VFN25" s="757"/>
      <c r="VFO25" s="757"/>
      <c r="VFP25" s="757"/>
      <c r="VFQ25" s="757"/>
      <c r="VFR25" s="757"/>
      <c r="VFS25" s="757"/>
      <c r="VFT25" s="757"/>
      <c r="VFU25" s="757"/>
      <c r="VFV25" s="757"/>
      <c r="VFW25" s="757"/>
      <c r="VFX25" s="757"/>
      <c r="VFY25" s="757"/>
      <c r="VFZ25" s="757"/>
      <c r="VGA25" s="757"/>
      <c r="VGB25" s="757"/>
      <c r="VGC25" s="757"/>
      <c r="VGD25" s="757"/>
      <c r="VGE25" s="757"/>
      <c r="VGF25" s="757"/>
      <c r="VGG25" s="757"/>
      <c r="VGH25" s="757"/>
      <c r="VGI25" s="757"/>
      <c r="VGJ25" s="757"/>
      <c r="VGK25" s="757"/>
      <c r="VGL25" s="757"/>
      <c r="VGM25" s="757"/>
      <c r="VGN25" s="757"/>
      <c r="VGO25" s="757"/>
      <c r="VGP25" s="757"/>
      <c r="VGQ25" s="757"/>
      <c r="VGR25" s="757"/>
      <c r="VGS25" s="757"/>
      <c r="VGT25" s="757"/>
      <c r="VGU25" s="757"/>
      <c r="VGV25" s="757"/>
      <c r="VGW25" s="757"/>
      <c r="VGX25" s="757"/>
      <c r="VGY25" s="757"/>
      <c r="VGZ25" s="757"/>
      <c r="VHA25" s="757"/>
      <c r="VHB25" s="757"/>
      <c r="VHC25" s="757"/>
      <c r="VHD25" s="757"/>
      <c r="VHE25" s="757"/>
      <c r="VHF25" s="757"/>
      <c r="VHG25" s="757"/>
      <c r="VHH25" s="757"/>
      <c r="VHI25" s="757"/>
      <c r="VHJ25" s="757"/>
      <c r="VHK25" s="757"/>
      <c r="VHL25" s="757"/>
      <c r="VHM25" s="757"/>
      <c r="VHN25" s="757"/>
      <c r="VHO25" s="757"/>
      <c r="VHP25" s="757"/>
      <c r="VHQ25" s="757"/>
      <c r="VHR25" s="757"/>
      <c r="VHS25" s="757"/>
      <c r="VHT25" s="757"/>
      <c r="VHU25" s="757"/>
      <c r="VHV25" s="757"/>
      <c r="VHW25" s="757"/>
      <c r="VHX25" s="757"/>
      <c r="VHY25" s="757"/>
      <c r="VHZ25" s="757"/>
      <c r="VIA25" s="757"/>
      <c r="VIB25" s="757"/>
      <c r="VIC25" s="757"/>
      <c r="VID25" s="757"/>
      <c r="VIE25" s="757"/>
      <c r="VIF25" s="757"/>
      <c r="VIG25" s="757"/>
      <c r="VIH25" s="757"/>
      <c r="VII25" s="757"/>
      <c r="VIJ25" s="757"/>
      <c r="VIK25" s="757"/>
      <c r="VIL25" s="757"/>
      <c r="VIM25" s="757"/>
      <c r="VIN25" s="757"/>
      <c r="VIO25" s="757"/>
      <c r="VIP25" s="757"/>
      <c r="VIQ25" s="757"/>
      <c r="VIR25" s="757"/>
      <c r="VIS25" s="757"/>
      <c r="VIT25" s="757"/>
      <c r="VIU25" s="757"/>
      <c r="VIV25" s="757"/>
      <c r="VIW25" s="757"/>
      <c r="VIX25" s="757"/>
      <c r="VIY25" s="757"/>
      <c r="VIZ25" s="757"/>
      <c r="VJA25" s="757"/>
      <c r="VJB25" s="757"/>
      <c r="VJC25" s="757"/>
      <c r="VJD25" s="757"/>
      <c r="VJE25" s="757"/>
      <c r="VJF25" s="757"/>
      <c r="VJG25" s="757"/>
      <c r="VJH25" s="757"/>
      <c r="VJI25" s="757"/>
      <c r="VJJ25" s="757"/>
      <c r="VJK25" s="757"/>
      <c r="VJL25" s="757"/>
      <c r="VJM25" s="757"/>
      <c r="VJN25" s="757"/>
      <c r="VJO25" s="757"/>
      <c r="VJP25" s="757"/>
      <c r="VJQ25" s="757"/>
      <c r="VJR25" s="757"/>
      <c r="VJS25" s="757"/>
      <c r="VJT25" s="757"/>
      <c r="VJU25" s="757"/>
      <c r="VJV25" s="757"/>
      <c r="VJW25" s="757"/>
      <c r="VJX25" s="757"/>
      <c r="VJY25" s="757"/>
      <c r="VJZ25" s="757"/>
      <c r="VKA25" s="757"/>
      <c r="VKB25" s="757"/>
      <c r="VKC25" s="757"/>
      <c r="VKD25" s="757"/>
      <c r="VKE25" s="757"/>
      <c r="VKF25" s="757"/>
      <c r="VKG25" s="757"/>
      <c r="VKH25" s="757"/>
      <c r="VKI25" s="757"/>
      <c r="VKJ25" s="757"/>
      <c r="VKK25" s="757"/>
      <c r="VKL25" s="757"/>
      <c r="VKM25" s="757"/>
      <c r="VKN25" s="757"/>
      <c r="VKO25" s="757"/>
      <c r="VKP25" s="757"/>
      <c r="VKQ25" s="757"/>
      <c r="VKR25" s="757"/>
      <c r="VKS25" s="757"/>
      <c r="VKT25" s="757"/>
      <c r="VKU25" s="757"/>
      <c r="VKV25" s="757"/>
      <c r="VKW25" s="757"/>
      <c r="VKX25" s="757"/>
      <c r="VKY25" s="757"/>
      <c r="VKZ25" s="757"/>
      <c r="VLA25" s="757"/>
      <c r="VLB25" s="757"/>
      <c r="VLC25" s="757"/>
      <c r="VLD25" s="757"/>
      <c r="VLE25" s="757"/>
      <c r="VLF25" s="757"/>
      <c r="VLG25" s="757"/>
      <c r="VLH25" s="757"/>
      <c r="VLI25" s="757"/>
      <c r="VLJ25" s="757"/>
      <c r="VLK25" s="757"/>
      <c r="VLL25" s="757"/>
      <c r="VLM25" s="757"/>
      <c r="VLN25" s="757"/>
      <c r="VLO25" s="757"/>
      <c r="VLP25" s="757"/>
      <c r="VLQ25" s="757"/>
      <c r="VLR25" s="757"/>
      <c r="VLS25" s="757"/>
      <c r="VLT25" s="757"/>
      <c r="VLU25" s="757"/>
      <c r="VLV25" s="757"/>
      <c r="VLW25" s="757"/>
      <c r="VLX25" s="757"/>
      <c r="VLY25" s="757"/>
      <c r="VLZ25" s="757"/>
      <c r="VMA25" s="757"/>
      <c r="VMB25" s="757"/>
      <c r="VMC25" s="757"/>
      <c r="VMD25" s="757"/>
      <c r="VME25" s="757"/>
      <c r="VMF25" s="757"/>
      <c r="VMG25" s="757"/>
      <c r="VMH25" s="757"/>
      <c r="VMI25" s="757"/>
      <c r="VMJ25" s="757"/>
      <c r="VMK25" s="757"/>
      <c r="VML25" s="757"/>
      <c r="VMM25" s="757"/>
      <c r="VMN25" s="757"/>
      <c r="VMO25" s="757"/>
      <c r="VMP25" s="757"/>
      <c r="VMQ25" s="757"/>
      <c r="VMR25" s="757"/>
      <c r="VMS25" s="757"/>
      <c r="VMT25" s="757"/>
      <c r="VMU25" s="757"/>
      <c r="VMV25" s="757"/>
      <c r="VMW25" s="757"/>
      <c r="VMX25" s="757"/>
      <c r="VMY25" s="757"/>
      <c r="VMZ25" s="757"/>
      <c r="VNA25" s="757"/>
      <c r="VNB25" s="757"/>
      <c r="VNC25" s="757"/>
      <c r="VND25" s="757"/>
      <c r="VNE25" s="757"/>
      <c r="VNF25" s="757"/>
      <c r="VNG25" s="757"/>
      <c r="VNH25" s="757"/>
      <c r="VNI25" s="757"/>
      <c r="VNJ25" s="757"/>
      <c r="VNK25" s="757"/>
      <c r="VNL25" s="757"/>
      <c r="VNM25" s="757"/>
      <c r="VNN25" s="757"/>
      <c r="VNO25" s="757"/>
      <c r="VNP25" s="757"/>
      <c r="VNQ25" s="757"/>
      <c r="VNR25" s="757"/>
      <c r="VNS25" s="757"/>
      <c r="VNT25" s="757"/>
      <c r="VNU25" s="757"/>
      <c r="VNV25" s="757"/>
      <c r="VNW25" s="757"/>
      <c r="VNX25" s="757"/>
      <c r="VNY25" s="757"/>
      <c r="VNZ25" s="757"/>
      <c r="VOA25" s="757"/>
      <c r="VOB25" s="757"/>
      <c r="VOC25" s="757"/>
      <c r="VOD25" s="757"/>
      <c r="VOE25" s="757"/>
      <c r="VOF25" s="757"/>
      <c r="VOG25" s="757"/>
      <c r="VOH25" s="757"/>
      <c r="VOI25" s="757"/>
      <c r="VOJ25" s="757"/>
      <c r="VOK25" s="757"/>
      <c r="VOL25" s="757"/>
      <c r="VOM25" s="757"/>
      <c r="VON25" s="757"/>
      <c r="VOO25" s="757"/>
      <c r="VOP25" s="757"/>
      <c r="VOQ25" s="757"/>
      <c r="VOR25" s="757"/>
      <c r="VOS25" s="757"/>
      <c r="VOT25" s="757"/>
      <c r="VOU25" s="757"/>
      <c r="VOV25" s="757"/>
      <c r="VOW25" s="757"/>
      <c r="VOX25" s="757"/>
      <c r="VOY25" s="757"/>
      <c r="VOZ25" s="757"/>
      <c r="VPA25" s="757"/>
      <c r="VPB25" s="757"/>
      <c r="VPC25" s="757"/>
      <c r="VPD25" s="757"/>
      <c r="VPE25" s="757"/>
      <c r="VPF25" s="757"/>
      <c r="VPG25" s="757"/>
      <c r="VPH25" s="757"/>
      <c r="VPI25" s="757"/>
      <c r="VPJ25" s="757"/>
      <c r="VPK25" s="757"/>
      <c r="VPL25" s="757"/>
      <c r="VPM25" s="757"/>
      <c r="VPN25" s="757"/>
      <c r="VPO25" s="757"/>
      <c r="VPP25" s="757"/>
      <c r="VPQ25" s="757"/>
      <c r="VPR25" s="757"/>
      <c r="VPS25" s="757"/>
      <c r="VPT25" s="757"/>
      <c r="VPU25" s="757"/>
      <c r="VPV25" s="757"/>
      <c r="VPW25" s="757"/>
      <c r="VPX25" s="757"/>
      <c r="VPY25" s="757"/>
      <c r="VPZ25" s="757"/>
      <c r="VQA25" s="757"/>
      <c r="VQB25" s="757"/>
      <c r="VQC25" s="757"/>
      <c r="VQD25" s="757"/>
      <c r="VQE25" s="757"/>
      <c r="VQF25" s="757"/>
      <c r="VQG25" s="757"/>
      <c r="VQH25" s="757"/>
      <c r="VQI25" s="757"/>
      <c r="VQJ25" s="757"/>
      <c r="VQK25" s="757"/>
      <c r="VQL25" s="757"/>
      <c r="VQM25" s="757"/>
      <c r="VQN25" s="757"/>
      <c r="VQO25" s="757"/>
      <c r="VQP25" s="757"/>
      <c r="VQQ25" s="757"/>
      <c r="VQR25" s="757"/>
      <c r="VQS25" s="757"/>
      <c r="VQT25" s="757"/>
      <c r="VQU25" s="757"/>
      <c r="VQV25" s="757"/>
      <c r="VQW25" s="757"/>
      <c r="VQX25" s="757"/>
      <c r="VQY25" s="757"/>
      <c r="VQZ25" s="757"/>
      <c r="VRA25" s="757"/>
      <c r="VRB25" s="757"/>
      <c r="VRC25" s="757"/>
      <c r="VRD25" s="757"/>
      <c r="VRE25" s="757"/>
      <c r="VRF25" s="757"/>
      <c r="VRG25" s="757"/>
      <c r="VRH25" s="757"/>
      <c r="VRI25" s="757"/>
      <c r="VRJ25" s="757"/>
      <c r="VRK25" s="757"/>
      <c r="VRL25" s="757"/>
      <c r="VRM25" s="757"/>
      <c r="VRN25" s="757"/>
      <c r="VRO25" s="757"/>
      <c r="VRP25" s="757"/>
      <c r="VRQ25" s="757"/>
      <c r="VRR25" s="757"/>
      <c r="VRS25" s="757"/>
      <c r="VRT25" s="757"/>
      <c r="VRU25" s="757"/>
      <c r="VRV25" s="757"/>
      <c r="VRW25" s="757"/>
      <c r="VRX25" s="757"/>
      <c r="VRY25" s="757"/>
      <c r="VRZ25" s="757"/>
      <c r="VSA25" s="757"/>
      <c r="VSB25" s="757"/>
      <c r="VSC25" s="757"/>
      <c r="VSD25" s="757"/>
      <c r="VSE25" s="757"/>
      <c r="VSF25" s="757"/>
      <c r="VSG25" s="757"/>
      <c r="VSH25" s="757"/>
      <c r="VSI25" s="757"/>
      <c r="VSJ25" s="757"/>
      <c r="VSK25" s="757"/>
      <c r="VSL25" s="757"/>
      <c r="VSM25" s="757"/>
      <c r="VSN25" s="757"/>
      <c r="VSO25" s="757"/>
      <c r="VSP25" s="757"/>
      <c r="VSQ25" s="757"/>
      <c r="VSR25" s="757"/>
      <c r="VSS25" s="757"/>
      <c r="VST25" s="757"/>
      <c r="VSU25" s="757"/>
      <c r="VSV25" s="757"/>
      <c r="VSW25" s="757"/>
      <c r="VSX25" s="757"/>
      <c r="VSY25" s="757"/>
      <c r="VSZ25" s="757"/>
      <c r="VTA25" s="757"/>
      <c r="VTB25" s="757"/>
      <c r="VTC25" s="757"/>
      <c r="VTD25" s="757"/>
      <c r="VTE25" s="757"/>
      <c r="VTF25" s="757"/>
      <c r="VTG25" s="757"/>
      <c r="VTH25" s="757"/>
      <c r="VTI25" s="757"/>
      <c r="VTJ25" s="757"/>
      <c r="VTK25" s="757"/>
      <c r="VTL25" s="757"/>
      <c r="VTM25" s="757"/>
      <c r="VTN25" s="757"/>
      <c r="VTO25" s="757"/>
      <c r="VTP25" s="757"/>
      <c r="VTQ25" s="757"/>
      <c r="VTR25" s="757"/>
      <c r="VTS25" s="757"/>
      <c r="VTT25" s="757"/>
      <c r="VTU25" s="757"/>
      <c r="VTV25" s="757"/>
      <c r="VTW25" s="757"/>
      <c r="VTX25" s="757"/>
      <c r="VTY25" s="757"/>
      <c r="VTZ25" s="757"/>
      <c r="VUA25" s="757"/>
      <c r="VUB25" s="757"/>
      <c r="VUC25" s="757"/>
      <c r="VUD25" s="757"/>
      <c r="VUE25" s="757"/>
      <c r="VUF25" s="757"/>
      <c r="VUG25" s="757"/>
      <c r="VUH25" s="757"/>
      <c r="VUI25" s="757"/>
      <c r="VUJ25" s="757"/>
      <c r="VUK25" s="757"/>
      <c r="VUL25" s="757"/>
      <c r="VUM25" s="757"/>
      <c r="VUN25" s="757"/>
      <c r="VUO25" s="757"/>
      <c r="VUP25" s="757"/>
      <c r="VUQ25" s="757"/>
      <c r="VUR25" s="757"/>
      <c r="VUS25" s="757"/>
      <c r="VUT25" s="757"/>
      <c r="VUU25" s="757"/>
      <c r="VUV25" s="757"/>
      <c r="VUW25" s="757"/>
      <c r="VUX25" s="757"/>
      <c r="VUY25" s="757"/>
      <c r="VUZ25" s="757"/>
      <c r="VVA25" s="757"/>
      <c r="VVB25" s="757"/>
      <c r="VVC25" s="757"/>
      <c r="VVD25" s="757"/>
      <c r="VVE25" s="757"/>
      <c r="VVF25" s="757"/>
      <c r="VVG25" s="757"/>
      <c r="VVH25" s="757"/>
      <c r="VVI25" s="757"/>
      <c r="VVJ25" s="757"/>
      <c r="VVK25" s="757"/>
      <c r="VVL25" s="757"/>
      <c r="VVM25" s="757"/>
      <c r="VVN25" s="757"/>
      <c r="VVO25" s="757"/>
      <c r="VVP25" s="757"/>
      <c r="VVQ25" s="757"/>
      <c r="VVR25" s="757"/>
      <c r="VVS25" s="757"/>
      <c r="VVT25" s="757"/>
      <c r="VVU25" s="757"/>
      <c r="VVV25" s="757"/>
      <c r="VVW25" s="757"/>
      <c r="VVX25" s="757"/>
      <c r="VVY25" s="757"/>
      <c r="VVZ25" s="757"/>
      <c r="VWA25" s="757"/>
      <c r="VWB25" s="757"/>
      <c r="VWC25" s="757"/>
      <c r="VWD25" s="757"/>
      <c r="VWE25" s="757"/>
      <c r="VWF25" s="757"/>
      <c r="VWG25" s="757"/>
      <c r="VWH25" s="757"/>
      <c r="VWI25" s="757"/>
      <c r="VWJ25" s="757"/>
      <c r="VWK25" s="757"/>
      <c r="VWL25" s="757"/>
      <c r="VWM25" s="757"/>
      <c r="VWN25" s="757"/>
      <c r="VWO25" s="757"/>
      <c r="VWP25" s="757"/>
      <c r="VWQ25" s="757"/>
      <c r="VWR25" s="757"/>
      <c r="VWS25" s="757"/>
      <c r="VWT25" s="757"/>
      <c r="VWU25" s="757"/>
      <c r="VWV25" s="757"/>
      <c r="VWW25" s="757"/>
      <c r="VWX25" s="757"/>
      <c r="VWY25" s="757"/>
      <c r="VWZ25" s="757"/>
      <c r="VXA25" s="757"/>
      <c r="VXB25" s="757"/>
      <c r="VXC25" s="757"/>
      <c r="VXD25" s="757"/>
      <c r="VXE25" s="757"/>
      <c r="VXF25" s="757"/>
      <c r="VXG25" s="757"/>
      <c r="VXH25" s="757"/>
      <c r="VXI25" s="757"/>
      <c r="VXJ25" s="757"/>
      <c r="VXK25" s="757"/>
      <c r="VXL25" s="757"/>
      <c r="VXM25" s="757"/>
      <c r="VXN25" s="757"/>
      <c r="VXO25" s="757"/>
      <c r="VXP25" s="757"/>
      <c r="VXQ25" s="757"/>
      <c r="VXR25" s="757"/>
      <c r="VXS25" s="757"/>
      <c r="VXT25" s="757"/>
      <c r="VXU25" s="757"/>
      <c r="VXV25" s="757"/>
      <c r="VXW25" s="757"/>
      <c r="VXX25" s="757"/>
      <c r="VXY25" s="757"/>
      <c r="VXZ25" s="757"/>
      <c r="VYA25" s="757"/>
      <c r="VYB25" s="757"/>
      <c r="VYC25" s="757"/>
      <c r="VYD25" s="757"/>
      <c r="VYE25" s="757"/>
      <c r="VYF25" s="757"/>
      <c r="VYG25" s="757"/>
      <c r="VYH25" s="757"/>
      <c r="VYI25" s="757"/>
      <c r="VYJ25" s="757"/>
      <c r="VYK25" s="757"/>
      <c r="VYL25" s="757"/>
      <c r="VYM25" s="757"/>
      <c r="VYN25" s="757"/>
      <c r="VYO25" s="757"/>
      <c r="VYP25" s="757"/>
      <c r="VYQ25" s="757"/>
      <c r="VYR25" s="757"/>
      <c r="VYS25" s="757"/>
      <c r="VYT25" s="757"/>
      <c r="VYU25" s="757"/>
      <c r="VYV25" s="757"/>
      <c r="VYW25" s="757"/>
      <c r="VYX25" s="757"/>
      <c r="VYY25" s="757"/>
      <c r="VYZ25" s="757"/>
      <c r="VZA25" s="757"/>
      <c r="VZB25" s="757"/>
      <c r="VZC25" s="757"/>
      <c r="VZD25" s="757"/>
      <c r="VZE25" s="757"/>
      <c r="VZF25" s="757"/>
      <c r="VZG25" s="757"/>
      <c r="VZH25" s="757"/>
      <c r="VZI25" s="757"/>
      <c r="VZJ25" s="757"/>
      <c r="VZK25" s="757"/>
      <c r="VZL25" s="757"/>
      <c r="VZM25" s="757"/>
      <c r="VZN25" s="757"/>
      <c r="VZO25" s="757"/>
      <c r="VZP25" s="757"/>
      <c r="VZQ25" s="757"/>
      <c r="VZR25" s="757"/>
      <c r="VZS25" s="757"/>
      <c r="VZT25" s="757"/>
      <c r="VZU25" s="757"/>
      <c r="VZV25" s="757"/>
      <c r="VZW25" s="757"/>
      <c r="VZX25" s="757"/>
      <c r="VZY25" s="757"/>
      <c r="VZZ25" s="757"/>
      <c r="WAA25" s="757"/>
      <c r="WAB25" s="757"/>
      <c r="WAC25" s="757"/>
      <c r="WAD25" s="757"/>
      <c r="WAE25" s="757"/>
      <c r="WAF25" s="757"/>
      <c r="WAG25" s="757"/>
      <c r="WAH25" s="757"/>
      <c r="WAI25" s="757"/>
      <c r="WAJ25" s="757"/>
      <c r="WAK25" s="757"/>
      <c r="WAL25" s="757"/>
      <c r="WAM25" s="757"/>
      <c r="WAN25" s="757"/>
      <c r="WAO25" s="757"/>
      <c r="WAP25" s="757"/>
      <c r="WAQ25" s="757"/>
      <c r="WAR25" s="757"/>
      <c r="WAS25" s="757"/>
      <c r="WAT25" s="757"/>
      <c r="WAU25" s="757"/>
      <c r="WAV25" s="757"/>
      <c r="WAW25" s="757"/>
      <c r="WAX25" s="757"/>
      <c r="WAY25" s="757"/>
      <c r="WAZ25" s="757"/>
      <c r="WBA25" s="757"/>
      <c r="WBB25" s="757"/>
      <c r="WBC25" s="757"/>
      <c r="WBD25" s="757"/>
      <c r="WBE25" s="757"/>
      <c r="WBF25" s="757"/>
      <c r="WBG25" s="757"/>
      <c r="WBH25" s="757"/>
      <c r="WBI25" s="757"/>
      <c r="WBJ25" s="757"/>
      <c r="WBK25" s="757"/>
      <c r="WBL25" s="757"/>
      <c r="WBM25" s="757"/>
      <c r="WBN25" s="757"/>
      <c r="WBO25" s="757"/>
      <c r="WBP25" s="757"/>
      <c r="WBQ25" s="757"/>
      <c r="WBR25" s="757"/>
      <c r="WBS25" s="757"/>
      <c r="WBT25" s="757"/>
      <c r="WBU25" s="757"/>
      <c r="WBV25" s="757"/>
      <c r="WBW25" s="757"/>
      <c r="WBX25" s="757"/>
      <c r="WBY25" s="757"/>
      <c r="WBZ25" s="757"/>
      <c r="WCA25" s="757"/>
      <c r="WCB25" s="757"/>
      <c r="WCC25" s="757"/>
      <c r="WCD25" s="757"/>
      <c r="WCE25" s="757"/>
      <c r="WCF25" s="757"/>
      <c r="WCG25" s="757"/>
      <c r="WCH25" s="757"/>
      <c r="WCI25" s="757"/>
      <c r="WCJ25" s="757"/>
      <c r="WCK25" s="757"/>
      <c r="WCL25" s="757"/>
      <c r="WCM25" s="757"/>
      <c r="WCN25" s="757"/>
      <c r="WCO25" s="757"/>
      <c r="WCP25" s="757"/>
      <c r="WCQ25" s="757"/>
      <c r="WCR25" s="757"/>
      <c r="WCS25" s="757"/>
      <c r="WCT25" s="757"/>
      <c r="WCU25" s="757"/>
      <c r="WCV25" s="757"/>
      <c r="WCW25" s="757"/>
      <c r="WCX25" s="757"/>
      <c r="WCY25" s="757"/>
      <c r="WCZ25" s="757"/>
      <c r="WDA25" s="757"/>
      <c r="WDB25" s="757"/>
      <c r="WDC25" s="757"/>
      <c r="WDD25" s="757"/>
      <c r="WDE25" s="757"/>
      <c r="WDF25" s="757"/>
      <c r="WDG25" s="757"/>
      <c r="WDH25" s="757"/>
      <c r="WDI25" s="757"/>
      <c r="WDJ25" s="757"/>
      <c r="WDK25" s="757"/>
      <c r="WDL25" s="757"/>
      <c r="WDM25" s="757"/>
      <c r="WDN25" s="757"/>
      <c r="WDO25" s="757"/>
      <c r="WDP25" s="757"/>
      <c r="WDQ25" s="757"/>
      <c r="WDR25" s="757"/>
      <c r="WDS25" s="757"/>
      <c r="WDT25" s="757"/>
      <c r="WDU25" s="757"/>
      <c r="WDV25" s="757"/>
      <c r="WDW25" s="757"/>
      <c r="WDX25" s="757"/>
      <c r="WDY25" s="757"/>
      <c r="WDZ25" s="757"/>
      <c r="WEA25" s="757"/>
      <c r="WEB25" s="757"/>
      <c r="WEC25" s="757"/>
      <c r="WED25" s="757"/>
      <c r="WEE25" s="757"/>
      <c r="WEF25" s="757"/>
      <c r="WEG25" s="757"/>
      <c r="WEH25" s="757"/>
      <c r="WEI25" s="757"/>
      <c r="WEJ25" s="757"/>
      <c r="WEK25" s="757"/>
      <c r="WEL25" s="757"/>
      <c r="WEM25" s="757"/>
      <c r="WEN25" s="757"/>
      <c r="WEO25" s="757"/>
      <c r="WEP25" s="757"/>
      <c r="WEQ25" s="757"/>
      <c r="WER25" s="757"/>
      <c r="WES25" s="757"/>
      <c r="WET25" s="757"/>
      <c r="WEU25" s="757"/>
      <c r="WEV25" s="757"/>
      <c r="WEW25" s="757"/>
      <c r="WEX25" s="757"/>
      <c r="WEY25" s="757"/>
      <c r="WEZ25" s="757"/>
      <c r="WFA25" s="757"/>
      <c r="WFB25" s="757"/>
      <c r="WFC25" s="757"/>
      <c r="WFD25" s="757"/>
      <c r="WFE25" s="757"/>
      <c r="WFF25" s="757"/>
      <c r="WFG25" s="757"/>
      <c r="WFH25" s="757"/>
      <c r="WFI25" s="757"/>
      <c r="WFJ25" s="757"/>
      <c r="WFK25" s="757"/>
      <c r="WFL25" s="757"/>
      <c r="WFM25" s="757"/>
      <c r="WFN25" s="757"/>
      <c r="WFO25" s="757"/>
      <c r="WFP25" s="757"/>
      <c r="WFQ25" s="757"/>
      <c r="WFR25" s="757"/>
      <c r="WFS25" s="757"/>
      <c r="WFT25" s="757"/>
      <c r="WFU25" s="757"/>
      <c r="WFV25" s="757"/>
      <c r="WFW25" s="757"/>
      <c r="WFX25" s="757"/>
      <c r="WFY25" s="757"/>
      <c r="WFZ25" s="757"/>
      <c r="WGA25" s="757"/>
      <c r="WGB25" s="757"/>
      <c r="WGC25" s="757"/>
      <c r="WGD25" s="757"/>
      <c r="WGE25" s="757"/>
      <c r="WGF25" s="757"/>
      <c r="WGG25" s="757"/>
      <c r="WGH25" s="757"/>
      <c r="WGI25" s="757"/>
      <c r="WGJ25" s="757"/>
      <c r="WGK25" s="757"/>
      <c r="WGL25" s="757"/>
      <c r="WGM25" s="757"/>
      <c r="WGN25" s="757"/>
      <c r="WGO25" s="757"/>
      <c r="WGP25" s="757"/>
      <c r="WGQ25" s="757"/>
      <c r="WGR25" s="757"/>
      <c r="WGS25" s="757"/>
      <c r="WGT25" s="757"/>
      <c r="WGU25" s="757"/>
      <c r="WGV25" s="757"/>
      <c r="WGW25" s="757"/>
      <c r="WGX25" s="757"/>
      <c r="WGY25" s="757"/>
      <c r="WGZ25" s="757"/>
      <c r="WHA25" s="757"/>
      <c r="WHB25" s="757"/>
      <c r="WHC25" s="757"/>
      <c r="WHD25" s="757"/>
      <c r="WHE25" s="757"/>
      <c r="WHF25" s="757"/>
      <c r="WHG25" s="757"/>
      <c r="WHH25" s="757"/>
      <c r="WHI25" s="757"/>
      <c r="WHJ25" s="757"/>
      <c r="WHK25" s="757"/>
      <c r="WHL25" s="757"/>
      <c r="WHM25" s="757"/>
      <c r="WHN25" s="757"/>
      <c r="WHO25" s="757"/>
      <c r="WHP25" s="757"/>
      <c r="WHQ25" s="757"/>
      <c r="WHR25" s="757"/>
      <c r="WHS25" s="757"/>
      <c r="WHT25" s="757"/>
      <c r="WHU25" s="757"/>
      <c r="WHV25" s="757"/>
      <c r="WHW25" s="757"/>
      <c r="WHX25" s="757"/>
      <c r="WHY25" s="757"/>
      <c r="WHZ25" s="757"/>
      <c r="WIA25" s="757"/>
      <c r="WIB25" s="757"/>
      <c r="WIC25" s="757"/>
      <c r="WID25" s="757"/>
      <c r="WIE25" s="757"/>
      <c r="WIF25" s="757"/>
      <c r="WIG25" s="757"/>
      <c r="WIH25" s="757"/>
      <c r="WII25" s="757"/>
      <c r="WIJ25" s="757"/>
      <c r="WIK25" s="757"/>
      <c r="WIL25" s="757"/>
      <c r="WIM25" s="757"/>
      <c r="WIN25" s="757"/>
      <c r="WIO25" s="757"/>
      <c r="WIP25" s="757"/>
      <c r="WIQ25" s="757"/>
      <c r="WIR25" s="757"/>
      <c r="WIS25" s="757"/>
      <c r="WIT25" s="757"/>
      <c r="WIU25" s="757"/>
      <c r="WIV25" s="757"/>
      <c r="WIW25" s="757"/>
      <c r="WIX25" s="757"/>
      <c r="WIY25" s="757"/>
      <c r="WIZ25" s="757"/>
      <c r="WJA25" s="757"/>
      <c r="WJB25" s="757"/>
      <c r="WJC25" s="757"/>
      <c r="WJD25" s="757"/>
      <c r="WJE25" s="757"/>
      <c r="WJF25" s="757"/>
      <c r="WJG25" s="757"/>
      <c r="WJH25" s="757"/>
      <c r="WJI25" s="757"/>
      <c r="WJJ25" s="757"/>
      <c r="WJK25" s="757"/>
      <c r="WJL25" s="757"/>
      <c r="WJM25" s="757"/>
      <c r="WJN25" s="757"/>
      <c r="WJO25" s="757"/>
      <c r="WJP25" s="757"/>
      <c r="WJQ25" s="757"/>
      <c r="WJR25" s="757"/>
      <c r="WJS25" s="757"/>
      <c r="WJT25" s="757"/>
      <c r="WJU25" s="757"/>
      <c r="WJV25" s="757"/>
      <c r="WJW25" s="757"/>
      <c r="WJX25" s="757"/>
      <c r="WJY25" s="757"/>
      <c r="WJZ25" s="757"/>
      <c r="WKA25" s="757"/>
      <c r="WKB25" s="757"/>
      <c r="WKC25" s="757"/>
      <c r="WKD25" s="757"/>
      <c r="WKE25" s="757"/>
      <c r="WKF25" s="757"/>
      <c r="WKG25" s="757"/>
      <c r="WKH25" s="757"/>
      <c r="WKI25" s="757"/>
      <c r="WKJ25" s="757"/>
      <c r="WKK25" s="757"/>
      <c r="WKL25" s="757"/>
      <c r="WKM25" s="757"/>
      <c r="WKN25" s="757"/>
      <c r="WKO25" s="757"/>
      <c r="WKP25" s="757"/>
      <c r="WKQ25" s="757"/>
      <c r="WKR25" s="757"/>
      <c r="WKS25" s="757"/>
      <c r="WKT25" s="757"/>
      <c r="WKU25" s="757"/>
      <c r="WKV25" s="757"/>
      <c r="WKW25" s="757"/>
      <c r="WKX25" s="757"/>
      <c r="WKY25" s="757"/>
      <c r="WKZ25" s="757"/>
      <c r="WLA25" s="757"/>
      <c r="WLB25" s="757"/>
      <c r="WLC25" s="757"/>
      <c r="WLD25" s="757"/>
      <c r="WLE25" s="757"/>
      <c r="WLF25" s="757"/>
      <c r="WLG25" s="757"/>
      <c r="WLH25" s="757"/>
      <c r="WLI25" s="757"/>
      <c r="WLJ25" s="757"/>
      <c r="WLK25" s="757"/>
      <c r="WLL25" s="757"/>
      <c r="WLM25" s="757"/>
      <c r="WLN25" s="757"/>
      <c r="WLO25" s="757"/>
      <c r="WLP25" s="757"/>
      <c r="WLQ25" s="757"/>
      <c r="WLR25" s="757"/>
      <c r="WLS25" s="757"/>
      <c r="WLT25" s="757"/>
      <c r="WLU25" s="757"/>
      <c r="WLV25" s="757"/>
      <c r="WLW25" s="757"/>
      <c r="WLX25" s="757"/>
      <c r="WLY25" s="757"/>
      <c r="WLZ25" s="757"/>
      <c r="WMA25" s="757"/>
      <c r="WMB25" s="757"/>
      <c r="WMC25" s="757"/>
      <c r="WMD25" s="757"/>
      <c r="WME25" s="757"/>
      <c r="WMF25" s="757"/>
      <c r="WMG25" s="757"/>
      <c r="WMH25" s="757"/>
      <c r="WMI25" s="757"/>
      <c r="WMJ25" s="757"/>
      <c r="WMK25" s="757"/>
      <c r="WML25" s="757"/>
      <c r="WMM25" s="757"/>
      <c r="WMN25" s="757"/>
      <c r="WMO25" s="757"/>
      <c r="WMP25" s="757"/>
      <c r="WMQ25" s="757"/>
      <c r="WMR25" s="757"/>
      <c r="WMS25" s="757"/>
      <c r="WMT25" s="757"/>
      <c r="WMU25" s="757"/>
      <c r="WMV25" s="757"/>
      <c r="WMW25" s="757"/>
      <c r="WMX25" s="757"/>
      <c r="WMY25" s="757"/>
      <c r="WMZ25" s="757"/>
      <c r="WNA25" s="757"/>
      <c r="WNB25" s="757"/>
      <c r="WNC25" s="757"/>
      <c r="WND25" s="757"/>
      <c r="WNE25" s="757"/>
      <c r="WNF25" s="757"/>
      <c r="WNG25" s="757"/>
      <c r="WNH25" s="757"/>
      <c r="WNI25" s="757"/>
      <c r="WNJ25" s="757"/>
      <c r="WNK25" s="757"/>
      <c r="WNL25" s="757"/>
      <c r="WNM25" s="757"/>
      <c r="WNN25" s="757"/>
      <c r="WNO25" s="757"/>
      <c r="WNP25" s="757"/>
      <c r="WNQ25" s="757"/>
      <c r="WNR25" s="757"/>
      <c r="WNS25" s="757"/>
      <c r="WNT25" s="757"/>
      <c r="WNU25" s="757"/>
      <c r="WNV25" s="757"/>
      <c r="WNW25" s="757"/>
      <c r="WNX25" s="757"/>
      <c r="WNY25" s="757"/>
      <c r="WNZ25" s="757"/>
      <c r="WOA25" s="757"/>
      <c r="WOB25" s="757"/>
      <c r="WOC25" s="757"/>
      <c r="WOD25" s="757"/>
      <c r="WOE25" s="757"/>
      <c r="WOF25" s="757"/>
      <c r="WOG25" s="757"/>
      <c r="WOH25" s="757"/>
      <c r="WOI25" s="757"/>
      <c r="WOJ25" s="757"/>
      <c r="WOK25" s="757"/>
      <c r="WOL25" s="757"/>
      <c r="WOM25" s="757"/>
      <c r="WON25" s="757"/>
      <c r="WOO25" s="757"/>
      <c r="WOP25" s="757"/>
      <c r="WOQ25" s="757"/>
      <c r="WOR25" s="757"/>
      <c r="WOS25" s="757"/>
      <c r="WOT25" s="757"/>
      <c r="WOU25" s="757"/>
      <c r="WOV25" s="757"/>
      <c r="WOW25" s="757"/>
      <c r="WOX25" s="757"/>
      <c r="WOY25" s="757"/>
      <c r="WOZ25" s="757"/>
      <c r="WPA25" s="757"/>
      <c r="WPB25" s="757"/>
      <c r="WPC25" s="757"/>
      <c r="WPD25" s="757"/>
      <c r="WPE25" s="757"/>
      <c r="WPF25" s="757"/>
      <c r="WPG25" s="757"/>
      <c r="WPH25" s="757"/>
      <c r="WPI25" s="757"/>
      <c r="WPJ25" s="757"/>
      <c r="WPK25" s="757"/>
      <c r="WPL25" s="757"/>
      <c r="WPM25" s="757"/>
      <c r="WPN25" s="757"/>
      <c r="WPO25" s="757"/>
      <c r="WPP25" s="757"/>
      <c r="WPQ25" s="757"/>
      <c r="WPR25" s="757"/>
      <c r="WPS25" s="757"/>
      <c r="WPT25" s="757"/>
      <c r="WPU25" s="757"/>
      <c r="WPV25" s="757"/>
      <c r="WPW25" s="757"/>
      <c r="WPX25" s="757"/>
      <c r="WPY25" s="757"/>
      <c r="WPZ25" s="757"/>
      <c r="WQA25" s="757"/>
      <c r="WQB25" s="757"/>
      <c r="WQC25" s="757"/>
      <c r="WQD25" s="757"/>
      <c r="WQE25" s="757"/>
      <c r="WQF25" s="757"/>
      <c r="WQG25" s="757"/>
      <c r="WQH25" s="757"/>
      <c r="WQI25" s="757"/>
      <c r="WQJ25" s="757"/>
      <c r="WQK25" s="757"/>
      <c r="WQL25" s="757"/>
      <c r="WQM25" s="757"/>
      <c r="WQN25" s="757"/>
      <c r="WQO25" s="757"/>
      <c r="WQP25" s="757"/>
      <c r="WQQ25" s="757"/>
      <c r="WQR25" s="757"/>
      <c r="WQS25" s="757"/>
      <c r="WQT25" s="757"/>
      <c r="WQU25" s="757"/>
      <c r="WQV25" s="757"/>
      <c r="WQW25" s="757"/>
      <c r="WQX25" s="757"/>
      <c r="WQY25" s="757"/>
      <c r="WQZ25" s="757"/>
      <c r="WRA25" s="757"/>
      <c r="WRB25" s="757"/>
      <c r="WRC25" s="757"/>
      <c r="WRD25" s="757"/>
      <c r="WRE25" s="757"/>
      <c r="WRF25" s="757"/>
      <c r="WRG25" s="757"/>
      <c r="WRH25" s="757"/>
      <c r="WRI25" s="757"/>
      <c r="WRJ25" s="757"/>
      <c r="WRK25" s="757"/>
      <c r="WRL25" s="757"/>
      <c r="WRM25" s="757"/>
      <c r="WRN25" s="757"/>
      <c r="WRO25" s="757"/>
      <c r="WRP25" s="757"/>
      <c r="WRQ25" s="757"/>
      <c r="WRR25" s="757"/>
      <c r="WRS25" s="757"/>
      <c r="WRT25" s="757"/>
      <c r="WRU25" s="757"/>
      <c r="WRV25" s="757"/>
      <c r="WRW25" s="757"/>
      <c r="WRX25" s="757"/>
      <c r="WRY25" s="757"/>
      <c r="WRZ25" s="757"/>
      <c r="WSA25" s="757"/>
      <c r="WSB25" s="757"/>
      <c r="WSC25" s="757"/>
      <c r="WSD25" s="757"/>
      <c r="WSE25" s="757"/>
      <c r="WSF25" s="757"/>
      <c r="WSG25" s="757"/>
      <c r="WSH25" s="757"/>
      <c r="WSI25" s="757"/>
      <c r="WSJ25" s="757"/>
      <c r="WSK25" s="757"/>
      <c r="WSL25" s="757"/>
      <c r="WSM25" s="757"/>
      <c r="WSN25" s="757"/>
      <c r="WSO25" s="757"/>
      <c r="WSP25" s="757"/>
      <c r="WSQ25" s="757"/>
      <c r="WSR25" s="757"/>
      <c r="WSS25" s="757"/>
      <c r="WST25" s="757"/>
      <c r="WSU25" s="757"/>
      <c r="WSV25" s="757"/>
      <c r="WSW25" s="757"/>
      <c r="WSX25" s="757"/>
      <c r="WSY25" s="757"/>
      <c r="WSZ25" s="757"/>
      <c r="WTA25" s="757"/>
      <c r="WTB25" s="757"/>
      <c r="WTC25" s="757"/>
      <c r="WTD25" s="757"/>
      <c r="WTE25" s="757"/>
      <c r="WTF25" s="757"/>
      <c r="WTG25" s="757"/>
      <c r="WTH25" s="757"/>
      <c r="WTI25" s="757"/>
      <c r="WTJ25" s="757"/>
      <c r="WTK25" s="757"/>
      <c r="WTL25" s="757"/>
      <c r="WTM25" s="757"/>
      <c r="WTN25" s="757"/>
      <c r="WTO25" s="757"/>
      <c r="WTP25" s="757"/>
      <c r="WTQ25" s="757"/>
      <c r="WTR25" s="757"/>
      <c r="WTS25" s="757"/>
      <c r="WTT25" s="757"/>
      <c r="WTU25" s="757"/>
      <c r="WTV25" s="757"/>
      <c r="WTW25" s="757"/>
      <c r="WTX25" s="757"/>
      <c r="WTY25" s="757"/>
      <c r="WTZ25" s="757"/>
      <c r="WUA25" s="757"/>
      <c r="WUB25" s="757"/>
      <c r="WUC25" s="757"/>
      <c r="WUD25" s="757"/>
      <c r="WUE25" s="757"/>
      <c r="WUF25" s="757"/>
      <c r="WUG25" s="757"/>
      <c r="WUH25" s="757"/>
      <c r="WUI25" s="757"/>
      <c r="WUJ25" s="757"/>
      <c r="WUK25" s="757"/>
      <c r="WUL25" s="757"/>
      <c r="WUM25" s="757"/>
      <c r="WUN25" s="757"/>
      <c r="WUO25" s="757"/>
      <c r="WUP25" s="757"/>
      <c r="WUQ25" s="757"/>
      <c r="WUR25" s="757"/>
      <c r="WUS25" s="757"/>
      <c r="WUT25" s="757"/>
      <c r="WUU25" s="757"/>
      <c r="WUV25" s="757"/>
      <c r="WUW25" s="757"/>
      <c r="WUX25" s="757"/>
      <c r="WUY25" s="757"/>
      <c r="WUZ25" s="757"/>
      <c r="WVA25" s="757"/>
      <c r="WVB25" s="757"/>
      <c r="WVC25" s="757"/>
      <c r="WVD25" s="757"/>
      <c r="WVE25" s="757"/>
      <c r="WVF25" s="757"/>
      <c r="WVG25" s="757"/>
      <c r="WVH25" s="757"/>
      <c r="WVI25" s="757"/>
      <c r="WVJ25" s="757"/>
      <c r="WVK25" s="757"/>
      <c r="WVL25" s="757"/>
      <c r="WVM25" s="757"/>
      <c r="WVN25" s="757"/>
      <c r="WVO25" s="757"/>
      <c r="WVP25" s="757"/>
      <c r="WVQ25" s="757"/>
      <c r="WVR25" s="757"/>
      <c r="WVS25" s="757"/>
      <c r="WVT25" s="757"/>
      <c r="WVU25" s="757"/>
      <c r="WVV25" s="757"/>
      <c r="WVW25" s="757"/>
      <c r="WVX25" s="757"/>
      <c r="WVY25" s="757"/>
      <c r="WVZ25" s="757"/>
      <c r="WWA25" s="757"/>
      <c r="WWB25" s="757"/>
      <c r="WWC25" s="757"/>
      <c r="WWD25" s="757"/>
      <c r="WWE25" s="757"/>
      <c r="WWF25" s="757"/>
      <c r="WWG25" s="757"/>
      <c r="WWH25" s="757"/>
      <c r="WWI25" s="757"/>
      <c r="WWJ25" s="757"/>
      <c r="WWK25" s="757"/>
      <c r="WWL25" s="757"/>
      <c r="WWM25" s="757"/>
      <c r="WWN25" s="757"/>
      <c r="WWO25" s="757"/>
      <c r="WWP25" s="757"/>
      <c r="WWQ25" s="757"/>
      <c r="WWR25" s="757"/>
      <c r="WWS25" s="757"/>
      <c r="WWT25" s="757"/>
      <c r="WWU25" s="757"/>
      <c r="WWV25" s="757"/>
      <c r="WWW25" s="757"/>
      <c r="WWX25" s="757"/>
      <c r="WWY25" s="757"/>
      <c r="WWZ25" s="757"/>
      <c r="WXA25" s="757"/>
      <c r="WXB25" s="757"/>
      <c r="WXC25" s="757"/>
      <c r="WXD25" s="757"/>
      <c r="WXE25" s="757"/>
      <c r="WXF25" s="757"/>
      <c r="WXG25" s="757"/>
      <c r="WXH25" s="757"/>
      <c r="WXI25" s="757"/>
      <c r="WXJ25" s="757"/>
      <c r="WXK25" s="757"/>
      <c r="WXL25" s="757"/>
      <c r="WXM25" s="757"/>
      <c r="WXN25" s="757"/>
      <c r="WXO25" s="757"/>
      <c r="WXP25" s="757"/>
      <c r="WXQ25" s="757"/>
      <c r="WXR25" s="757"/>
      <c r="WXS25" s="757"/>
      <c r="WXT25" s="757"/>
      <c r="WXU25" s="757"/>
      <c r="WXV25" s="757"/>
      <c r="WXW25" s="757"/>
      <c r="WXX25" s="757"/>
      <c r="WXY25" s="757"/>
      <c r="WXZ25" s="757"/>
      <c r="WYA25" s="757"/>
      <c r="WYB25" s="757"/>
      <c r="WYC25" s="757"/>
      <c r="WYD25" s="757"/>
      <c r="WYE25" s="757"/>
      <c r="WYF25" s="757"/>
      <c r="WYG25" s="757"/>
      <c r="WYH25" s="757"/>
      <c r="WYI25" s="757"/>
      <c r="WYJ25" s="757"/>
      <c r="WYK25" s="757"/>
      <c r="WYL25" s="757"/>
      <c r="WYM25" s="757"/>
      <c r="WYN25" s="757"/>
      <c r="WYO25" s="757"/>
      <c r="WYP25" s="757"/>
      <c r="WYQ25" s="757"/>
      <c r="WYR25" s="757"/>
      <c r="WYS25" s="757"/>
      <c r="WYT25" s="757"/>
      <c r="WYU25" s="757"/>
      <c r="WYV25" s="757"/>
      <c r="WYW25" s="757"/>
      <c r="WYX25" s="757"/>
      <c r="WYY25" s="757"/>
      <c r="WYZ25" s="757"/>
      <c r="WZA25" s="757"/>
      <c r="WZB25" s="757"/>
      <c r="WZC25" s="757"/>
      <c r="WZD25" s="757"/>
      <c r="WZE25" s="757"/>
      <c r="WZF25" s="757"/>
      <c r="WZG25" s="757"/>
      <c r="WZH25" s="757"/>
      <c r="WZI25" s="757"/>
      <c r="WZJ25" s="757"/>
      <c r="WZK25" s="757"/>
      <c r="WZL25" s="757"/>
      <c r="WZM25" s="757"/>
      <c r="WZN25" s="757"/>
      <c r="WZO25" s="757"/>
      <c r="WZP25" s="757"/>
      <c r="WZQ25" s="757"/>
      <c r="WZR25" s="757"/>
      <c r="WZS25" s="757"/>
      <c r="WZT25" s="757"/>
      <c r="WZU25" s="757"/>
      <c r="WZV25" s="757"/>
      <c r="WZW25" s="757"/>
      <c r="WZX25" s="757"/>
      <c r="WZY25" s="757"/>
      <c r="WZZ25" s="757"/>
      <c r="XAA25" s="757"/>
      <c r="XAB25" s="757"/>
      <c r="XAC25" s="757"/>
      <c r="XAD25" s="757"/>
      <c r="XAE25" s="757"/>
      <c r="XAF25" s="757"/>
      <c r="XAG25" s="757"/>
      <c r="XAH25" s="757"/>
      <c r="XAI25" s="757"/>
      <c r="XAJ25" s="757"/>
      <c r="XAK25" s="757"/>
      <c r="XAL25" s="757"/>
      <c r="XAM25" s="757"/>
      <c r="XAN25" s="757"/>
      <c r="XAO25" s="757"/>
      <c r="XAP25" s="757"/>
      <c r="XAQ25" s="757"/>
      <c r="XAR25" s="757"/>
      <c r="XAS25" s="757"/>
      <c r="XAT25" s="757"/>
      <c r="XAU25" s="757"/>
      <c r="XAV25" s="757"/>
      <c r="XAW25" s="757"/>
      <c r="XAX25" s="757"/>
      <c r="XAY25" s="757"/>
      <c r="XAZ25" s="757"/>
      <c r="XBA25" s="757"/>
      <c r="XBB25" s="757"/>
      <c r="XBC25" s="757"/>
      <c r="XBD25" s="757"/>
      <c r="XBE25" s="757"/>
      <c r="XBF25" s="757"/>
      <c r="XBG25" s="757"/>
      <c r="XBH25" s="757"/>
      <c r="XBI25" s="757"/>
      <c r="XBJ25" s="757"/>
      <c r="XBK25" s="757"/>
      <c r="XBL25" s="757"/>
      <c r="XBM25" s="757"/>
      <c r="XBN25" s="757"/>
      <c r="XBO25" s="757"/>
      <c r="XBP25" s="757"/>
      <c r="XBQ25" s="757"/>
      <c r="XBR25" s="757"/>
      <c r="XBS25" s="757"/>
      <c r="XBT25" s="757"/>
      <c r="XBU25" s="757"/>
      <c r="XBV25" s="757"/>
      <c r="XBW25" s="757"/>
      <c r="XBX25" s="757"/>
      <c r="XBY25" s="757"/>
      <c r="XBZ25" s="757"/>
      <c r="XCA25" s="757"/>
      <c r="XCB25" s="757"/>
      <c r="XCC25" s="757"/>
      <c r="XCD25" s="757"/>
      <c r="XCE25" s="757"/>
      <c r="XCF25" s="757"/>
      <c r="XCG25" s="757"/>
      <c r="XCH25" s="757"/>
      <c r="XCI25" s="757"/>
      <c r="XCJ25" s="757"/>
      <c r="XCK25" s="757"/>
      <c r="XCL25" s="757"/>
      <c r="XCM25" s="757"/>
      <c r="XCN25" s="757"/>
      <c r="XCO25" s="757"/>
      <c r="XCP25" s="757"/>
      <c r="XCQ25" s="757"/>
      <c r="XCR25" s="757"/>
      <c r="XCS25" s="757"/>
      <c r="XCT25" s="757"/>
      <c r="XCU25" s="757"/>
      <c r="XCV25" s="757"/>
      <c r="XCW25" s="757"/>
      <c r="XCX25" s="757"/>
      <c r="XCY25" s="757"/>
      <c r="XCZ25" s="757"/>
      <c r="XDA25" s="757"/>
      <c r="XDB25" s="757"/>
      <c r="XDC25" s="757"/>
      <c r="XDD25" s="757"/>
      <c r="XDE25" s="757"/>
      <c r="XDF25" s="757"/>
      <c r="XDG25" s="757"/>
      <c r="XDH25" s="757"/>
      <c r="XDI25" s="757"/>
      <c r="XDJ25" s="757"/>
      <c r="XDK25" s="757"/>
      <c r="XDL25" s="757"/>
      <c r="XDM25" s="757"/>
      <c r="XDN25" s="757"/>
      <c r="XDO25" s="757"/>
      <c r="XDP25" s="757"/>
      <c r="XDQ25" s="757"/>
      <c r="XDR25" s="757"/>
      <c r="XDS25" s="757"/>
      <c r="XDT25" s="757"/>
      <c r="XDU25" s="757"/>
      <c r="XDV25" s="757"/>
      <c r="XDW25" s="757"/>
      <c r="XDX25" s="757"/>
      <c r="XDY25" s="757"/>
      <c r="XDZ25" s="757"/>
      <c r="XEA25" s="757"/>
      <c r="XEB25" s="757"/>
      <c r="XEC25" s="757"/>
      <c r="XED25" s="757"/>
      <c r="XEE25" s="757"/>
      <c r="XEF25" s="757"/>
      <c r="XEG25" s="757"/>
      <c r="XEH25" s="757"/>
      <c r="XEI25" s="757"/>
      <c r="XEJ25" s="757"/>
      <c r="XEK25" s="757"/>
      <c r="XEL25" s="757"/>
      <c r="XEM25" s="757"/>
      <c r="XEN25" s="757"/>
      <c r="XEO25" s="757"/>
      <c r="XEP25" s="757"/>
      <c r="XEQ25" s="757"/>
      <c r="XER25" s="757"/>
      <c r="XES25" s="757"/>
      <c r="XET25" s="757"/>
      <c r="XEU25" s="757"/>
      <c r="XEV25" s="757"/>
      <c r="XEW25" s="757"/>
      <c r="XEX25" s="757"/>
      <c r="XEY25" s="757"/>
      <c r="XEZ25" s="757"/>
      <c r="XFA25" s="757"/>
      <c r="XFB25" s="757"/>
      <c r="XFC25" s="757"/>
    </row>
    <row r="26" spans="1:16384" s="742" customFormat="1">
      <c r="A26" s="757"/>
      <c r="B26" s="757"/>
      <c r="C26" s="757"/>
      <c r="D26" s="757"/>
      <c r="E26" s="757"/>
      <c r="F26" s="757"/>
      <c r="G26" s="762"/>
      <c r="H26" s="760"/>
      <c r="I26" s="760"/>
      <c r="J26" s="757"/>
      <c r="K26" s="757"/>
      <c r="L26" s="757"/>
      <c r="M26" s="757"/>
      <c r="N26" s="757"/>
      <c r="O26" s="757"/>
      <c r="P26" s="757"/>
      <c r="Q26" s="757"/>
      <c r="R26" s="757"/>
      <c r="S26" s="757"/>
      <c r="T26" s="757"/>
      <c r="U26" s="757"/>
      <c r="V26" s="757"/>
      <c r="W26" s="757"/>
      <c r="X26" s="757"/>
      <c r="Y26" s="757"/>
      <c r="Z26" s="757"/>
      <c r="AA26" s="757"/>
      <c r="AB26" s="757"/>
      <c r="AC26" s="757"/>
      <c r="AD26" s="757"/>
      <c r="AE26" s="757"/>
      <c r="AF26" s="757"/>
      <c r="AG26" s="757"/>
      <c r="AH26" s="757"/>
      <c r="AI26" s="757"/>
      <c r="AJ26" s="757"/>
      <c r="AK26" s="757"/>
      <c r="AL26" s="757"/>
      <c r="AM26" s="757"/>
      <c r="AN26" s="757"/>
      <c r="AO26" s="757"/>
      <c r="AP26" s="757"/>
      <c r="AQ26" s="757"/>
      <c r="AR26" s="757"/>
      <c r="AS26" s="757"/>
      <c r="AT26" s="757"/>
      <c r="AU26" s="757"/>
      <c r="AV26" s="757"/>
      <c r="AW26" s="757"/>
      <c r="AX26" s="757"/>
      <c r="AY26" s="757"/>
      <c r="AZ26" s="757"/>
      <c r="BA26" s="757"/>
      <c r="BB26" s="757"/>
      <c r="BC26" s="757"/>
      <c r="BD26" s="757"/>
      <c r="BE26" s="757"/>
      <c r="BF26" s="757"/>
      <c r="BG26" s="757"/>
      <c r="BH26" s="757"/>
      <c r="BI26" s="757"/>
      <c r="BJ26" s="757"/>
      <c r="BK26" s="757"/>
      <c r="BL26" s="757"/>
      <c r="BM26" s="757"/>
      <c r="BN26" s="757"/>
      <c r="BO26" s="757"/>
      <c r="BP26" s="757"/>
      <c r="BQ26" s="757"/>
      <c r="BR26" s="757"/>
      <c r="BS26" s="757"/>
      <c r="BT26" s="757"/>
      <c r="BU26" s="757"/>
      <c r="BV26" s="757"/>
      <c r="BW26" s="757"/>
      <c r="BX26" s="757"/>
      <c r="BY26" s="757"/>
      <c r="BZ26" s="757"/>
      <c r="CA26" s="757"/>
      <c r="CB26" s="757"/>
      <c r="CC26" s="757"/>
      <c r="CD26" s="757"/>
      <c r="CE26" s="757"/>
      <c r="CF26" s="757"/>
      <c r="CG26" s="757"/>
      <c r="CH26" s="757"/>
      <c r="CI26" s="757"/>
      <c r="CJ26" s="757"/>
      <c r="CK26" s="757"/>
      <c r="CL26" s="757"/>
      <c r="CM26" s="757"/>
      <c r="CN26" s="757"/>
      <c r="CO26" s="757"/>
      <c r="CP26" s="757"/>
      <c r="CQ26" s="757"/>
      <c r="CR26" s="757"/>
      <c r="CS26" s="757"/>
      <c r="CT26" s="757"/>
      <c r="CU26" s="757"/>
      <c r="CV26" s="757"/>
      <c r="CW26" s="757"/>
      <c r="CX26" s="757"/>
      <c r="CY26" s="757"/>
      <c r="CZ26" s="757"/>
      <c r="DA26" s="757"/>
      <c r="DB26" s="757"/>
      <c r="DC26" s="757"/>
      <c r="DD26" s="757"/>
      <c r="DE26" s="757"/>
      <c r="DF26" s="757"/>
      <c r="DG26" s="757"/>
      <c r="DH26" s="757"/>
      <c r="DI26" s="757"/>
      <c r="DJ26" s="757"/>
      <c r="DK26" s="757"/>
      <c r="DL26" s="757"/>
      <c r="DM26" s="757"/>
      <c r="DN26" s="757"/>
      <c r="DO26" s="757"/>
      <c r="DP26" s="757"/>
      <c r="DQ26" s="757"/>
      <c r="DR26" s="757"/>
      <c r="DS26" s="757"/>
      <c r="DT26" s="757"/>
      <c r="DU26" s="757"/>
      <c r="DV26" s="757"/>
      <c r="DW26" s="757"/>
      <c r="DX26" s="757"/>
      <c r="DY26" s="757"/>
      <c r="DZ26" s="757"/>
      <c r="EA26" s="757"/>
      <c r="EB26" s="757"/>
      <c r="EC26" s="757"/>
      <c r="ED26" s="757"/>
      <c r="EE26" s="757"/>
      <c r="EF26" s="757"/>
      <c r="EG26" s="757"/>
      <c r="EH26" s="757"/>
      <c r="EI26" s="757"/>
      <c r="EJ26" s="757"/>
      <c r="EK26" s="757"/>
      <c r="EL26" s="757"/>
      <c r="EM26" s="757"/>
      <c r="EN26" s="757"/>
      <c r="EO26" s="757"/>
      <c r="EP26" s="757"/>
      <c r="EQ26" s="757"/>
      <c r="ER26" s="757"/>
      <c r="ES26" s="757"/>
      <c r="ET26" s="757"/>
      <c r="EU26" s="757"/>
      <c r="EV26" s="757"/>
      <c r="EW26" s="757"/>
      <c r="EX26" s="757"/>
      <c r="EY26" s="757"/>
      <c r="EZ26" s="757"/>
      <c r="FA26" s="757"/>
      <c r="FB26" s="757"/>
      <c r="FC26" s="757"/>
      <c r="FD26" s="757"/>
      <c r="FE26" s="757"/>
      <c r="FF26" s="757"/>
      <c r="FG26" s="757"/>
      <c r="FH26" s="757"/>
      <c r="FI26" s="757"/>
      <c r="FJ26" s="757"/>
      <c r="FK26" s="757"/>
      <c r="FL26" s="757"/>
      <c r="FM26" s="757"/>
      <c r="FN26" s="757"/>
      <c r="FO26" s="757"/>
      <c r="FP26" s="757"/>
      <c r="FQ26" s="757"/>
      <c r="FR26" s="757"/>
      <c r="FS26" s="757"/>
      <c r="FT26" s="757"/>
      <c r="FU26" s="757"/>
      <c r="FV26" s="757"/>
      <c r="FW26" s="757"/>
      <c r="FX26" s="757"/>
      <c r="FY26" s="757"/>
      <c r="FZ26" s="757"/>
      <c r="GA26" s="757"/>
      <c r="GB26" s="757"/>
      <c r="GC26" s="757"/>
      <c r="GD26" s="757"/>
      <c r="GE26" s="757"/>
      <c r="GF26" s="757"/>
      <c r="GG26" s="757"/>
      <c r="GH26" s="757"/>
      <c r="GI26" s="757"/>
      <c r="GJ26" s="757"/>
      <c r="GK26" s="757"/>
      <c r="GL26" s="757"/>
      <c r="GM26" s="757"/>
      <c r="GN26" s="757"/>
      <c r="GO26" s="757"/>
      <c r="GP26" s="757"/>
      <c r="GQ26" s="757"/>
      <c r="GR26" s="757"/>
      <c r="GS26" s="757"/>
      <c r="GT26" s="757"/>
      <c r="GU26" s="757"/>
      <c r="GV26" s="757"/>
      <c r="GW26" s="757"/>
      <c r="GX26" s="757"/>
      <c r="GY26" s="757"/>
      <c r="GZ26" s="757"/>
      <c r="HA26" s="757"/>
      <c r="HB26" s="757"/>
      <c r="HC26" s="757"/>
      <c r="HD26" s="757"/>
      <c r="HE26" s="757"/>
      <c r="HF26" s="757"/>
      <c r="HG26" s="757"/>
      <c r="HH26" s="757"/>
      <c r="HI26" s="757"/>
      <c r="HJ26" s="757"/>
      <c r="HK26" s="757"/>
      <c r="HL26" s="757"/>
      <c r="HM26" s="757"/>
      <c r="HN26" s="757"/>
      <c r="HO26" s="757"/>
      <c r="HP26" s="757"/>
      <c r="HQ26" s="757"/>
      <c r="HR26" s="757"/>
      <c r="HS26" s="757"/>
      <c r="HT26" s="757"/>
      <c r="HU26" s="757"/>
      <c r="HV26" s="757"/>
      <c r="HW26" s="757"/>
      <c r="HX26" s="757"/>
      <c r="HY26" s="757"/>
      <c r="HZ26" s="757"/>
      <c r="IA26" s="757"/>
      <c r="IB26" s="757"/>
      <c r="IC26" s="757"/>
      <c r="ID26" s="757"/>
      <c r="IE26" s="757"/>
      <c r="IF26" s="757"/>
      <c r="IG26" s="757"/>
      <c r="IH26" s="757"/>
      <c r="II26" s="757"/>
      <c r="IJ26" s="757"/>
      <c r="IK26" s="757"/>
      <c r="IL26" s="757"/>
      <c r="IM26" s="757"/>
      <c r="IN26" s="757"/>
      <c r="IO26" s="757"/>
      <c r="IP26" s="757"/>
      <c r="IQ26" s="757"/>
      <c r="IR26" s="757"/>
      <c r="IS26" s="757"/>
      <c r="IT26" s="757"/>
      <c r="IU26" s="757"/>
      <c r="IV26" s="757"/>
      <c r="IW26" s="757"/>
      <c r="IX26" s="757"/>
      <c r="IY26" s="757"/>
      <c r="IZ26" s="757"/>
      <c r="JA26" s="757"/>
      <c r="JB26" s="757"/>
      <c r="JC26" s="757"/>
      <c r="JD26" s="757"/>
      <c r="JE26" s="757"/>
      <c r="JF26" s="757"/>
      <c r="JG26" s="757"/>
      <c r="JH26" s="757"/>
      <c r="JI26" s="757"/>
      <c r="JJ26" s="757"/>
      <c r="JK26" s="757"/>
      <c r="JL26" s="757"/>
      <c r="JM26" s="757"/>
      <c r="JN26" s="757"/>
      <c r="JO26" s="757"/>
      <c r="JP26" s="757"/>
      <c r="JQ26" s="757"/>
      <c r="JR26" s="757"/>
      <c r="JS26" s="757"/>
      <c r="JT26" s="757"/>
      <c r="JU26" s="757"/>
      <c r="JV26" s="757"/>
      <c r="JW26" s="757"/>
      <c r="JX26" s="757"/>
      <c r="JY26" s="757"/>
      <c r="JZ26" s="757"/>
      <c r="KA26" s="757"/>
      <c r="KB26" s="757"/>
      <c r="KC26" s="757"/>
      <c r="KD26" s="757"/>
      <c r="KE26" s="757"/>
      <c r="KF26" s="757"/>
      <c r="KG26" s="757"/>
      <c r="KH26" s="757"/>
      <c r="KI26" s="757"/>
      <c r="KJ26" s="757"/>
      <c r="KK26" s="757"/>
      <c r="KL26" s="757"/>
      <c r="KM26" s="757"/>
      <c r="KN26" s="757"/>
      <c r="KO26" s="757"/>
      <c r="KP26" s="757"/>
      <c r="KQ26" s="757"/>
      <c r="KR26" s="757"/>
      <c r="KS26" s="757"/>
      <c r="KT26" s="757"/>
      <c r="KU26" s="757"/>
      <c r="KV26" s="757"/>
      <c r="KW26" s="757"/>
      <c r="KX26" s="757"/>
      <c r="KY26" s="757"/>
      <c r="KZ26" s="757"/>
      <c r="LA26" s="757"/>
      <c r="LB26" s="757"/>
      <c r="LC26" s="757"/>
      <c r="LD26" s="757"/>
      <c r="LE26" s="757"/>
      <c r="LF26" s="757"/>
      <c r="LG26" s="757"/>
      <c r="LH26" s="757"/>
      <c r="LI26" s="757"/>
      <c r="LJ26" s="757"/>
      <c r="LK26" s="757"/>
      <c r="LL26" s="757"/>
      <c r="LM26" s="757"/>
      <c r="LN26" s="757"/>
      <c r="LO26" s="757"/>
      <c r="LP26" s="757"/>
      <c r="LQ26" s="757"/>
      <c r="LR26" s="757"/>
      <c r="LS26" s="757"/>
      <c r="LT26" s="757"/>
      <c r="LU26" s="757"/>
      <c r="LV26" s="757"/>
      <c r="LW26" s="757"/>
      <c r="LX26" s="757"/>
      <c r="LY26" s="757"/>
      <c r="LZ26" s="757"/>
      <c r="MA26" s="757"/>
      <c r="MB26" s="757"/>
      <c r="MC26" s="757"/>
      <c r="MD26" s="757"/>
      <c r="ME26" s="757"/>
      <c r="MF26" s="757"/>
      <c r="MG26" s="757"/>
      <c r="MH26" s="757"/>
      <c r="MI26" s="757"/>
      <c r="MJ26" s="757"/>
      <c r="MK26" s="757"/>
      <c r="ML26" s="757"/>
      <c r="MM26" s="757"/>
      <c r="MN26" s="757"/>
      <c r="MO26" s="757"/>
      <c r="MP26" s="757"/>
      <c r="MQ26" s="757"/>
      <c r="MR26" s="757"/>
      <c r="MS26" s="757"/>
      <c r="MT26" s="757"/>
      <c r="MU26" s="757"/>
      <c r="MV26" s="757"/>
      <c r="MW26" s="757"/>
      <c r="MX26" s="757"/>
      <c r="MY26" s="757"/>
      <c r="MZ26" s="757"/>
      <c r="NA26" s="757"/>
      <c r="NB26" s="757"/>
      <c r="NC26" s="757"/>
      <c r="ND26" s="757"/>
      <c r="NE26" s="757"/>
      <c r="NF26" s="757"/>
      <c r="NG26" s="757"/>
      <c r="NH26" s="757"/>
      <c r="NI26" s="757"/>
      <c r="NJ26" s="757"/>
      <c r="NK26" s="757"/>
      <c r="NL26" s="757"/>
      <c r="NM26" s="757"/>
      <c r="NN26" s="757"/>
      <c r="NO26" s="757"/>
      <c r="NP26" s="757"/>
      <c r="NQ26" s="757"/>
      <c r="NR26" s="757"/>
      <c r="NS26" s="757"/>
      <c r="NT26" s="757"/>
      <c r="NU26" s="757"/>
      <c r="NV26" s="757"/>
      <c r="NW26" s="757"/>
      <c r="NX26" s="757"/>
      <c r="NY26" s="757"/>
      <c r="NZ26" s="757"/>
      <c r="OA26" s="757"/>
      <c r="OB26" s="757"/>
      <c r="OC26" s="757"/>
      <c r="OD26" s="757"/>
      <c r="OE26" s="757"/>
      <c r="OF26" s="757"/>
      <c r="OG26" s="757"/>
      <c r="OH26" s="757"/>
      <c r="OI26" s="757"/>
      <c r="OJ26" s="757"/>
      <c r="OK26" s="757"/>
      <c r="OL26" s="757"/>
      <c r="OM26" s="757"/>
      <c r="ON26" s="757"/>
      <c r="OO26" s="757"/>
      <c r="OP26" s="757"/>
      <c r="OQ26" s="757"/>
      <c r="OR26" s="757"/>
      <c r="OS26" s="757"/>
      <c r="OT26" s="757"/>
      <c r="OU26" s="757"/>
      <c r="OV26" s="757"/>
      <c r="OW26" s="757"/>
      <c r="OX26" s="757"/>
      <c r="OY26" s="757"/>
      <c r="OZ26" s="757"/>
      <c r="PA26" s="757"/>
      <c r="PB26" s="757"/>
      <c r="PC26" s="757"/>
      <c r="PD26" s="757"/>
      <c r="PE26" s="757"/>
      <c r="PF26" s="757"/>
      <c r="PG26" s="757"/>
      <c r="PH26" s="757"/>
      <c r="PI26" s="757"/>
      <c r="PJ26" s="757"/>
      <c r="PK26" s="757"/>
      <c r="PL26" s="757"/>
      <c r="PM26" s="757"/>
      <c r="PN26" s="757"/>
      <c r="PO26" s="757"/>
      <c r="PP26" s="757"/>
      <c r="PQ26" s="757"/>
      <c r="PR26" s="757"/>
      <c r="PS26" s="757"/>
      <c r="PT26" s="757"/>
      <c r="PU26" s="757"/>
      <c r="PV26" s="757"/>
      <c r="PW26" s="757"/>
      <c r="PX26" s="757"/>
      <c r="PY26" s="757"/>
      <c r="PZ26" s="757"/>
      <c r="QA26" s="757"/>
      <c r="QB26" s="757"/>
      <c r="QC26" s="757"/>
      <c r="QD26" s="757"/>
      <c r="QE26" s="757"/>
      <c r="QF26" s="757"/>
      <c r="QG26" s="757"/>
      <c r="QH26" s="757"/>
      <c r="QI26" s="757"/>
      <c r="QJ26" s="757"/>
      <c r="QK26" s="757"/>
      <c r="QL26" s="757"/>
      <c r="QM26" s="757"/>
      <c r="QN26" s="757"/>
      <c r="QO26" s="757"/>
      <c r="QP26" s="757"/>
      <c r="QQ26" s="757"/>
      <c r="QR26" s="757"/>
      <c r="QS26" s="757"/>
      <c r="QT26" s="757"/>
      <c r="QU26" s="757"/>
      <c r="QV26" s="757"/>
      <c r="QW26" s="757"/>
      <c r="QX26" s="757"/>
      <c r="QY26" s="757"/>
      <c r="QZ26" s="757"/>
      <c r="RA26" s="757"/>
      <c r="RB26" s="757"/>
      <c r="RC26" s="757"/>
      <c r="RD26" s="757"/>
      <c r="RE26" s="757"/>
      <c r="RF26" s="757"/>
      <c r="RG26" s="757"/>
      <c r="RH26" s="757"/>
      <c r="RI26" s="757"/>
      <c r="RJ26" s="757"/>
      <c r="RK26" s="757"/>
      <c r="RL26" s="757"/>
      <c r="RM26" s="757"/>
      <c r="RN26" s="757"/>
      <c r="RO26" s="757"/>
      <c r="RP26" s="757"/>
      <c r="RQ26" s="757"/>
      <c r="RR26" s="757"/>
      <c r="RS26" s="757"/>
      <c r="RT26" s="757"/>
      <c r="RU26" s="757"/>
      <c r="RV26" s="757"/>
      <c r="RW26" s="757"/>
      <c r="RX26" s="757"/>
      <c r="RY26" s="757"/>
      <c r="RZ26" s="757"/>
      <c r="SA26" s="757"/>
      <c r="SB26" s="757"/>
      <c r="SC26" s="757"/>
      <c r="SD26" s="757"/>
      <c r="SE26" s="757"/>
      <c r="SF26" s="757"/>
      <c r="SG26" s="757"/>
      <c r="SH26" s="757"/>
      <c r="SI26" s="757"/>
      <c r="SJ26" s="757"/>
      <c r="SK26" s="757"/>
      <c r="SL26" s="757"/>
      <c r="SM26" s="757"/>
      <c r="SN26" s="757"/>
      <c r="SO26" s="757"/>
      <c r="SP26" s="757"/>
      <c r="SQ26" s="757"/>
      <c r="SR26" s="757"/>
      <c r="SS26" s="757"/>
      <c r="ST26" s="757"/>
      <c r="SU26" s="757"/>
      <c r="SV26" s="757"/>
      <c r="SW26" s="757"/>
      <c r="SX26" s="757"/>
      <c r="SY26" s="757"/>
      <c r="SZ26" s="757"/>
      <c r="TA26" s="757"/>
      <c r="TB26" s="757"/>
      <c r="TC26" s="757"/>
      <c r="TD26" s="757"/>
      <c r="TE26" s="757"/>
      <c r="TF26" s="757"/>
      <c r="TG26" s="757"/>
      <c r="TH26" s="757"/>
      <c r="TI26" s="757"/>
      <c r="TJ26" s="757"/>
      <c r="TK26" s="757"/>
      <c r="TL26" s="757"/>
      <c r="TM26" s="757"/>
      <c r="TN26" s="757"/>
      <c r="TO26" s="757"/>
      <c r="TP26" s="757"/>
      <c r="TQ26" s="757"/>
      <c r="TR26" s="757"/>
      <c r="TS26" s="757"/>
      <c r="TT26" s="757"/>
      <c r="TU26" s="757"/>
      <c r="TV26" s="757"/>
      <c r="TW26" s="757"/>
      <c r="TX26" s="757"/>
      <c r="TY26" s="757"/>
      <c r="TZ26" s="757"/>
      <c r="UA26" s="757"/>
      <c r="UB26" s="757"/>
      <c r="UC26" s="757"/>
      <c r="UD26" s="757"/>
      <c r="UE26" s="757"/>
      <c r="UF26" s="757"/>
      <c r="UG26" s="757"/>
      <c r="UH26" s="757"/>
      <c r="UI26" s="757"/>
      <c r="UJ26" s="757"/>
      <c r="UK26" s="757"/>
      <c r="UL26" s="757"/>
      <c r="UM26" s="757"/>
      <c r="UN26" s="757"/>
      <c r="UO26" s="757"/>
      <c r="UP26" s="757"/>
      <c r="UQ26" s="757"/>
      <c r="UR26" s="757"/>
      <c r="US26" s="757"/>
      <c r="UT26" s="757"/>
      <c r="UU26" s="757"/>
      <c r="UV26" s="757"/>
      <c r="UW26" s="757"/>
      <c r="UX26" s="757"/>
      <c r="UY26" s="757"/>
      <c r="UZ26" s="757"/>
      <c r="VA26" s="757"/>
      <c r="VB26" s="757"/>
      <c r="VC26" s="757"/>
      <c r="VD26" s="757"/>
      <c r="VE26" s="757"/>
      <c r="VF26" s="757"/>
      <c r="VG26" s="757"/>
      <c r="VH26" s="757"/>
      <c r="VI26" s="757"/>
      <c r="VJ26" s="757"/>
      <c r="VK26" s="757"/>
      <c r="VL26" s="757"/>
      <c r="VM26" s="757"/>
      <c r="VN26" s="757"/>
      <c r="VO26" s="757"/>
      <c r="VP26" s="757"/>
      <c r="VQ26" s="757"/>
      <c r="VR26" s="757"/>
      <c r="VS26" s="757"/>
      <c r="VT26" s="757"/>
      <c r="VU26" s="757"/>
      <c r="VV26" s="757"/>
      <c r="VW26" s="757"/>
      <c r="VX26" s="757"/>
      <c r="VY26" s="757"/>
      <c r="VZ26" s="757"/>
      <c r="WA26" s="757"/>
      <c r="WB26" s="757"/>
      <c r="WC26" s="757"/>
      <c r="WD26" s="757"/>
      <c r="WE26" s="757"/>
      <c r="WF26" s="757"/>
      <c r="WG26" s="757"/>
      <c r="WH26" s="757"/>
      <c r="WI26" s="757"/>
      <c r="WJ26" s="757"/>
      <c r="WK26" s="757"/>
      <c r="WL26" s="757"/>
      <c r="WM26" s="757"/>
      <c r="WN26" s="757"/>
      <c r="WO26" s="757"/>
      <c r="WP26" s="757"/>
      <c r="WQ26" s="757"/>
      <c r="WR26" s="757"/>
      <c r="WS26" s="757"/>
      <c r="WT26" s="757"/>
      <c r="WU26" s="757"/>
      <c r="WV26" s="757"/>
      <c r="WW26" s="757"/>
      <c r="WX26" s="757"/>
      <c r="WY26" s="757"/>
      <c r="WZ26" s="757"/>
      <c r="XA26" s="757"/>
      <c r="XB26" s="757"/>
      <c r="XC26" s="757"/>
      <c r="XD26" s="757"/>
      <c r="XE26" s="757"/>
      <c r="XF26" s="757"/>
      <c r="XG26" s="757"/>
      <c r="XH26" s="757"/>
      <c r="XI26" s="757"/>
      <c r="XJ26" s="757"/>
      <c r="XK26" s="757"/>
      <c r="XL26" s="757"/>
      <c r="XM26" s="757"/>
      <c r="XN26" s="757"/>
      <c r="XO26" s="757"/>
      <c r="XP26" s="757"/>
      <c r="XQ26" s="757"/>
      <c r="XR26" s="757"/>
      <c r="XS26" s="757"/>
      <c r="XT26" s="757"/>
      <c r="XU26" s="757"/>
      <c r="XV26" s="757"/>
      <c r="XW26" s="757"/>
      <c r="XX26" s="757"/>
      <c r="XY26" s="757"/>
      <c r="XZ26" s="757"/>
      <c r="YA26" s="757"/>
      <c r="YB26" s="757"/>
      <c r="YC26" s="757"/>
      <c r="YD26" s="757"/>
      <c r="YE26" s="757"/>
      <c r="YF26" s="757"/>
      <c r="YG26" s="757"/>
      <c r="YH26" s="757"/>
      <c r="YI26" s="757"/>
      <c r="YJ26" s="757"/>
      <c r="YK26" s="757"/>
      <c r="YL26" s="757"/>
      <c r="YM26" s="757"/>
      <c r="YN26" s="757"/>
      <c r="YO26" s="757"/>
      <c r="YP26" s="757"/>
      <c r="YQ26" s="757"/>
      <c r="YR26" s="757"/>
      <c r="YS26" s="757"/>
      <c r="YT26" s="757"/>
      <c r="YU26" s="757"/>
      <c r="YV26" s="757"/>
      <c r="YW26" s="757"/>
      <c r="YX26" s="757"/>
      <c r="YY26" s="757"/>
      <c r="YZ26" s="757"/>
      <c r="ZA26" s="757"/>
      <c r="ZB26" s="757"/>
      <c r="ZC26" s="757"/>
      <c r="ZD26" s="757"/>
      <c r="ZE26" s="757"/>
      <c r="ZF26" s="757"/>
      <c r="ZG26" s="757"/>
      <c r="ZH26" s="757"/>
      <c r="ZI26" s="757"/>
      <c r="ZJ26" s="757"/>
      <c r="ZK26" s="757"/>
      <c r="ZL26" s="757"/>
      <c r="ZM26" s="757"/>
      <c r="ZN26" s="757"/>
      <c r="ZO26" s="757"/>
      <c r="ZP26" s="757"/>
      <c r="ZQ26" s="757"/>
      <c r="ZR26" s="757"/>
      <c r="ZS26" s="757"/>
      <c r="ZT26" s="757"/>
      <c r="ZU26" s="757"/>
      <c r="ZV26" s="757"/>
      <c r="ZW26" s="757"/>
      <c r="ZX26" s="757"/>
      <c r="ZY26" s="757"/>
      <c r="ZZ26" s="757"/>
      <c r="AAA26" s="757"/>
      <c r="AAB26" s="757"/>
      <c r="AAC26" s="757"/>
      <c r="AAD26" s="757"/>
      <c r="AAE26" s="757"/>
      <c r="AAF26" s="757"/>
      <c r="AAG26" s="757"/>
      <c r="AAH26" s="757"/>
      <c r="AAI26" s="757"/>
      <c r="AAJ26" s="757"/>
      <c r="AAK26" s="757"/>
      <c r="AAL26" s="757"/>
      <c r="AAM26" s="757"/>
      <c r="AAN26" s="757"/>
      <c r="AAO26" s="757"/>
      <c r="AAP26" s="757"/>
      <c r="AAQ26" s="757"/>
      <c r="AAR26" s="757"/>
      <c r="AAS26" s="757"/>
      <c r="AAT26" s="757"/>
      <c r="AAU26" s="757"/>
      <c r="AAV26" s="757"/>
      <c r="AAW26" s="757"/>
      <c r="AAX26" s="757"/>
      <c r="AAY26" s="757"/>
      <c r="AAZ26" s="757"/>
      <c r="ABA26" s="757"/>
      <c r="ABB26" s="757"/>
      <c r="ABC26" s="757"/>
      <c r="ABD26" s="757"/>
      <c r="ABE26" s="757"/>
      <c r="ABF26" s="757"/>
      <c r="ABG26" s="757"/>
      <c r="ABH26" s="757"/>
      <c r="ABI26" s="757"/>
      <c r="ABJ26" s="757"/>
      <c r="ABK26" s="757"/>
      <c r="ABL26" s="757"/>
      <c r="ABM26" s="757"/>
      <c r="ABN26" s="757"/>
      <c r="ABO26" s="757"/>
      <c r="ABP26" s="757"/>
      <c r="ABQ26" s="757"/>
      <c r="ABR26" s="757"/>
      <c r="ABS26" s="757"/>
      <c r="ABT26" s="757"/>
      <c r="ABU26" s="757"/>
      <c r="ABV26" s="757"/>
      <c r="ABW26" s="757"/>
      <c r="ABX26" s="757"/>
      <c r="ABY26" s="757"/>
      <c r="ABZ26" s="757"/>
      <c r="ACA26" s="757"/>
      <c r="ACB26" s="757"/>
      <c r="ACC26" s="757"/>
      <c r="ACD26" s="757"/>
      <c r="ACE26" s="757"/>
      <c r="ACF26" s="757"/>
      <c r="ACG26" s="757"/>
      <c r="ACH26" s="757"/>
      <c r="ACI26" s="757"/>
      <c r="ACJ26" s="757"/>
      <c r="ACK26" s="757"/>
      <c r="ACL26" s="757"/>
      <c r="ACM26" s="757"/>
      <c r="ACN26" s="757"/>
      <c r="ACO26" s="757"/>
      <c r="ACP26" s="757"/>
      <c r="ACQ26" s="757"/>
      <c r="ACR26" s="757"/>
      <c r="ACS26" s="757"/>
      <c r="ACT26" s="757"/>
      <c r="ACU26" s="757"/>
      <c r="ACV26" s="757"/>
      <c r="ACW26" s="757"/>
      <c r="ACX26" s="757"/>
      <c r="ACY26" s="757"/>
      <c r="ACZ26" s="757"/>
      <c r="ADA26" s="757"/>
      <c r="ADB26" s="757"/>
      <c r="ADC26" s="757"/>
      <c r="ADD26" s="757"/>
      <c r="ADE26" s="757"/>
      <c r="ADF26" s="757"/>
      <c r="ADG26" s="757"/>
      <c r="ADH26" s="757"/>
      <c r="ADI26" s="757"/>
      <c r="ADJ26" s="757"/>
      <c r="ADK26" s="757"/>
      <c r="ADL26" s="757"/>
      <c r="ADM26" s="757"/>
      <c r="ADN26" s="757"/>
      <c r="ADO26" s="757"/>
      <c r="ADP26" s="757"/>
      <c r="ADQ26" s="757"/>
      <c r="ADR26" s="757"/>
      <c r="ADS26" s="757"/>
      <c r="ADT26" s="757"/>
      <c r="ADU26" s="757"/>
      <c r="ADV26" s="757"/>
      <c r="ADW26" s="757"/>
      <c r="ADX26" s="757"/>
      <c r="ADY26" s="757"/>
      <c r="ADZ26" s="757"/>
      <c r="AEA26" s="757"/>
      <c r="AEB26" s="757"/>
      <c r="AEC26" s="757"/>
      <c r="AED26" s="757"/>
      <c r="AEE26" s="757"/>
      <c r="AEF26" s="757"/>
      <c r="AEG26" s="757"/>
      <c r="AEH26" s="757"/>
      <c r="AEI26" s="757"/>
      <c r="AEJ26" s="757"/>
      <c r="AEK26" s="757"/>
      <c r="AEL26" s="757"/>
      <c r="AEM26" s="757"/>
      <c r="AEN26" s="757"/>
      <c r="AEO26" s="757"/>
      <c r="AEP26" s="757"/>
      <c r="AEQ26" s="757"/>
      <c r="AER26" s="757"/>
      <c r="AES26" s="757"/>
      <c r="AET26" s="757"/>
      <c r="AEU26" s="757"/>
      <c r="AEV26" s="757"/>
      <c r="AEW26" s="757"/>
      <c r="AEX26" s="757"/>
      <c r="AEY26" s="757"/>
      <c r="AEZ26" s="757"/>
      <c r="AFA26" s="757"/>
      <c r="AFB26" s="757"/>
      <c r="AFC26" s="757"/>
      <c r="AFD26" s="757"/>
      <c r="AFE26" s="757"/>
      <c r="AFF26" s="757"/>
      <c r="AFG26" s="757"/>
      <c r="AFH26" s="757"/>
      <c r="AFI26" s="757"/>
      <c r="AFJ26" s="757"/>
      <c r="AFK26" s="757"/>
      <c r="AFL26" s="757"/>
      <c r="AFM26" s="757"/>
      <c r="AFN26" s="757"/>
      <c r="AFO26" s="757"/>
      <c r="AFP26" s="757"/>
      <c r="AFQ26" s="757"/>
      <c r="AFR26" s="757"/>
      <c r="AFS26" s="757"/>
      <c r="AFT26" s="757"/>
      <c r="AFU26" s="757"/>
      <c r="AFV26" s="757"/>
      <c r="AFW26" s="757"/>
      <c r="AFX26" s="757"/>
      <c r="AFY26" s="757"/>
      <c r="AFZ26" s="757"/>
      <c r="AGA26" s="757"/>
      <c r="AGB26" s="757"/>
      <c r="AGC26" s="757"/>
      <c r="AGD26" s="757"/>
      <c r="AGE26" s="757"/>
      <c r="AGF26" s="757"/>
      <c r="AGG26" s="757"/>
      <c r="AGH26" s="757"/>
      <c r="AGI26" s="757"/>
      <c r="AGJ26" s="757"/>
      <c r="AGK26" s="757"/>
      <c r="AGL26" s="757"/>
      <c r="AGM26" s="757"/>
      <c r="AGN26" s="757"/>
      <c r="AGO26" s="757"/>
      <c r="AGP26" s="757"/>
      <c r="AGQ26" s="757"/>
      <c r="AGR26" s="757"/>
      <c r="AGS26" s="757"/>
      <c r="AGT26" s="757"/>
      <c r="AGU26" s="757"/>
      <c r="AGV26" s="757"/>
      <c r="AGW26" s="757"/>
      <c r="AGX26" s="757"/>
      <c r="AGY26" s="757"/>
      <c r="AGZ26" s="757"/>
      <c r="AHA26" s="757"/>
      <c r="AHB26" s="757"/>
      <c r="AHC26" s="757"/>
      <c r="AHD26" s="757"/>
      <c r="AHE26" s="757"/>
      <c r="AHF26" s="757"/>
      <c r="AHG26" s="757"/>
      <c r="AHH26" s="757"/>
      <c r="AHI26" s="757"/>
      <c r="AHJ26" s="757"/>
      <c r="AHK26" s="757"/>
      <c r="AHL26" s="757"/>
      <c r="AHM26" s="757"/>
      <c r="AHN26" s="757"/>
      <c r="AHO26" s="757"/>
      <c r="AHP26" s="757"/>
      <c r="AHQ26" s="757"/>
      <c r="AHR26" s="757"/>
      <c r="AHS26" s="757"/>
      <c r="AHT26" s="757"/>
      <c r="AHU26" s="757"/>
      <c r="AHV26" s="757"/>
      <c r="AHW26" s="757"/>
      <c r="AHX26" s="757"/>
      <c r="AHY26" s="757"/>
      <c r="AHZ26" s="757"/>
      <c r="AIA26" s="757"/>
      <c r="AIB26" s="757"/>
      <c r="AIC26" s="757"/>
      <c r="AID26" s="757"/>
      <c r="AIE26" s="757"/>
      <c r="AIF26" s="757"/>
      <c r="AIG26" s="757"/>
      <c r="AIH26" s="757"/>
      <c r="AII26" s="757"/>
      <c r="AIJ26" s="757"/>
      <c r="AIK26" s="757"/>
      <c r="AIL26" s="757"/>
      <c r="AIM26" s="757"/>
      <c r="AIN26" s="757"/>
      <c r="AIO26" s="757"/>
      <c r="AIP26" s="757"/>
      <c r="AIQ26" s="757"/>
      <c r="AIR26" s="757"/>
      <c r="AIS26" s="757"/>
      <c r="AIT26" s="757"/>
      <c r="AIU26" s="757"/>
      <c r="AIV26" s="757"/>
      <c r="AIW26" s="757"/>
      <c r="AIX26" s="757"/>
      <c r="AIY26" s="757"/>
      <c r="AIZ26" s="757"/>
      <c r="AJA26" s="757"/>
      <c r="AJB26" s="757"/>
      <c r="AJC26" s="757"/>
      <c r="AJD26" s="757"/>
      <c r="AJE26" s="757"/>
      <c r="AJF26" s="757"/>
      <c r="AJG26" s="757"/>
      <c r="AJH26" s="757"/>
      <c r="AJI26" s="757"/>
      <c r="AJJ26" s="757"/>
      <c r="AJK26" s="757"/>
      <c r="AJL26" s="757"/>
      <c r="AJM26" s="757"/>
      <c r="AJN26" s="757"/>
      <c r="AJO26" s="757"/>
      <c r="AJP26" s="757"/>
      <c r="AJQ26" s="757"/>
      <c r="AJR26" s="757"/>
      <c r="AJS26" s="757"/>
      <c r="AJT26" s="757"/>
      <c r="AJU26" s="757"/>
      <c r="AJV26" s="757"/>
      <c r="AJW26" s="757"/>
      <c r="AJX26" s="757"/>
      <c r="AJY26" s="757"/>
      <c r="AJZ26" s="757"/>
      <c r="AKA26" s="757"/>
      <c r="AKB26" s="757"/>
      <c r="AKC26" s="757"/>
      <c r="AKD26" s="757"/>
      <c r="AKE26" s="757"/>
      <c r="AKF26" s="757"/>
      <c r="AKG26" s="757"/>
      <c r="AKH26" s="757"/>
      <c r="AKI26" s="757"/>
      <c r="AKJ26" s="757"/>
      <c r="AKK26" s="757"/>
      <c r="AKL26" s="757"/>
      <c r="AKM26" s="757"/>
      <c r="AKN26" s="757"/>
      <c r="AKO26" s="757"/>
      <c r="AKP26" s="757"/>
      <c r="AKQ26" s="757"/>
      <c r="AKR26" s="757"/>
      <c r="AKS26" s="757"/>
      <c r="AKT26" s="757"/>
      <c r="AKU26" s="757"/>
      <c r="AKV26" s="757"/>
      <c r="AKW26" s="757"/>
      <c r="AKX26" s="757"/>
      <c r="AKY26" s="757"/>
      <c r="AKZ26" s="757"/>
      <c r="ALA26" s="757"/>
      <c r="ALB26" s="757"/>
      <c r="ALC26" s="757"/>
      <c r="ALD26" s="757"/>
      <c r="ALE26" s="757"/>
      <c r="ALF26" s="757"/>
      <c r="ALG26" s="757"/>
      <c r="ALH26" s="757"/>
      <c r="ALI26" s="757"/>
      <c r="ALJ26" s="757"/>
      <c r="ALK26" s="757"/>
      <c r="ALL26" s="757"/>
      <c r="ALM26" s="757"/>
      <c r="ALN26" s="757"/>
      <c r="ALO26" s="757"/>
      <c r="ALP26" s="757"/>
      <c r="ALQ26" s="757"/>
      <c r="ALR26" s="757"/>
      <c r="ALS26" s="757"/>
      <c r="ALT26" s="757"/>
      <c r="ALU26" s="757"/>
      <c r="ALV26" s="757"/>
      <c r="ALW26" s="757"/>
      <c r="ALX26" s="757"/>
      <c r="ALY26" s="757"/>
      <c r="ALZ26" s="757"/>
      <c r="AMA26" s="757"/>
      <c r="AMB26" s="757"/>
      <c r="AMC26" s="757"/>
      <c r="AMD26" s="757"/>
      <c r="AME26" s="757"/>
      <c r="AMF26" s="757"/>
      <c r="AMG26" s="757"/>
      <c r="AMH26" s="757"/>
      <c r="AMI26" s="757"/>
      <c r="AMJ26" s="757"/>
      <c r="AMK26" s="757"/>
      <c r="AML26" s="757"/>
      <c r="AMM26" s="757"/>
      <c r="AMN26" s="757"/>
      <c r="AMO26" s="757"/>
      <c r="AMP26" s="757"/>
      <c r="AMQ26" s="757"/>
      <c r="AMR26" s="757"/>
      <c r="AMS26" s="757"/>
      <c r="AMT26" s="757"/>
      <c r="AMU26" s="757"/>
      <c r="AMV26" s="757"/>
      <c r="AMW26" s="757"/>
      <c r="AMX26" s="757"/>
      <c r="AMY26" s="757"/>
      <c r="AMZ26" s="757"/>
      <c r="ANA26" s="757"/>
      <c r="ANB26" s="757"/>
      <c r="ANC26" s="757"/>
      <c r="AND26" s="757"/>
      <c r="ANE26" s="757"/>
      <c r="ANF26" s="757"/>
      <c r="ANG26" s="757"/>
      <c r="ANH26" s="757"/>
      <c r="ANI26" s="757"/>
      <c r="ANJ26" s="757"/>
      <c r="ANK26" s="757"/>
      <c r="ANL26" s="757"/>
      <c r="ANM26" s="757"/>
      <c r="ANN26" s="757"/>
      <c r="ANO26" s="757"/>
      <c r="ANP26" s="757"/>
      <c r="ANQ26" s="757"/>
      <c r="ANR26" s="757"/>
      <c r="ANS26" s="757"/>
      <c r="ANT26" s="757"/>
      <c r="ANU26" s="757"/>
      <c r="ANV26" s="757"/>
      <c r="ANW26" s="757"/>
      <c r="ANX26" s="757"/>
      <c r="ANY26" s="757"/>
      <c r="ANZ26" s="757"/>
      <c r="AOA26" s="757"/>
      <c r="AOB26" s="757"/>
      <c r="AOC26" s="757"/>
      <c r="AOD26" s="757"/>
      <c r="AOE26" s="757"/>
      <c r="AOF26" s="757"/>
      <c r="AOG26" s="757"/>
      <c r="AOH26" s="757"/>
      <c r="AOI26" s="757"/>
      <c r="AOJ26" s="757"/>
      <c r="AOK26" s="757"/>
      <c r="AOL26" s="757"/>
      <c r="AOM26" s="757"/>
      <c r="AON26" s="757"/>
      <c r="AOO26" s="757"/>
      <c r="AOP26" s="757"/>
      <c r="AOQ26" s="757"/>
      <c r="AOR26" s="757"/>
      <c r="AOS26" s="757"/>
      <c r="AOT26" s="757"/>
      <c r="AOU26" s="757"/>
      <c r="AOV26" s="757"/>
      <c r="AOW26" s="757"/>
      <c r="AOX26" s="757"/>
      <c r="AOY26" s="757"/>
      <c r="AOZ26" s="757"/>
      <c r="APA26" s="757"/>
      <c r="APB26" s="757"/>
      <c r="APC26" s="757"/>
      <c r="APD26" s="757"/>
      <c r="APE26" s="757"/>
      <c r="APF26" s="757"/>
      <c r="APG26" s="757"/>
      <c r="APH26" s="757"/>
      <c r="API26" s="757"/>
      <c r="APJ26" s="757"/>
      <c r="APK26" s="757"/>
      <c r="APL26" s="757"/>
      <c r="APM26" s="757"/>
      <c r="APN26" s="757"/>
      <c r="APO26" s="757"/>
      <c r="APP26" s="757"/>
      <c r="APQ26" s="757"/>
      <c r="APR26" s="757"/>
      <c r="APS26" s="757"/>
      <c r="APT26" s="757"/>
      <c r="APU26" s="757"/>
      <c r="APV26" s="757"/>
      <c r="APW26" s="757"/>
      <c r="APX26" s="757"/>
      <c r="APY26" s="757"/>
      <c r="APZ26" s="757"/>
      <c r="AQA26" s="757"/>
      <c r="AQB26" s="757"/>
      <c r="AQC26" s="757"/>
      <c r="AQD26" s="757"/>
      <c r="AQE26" s="757"/>
      <c r="AQF26" s="757"/>
      <c r="AQG26" s="757"/>
      <c r="AQH26" s="757"/>
      <c r="AQI26" s="757"/>
      <c r="AQJ26" s="757"/>
      <c r="AQK26" s="757"/>
      <c r="AQL26" s="757"/>
      <c r="AQM26" s="757"/>
      <c r="AQN26" s="757"/>
      <c r="AQO26" s="757"/>
      <c r="AQP26" s="757"/>
      <c r="AQQ26" s="757"/>
      <c r="AQR26" s="757"/>
      <c r="AQS26" s="757"/>
      <c r="AQT26" s="757"/>
      <c r="AQU26" s="757"/>
      <c r="AQV26" s="757"/>
      <c r="AQW26" s="757"/>
      <c r="AQX26" s="757"/>
      <c r="AQY26" s="757"/>
      <c r="AQZ26" s="757"/>
      <c r="ARA26" s="757"/>
      <c r="ARB26" s="757"/>
      <c r="ARC26" s="757"/>
      <c r="ARD26" s="757"/>
      <c r="ARE26" s="757"/>
      <c r="ARF26" s="757"/>
      <c r="ARG26" s="757"/>
      <c r="ARH26" s="757"/>
      <c r="ARI26" s="757"/>
      <c r="ARJ26" s="757"/>
      <c r="ARK26" s="757"/>
      <c r="ARL26" s="757"/>
      <c r="ARM26" s="757"/>
      <c r="ARN26" s="757"/>
      <c r="ARO26" s="757"/>
      <c r="ARP26" s="757"/>
      <c r="ARQ26" s="757"/>
      <c r="ARR26" s="757"/>
      <c r="ARS26" s="757"/>
      <c r="ART26" s="757"/>
      <c r="ARU26" s="757"/>
      <c r="ARV26" s="757"/>
      <c r="ARW26" s="757"/>
      <c r="ARX26" s="757"/>
      <c r="ARY26" s="757"/>
      <c r="ARZ26" s="757"/>
      <c r="ASA26" s="757"/>
      <c r="ASB26" s="757"/>
      <c r="ASC26" s="757"/>
      <c r="ASD26" s="757"/>
      <c r="ASE26" s="757"/>
      <c r="ASF26" s="757"/>
      <c r="ASG26" s="757"/>
      <c r="ASH26" s="757"/>
      <c r="ASI26" s="757"/>
      <c r="ASJ26" s="757"/>
      <c r="ASK26" s="757"/>
      <c r="ASL26" s="757"/>
      <c r="ASM26" s="757"/>
      <c r="ASN26" s="757"/>
      <c r="ASO26" s="757"/>
      <c r="ASP26" s="757"/>
      <c r="ASQ26" s="757"/>
      <c r="ASR26" s="757"/>
      <c r="ASS26" s="757"/>
      <c r="AST26" s="757"/>
      <c r="ASU26" s="757"/>
      <c r="ASV26" s="757"/>
      <c r="ASW26" s="757"/>
      <c r="ASX26" s="757"/>
      <c r="ASY26" s="757"/>
      <c r="ASZ26" s="757"/>
      <c r="ATA26" s="757"/>
      <c r="ATB26" s="757"/>
      <c r="ATC26" s="757"/>
      <c r="ATD26" s="757"/>
      <c r="ATE26" s="757"/>
      <c r="ATF26" s="757"/>
      <c r="ATG26" s="757"/>
      <c r="ATH26" s="757"/>
      <c r="ATI26" s="757"/>
      <c r="ATJ26" s="757"/>
      <c r="ATK26" s="757"/>
      <c r="ATL26" s="757"/>
      <c r="ATM26" s="757"/>
      <c r="ATN26" s="757"/>
      <c r="ATO26" s="757"/>
      <c r="ATP26" s="757"/>
      <c r="ATQ26" s="757"/>
      <c r="ATR26" s="757"/>
      <c r="ATS26" s="757"/>
      <c r="ATT26" s="757"/>
      <c r="ATU26" s="757"/>
      <c r="ATV26" s="757"/>
      <c r="ATW26" s="757"/>
      <c r="ATX26" s="757"/>
      <c r="ATY26" s="757"/>
      <c r="ATZ26" s="757"/>
      <c r="AUA26" s="757"/>
      <c r="AUB26" s="757"/>
      <c r="AUC26" s="757"/>
      <c r="AUD26" s="757"/>
      <c r="AUE26" s="757"/>
      <c r="AUF26" s="757"/>
      <c r="AUG26" s="757"/>
      <c r="AUH26" s="757"/>
      <c r="AUI26" s="757"/>
      <c r="AUJ26" s="757"/>
      <c r="AUK26" s="757"/>
      <c r="AUL26" s="757"/>
      <c r="AUM26" s="757"/>
      <c r="AUN26" s="757"/>
      <c r="AUO26" s="757"/>
      <c r="AUP26" s="757"/>
      <c r="AUQ26" s="757"/>
      <c r="AUR26" s="757"/>
      <c r="AUS26" s="757"/>
      <c r="AUT26" s="757"/>
      <c r="AUU26" s="757"/>
      <c r="AUV26" s="757"/>
      <c r="AUW26" s="757"/>
      <c r="AUX26" s="757"/>
      <c r="AUY26" s="757"/>
      <c r="AUZ26" s="757"/>
      <c r="AVA26" s="757"/>
      <c r="AVB26" s="757"/>
      <c r="AVC26" s="757"/>
      <c r="AVD26" s="757"/>
      <c r="AVE26" s="757"/>
      <c r="AVF26" s="757"/>
      <c r="AVG26" s="757"/>
      <c r="AVH26" s="757"/>
      <c r="AVI26" s="757"/>
      <c r="AVJ26" s="757"/>
      <c r="AVK26" s="757"/>
      <c r="AVL26" s="757"/>
      <c r="AVM26" s="757"/>
      <c r="AVN26" s="757"/>
      <c r="AVO26" s="757"/>
      <c r="AVP26" s="757"/>
      <c r="AVQ26" s="757"/>
      <c r="AVR26" s="757"/>
      <c r="AVS26" s="757"/>
      <c r="AVT26" s="757"/>
      <c r="AVU26" s="757"/>
      <c r="AVV26" s="757"/>
      <c r="AVW26" s="757"/>
      <c r="AVX26" s="757"/>
      <c r="AVY26" s="757"/>
      <c r="AVZ26" s="757"/>
      <c r="AWA26" s="757"/>
      <c r="AWB26" s="757"/>
      <c r="AWC26" s="757"/>
      <c r="AWD26" s="757"/>
      <c r="AWE26" s="757"/>
      <c r="AWF26" s="757"/>
      <c r="AWG26" s="757"/>
      <c r="AWH26" s="757"/>
      <c r="AWI26" s="757"/>
      <c r="AWJ26" s="757"/>
      <c r="AWK26" s="757"/>
      <c r="AWL26" s="757"/>
      <c r="AWM26" s="757"/>
      <c r="AWN26" s="757"/>
      <c r="AWO26" s="757"/>
      <c r="AWP26" s="757"/>
      <c r="AWQ26" s="757"/>
      <c r="AWR26" s="757"/>
      <c r="AWS26" s="757"/>
      <c r="AWT26" s="757"/>
      <c r="AWU26" s="757"/>
      <c r="AWV26" s="757"/>
      <c r="AWW26" s="757"/>
      <c r="AWX26" s="757"/>
      <c r="AWY26" s="757"/>
      <c r="AWZ26" s="757"/>
      <c r="AXA26" s="757"/>
      <c r="AXB26" s="757"/>
      <c r="AXC26" s="757"/>
      <c r="AXD26" s="757"/>
      <c r="AXE26" s="757"/>
      <c r="AXF26" s="757"/>
      <c r="AXG26" s="757"/>
      <c r="AXH26" s="757"/>
      <c r="AXI26" s="757"/>
      <c r="AXJ26" s="757"/>
      <c r="AXK26" s="757"/>
      <c r="AXL26" s="757"/>
      <c r="AXM26" s="757"/>
      <c r="AXN26" s="757"/>
      <c r="AXO26" s="757"/>
      <c r="AXP26" s="757"/>
      <c r="AXQ26" s="757"/>
      <c r="AXR26" s="757"/>
      <c r="AXS26" s="757"/>
      <c r="AXT26" s="757"/>
      <c r="AXU26" s="757"/>
      <c r="AXV26" s="757"/>
      <c r="AXW26" s="757"/>
      <c r="AXX26" s="757"/>
      <c r="AXY26" s="757"/>
      <c r="AXZ26" s="757"/>
      <c r="AYA26" s="757"/>
      <c r="AYB26" s="757"/>
      <c r="AYC26" s="757"/>
      <c r="AYD26" s="757"/>
      <c r="AYE26" s="757"/>
      <c r="AYF26" s="757"/>
      <c r="AYG26" s="757"/>
      <c r="AYH26" s="757"/>
      <c r="AYI26" s="757"/>
      <c r="AYJ26" s="757"/>
      <c r="AYK26" s="757"/>
      <c r="AYL26" s="757"/>
      <c r="AYM26" s="757"/>
      <c r="AYN26" s="757"/>
      <c r="AYO26" s="757"/>
      <c r="AYP26" s="757"/>
      <c r="AYQ26" s="757"/>
      <c r="AYR26" s="757"/>
      <c r="AYS26" s="757"/>
      <c r="AYT26" s="757"/>
      <c r="AYU26" s="757"/>
      <c r="AYV26" s="757"/>
      <c r="AYW26" s="757"/>
      <c r="AYX26" s="757"/>
      <c r="AYY26" s="757"/>
      <c r="AYZ26" s="757"/>
      <c r="AZA26" s="757"/>
      <c r="AZB26" s="757"/>
      <c r="AZC26" s="757"/>
      <c r="AZD26" s="757"/>
      <c r="AZE26" s="757"/>
      <c r="AZF26" s="757"/>
      <c r="AZG26" s="757"/>
      <c r="AZH26" s="757"/>
      <c r="AZI26" s="757"/>
      <c r="AZJ26" s="757"/>
      <c r="AZK26" s="757"/>
      <c r="AZL26" s="757"/>
      <c r="AZM26" s="757"/>
      <c r="AZN26" s="757"/>
      <c r="AZO26" s="757"/>
      <c r="AZP26" s="757"/>
      <c r="AZQ26" s="757"/>
      <c r="AZR26" s="757"/>
      <c r="AZS26" s="757"/>
      <c r="AZT26" s="757"/>
      <c r="AZU26" s="757"/>
      <c r="AZV26" s="757"/>
      <c r="AZW26" s="757"/>
      <c r="AZX26" s="757"/>
      <c r="AZY26" s="757"/>
      <c r="AZZ26" s="757"/>
      <c r="BAA26" s="757"/>
      <c r="BAB26" s="757"/>
      <c r="BAC26" s="757"/>
      <c r="BAD26" s="757"/>
      <c r="BAE26" s="757"/>
      <c r="BAF26" s="757"/>
      <c r="BAG26" s="757"/>
      <c r="BAH26" s="757"/>
      <c r="BAI26" s="757"/>
      <c r="BAJ26" s="757"/>
      <c r="BAK26" s="757"/>
      <c r="BAL26" s="757"/>
      <c r="BAM26" s="757"/>
      <c r="BAN26" s="757"/>
      <c r="BAO26" s="757"/>
      <c r="BAP26" s="757"/>
      <c r="BAQ26" s="757"/>
      <c r="BAR26" s="757"/>
      <c r="BAS26" s="757"/>
      <c r="BAT26" s="757"/>
      <c r="BAU26" s="757"/>
      <c r="BAV26" s="757"/>
      <c r="BAW26" s="757"/>
      <c r="BAX26" s="757"/>
      <c r="BAY26" s="757"/>
      <c r="BAZ26" s="757"/>
      <c r="BBA26" s="757"/>
      <c r="BBB26" s="757"/>
      <c r="BBC26" s="757"/>
      <c r="BBD26" s="757"/>
      <c r="BBE26" s="757"/>
      <c r="BBF26" s="757"/>
      <c r="BBG26" s="757"/>
      <c r="BBH26" s="757"/>
      <c r="BBI26" s="757"/>
      <c r="BBJ26" s="757"/>
      <c r="BBK26" s="757"/>
      <c r="BBL26" s="757"/>
      <c r="BBM26" s="757"/>
      <c r="BBN26" s="757"/>
      <c r="BBO26" s="757"/>
      <c r="BBP26" s="757"/>
      <c r="BBQ26" s="757"/>
      <c r="BBR26" s="757"/>
      <c r="BBS26" s="757"/>
      <c r="BBT26" s="757"/>
      <c r="BBU26" s="757"/>
      <c r="BBV26" s="757"/>
      <c r="BBW26" s="757"/>
      <c r="BBX26" s="757"/>
      <c r="BBY26" s="757"/>
      <c r="BBZ26" s="757"/>
      <c r="BCA26" s="757"/>
      <c r="BCB26" s="757"/>
      <c r="BCC26" s="757"/>
      <c r="BCD26" s="757"/>
      <c r="BCE26" s="757"/>
      <c r="BCF26" s="757"/>
      <c r="BCG26" s="757"/>
      <c r="BCH26" s="757"/>
      <c r="BCI26" s="757"/>
      <c r="BCJ26" s="757"/>
      <c r="BCK26" s="757"/>
      <c r="BCL26" s="757"/>
      <c r="BCM26" s="757"/>
      <c r="BCN26" s="757"/>
      <c r="BCO26" s="757"/>
      <c r="BCP26" s="757"/>
      <c r="BCQ26" s="757"/>
      <c r="BCR26" s="757"/>
      <c r="BCS26" s="757"/>
      <c r="BCT26" s="757"/>
      <c r="BCU26" s="757"/>
      <c r="BCV26" s="757"/>
      <c r="BCW26" s="757"/>
      <c r="BCX26" s="757"/>
      <c r="BCY26" s="757"/>
      <c r="BCZ26" s="757"/>
      <c r="BDA26" s="757"/>
      <c r="BDB26" s="757"/>
      <c r="BDC26" s="757"/>
      <c r="BDD26" s="757"/>
      <c r="BDE26" s="757"/>
      <c r="BDF26" s="757"/>
      <c r="BDG26" s="757"/>
      <c r="BDH26" s="757"/>
      <c r="BDI26" s="757"/>
      <c r="BDJ26" s="757"/>
      <c r="BDK26" s="757"/>
      <c r="BDL26" s="757"/>
      <c r="BDM26" s="757"/>
      <c r="BDN26" s="757"/>
      <c r="BDO26" s="757"/>
      <c r="BDP26" s="757"/>
      <c r="BDQ26" s="757"/>
      <c r="BDR26" s="757"/>
      <c r="BDS26" s="757"/>
      <c r="BDT26" s="757"/>
      <c r="BDU26" s="757"/>
      <c r="BDV26" s="757"/>
      <c r="BDW26" s="757"/>
      <c r="BDX26" s="757"/>
      <c r="BDY26" s="757"/>
      <c r="BDZ26" s="757"/>
      <c r="BEA26" s="757"/>
      <c r="BEB26" s="757"/>
      <c r="BEC26" s="757"/>
      <c r="BED26" s="757"/>
      <c r="BEE26" s="757"/>
      <c r="BEF26" s="757"/>
      <c r="BEG26" s="757"/>
      <c r="BEH26" s="757"/>
      <c r="BEI26" s="757"/>
      <c r="BEJ26" s="757"/>
      <c r="BEK26" s="757"/>
      <c r="BEL26" s="757"/>
      <c r="BEM26" s="757"/>
      <c r="BEN26" s="757"/>
      <c r="BEO26" s="757"/>
      <c r="BEP26" s="757"/>
      <c r="BEQ26" s="757"/>
      <c r="BER26" s="757"/>
      <c r="BES26" s="757"/>
      <c r="BET26" s="757"/>
      <c r="BEU26" s="757"/>
      <c r="BEV26" s="757"/>
      <c r="BEW26" s="757"/>
      <c r="BEX26" s="757"/>
      <c r="BEY26" s="757"/>
      <c r="BEZ26" s="757"/>
      <c r="BFA26" s="757"/>
      <c r="BFB26" s="757"/>
      <c r="BFC26" s="757"/>
      <c r="BFD26" s="757"/>
      <c r="BFE26" s="757"/>
      <c r="BFF26" s="757"/>
      <c r="BFG26" s="757"/>
      <c r="BFH26" s="757"/>
      <c r="BFI26" s="757"/>
      <c r="BFJ26" s="757"/>
      <c r="BFK26" s="757"/>
      <c r="BFL26" s="757"/>
      <c r="BFM26" s="757"/>
      <c r="BFN26" s="757"/>
      <c r="BFO26" s="757"/>
      <c r="BFP26" s="757"/>
      <c r="BFQ26" s="757"/>
      <c r="BFR26" s="757"/>
      <c r="BFS26" s="757"/>
      <c r="BFT26" s="757"/>
      <c r="BFU26" s="757"/>
      <c r="BFV26" s="757"/>
      <c r="BFW26" s="757"/>
      <c r="BFX26" s="757"/>
      <c r="BFY26" s="757"/>
      <c r="BFZ26" s="757"/>
      <c r="BGA26" s="757"/>
      <c r="BGB26" s="757"/>
      <c r="BGC26" s="757"/>
      <c r="BGD26" s="757"/>
      <c r="BGE26" s="757"/>
      <c r="BGF26" s="757"/>
      <c r="BGG26" s="757"/>
      <c r="BGH26" s="757"/>
      <c r="BGI26" s="757"/>
      <c r="BGJ26" s="757"/>
      <c r="BGK26" s="757"/>
      <c r="BGL26" s="757"/>
      <c r="BGM26" s="757"/>
      <c r="BGN26" s="757"/>
      <c r="BGO26" s="757"/>
      <c r="BGP26" s="757"/>
      <c r="BGQ26" s="757"/>
      <c r="BGR26" s="757"/>
      <c r="BGS26" s="757"/>
      <c r="BGT26" s="757"/>
      <c r="BGU26" s="757"/>
      <c r="BGV26" s="757"/>
      <c r="BGW26" s="757"/>
      <c r="BGX26" s="757"/>
      <c r="BGY26" s="757"/>
      <c r="BGZ26" s="757"/>
      <c r="BHA26" s="757"/>
      <c r="BHB26" s="757"/>
      <c r="BHC26" s="757"/>
      <c r="BHD26" s="757"/>
      <c r="BHE26" s="757"/>
      <c r="BHF26" s="757"/>
      <c r="BHG26" s="757"/>
      <c r="BHH26" s="757"/>
      <c r="BHI26" s="757"/>
      <c r="BHJ26" s="757"/>
      <c r="BHK26" s="757"/>
      <c r="BHL26" s="757"/>
      <c r="BHM26" s="757"/>
      <c r="BHN26" s="757"/>
      <c r="BHO26" s="757"/>
      <c r="BHP26" s="757"/>
      <c r="BHQ26" s="757"/>
      <c r="BHR26" s="757"/>
      <c r="BHS26" s="757"/>
      <c r="BHT26" s="757"/>
      <c r="BHU26" s="757"/>
      <c r="BHV26" s="757"/>
      <c r="BHW26" s="757"/>
      <c r="BHX26" s="757"/>
      <c r="BHY26" s="757"/>
      <c r="BHZ26" s="757"/>
      <c r="BIA26" s="757"/>
      <c r="BIB26" s="757"/>
      <c r="BIC26" s="757"/>
      <c r="BID26" s="757"/>
      <c r="BIE26" s="757"/>
      <c r="BIF26" s="757"/>
      <c r="BIG26" s="757"/>
      <c r="BIH26" s="757"/>
      <c r="BII26" s="757"/>
      <c r="BIJ26" s="757"/>
      <c r="BIK26" s="757"/>
      <c r="BIL26" s="757"/>
      <c r="BIM26" s="757"/>
      <c r="BIN26" s="757"/>
      <c r="BIO26" s="757"/>
      <c r="BIP26" s="757"/>
      <c r="BIQ26" s="757"/>
      <c r="BIR26" s="757"/>
      <c r="BIS26" s="757"/>
      <c r="BIT26" s="757"/>
      <c r="BIU26" s="757"/>
      <c r="BIV26" s="757"/>
      <c r="BIW26" s="757"/>
      <c r="BIX26" s="757"/>
      <c r="BIY26" s="757"/>
      <c r="BIZ26" s="757"/>
      <c r="BJA26" s="757"/>
      <c r="BJB26" s="757"/>
      <c r="BJC26" s="757"/>
      <c r="BJD26" s="757"/>
      <c r="BJE26" s="757"/>
      <c r="BJF26" s="757"/>
      <c r="BJG26" s="757"/>
      <c r="BJH26" s="757"/>
      <c r="BJI26" s="757"/>
      <c r="BJJ26" s="757"/>
      <c r="BJK26" s="757"/>
      <c r="BJL26" s="757"/>
      <c r="BJM26" s="757"/>
      <c r="BJN26" s="757"/>
      <c r="BJO26" s="757"/>
      <c r="BJP26" s="757"/>
      <c r="BJQ26" s="757"/>
      <c r="BJR26" s="757"/>
      <c r="BJS26" s="757"/>
      <c r="BJT26" s="757"/>
      <c r="BJU26" s="757"/>
      <c r="BJV26" s="757"/>
      <c r="BJW26" s="757"/>
      <c r="BJX26" s="757"/>
      <c r="BJY26" s="757"/>
      <c r="BJZ26" s="757"/>
      <c r="BKA26" s="757"/>
      <c r="BKB26" s="757"/>
      <c r="BKC26" s="757"/>
      <c r="BKD26" s="757"/>
      <c r="BKE26" s="757"/>
      <c r="BKF26" s="757"/>
      <c r="BKG26" s="757"/>
      <c r="BKH26" s="757"/>
      <c r="BKI26" s="757"/>
      <c r="BKJ26" s="757"/>
      <c r="BKK26" s="757"/>
      <c r="BKL26" s="757"/>
      <c r="BKM26" s="757"/>
      <c r="BKN26" s="757"/>
      <c r="BKO26" s="757"/>
      <c r="BKP26" s="757"/>
      <c r="BKQ26" s="757"/>
      <c r="BKR26" s="757"/>
      <c r="BKS26" s="757"/>
      <c r="BKT26" s="757"/>
      <c r="BKU26" s="757"/>
      <c r="BKV26" s="757"/>
      <c r="BKW26" s="757"/>
      <c r="BKX26" s="757"/>
      <c r="BKY26" s="757"/>
      <c r="BKZ26" s="757"/>
      <c r="BLA26" s="757"/>
      <c r="BLB26" s="757"/>
      <c r="BLC26" s="757"/>
      <c r="BLD26" s="757"/>
      <c r="BLE26" s="757"/>
      <c r="BLF26" s="757"/>
      <c r="BLG26" s="757"/>
      <c r="BLH26" s="757"/>
      <c r="BLI26" s="757"/>
      <c r="BLJ26" s="757"/>
      <c r="BLK26" s="757"/>
      <c r="BLL26" s="757"/>
      <c r="BLM26" s="757"/>
      <c r="BLN26" s="757"/>
      <c r="BLO26" s="757"/>
      <c r="BLP26" s="757"/>
      <c r="BLQ26" s="757"/>
      <c r="BLR26" s="757"/>
      <c r="BLS26" s="757"/>
      <c r="BLT26" s="757"/>
      <c r="BLU26" s="757"/>
      <c r="BLV26" s="757"/>
      <c r="BLW26" s="757"/>
      <c r="BLX26" s="757"/>
      <c r="BLY26" s="757"/>
      <c r="BLZ26" s="757"/>
      <c r="BMA26" s="757"/>
      <c r="BMB26" s="757"/>
      <c r="BMC26" s="757"/>
      <c r="BMD26" s="757"/>
      <c r="BME26" s="757"/>
      <c r="BMF26" s="757"/>
      <c r="BMG26" s="757"/>
      <c r="BMH26" s="757"/>
      <c r="BMI26" s="757"/>
      <c r="BMJ26" s="757"/>
      <c r="BMK26" s="757"/>
      <c r="BML26" s="757"/>
      <c r="BMM26" s="757"/>
      <c r="BMN26" s="757"/>
      <c r="BMO26" s="757"/>
      <c r="BMP26" s="757"/>
      <c r="BMQ26" s="757"/>
      <c r="BMR26" s="757"/>
      <c r="BMS26" s="757"/>
      <c r="BMT26" s="757"/>
      <c r="BMU26" s="757"/>
      <c r="BMV26" s="757"/>
      <c r="BMW26" s="757"/>
      <c r="BMX26" s="757"/>
      <c r="BMY26" s="757"/>
      <c r="BMZ26" s="757"/>
      <c r="BNA26" s="757"/>
      <c r="BNB26" s="757"/>
      <c r="BNC26" s="757"/>
      <c r="BND26" s="757"/>
      <c r="BNE26" s="757"/>
      <c r="BNF26" s="757"/>
      <c r="BNG26" s="757"/>
      <c r="BNH26" s="757"/>
      <c r="BNI26" s="757"/>
      <c r="BNJ26" s="757"/>
      <c r="BNK26" s="757"/>
      <c r="BNL26" s="757"/>
      <c r="BNM26" s="757"/>
      <c r="BNN26" s="757"/>
      <c r="BNO26" s="757"/>
      <c r="BNP26" s="757"/>
      <c r="BNQ26" s="757"/>
      <c r="BNR26" s="757"/>
      <c r="BNS26" s="757"/>
      <c r="BNT26" s="757"/>
      <c r="BNU26" s="757"/>
      <c r="BNV26" s="757"/>
      <c r="BNW26" s="757"/>
      <c r="BNX26" s="757"/>
      <c r="BNY26" s="757"/>
      <c r="BNZ26" s="757"/>
      <c r="BOA26" s="757"/>
      <c r="BOB26" s="757"/>
      <c r="BOC26" s="757"/>
      <c r="BOD26" s="757"/>
      <c r="BOE26" s="757"/>
      <c r="BOF26" s="757"/>
      <c r="BOG26" s="757"/>
      <c r="BOH26" s="757"/>
      <c r="BOI26" s="757"/>
      <c r="BOJ26" s="757"/>
      <c r="BOK26" s="757"/>
      <c r="BOL26" s="757"/>
      <c r="BOM26" s="757"/>
      <c r="BON26" s="757"/>
      <c r="BOO26" s="757"/>
      <c r="BOP26" s="757"/>
      <c r="BOQ26" s="757"/>
      <c r="BOR26" s="757"/>
      <c r="BOS26" s="757"/>
      <c r="BOT26" s="757"/>
      <c r="BOU26" s="757"/>
      <c r="BOV26" s="757"/>
      <c r="BOW26" s="757"/>
      <c r="BOX26" s="757"/>
      <c r="BOY26" s="757"/>
      <c r="BOZ26" s="757"/>
      <c r="BPA26" s="757"/>
      <c r="BPB26" s="757"/>
      <c r="BPC26" s="757"/>
      <c r="BPD26" s="757"/>
      <c r="BPE26" s="757"/>
      <c r="BPF26" s="757"/>
      <c r="BPG26" s="757"/>
      <c r="BPH26" s="757"/>
      <c r="BPI26" s="757"/>
      <c r="BPJ26" s="757"/>
      <c r="BPK26" s="757"/>
      <c r="BPL26" s="757"/>
      <c r="BPM26" s="757"/>
      <c r="BPN26" s="757"/>
      <c r="BPO26" s="757"/>
      <c r="BPP26" s="757"/>
      <c r="BPQ26" s="757"/>
      <c r="BPR26" s="757"/>
      <c r="BPS26" s="757"/>
      <c r="BPT26" s="757"/>
      <c r="BPU26" s="757"/>
      <c r="BPV26" s="757"/>
      <c r="BPW26" s="757"/>
      <c r="BPX26" s="757"/>
      <c r="BPY26" s="757"/>
      <c r="BPZ26" s="757"/>
      <c r="BQA26" s="757"/>
      <c r="BQB26" s="757"/>
      <c r="BQC26" s="757"/>
      <c r="BQD26" s="757"/>
      <c r="BQE26" s="757"/>
      <c r="BQF26" s="757"/>
      <c r="BQG26" s="757"/>
      <c r="BQH26" s="757"/>
      <c r="BQI26" s="757"/>
      <c r="BQJ26" s="757"/>
      <c r="BQK26" s="757"/>
      <c r="BQL26" s="757"/>
      <c r="BQM26" s="757"/>
      <c r="BQN26" s="757"/>
      <c r="BQO26" s="757"/>
      <c r="BQP26" s="757"/>
      <c r="BQQ26" s="757"/>
      <c r="BQR26" s="757"/>
      <c r="BQS26" s="757"/>
      <c r="BQT26" s="757"/>
      <c r="BQU26" s="757"/>
      <c r="BQV26" s="757"/>
      <c r="BQW26" s="757"/>
      <c r="BQX26" s="757"/>
      <c r="BQY26" s="757"/>
      <c r="BQZ26" s="757"/>
      <c r="BRA26" s="757"/>
      <c r="BRB26" s="757"/>
      <c r="BRC26" s="757"/>
      <c r="BRD26" s="757"/>
      <c r="BRE26" s="757"/>
      <c r="BRF26" s="757"/>
      <c r="BRG26" s="757"/>
      <c r="BRH26" s="757"/>
      <c r="BRI26" s="757"/>
      <c r="BRJ26" s="757"/>
      <c r="BRK26" s="757"/>
      <c r="BRL26" s="757"/>
      <c r="BRM26" s="757"/>
      <c r="BRN26" s="757"/>
      <c r="BRO26" s="757"/>
      <c r="BRP26" s="757"/>
      <c r="BRQ26" s="757"/>
      <c r="BRR26" s="757"/>
      <c r="BRS26" s="757"/>
      <c r="BRT26" s="757"/>
      <c r="BRU26" s="757"/>
      <c r="BRV26" s="757"/>
      <c r="BRW26" s="757"/>
      <c r="BRX26" s="757"/>
      <c r="BRY26" s="757"/>
      <c r="BRZ26" s="757"/>
      <c r="BSA26" s="757"/>
      <c r="BSB26" s="757"/>
      <c r="BSC26" s="757"/>
      <c r="BSD26" s="757"/>
      <c r="BSE26" s="757"/>
      <c r="BSF26" s="757"/>
      <c r="BSG26" s="757"/>
      <c r="BSH26" s="757"/>
      <c r="BSI26" s="757"/>
      <c r="BSJ26" s="757"/>
      <c r="BSK26" s="757"/>
      <c r="BSL26" s="757"/>
      <c r="BSM26" s="757"/>
      <c r="BSN26" s="757"/>
      <c r="BSO26" s="757"/>
      <c r="BSP26" s="757"/>
      <c r="BSQ26" s="757"/>
      <c r="BSR26" s="757"/>
      <c r="BSS26" s="757"/>
      <c r="BST26" s="757"/>
      <c r="BSU26" s="757"/>
      <c r="BSV26" s="757"/>
      <c r="BSW26" s="757"/>
      <c r="BSX26" s="757"/>
      <c r="BSY26" s="757"/>
      <c r="BSZ26" s="757"/>
      <c r="BTA26" s="757"/>
      <c r="BTB26" s="757"/>
      <c r="BTC26" s="757"/>
      <c r="BTD26" s="757"/>
      <c r="BTE26" s="757"/>
      <c r="BTF26" s="757"/>
      <c r="BTG26" s="757"/>
      <c r="BTH26" s="757"/>
      <c r="BTI26" s="757"/>
      <c r="BTJ26" s="757"/>
      <c r="BTK26" s="757"/>
      <c r="BTL26" s="757"/>
      <c r="BTM26" s="757"/>
      <c r="BTN26" s="757"/>
      <c r="BTO26" s="757"/>
      <c r="BTP26" s="757"/>
      <c r="BTQ26" s="757"/>
      <c r="BTR26" s="757"/>
      <c r="BTS26" s="757"/>
      <c r="BTT26" s="757"/>
      <c r="BTU26" s="757"/>
      <c r="BTV26" s="757"/>
      <c r="BTW26" s="757"/>
      <c r="BTX26" s="757"/>
      <c r="BTY26" s="757"/>
      <c r="BTZ26" s="757"/>
      <c r="BUA26" s="757"/>
      <c r="BUB26" s="757"/>
      <c r="BUC26" s="757"/>
      <c r="BUD26" s="757"/>
      <c r="BUE26" s="757"/>
      <c r="BUF26" s="757"/>
      <c r="BUG26" s="757"/>
      <c r="BUH26" s="757"/>
      <c r="BUI26" s="757"/>
      <c r="BUJ26" s="757"/>
      <c r="BUK26" s="757"/>
      <c r="BUL26" s="757"/>
      <c r="BUM26" s="757"/>
      <c r="BUN26" s="757"/>
      <c r="BUO26" s="757"/>
      <c r="BUP26" s="757"/>
      <c r="BUQ26" s="757"/>
      <c r="BUR26" s="757"/>
      <c r="BUS26" s="757"/>
      <c r="BUT26" s="757"/>
      <c r="BUU26" s="757"/>
      <c r="BUV26" s="757"/>
      <c r="BUW26" s="757"/>
      <c r="BUX26" s="757"/>
      <c r="BUY26" s="757"/>
      <c r="BUZ26" s="757"/>
      <c r="BVA26" s="757"/>
      <c r="BVB26" s="757"/>
      <c r="BVC26" s="757"/>
      <c r="BVD26" s="757"/>
      <c r="BVE26" s="757"/>
      <c r="BVF26" s="757"/>
      <c r="BVG26" s="757"/>
      <c r="BVH26" s="757"/>
      <c r="BVI26" s="757"/>
      <c r="BVJ26" s="757"/>
      <c r="BVK26" s="757"/>
      <c r="BVL26" s="757"/>
      <c r="BVM26" s="757"/>
      <c r="BVN26" s="757"/>
      <c r="BVO26" s="757"/>
      <c r="BVP26" s="757"/>
      <c r="BVQ26" s="757"/>
      <c r="BVR26" s="757"/>
      <c r="BVS26" s="757"/>
      <c r="BVT26" s="757"/>
      <c r="BVU26" s="757"/>
      <c r="BVV26" s="757"/>
      <c r="BVW26" s="757"/>
      <c r="BVX26" s="757"/>
      <c r="BVY26" s="757"/>
      <c r="BVZ26" s="757"/>
      <c r="BWA26" s="757"/>
      <c r="BWB26" s="757"/>
      <c r="BWC26" s="757"/>
      <c r="BWD26" s="757"/>
      <c r="BWE26" s="757"/>
      <c r="BWF26" s="757"/>
      <c r="BWG26" s="757"/>
      <c r="BWH26" s="757"/>
      <c r="BWI26" s="757"/>
      <c r="BWJ26" s="757"/>
      <c r="BWK26" s="757"/>
      <c r="BWL26" s="757"/>
      <c r="BWM26" s="757"/>
      <c r="BWN26" s="757"/>
      <c r="BWO26" s="757"/>
      <c r="BWP26" s="757"/>
      <c r="BWQ26" s="757"/>
      <c r="BWR26" s="757"/>
      <c r="BWS26" s="757"/>
      <c r="BWT26" s="757"/>
      <c r="BWU26" s="757"/>
      <c r="BWV26" s="757"/>
      <c r="BWW26" s="757"/>
      <c r="BWX26" s="757"/>
      <c r="BWY26" s="757"/>
      <c r="BWZ26" s="757"/>
      <c r="BXA26" s="757"/>
      <c r="BXB26" s="757"/>
      <c r="BXC26" s="757"/>
      <c r="BXD26" s="757"/>
      <c r="BXE26" s="757"/>
      <c r="BXF26" s="757"/>
      <c r="BXG26" s="757"/>
      <c r="BXH26" s="757"/>
      <c r="BXI26" s="757"/>
      <c r="BXJ26" s="757"/>
      <c r="BXK26" s="757"/>
      <c r="BXL26" s="757"/>
      <c r="BXM26" s="757"/>
      <c r="BXN26" s="757"/>
      <c r="BXO26" s="757"/>
      <c r="BXP26" s="757"/>
      <c r="BXQ26" s="757"/>
      <c r="BXR26" s="757"/>
      <c r="BXS26" s="757"/>
      <c r="BXT26" s="757"/>
      <c r="BXU26" s="757"/>
      <c r="BXV26" s="757"/>
      <c r="BXW26" s="757"/>
      <c r="BXX26" s="757"/>
      <c r="BXY26" s="757"/>
      <c r="BXZ26" s="757"/>
      <c r="BYA26" s="757"/>
      <c r="BYB26" s="757"/>
      <c r="BYC26" s="757"/>
      <c r="BYD26" s="757"/>
      <c r="BYE26" s="757"/>
      <c r="BYF26" s="757"/>
      <c r="BYG26" s="757"/>
      <c r="BYH26" s="757"/>
      <c r="BYI26" s="757"/>
      <c r="BYJ26" s="757"/>
      <c r="BYK26" s="757"/>
      <c r="BYL26" s="757"/>
      <c r="BYM26" s="757"/>
      <c r="BYN26" s="757"/>
      <c r="BYO26" s="757"/>
      <c r="BYP26" s="757"/>
      <c r="BYQ26" s="757"/>
      <c r="BYR26" s="757"/>
      <c r="BYS26" s="757"/>
      <c r="BYT26" s="757"/>
      <c r="BYU26" s="757"/>
      <c r="BYV26" s="757"/>
      <c r="BYW26" s="757"/>
      <c r="BYX26" s="757"/>
      <c r="BYY26" s="757"/>
      <c r="BYZ26" s="757"/>
      <c r="BZA26" s="757"/>
      <c r="BZB26" s="757"/>
      <c r="BZC26" s="757"/>
      <c r="BZD26" s="757"/>
      <c r="BZE26" s="757"/>
      <c r="BZF26" s="757"/>
      <c r="BZG26" s="757"/>
      <c r="BZH26" s="757"/>
      <c r="BZI26" s="757"/>
      <c r="BZJ26" s="757"/>
      <c r="BZK26" s="757"/>
      <c r="BZL26" s="757"/>
      <c r="BZM26" s="757"/>
      <c r="BZN26" s="757"/>
      <c r="BZO26" s="757"/>
      <c r="BZP26" s="757"/>
      <c r="BZQ26" s="757"/>
      <c r="BZR26" s="757"/>
      <c r="BZS26" s="757"/>
      <c r="BZT26" s="757"/>
      <c r="BZU26" s="757"/>
      <c r="BZV26" s="757"/>
      <c r="BZW26" s="757"/>
      <c r="BZX26" s="757"/>
      <c r="BZY26" s="757"/>
      <c r="BZZ26" s="757"/>
      <c r="CAA26" s="757"/>
      <c r="CAB26" s="757"/>
      <c r="CAC26" s="757"/>
      <c r="CAD26" s="757"/>
      <c r="CAE26" s="757"/>
      <c r="CAF26" s="757"/>
      <c r="CAG26" s="757"/>
      <c r="CAH26" s="757"/>
      <c r="CAI26" s="757"/>
      <c r="CAJ26" s="757"/>
      <c r="CAK26" s="757"/>
      <c r="CAL26" s="757"/>
      <c r="CAM26" s="757"/>
      <c r="CAN26" s="757"/>
      <c r="CAO26" s="757"/>
      <c r="CAP26" s="757"/>
      <c r="CAQ26" s="757"/>
      <c r="CAR26" s="757"/>
      <c r="CAS26" s="757"/>
      <c r="CAT26" s="757"/>
      <c r="CAU26" s="757"/>
      <c r="CAV26" s="757"/>
      <c r="CAW26" s="757"/>
      <c r="CAX26" s="757"/>
      <c r="CAY26" s="757"/>
      <c r="CAZ26" s="757"/>
      <c r="CBA26" s="757"/>
      <c r="CBB26" s="757"/>
      <c r="CBC26" s="757"/>
      <c r="CBD26" s="757"/>
      <c r="CBE26" s="757"/>
      <c r="CBF26" s="757"/>
      <c r="CBG26" s="757"/>
      <c r="CBH26" s="757"/>
      <c r="CBI26" s="757"/>
      <c r="CBJ26" s="757"/>
      <c r="CBK26" s="757"/>
      <c r="CBL26" s="757"/>
      <c r="CBM26" s="757"/>
      <c r="CBN26" s="757"/>
      <c r="CBO26" s="757"/>
      <c r="CBP26" s="757"/>
      <c r="CBQ26" s="757"/>
      <c r="CBR26" s="757"/>
      <c r="CBS26" s="757"/>
      <c r="CBT26" s="757"/>
      <c r="CBU26" s="757"/>
      <c r="CBV26" s="757"/>
      <c r="CBW26" s="757"/>
      <c r="CBX26" s="757"/>
      <c r="CBY26" s="757"/>
      <c r="CBZ26" s="757"/>
      <c r="CCA26" s="757"/>
      <c r="CCB26" s="757"/>
      <c r="CCC26" s="757"/>
      <c r="CCD26" s="757"/>
      <c r="CCE26" s="757"/>
      <c r="CCF26" s="757"/>
      <c r="CCG26" s="757"/>
      <c r="CCH26" s="757"/>
      <c r="CCI26" s="757"/>
      <c r="CCJ26" s="757"/>
      <c r="CCK26" s="757"/>
      <c r="CCL26" s="757"/>
      <c r="CCM26" s="757"/>
      <c r="CCN26" s="757"/>
      <c r="CCO26" s="757"/>
      <c r="CCP26" s="757"/>
      <c r="CCQ26" s="757"/>
      <c r="CCR26" s="757"/>
      <c r="CCS26" s="757"/>
      <c r="CCT26" s="757"/>
      <c r="CCU26" s="757"/>
      <c r="CCV26" s="757"/>
      <c r="CCW26" s="757"/>
      <c r="CCX26" s="757"/>
      <c r="CCY26" s="757"/>
      <c r="CCZ26" s="757"/>
      <c r="CDA26" s="757"/>
      <c r="CDB26" s="757"/>
      <c r="CDC26" s="757"/>
      <c r="CDD26" s="757"/>
      <c r="CDE26" s="757"/>
      <c r="CDF26" s="757"/>
      <c r="CDG26" s="757"/>
      <c r="CDH26" s="757"/>
      <c r="CDI26" s="757"/>
      <c r="CDJ26" s="757"/>
      <c r="CDK26" s="757"/>
      <c r="CDL26" s="757"/>
      <c r="CDM26" s="757"/>
      <c r="CDN26" s="757"/>
      <c r="CDO26" s="757"/>
      <c r="CDP26" s="757"/>
      <c r="CDQ26" s="757"/>
      <c r="CDR26" s="757"/>
      <c r="CDS26" s="757"/>
      <c r="CDT26" s="757"/>
      <c r="CDU26" s="757"/>
      <c r="CDV26" s="757"/>
      <c r="CDW26" s="757"/>
      <c r="CDX26" s="757"/>
      <c r="CDY26" s="757"/>
      <c r="CDZ26" s="757"/>
      <c r="CEA26" s="757"/>
      <c r="CEB26" s="757"/>
      <c r="CEC26" s="757"/>
      <c r="CED26" s="757"/>
      <c r="CEE26" s="757"/>
      <c r="CEF26" s="757"/>
      <c r="CEG26" s="757"/>
      <c r="CEH26" s="757"/>
      <c r="CEI26" s="757"/>
      <c r="CEJ26" s="757"/>
      <c r="CEK26" s="757"/>
      <c r="CEL26" s="757"/>
      <c r="CEM26" s="757"/>
      <c r="CEN26" s="757"/>
      <c r="CEO26" s="757"/>
      <c r="CEP26" s="757"/>
      <c r="CEQ26" s="757"/>
      <c r="CER26" s="757"/>
      <c r="CES26" s="757"/>
      <c r="CET26" s="757"/>
      <c r="CEU26" s="757"/>
      <c r="CEV26" s="757"/>
      <c r="CEW26" s="757"/>
      <c r="CEX26" s="757"/>
      <c r="CEY26" s="757"/>
      <c r="CEZ26" s="757"/>
      <c r="CFA26" s="757"/>
      <c r="CFB26" s="757"/>
      <c r="CFC26" s="757"/>
      <c r="CFD26" s="757"/>
      <c r="CFE26" s="757"/>
      <c r="CFF26" s="757"/>
      <c r="CFG26" s="757"/>
      <c r="CFH26" s="757"/>
      <c r="CFI26" s="757"/>
      <c r="CFJ26" s="757"/>
      <c r="CFK26" s="757"/>
      <c r="CFL26" s="757"/>
      <c r="CFM26" s="757"/>
      <c r="CFN26" s="757"/>
      <c r="CFO26" s="757"/>
      <c r="CFP26" s="757"/>
      <c r="CFQ26" s="757"/>
      <c r="CFR26" s="757"/>
      <c r="CFS26" s="757"/>
      <c r="CFT26" s="757"/>
      <c r="CFU26" s="757"/>
      <c r="CFV26" s="757"/>
      <c r="CFW26" s="757"/>
      <c r="CFX26" s="757"/>
      <c r="CFY26" s="757"/>
      <c r="CFZ26" s="757"/>
      <c r="CGA26" s="757"/>
      <c r="CGB26" s="757"/>
      <c r="CGC26" s="757"/>
      <c r="CGD26" s="757"/>
      <c r="CGE26" s="757"/>
      <c r="CGF26" s="757"/>
      <c r="CGG26" s="757"/>
      <c r="CGH26" s="757"/>
      <c r="CGI26" s="757"/>
      <c r="CGJ26" s="757"/>
      <c r="CGK26" s="757"/>
      <c r="CGL26" s="757"/>
      <c r="CGM26" s="757"/>
      <c r="CGN26" s="757"/>
      <c r="CGO26" s="757"/>
      <c r="CGP26" s="757"/>
      <c r="CGQ26" s="757"/>
      <c r="CGR26" s="757"/>
      <c r="CGS26" s="757"/>
      <c r="CGT26" s="757"/>
      <c r="CGU26" s="757"/>
      <c r="CGV26" s="757"/>
      <c r="CGW26" s="757"/>
      <c r="CGX26" s="757"/>
      <c r="CGY26" s="757"/>
      <c r="CGZ26" s="757"/>
      <c r="CHA26" s="757"/>
      <c r="CHB26" s="757"/>
      <c r="CHC26" s="757"/>
      <c r="CHD26" s="757"/>
      <c r="CHE26" s="757"/>
      <c r="CHF26" s="757"/>
      <c r="CHG26" s="757"/>
      <c r="CHH26" s="757"/>
      <c r="CHI26" s="757"/>
      <c r="CHJ26" s="757"/>
      <c r="CHK26" s="757"/>
      <c r="CHL26" s="757"/>
      <c r="CHM26" s="757"/>
      <c r="CHN26" s="757"/>
      <c r="CHO26" s="757"/>
      <c r="CHP26" s="757"/>
      <c r="CHQ26" s="757"/>
      <c r="CHR26" s="757"/>
      <c r="CHS26" s="757"/>
      <c r="CHT26" s="757"/>
      <c r="CHU26" s="757"/>
      <c r="CHV26" s="757"/>
      <c r="CHW26" s="757"/>
      <c r="CHX26" s="757"/>
      <c r="CHY26" s="757"/>
      <c r="CHZ26" s="757"/>
      <c r="CIA26" s="757"/>
      <c r="CIB26" s="757"/>
      <c r="CIC26" s="757"/>
      <c r="CID26" s="757"/>
      <c r="CIE26" s="757"/>
      <c r="CIF26" s="757"/>
      <c r="CIG26" s="757"/>
      <c r="CIH26" s="757"/>
      <c r="CII26" s="757"/>
      <c r="CIJ26" s="757"/>
      <c r="CIK26" s="757"/>
      <c r="CIL26" s="757"/>
      <c r="CIM26" s="757"/>
      <c r="CIN26" s="757"/>
      <c r="CIO26" s="757"/>
      <c r="CIP26" s="757"/>
      <c r="CIQ26" s="757"/>
      <c r="CIR26" s="757"/>
      <c r="CIS26" s="757"/>
      <c r="CIT26" s="757"/>
      <c r="CIU26" s="757"/>
      <c r="CIV26" s="757"/>
      <c r="CIW26" s="757"/>
      <c r="CIX26" s="757"/>
      <c r="CIY26" s="757"/>
      <c r="CIZ26" s="757"/>
      <c r="CJA26" s="757"/>
      <c r="CJB26" s="757"/>
      <c r="CJC26" s="757"/>
      <c r="CJD26" s="757"/>
      <c r="CJE26" s="757"/>
      <c r="CJF26" s="757"/>
      <c r="CJG26" s="757"/>
      <c r="CJH26" s="757"/>
      <c r="CJI26" s="757"/>
      <c r="CJJ26" s="757"/>
      <c r="CJK26" s="757"/>
      <c r="CJL26" s="757"/>
      <c r="CJM26" s="757"/>
      <c r="CJN26" s="757"/>
      <c r="CJO26" s="757"/>
      <c r="CJP26" s="757"/>
      <c r="CJQ26" s="757"/>
      <c r="CJR26" s="757"/>
      <c r="CJS26" s="757"/>
      <c r="CJT26" s="757"/>
      <c r="CJU26" s="757"/>
      <c r="CJV26" s="757"/>
      <c r="CJW26" s="757"/>
      <c r="CJX26" s="757"/>
      <c r="CJY26" s="757"/>
      <c r="CJZ26" s="757"/>
      <c r="CKA26" s="757"/>
      <c r="CKB26" s="757"/>
      <c r="CKC26" s="757"/>
      <c r="CKD26" s="757"/>
      <c r="CKE26" s="757"/>
      <c r="CKF26" s="757"/>
      <c r="CKG26" s="757"/>
      <c r="CKH26" s="757"/>
      <c r="CKI26" s="757"/>
      <c r="CKJ26" s="757"/>
      <c r="CKK26" s="757"/>
      <c r="CKL26" s="757"/>
      <c r="CKM26" s="757"/>
      <c r="CKN26" s="757"/>
      <c r="CKO26" s="757"/>
      <c r="CKP26" s="757"/>
      <c r="CKQ26" s="757"/>
      <c r="CKR26" s="757"/>
      <c r="CKS26" s="757"/>
      <c r="CKT26" s="757"/>
      <c r="CKU26" s="757"/>
      <c r="CKV26" s="757"/>
      <c r="CKW26" s="757"/>
      <c r="CKX26" s="757"/>
      <c r="CKY26" s="757"/>
      <c r="CKZ26" s="757"/>
      <c r="CLA26" s="757"/>
      <c r="CLB26" s="757"/>
      <c r="CLC26" s="757"/>
      <c r="CLD26" s="757"/>
      <c r="CLE26" s="757"/>
      <c r="CLF26" s="757"/>
      <c r="CLG26" s="757"/>
      <c r="CLH26" s="757"/>
      <c r="CLI26" s="757"/>
      <c r="CLJ26" s="757"/>
      <c r="CLK26" s="757"/>
      <c r="CLL26" s="757"/>
      <c r="CLM26" s="757"/>
      <c r="CLN26" s="757"/>
      <c r="CLO26" s="757"/>
      <c r="CLP26" s="757"/>
      <c r="CLQ26" s="757"/>
      <c r="CLR26" s="757"/>
      <c r="CLS26" s="757"/>
      <c r="CLT26" s="757"/>
      <c r="CLU26" s="757"/>
      <c r="CLV26" s="757"/>
      <c r="CLW26" s="757"/>
      <c r="CLX26" s="757"/>
      <c r="CLY26" s="757"/>
      <c r="CLZ26" s="757"/>
      <c r="CMA26" s="757"/>
      <c r="CMB26" s="757"/>
      <c r="CMC26" s="757"/>
      <c r="CMD26" s="757"/>
      <c r="CME26" s="757"/>
      <c r="CMF26" s="757"/>
      <c r="CMG26" s="757"/>
      <c r="CMH26" s="757"/>
      <c r="CMI26" s="757"/>
      <c r="CMJ26" s="757"/>
      <c r="CMK26" s="757"/>
      <c r="CML26" s="757"/>
      <c r="CMM26" s="757"/>
      <c r="CMN26" s="757"/>
      <c r="CMO26" s="757"/>
      <c r="CMP26" s="757"/>
      <c r="CMQ26" s="757"/>
      <c r="CMR26" s="757"/>
      <c r="CMS26" s="757"/>
      <c r="CMT26" s="757"/>
      <c r="CMU26" s="757"/>
      <c r="CMV26" s="757"/>
      <c r="CMW26" s="757"/>
      <c r="CMX26" s="757"/>
      <c r="CMY26" s="757"/>
      <c r="CMZ26" s="757"/>
      <c r="CNA26" s="757"/>
      <c r="CNB26" s="757"/>
      <c r="CNC26" s="757"/>
      <c r="CND26" s="757"/>
      <c r="CNE26" s="757"/>
      <c r="CNF26" s="757"/>
      <c r="CNG26" s="757"/>
      <c r="CNH26" s="757"/>
      <c r="CNI26" s="757"/>
      <c r="CNJ26" s="757"/>
      <c r="CNK26" s="757"/>
      <c r="CNL26" s="757"/>
      <c r="CNM26" s="757"/>
      <c r="CNN26" s="757"/>
      <c r="CNO26" s="757"/>
      <c r="CNP26" s="757"/>
      <c r="CNQ26" s="757"/>
      <c r="CNR26" s="757"/>
      <c r="CNS26" s="757"/>
      <c r="CNT26" s="757"/>
      <c r="CNU26" s="757"/>
      <c r="CNV26" s="757"/>
      <c r="CNW26" s="757"/>
      <c r="CNX26" s="757"/>
      <c r="CNY26" s="757"/>
      <c r="CNZ26" s="757"/>
      <c r="COA26" s="757"/>
      <c r="COB26" s="757"/>
      <c r="COC26" s="757"/>
      <c r="COD26" s="757"/>
      <c r="COE26" s="757"/>
      <c r="COF26" s="757"/>
      <c r="COG26" s="757"/>
      <c r="COH26" s="757"/>
      <c r="COI26" s="757"/>
      <c r="COJ26" s="757"/>
      <c r="COK26" s="757"/>
      <c r="COL26" s="757"/>
      <c r="COM26" s="757"/>
      <c r="CON26" s="757"/>
      <c r="COO26" s="757"/>
      <c r="COP26" s="757"/>
      <c r="COQ26" s="757"/>
      <c r="COR26" s="757"/>
      <c r="COS26" s="757"/>
      <c r="COT26" s="757"/>
      <c r="COU26" s="757"/>
      <c r="COV26" s="757"/>
      <c r="COW26" s="757"/>
      <c r="COX26" s="757"/>
      <c r="COY26" s="757"/>
      <c r="COZ26" s="757"/>
      <c r="CPA26" s="757"/>
      <c r="CPB26" s="757"/>
      <c r="CPC26" s="757"/>
      <c r="CPD26" s="757"/>
      <c r="CPE26" s="757"/>
      <c r="CPF26" s="757"/>
      <c r="CPG26" s="757"/>
      <c r="CPH26" s="757"/>
      <c r="CPI26" s="757"/>
      <c r="CPJ26" s="757"/>
      <c r="CPK26" s="757"/>
      <c r="CPL26" s="757"/>
      <c r="CPM26" s="757"/>
      <c r="CPN26" s="757"/>
      <c r="CPO26" s="757"/>
      <c r="CPP26" s="757"/>
      <c r="CPQ26" s="757"/>
      <c r="CPR26" s="757"/>
      <c r="CPS26" s="757"/>
      <c r="CPT26" s="757"/>
      <c r="CPU26" s="757"/>
      <c r="CPV26" s="757"/>
      <c r="CPW26" s="757"/>
      <c r="CPX26" s="757"/>
      <c r="CPY26" s="757"/>
      <c r="CPZ26" s="757"/>
      <c r="CQA26" s="757"/>
      <c r="CQB26" s="757"/>
      <c r="CQC26" s="757"/>
      <c r="CQD26" s="757"/>
      <c r="CQE26" s="757"/>
      <c r="CQF26" s="757"/>
      <c r="CQG26" s="757"/>
      <c r="CQH26" s="757"/>
      <c r="CQI26" s="757"/>
      <c r="CQJ26" s="757"/>
      <c r="CQK26" s="757"/>
      <c r="CQL26" s="757"/>
      <c r="CQM26" s="757"/>
      <c r="CQN26" s="757"/>
      <c r="CQO26" s="757"/>
      <c r="CQP26" s="757"/>
      <c r="CQQ26" s="757"/>
      <c r="CQR26" s="757"/>
      <c r="CQS26" s="757"/>
      <c r="CQT26" s="757"/>
      <c r="CQU26" s="757"/>
      <c r="CQV26" s="757"/>
      <c r="CQW26" s="757"/>
      <c r="CQX26" s="757"/>
      <c r="CQY26" s="757"/>
      <c r="CQZ26" s="757"/>
      <c r="CRA26" s="757"/>
      <c r="CRB26" s="757"/>
      <c r="CRC26" s="757"/>
      <c r="CRD26" s="757"/>
      <c r="CRE26" s="757"/>
      <c r="CRF26" s="757"/>
      <c r="CRG26" s="757"/>
      <c r="CRH26" s="757"/>
      <c r="CRI26" s="757"/>
      <c r="CRJ26" s="757"/>
      <c r="CRK26" s="757"/>
      <c r="CRL26" s="757"/>
      <c r="CRM26" s="757"/>
      <c r="CRN26" s="757"/>
      <c r="CRO26" s="757"/>
      <c r="CRP26" s="757"/>
      <c r="CRQ26" s="757"/>
      <c r="CRR26" s="757"/>
      <c r="CRS26" s="757"/>
      <c r="CRT26" s="757"/>
      <c r="CRU26" s="757"/>
      <c r="CRV26" s="757"/>
      <c r="CRW26" s="757"/>
      <c r="CRX26" s="757"/>
      <c r="CRY26" s="757"/>
      <c r="CRZ26" s="757"/>
      <c r="CSA26" s="757"/>
      <c r="CSB26" s="757"/>
      <c r="CSC26" s="757"/>
      <c r="CSD26" s="757"/>
      <c r="CSE26" s="757"/>
      <c r="CSF26" s="757"/>
      <c r="CSG26" s="757"/>
      <c r="CSH26" s="757"/>
      <c r="CSI26" s="757"/>
      <c r="CSJ26" s="757"/>
      <c r="CSK26" s="757"/>
      <c r="CSL26" s="757"/>
      <c r="CSM26" s="757"/>
      <c r="CSN26" s="757"/>
      <c r="CSO26" s="757"/>
      <c r="CSP26" s="757"/>
      <c r="CSQ26" s="757"/>
      <c r="CSR26" s="757"/>
      <c r="CSS26" s="757"/>
      <c r="CST26" s="757"/>
      <c r="CSU26" s="757"/>
      <c r="CSV26" s="757"/>
      <c r="CSW26" s="757"/>
      <c r="CSX26" s="757"/>
      <c r="CSY26" s="757"/>
      <c r="CSZ26" s="757"/>
      <c r="CTA26" s="757"/>
      <c r="CTB26" s="757"/>
      <c r="CTC26" s="757"/>
      <c r="CTD26" s="757"/>
      <c r="CTE26" s="757"/>
      <c r="CTF26" s="757"/>
      <c r="CTG26" s="757"/>
      <c r="CTH26" s="757"/>
      <c r="CTI26" s="757"/>
      <c r="CTJ26" s="757"/>
      <c r="CTK26" s="757"/>
      <c r="CTL26" s="757"/>
      <c r="CTM26" s="757"/>
      <c r="CTN26" s="757"/>
      <c r="CTO26" s="757"/>
      <c r="CTP26" s="757"/>
      <c r="CTQ26" s="757"/>
      <c r="CTR26" s="757"/>
      <c r="CTS26" s="757"/>
      <c r="CTT26" s="757"/>
      <c r="CTU26" s="757"/>
      <c r="CTV26" s="757"/>
      <c r="CTW26" s="757"/>
      <c r="CTX26" s="757"/>
      <c r="CTY26" s="757"/>
      <c r="CTZ26" s="757"/>
      <c r="CUA26" s="757"/>
      <c r="CUB26" s="757"/>
      <c r="CUC26" s="757"/>
      <c r="CUD26" s="757"/>
      <c r="CUE26" s="757"/>
      <c r="CUF26" s="757"/>
      <c r="CUG26" s="757"/>
      <c r="CUH26" s="757"/>
      <c r="CUI26" s="757"/>
      <c r="CUJ26" s="757"/>
      <c r="CUK26" s="757"/>
      <c r="CUL26" s="757"/>
      <c r="CUM26" s="757"/>
      <c r="CUN26" s="757"/>
      <c r="CUO26" s="757"/>
      <c r="CUP26" s="757"/>
      <c r="CUQ26" s="757"/>
      <c r="CUR26" s="757"/>
      <c r="CUS26" s="757"/>
      <c r="CUT26" s="757"/>
      <c r="CUU26" s="757"/>
      <c r="CUV26" s="757"/>
      <c r="CUW26" s="757"/>
      <c r="CUX26" s="757"/>
      <c r="CUY26" s="757"/>
      <c r="CUZ26" s="757"/>
      <c r="CVA26" s="757"/>
      <c r="CVB26" s="757"/>
      <c r="CVC26" s="757"/>
      <c r="CVD26" s="757"/>
      <c r="CVE26" s="757"/>
      <c r="CVF26" s="757"/>
      <c r="CVG26" s="757"/>
      <c r="CVH26" s="757"/>
      <c r="CVI26" s="757"/>
      <c r="CVJ26" s="757"/>
      <c r="CVK26" s="757"/>
      <c r="CVL26" s="757"/>
      <c r="CVM26" s="757"/>
      <c r="CVN26" s="757"/>
      <c r="CVO26" s="757"/>
      <c r="CVP26" s="757"/>
      <c r="CVQ26" s="757"/>
      <c r="CVR26" s="757"/>
      <c r="CVS26" s="757"/>
      <c r="CVT26" s="757"/>
      <c r="CVU26" s="757"/>
      <c r="CVV26" s="757"/>
      <c r="CVW26" s="757"/>
      <c r="CVX26" s="757"/>
      <c r="CVY26" s="757"/>
      <c r="CVZ26" s="757"/>
      <c r="CWA26" s="757"/>
      <c r="CWB26" s="757"/>
      <c r="CWC26" s="757"/>
      <c r="CWD26" s="757"/>
      <c r="CWE26" s="757"/>
      <c r="CWF26" s="757"/>
      <c r="CWG26" s="757"/>
      <c r="CWH26" s="757"/>
      <c r="CWI26" s="757"/>
      <c r="CWJ26" s="757"/>
      <c r="CWK26" s="757"/>
      <c r="CWL26" s="757"/>
      <c r="CWM26" s="757"/>
      <c r="CWN26" s="757"/>
      <c r="CWO26" s="757"/>
      <c r="CWP26" s="757"/>
      <c r="CWQ26" s="757"/>
      <c r="CWR26" s="757"/>
      <c r="CWS26" s="757"/>
      <c r="CWT26" s="757"/>
      <c r="CWU26" s="757"/>
      <c r="CWV26" s="757"/>
      <c r="CWW26" s="757"/>
      <c r="CWX26" s="757"/>
      <c r="CWY26" s="757"/>
      <c r="CWZ26" s="757"/>
      <c r="CXA26" s="757"/>
      <c r="CXB26" s="757"/>
      <c r="CXC26" s="757"/>
      <c r="CXD26" s="757"/>
      <c r="CXE26" s="757"/>
      <c r="CXF26" s="757"/>
      <c r="CXG26" s="757"/>
      <c r="CXH26" s="757"/>
      <c r="CXI26" s="757"/>
      <c r="CXJ26" s="757"/>
      <c r="CXK26" s="757"/>
      <c r="CXL26" s="757"/>
      <c r="CXM26" s="757"/>
      <c r="CXN26" s="757"/>
      <c r="CXO26" s="757"/>
      <c r="CXP26" s="757"/>
      <c r="CXQ26" s="757"/>
      <c r="CXR26" s="757"/>
      <c r="CXS26" s="757"/>
      <c r="CXT26" s="757"/>
      <c r="CXU26" s="757"/>
      <c r="CXV26" s="757"/>
      <c r="CXW26" s="757"/>
      <c r="CXX26" s="757"/>
      <c r="CXY26" s="757"/>
      <c r="CXZ26" s="757"/>
      <c r="CYA26" s="757"/>
      <c r="CYB26" s="757"/>
      <c r="CYC26" s="757"/>
      <c r="CYD26" s="757"/>
      <c r="CYE26" s="757"/>
      <c r="CYF26" s="757"/>
      <c r="CYG26" s="757"/>
      <c r="CYH26" s="757"/>
      <c r="CYI26" s="757"/>
      <c r="CYJ26" s="757"/>
      <c r="CYK26" s="757"/>
      <c r="CYL26" s="757"/>
      <c r="CYM26" s="757"/>
      <c r="CYN26" s="757"/>
      <c r="CYO26" s="757"/>
      <c r="CYP26" s="757"/>
      <c r="CYQ26" s="757"/>
      <c r="CYR26" s="757"/>
      <c r="CYS26" s="757"/>
      <c r="CYT26" s="757"/>
      <c r="CYU26" s="757"/>
      <c r="CYV26" s="757"/>
      <c r="CYW26" s="757"/>
      <c r="CYX26" s="757"/>
      <c r="CYY26" s="757"/>
      <c r="CYZ26" s="757"/>
      <c r="CZA26" s="757"/>
      <c r="CZB26" s="757"/>
      <c r="CZC26" s="757"/>
      <c r="CZD26" s="757"/>
      <c r="CZE26" s="757"/>
      <c r="CZF26" s="757"/>
      <c r="CZG26" s="757"/>
      <c r="CZH26" s="757"/>
      <c r="CZI26" s="757"/>
      <c r="CZJ26" s="757"/>
      <c r="CZK26" s="757"/>
      <c r="CZL26" s="757"/>
      <c r="CZM26" s="757"/>
      <c r="CZN26" s="757"/>
      <c r="CZO26" s="757"/>
      <c r="CZP26" s="757"/>
      <c r="CZQ26" s="757"/>
      <c r="CZR26" s="757"/>
      <c r="CZS26" s="757"/>
      <c r="CZT26" s="757"/>
      <c r="CZU26" s="757"/>
      <c r="CZV26" s="757"/>
      <c r="CZW26" s="757"/>
      <c r="CZX26" s="757"/>
      <c r="CZY26" s="757"/>
      <c r="CZZ26" s="757"/>
      <c r="DAA26" s="757"/>
      <c r="DAB26" s="757"/>
      <c r="DAC26" s="757"/>
      <c r="DAD26" s="757"/>
      <c r="DAE26" s="757"/>
      <c r="DAF26" s="757"/>
      <c r="DAG26" s="757"/>
      <c r="DAH26" s="757"/>
      <c r="DAI26" s="757"/>
      <c r="DAJ26" s="757"/>
      <c r="DAK26" s="757"/>
      <c r="DAL26" s="757"/>
      <c r="DAM26" s="757"/>
      <c r="DAN26" s="757"/>
      <c r="DAO26" s="757"/>
      <c r="DAP26" s="757"/>
      <c r="DAQ26" s="757"/>
      <c r="DAR26" s="757"/>
      <c r="DAS26" s="757"/>
      <c r="DAT26" s="757"/>
      <c r="DAU26" s="757"/>
      <c r="DAV26" s="757"/>
      <c r="DAW26" s="757"/>
      <c r="DAX26" s="757"/>
      <c r="DAY26" s="757"/>
      <c r="DAZ26" s="757"/>
      <c r="DBA26" s="757"/>
      <c r="DBB26" s="757"/>
      <c r="DBC26" s="757"/>
      <c r="DBD26" s="757"/>
      <c r="DBE26" s="757"/>
      <c r="DBF26" s="757"/>
      <c r="DBG26" s="757"/>
      <c r="DBH26" s="757"/>
      <c r="DBI26" s="757"/>
      <c r="DBJ26" s="757"/>
      <c r="DBK26" s="757"/>
      <c r="DBL26" s="757"/>
      <c r="DBM26" s="757"/>
      <c r="DBN26" s="757"/>
      <c r="DBO26" s="757"/>
      <c r="DBP26" s="757"/>
      <c r="DBQ26" s="757"/>
      <c r="DBR26" s="757"/>
      <c r="DBS26" s="757"/>
      <c r="DBT26" s="757"/>
      <c r="DBU26" s="757"/>
      <c r="DBV26" s="757"/>
      <c r="DBW26" s="757"/>
      <c r="DBX26" s="757"/>
      <c r="DBY26" s="757"/>
      <c r="DBZ26" s="757"/>
      <c r="DCA26" s="757"/>
      <c r="DCB26" s="757"/>
      <c r="DCC26" s="757"/>
      <c r="DCD26" s="757"/>
      <c r="DCE26" s="757"/>
      <c r="DCF26" s="757"/>
      <c r="DCG26" s="757"/>
      <c r="DCH26" s="757"/>
      <c r="DCI26" s="757"/>
      <c r="DCJ26" s="757"/>
      <c r="DCK26" s="757"/>
      <c r="DCL26" s="757"/>
      <c r="DCM26" s="757"/>
      <c r="DCN26" s="757"/>
      <c r="DCO26" s="757"/>
      <c r="DCP26" s="757"/>
      <c r="DCQ26" s="757"/>
      <c r="DCR26" s="757"/>
      <c r="DCS26" s="757"/>
      <c r="DCT26" s="757"/>
      <c r="DCU26" s="757"/>
      <c r="DCV26" s="757"/>
      <c r="DCW26" s="757"/>
      <c r="DCX26" s="757"/>
      <c r="DCY26" s="757"/>
      <c r="DCZ26" s="757"/>
      <c r="DDA26" s="757"/>
      <c r="DDB26" s="757"/>
      <c r="DDC26" s="757"/>
      <c r="DDD26" s="757"/>
      <c r="DDE26" s="757"/>
      <c r="DDF26" s="757"/>
      <c r="DDG26" s="757"/>
      <c r="DDH26" s="757"/>
      <c r="DDI26" s="757"/>
      <c r="DDJ26" s="757"/>
      <c r="DDK26" s="757"/>
      <c r="DDL26" s="757"/>
      <c r="DDM26" s="757"/>
      <c r="DDN26" s="757"/>
      <c r="DDO26" s="757"/>
      <c r="DDP26" s="757"/>
      <c r="DDQ26" s="757"/>
      <c r="DDR26" s="757"/>
      <c r="DDS26" s="757"/>
      <c r="DDT26" s="757"/>
      <c r="DDU26" s="757"/>
      <c r="DDV26" s="757"/>
      <c r="DDW26" s="757"/>
      <c r="DDX26" s="757"/>
      <c r="DDY26" s="757"/>
      <c r="DDZ26" s="757"/>
      <c r="DEA26" s="757"/>
      <c r="DEB26" s="757"/>
      <c r="DEC26" s="757"/>
      <c r="DED26" s="757"/>
      <c r="DEE26" s="757"/>
      <c r="DEF26" s="757"/>
      <c r="DEG26" s="757"/>
      <c r="DEH26" s="757"/>
      <c r="DEI26" s="757"/>
      <c r="DEJ26" s="757"/>
      <c r="DEK26" s="757"/>
      <c r="DEL26" s="757"/>
      <c r="DEM26" s="757"/>
      <c r="DEN26" s="757"/>
      <c r="DEO26" s="757"/>
      <c r="DEP26" s="757"/>
      <c r="DEQ26" s="757"/>
      <c r="DER26" s="757"/>
      <c r="DES26" s="757"/>
      <c r="DET26" s="757"/>
      <c r="DEU26" s="757"/>
      <c r="DEV26" s="757"/>
      <c r="DEW26" s="757"/>
      <c r="DEX26" s="757"/>
      <c r="DEY26" s="757"/>
      <c r="DEZ26" s="757"/>
      <c r="DFA26" s="757"/>
      <c r="DFB26" s="757"/>
      <c r="DFC26" s="757"/>
      <c r="DFD26" s="757"/>
      <c r="DFE26" s="757"/>
      <c r="DFF26" s="757"/>
      <c r="DFG26" s="757"/>
      <c r="DFH26" s="757"/>
      <c r="DFI26" s="757"/>
      <c r="DFJ26" s="757"/>
      <c r="DFK26" s="757"/>
      <c r="DFL26" s="757"/>
      <c r="DFM26" s="757"/>
      <c r="DFN26" s="757"/>
      <c r="DFO26" s="757"/>
      <c r="DFP26" s="757"/>
      <c r="DFQ26" s="757"/>
      <c r="DFR26" s="757"/>
      <c r="DFS26" s="757"/>
      <c r="DFT26" s="757"/>
      <c r="DFU26" s="757"/>
      <c r="DFV26" s="757"/>
      <c r="DFW26" s="757"/>
      <c r="DFX26" s="757"/>
      <c r="DFY26" s="757"/>
      <c r="DFZ26" s="757"/>
      <c r="DGA26" s="757"/>
      <c r="DGB26" s="757"/>
      <c r="DGC26" s="757"/>
      <c r="DGD26" s="757"/>
      <c r="DGE26" s="757"/>
      <c r="DGF26" s="757"/>
      <c r="DGG26" s="757"/>
      <c r="DGH26" s="757"/>
      <c r="DGI26" s="757"/>
      <c r="DGJ26" s="757"/>
      <c r="DGK26" s="757"/>
      <c r="DGL26" s="757"/>
      <c r="DGM26" s="757"/>
      <c r="DGN26" s="757"/>
      <c r="DGO26" s="757"/>
      <c r="DGP26" s="757"/>
      <c r="DGQ26" s="757"/>
      <c r="DGR26" s="757"/>
      <c r="DGS26" s="757"/>
      <c r="DGT26" s="757"/>
      <c r="DGU26" s="757"/>
      <c r="DGV26" s="757"/>
      <c r="DGW26" s="757"/>
      <c r="DGX26" s="757"/>
      <c r="DGY26" s="757"/>
      <c r="DGZ26" s="757"/>
      <c r="DHA26" s="757"/>
      <c r="DHB26" s="757"/>
      <c r="DHC26" s="757"/>
      <c r="DHD26" s="757"/>
      <c r="DHE26" s="757"/>
      <c r="DHF26" s="757"/>
      <c r="DHG26" s="757"/>
      <c r="DHH26" s="757"/>
      <c r="DHI26" s="757"/>
      <c r="DHJ26" s="757"/>
      <c r="DHK26" s="757"/>
      <c r="DHL26" s="757"/>
      <c r="DHM26" s="757"/>
      <c r="DHN26" s="757"/>
      <c r="DHO26" s="757"/>
      <c r="DHP26" s="757"/>
      <c r="DHQ26" s="757"/>
      <c r="DHR26" s="757"/>
      <c r="DHS26" s="757"/>
      <c r="DHT26" s="757"/>
      <c r="DHU26" s="757"/>
      <c r="DHV26" s="757"/>
      <c r="DHW26" s="757"/>
      <c r="DHX26" s="757"/>
      <c r="DHY26" s="757"/>
      <c r="DHZ26" s="757"/>
      <c r="DIA26" s="757"/>
      <c r="DIB26" s="757"/>
      <c r="DIC26" s="757"/>
      <c r="DID26" s="757"/>
      <c r="DIE26" s="757"/>
      <c r="DIF26" s="757"/>
      <c r="DIG26" s="757"/>
      <c r="DIH26" s="757"/>
      <c r="DII26" s="757"/>
      <c r="DIJ26" s="757"/>
      <c r="DIK26" s="757"/>
      <c r="DIL26" s="757"/>
      <c r="DIM26" s="757"/>
      <c r="DIN26" s="757"/>
      <c r="DIO26" s="757"/>
      <c r="DIP26" s="757"/>
      <c r="DIQ26" s="757"/>
      <c r="DIR26" s="757"/>
      <c r="DIS26" s="757"/>
      <c r="DIT26" s="757"/>
      <c r="DIU26" s="757"/>
      <c r="DIV26" s="757"/>
      <c r="DIW26" s="757"/>
      <c r="DIX26" s="757"/>
      <c r="DIY26" s="757"/>
      <c r="DIZ26" s="757"/>
      <c r="DJA26" s="757"/>
      <c r="DJB26" s="757"/>
      <c r="DJC26" s="757"/>
      <c r="DJD26" s="757"/>
      <c r="DJE26" s="757"/>
      <c r="DJF26" s="757"/>
      <c r="DJG26" s="757"/>
      <c r="DJH26" s="757"/>
      <c r="DJI26" s="757"/>
      <c r="DJJ26" s="757"/>
      <c r="DJK26" s="757"/>
      <c r="DJL26" s="757"/>
      <c r="DJM26" s="757"/>
      <c r="DJN26" s="757"/>
      <c r="DJO26" s="757"/>
      <c r="DJP26" s="757"/>
      <c r="DJQ26" s="757"/>
      <c r="DJR26" s="757"/>
      <c r="DJS26" s="757"/>
      <c r="DJT26" s="757"/>
      <c r="DJU26" s="757"/>
      <c r="DJV26" s="757"/>
      <c r="DJW26" s="757"/>
      <c r="DJX26" s="757"/>
      <c r="DJY26" s="757"/>
      <c r="DJZ26" s="757"/>
      <c r="DKA26" s="757"/>
      <c r="DKB26" s="757"/>
      <c r="DKC26" s="757"/>
      <c r="DKD26" s="757"/>
      <c r="DKE26" s="757"/>
      <c r="DKF26" s="757"/>
      <c r="DKG26" s="757"/>
      <c r="DKH26" s="757"/>
      <c r="DKI26" s="757"/>
      <c r="DKJ26" s="757"/>
      <c r="DKK26" s="757"/>
      <c r="DKL26" s="757"/>
      <c r="DKM26" s="757"/>
      <c r="DKN26" s="757"/>
      <c r="DKO26" s="757"/>
      <c r="DKP26" s="757"/>
      <c r="DKQ26" s="757"/>
      <c r="DKR26" s="757"/>
      <c r="DKS26" s="757"/>
      <c r="DKT26" s="757"/>
      <c r="DKU26" s="757"/>
      <c r="DKV26" s="757"/>
      <c r="DKW26" s="757"/>
      <c r="DKX26" s="757"/>
      <c r="DKY26" s="757"/>
      <c r="DKZ26" s="757"/>
      <c r="DLA26" s="757"/>
      <c r="DLB26" s="757"/>
      <c r="DLC26" s="757"/>
      <c r="DLD26" s="757"/>
      <c r="DLE26" s="757"/>
      <c r="DLF26" s="757"/>
      <c r="DLG26" s="757"/>
      <c r="DLH26" s="757"/>
      <c r="DLI26" s="757"/>
      <c r="DLJ26" s="757"/>
      <c r="DLK26" s="757"/>
      <c r="DLL26" s="757"/>
      <c r="DLM26" s="757"/>
      <c r="DLN26" s="757"/>
      <c r="DLO26" s="757"/>
      <c r="DLP26" s="757"/>
      <c r="DLQ26" s="757"/>
      <c r="DLR26" s="757"/>
      <c r="DLS26" s="757"/>
      <c r="DLT26" s="757"/>
      <c r="DLU26" s="757"/>
      <c r="DLV26" s="757"/>
      <c r="DLW26" s="757"/>
      <c r="DLX26" s="757"/>
      <c r="DLY26" s="757"/>
      <c r="DLZ26" s="757"/>
      <c r="DMA26" s="757"/>
      <c r="DMB26" s="757"/>
      <c r="DMC26" s="757"/>
      <c r="DMD26" s="757"/>
      <c r="DME26" s="757"/>
      <c r="DMF26" s="757"/>
      <c r="DMG26" s="757"/>
      <c r="DMH26" s="757"/>
      <c r="DMI26" s="757"/>
      <c r="DMJ26" s="757"/>
      <c r="DMK26" s="757"/>
      <c r="DML26" s="757"/>
      <c r="DMM26" s="757"/>
      <c r="DMN26" s="757"/>
      <c r="DMO26" s="757"/>
      <c r="DMP26" s="757"/>
      <c r="DMQ26" s="757"/>
      <c r="DMR26" s="757"/>
      <c r="DMS26" s="757"/>
      <c r="DMT26" s="757"/>
      <c r="DMU26" s="757"/>
      <c r="DMV26" s="757"/>
      <c r="DMW26" s="757"/>
      <c r="DMX26" s="757"/>
      <c r="DMY26" s="757"/>
      <c r="DMZ26" s="757"/>
      <c r="DNA26" s="757"/>
      <c r="DNB26" s="757"/>
      <c r="DNC26" s="757"/>
      <c r="DND26" s="757"/>
      <c r="DNE26" s="757"/>
      <c r="DNF26" s="757"/>
      <c r="DNG26" s="757"/>
      <c r="DNH26" s="757"/>
      <c r="DNI26" s="757"/>
      <c r="DNJ26" s="757"/>
      <c r="DNK26" s="757"/>
      <c r="DNL26" s="757"/>
      <c r="DNM26" s="757"/>
      <c r="DNN26" s="757"/>
      <c r="DNO26" s="757"/>
      <c r="DNP26" s="757"/>
      <c r="DNQ26" s="757"/>
      <c r="DNR26" s="757"/>
      <c r="DNS26" s="757"/>
      <c r="DNT26" s="757"/>
      <c r="DNU26" s="757"/>
      <c r="DNV26" s="757"/>
      <c r="DNW26" s="757"/>
      <c r="DNX26" s="757"/>
      <c r="DNY26" s="757"/>
      <c r="DNZ26" s="757"/>
      <c r="DOA26" s="757"/>
      <c r="DOB26" s="757"/>
      <c r="DOC26" s="757"/>
      <c r="DOD26" s="757"/>
      <c r="DOE26" s="757"/>
      <c r="DOF26" s="757"/>
      <c r="DOG26" s="757"/>
      <c r="DOH26" s="757"/>
      <c r="DOI26" s="757"/>
      <c r="DOJ26" s="757"/>
      <c r="DOK26" s="757"/>
      <c r="DOL26" s="757"/>
      <c r="DOM26" s="757"/>
      <c r="DON26" s="757"/>
      <c r="DOO26" s="757"/>
      <c r="DOP26" s="757"/>
      <c r="DOQ26" s="757"/>
      <c r="DOR26" s="757"/>
      <c r="DOS26" s="757"/>
      <c r="DOT26" s="757"/>
      <c r="DOU26" s="757"/>
      <c r="DOV26" s="757"/>
      <c r="DOW26" s="757"/>
      <c r="DOX26" s="757"/>
      <c r="DOY26" s="757"/>
      <c r="DOZ26" s="757"/>
      <c r="DPA26" s="757"/>
      <c r="DPB26" s="757"/>
      <c r="DPC26" s="757"/>
      <c r="DPD26" s="757"/>
      <c r="DPE26" s="757"/>
      <c r="DPF26" s="757"/>
      <c r="DPG26" s="757"/>
      <c r="DPH26" s="757"/>
      <c r="DPI26" s="757"/>
      <c r="DPJ26" s="757"/>
      <c r="DPK26" s="757"/>
      <c r="DPL26" s="757"/>
      <c r="DPM26" s="757"/>
      <c r="DPN26" s="757"/>
      <c r="DPO26" s="757"/>
      <c r="DPP26" s="757"/>
      <c r="DPQ26" s="757"/>
      <c r="DPR26" s="757"/>
      <c r="DPS26" s="757"/>
      <c r="DPT26" s="757"/>
      <c r="DPU26" s="757"/>
      <c r="DPV26" s="757"/>
      <c r="DPW26" s="757"/>
      <c r="DPX26" s="757"/>
      <c r="DPY26" s="757"/>
      <c r="DPZ26" s="757"/>
      <c r="DQA26" s="757"/>
      <c r="DQB26" s="757"/>
      <c r="DQC26" s="757"/>
      <c r="DQD26" s="757"/>
      <c r="DQE26" s="757"/>
      <c r="DQF26" s="757"/>
      <c r="DQG26" s="757"/>
      <c r="DQH26" s="757"/>
      <c r="DQI26" s="757"/>
      <c r="DQJ26" s="757"/>
      <c r="DQK26" s="757"/>
      <c r="DQL26" s="757"/>
      <c r="DQM26" s="757"/>
      <c r="DQN26" s="757"/>
      <c r="DQO26" s="757"/>
      <c r="DQP26" s="757"/>
      <c r="DQQ26" s="757"/>
      <c r="DQR26" s="757"/>
      <c r="DQS26" s="757"/>
      <c r="DQT26" s="757"/>
      <c r="DQU26" s="757"/>
      <c r="DQV26" s="757"/>
      <c r="DQW26" s="757"/>
      <c r="DQX26" s="757"/>
      <c r="DQY26" s="757"/>
      <c r="DQZ26" s="757"/>
      <c r="DRA26" s="757"/>
      <c r="DRB26" s="757"/>
      <c r="DRC26" s="757"/>
      <c r="DRD26" s="757"/>
      <c r="DRE26" s="757"/>
      <c r="DRF26" s="757"/>
      <c r="DRG26" s="757"/>
      <c r="DRH26" s="757"/>
      <c r="DRI26" s="757"/>
      <c r="DRJ26" s="757"/>
      <c r="DRK26" s="757"/>
      <c r="DRL26" s="757"/>
      <c r="DRM26" s="757"/>
      <c r="DRN26" s="757"/>
      <c r="DRO26" s="757"/>
      <c r="DRP26" s="757"/>
      <c r="DRQ26" s="757"/>
      <c r="DRR26" s="757"/>
      <c r="DRS26" s="757"/>
      <c r="DRT26" s="757"/>
      <c r="DRU26" s="757"/>
      <c r="DRV26" s="757"/>
      <c r="DRW26" s="757"/>
      <c r="DRX26" s="757"/>
      <c r="DRY26" s="757"/>
      <c r="DRZ26" s="757"/>
      <c r="DSA26" s="757"/>
      <c r="DSB26" s="757"/>
      <c r="DSC26" s="757"/>
      <c r="DSD26" s="757"/>
      <c r="DSE26" s="757"/>
      <c r="DSF26" s="757"/>
      <c r="DSG26" s="757"/>
      <c r="DSH26" s="757"/>
      <c r="DSI26" s="757"/>
      <c r="DSJ26" s="757"/>
      <c r="DSK26" s="757"/>
      <c r="DSL26" s="757"/>
      <c r="DSM26" s="757"/>
      <c r="DSN26" s="757"/>
      <c r="DSO26" s="757"/>
      <c r="DSP26" s="757"/>
      <c r="DSQ26" s="757"/>
      <c r="DSR26" s="757"/>
      <c r="DSS26" s="757"/>
      <c r="DST26" s="757"/>
      <c r="DSU26" s="757"/>
      <c r="DSV26" s="757"/>
      <c r="DSW26" s="757"/>
      <c r="DSX26" s="757"/>
      <c r="DSY26" s="757"/>
      <c r="DSZ26" s="757"/>
      <c r="DTA26" s="757"/>
      <c r="DTB26" s="757"/>
      <c r="DTC26" s="757"/>
      <c r="DTD26" s="757"/>
      <c r="DTE26" s="757"/>
      <c r="DTF26" s="757"/>
      <c r="DTG26" s="757"/>
      <c r="DTH26" s="757"/>
      <c r="DTI26" s="757"/>
      <c r="DTJ26" s="757"/>
      <c r="DTK26" s="757"/>
      <c r="DTL26" s="757"/>
      <c r="DTM26" s="757"/>
      <c r="DTN26" s="757"/>
      <c r="DTO26" s="757"/>
      <c r="DTP26" s="757"/>
      <c r="DTQ26" s="757"/>
      <c r="DTR26" s="757"/>
      <c r="DTS26" s="757"/>
      <c r="DTT26" s="757"/>
      <c r="DTU26" s="757"/>
      <c r="DTV26" s="757"/>
      <c r="DTW26" s="757"/>
      <c r="DTX26" s="757"/>
      <c r="DTY26" s="757"/>
      <c r="DTZ26" s="757"/>
      <c r="DUA26" s="757"/>
      <c r="DUB26" s="757"/>
      <c r="DUC26" s="757"/>
      <c r="DUD26" s="757"/>
      <c r="DUE26" s="757"/>
      <c r="DUF26" s="757"/>
      <c r="DUG26" s="757"/>
      <c r="DUH26" s="757"/>
      <c r="DUI26" s="757"/>
      <c r="DUJ26" s="757"/>
      <c r="DUK26" s="757"/>
      <c r="DUL26" s="757"/>
      <c r="DUM26" s="757"/>
      <c r="DUN26" s="757"/>
      <c r="DUO26" s="757"/>
      <c r="DUP26" s="757"/>
      <c r="DUQ26" s="757"/>
      <c r="DUR26" s="757"/>
      <c r="DUS26" s="757"/>
      <c r="DUT26" s="757"/>
      <c r="DUU26" s="757"/>
      <c r="DUV26" s="757"/>
      <c r="DUW26" s="757"/>
      <c r="DUX26" s="757"/>
      <c r="DUY26" s="757"/>
      <c r="DUZ26" s="757"/>
      <c r="DVA26" s="757"/>
      <c r="DVB26" s="757"/>
      <c r="DVC26" s="757"/>
      <c r="DVD26" s="757"/>
      <c r="DVE26" s="757"/>
      <c r="DVF26" s="757"/>
      <c r="DVG26" s="757"/>
      <c r="DVH26" s="757"/>
      <c r="DVI26" s="757"/>
      <c r="DVJ26" s="757"/>
      <c r="DVK26" s="757"/>
      <c r="DVL26" s="757"/>
      <c r="DVM26" s="757"/>
      <c r="DVN26" s="757"/>
      <c r="DVO26" s="757"/>
      <c r="DVP26" s="757"/>
      <c r="DVQ26" s="757"/>
      <c r="DVR26" s="757"/>
      <c r="DVS26" s="757"/>
      <c r="DVT26" s="757"/>
      <c r="DVU26" s="757"/>
      <c r="DVV26" s="757"/>
      <c r="DVW26" s="757"/>
      <c r="DVX26" s="757"/>
      <c r="DVY26" s="757"/>
      <c r="DVZ26" s="757"/>
      <c r="DWA26" s="757"/>
      <c r="DWB26" s="757"/>
      <c r="DWC26" s="757"/>
      <c r="DWD26" s="757"/>
      <c r="DWE26" s="757"/>
      <c r="DWF26" s="757"/>
      <c r="DWG26" s="757"/>
      <c r="DWH26" s="757"/>
      <c r="DWI26" s="757"/>
      <c r="DWJ26" s="757"/>
      <c r="DWK26" s="757"/>
      <c r="DWL26" s="757"/>
      <c r="DWM26" s="757"/>
      <c r="DWN26" s="757"/>
      <c r="DWO26" s="757"/>
      <c r="DWP26" s="757"/>
      <c r="DWQ26" s="757"/>
      <c r="DWR26" s="757"/>
      <c r="DWS26" s="757"/>
      <c r="DWT26" s="757"/>
      <c r="DWU26" s="757"/>
      <c r="DWV26" s="757"/>
      <c r="DWW26" s="757"/>
      <c r="DWX26" s="757"/>
      <c r="DWY26" s="757"/>
      <c r="DWZ26" s="757"/>
      <c r="DXA26" s="757"/>
      <c r="DXB26" s="757"/>
      <c r="DXC26" s="757"/>
      <c r="DXD26" s="757"/>
      <c r="DXE26" s="757"/>
      <c r="DXF26" s="757"/>
      <c r="DXG26" s="757"/>
      <c r="DXH26" s="757"/>
      <c r="DXI26" s="757"/>
      <c r="DXJ26" s="757"/>
      <c r="DXK26" s="757"/>
      <c r="DXL26" s="757"/>
      <c r="DXM26" s="757"/>
      <c r="DXN26" s="757"/>
      <c r="DXO26" s="757"/>
      <c r="DXP26" s="757"/>
      <c r="DXQ26" s="757"/>
      <c r="DXR26" s="757"/>
      <c r="DXS26" s="757"/>
      <c r="DXT26" s="757"/>
      <c r="DXU26" s="757"/>
      <c r="DXV26" s="757"/>
      <c r="DXW26" s="757"/>
      <c r="DXX26" s="757"/>
      <c r="DXY26" s="757"/>
      <c r="DXZ26" s="757"/>
      <c r="DYA26" s="757"/>
      <c r="DYB26" s="757"/>
      <c r="DYC26" s="757"/>
      <c r="DYD26" s="757"/>
      <c r="DYE26" s="757"/>
      <c r="DYF26" s="757"/>
      <c r="DYG26" s="757"/>
      <c r="DYH26" s="757"/>
      <c r="DYI26" s="757"/>
      <c r="DYJ26" s="757"/>
      <c r="DYK26" s="757"/>
      <c r="DYL26" s="757"/>
      <c r="DYM26" s="757"/>
      <c r="DYN26" s="757"/>
      <c r="DYO26" s="757"/>
      <c r="DYP26" s="757"/>
      <c r="DYQ26" s="757"/>
      <c r="DYR26" s="757"/>
      <c r="DYS26" s="757"/>
      <c r="DYT26" s="757"/>
      <c r="DYU26" s="757"/>
      <c r="DYV26" s="757"/>
      <c r="DYW26" s="757"/>
      <c r="DYX26" s="757"/>
      <c r="DYY26" s="757"/>
      <c r="DYZ26" s="757"/>
      <c r="DZA26" s="757"/>
      <c r="DZB26" s="757"/>
      <c r="DZC26" s="757"/>
      <c r="DZD26" s="757"/>
      <c r="DZE26" s="757"/>
      <c r="DZF26" s="757"/>
      <c r="DZG26" s="757"/>
      <c r="DZH26" s="757"/>
      <c r="DZI26" s="757"/>
      <c r="DZJ26" s="757"/>
      <c r="DZK26" s="757"/>
      <c r="DZL26" s="757"/>
      <c r="DZM26" s="757"/>
      <c r="DZN26" s="757"/>
      <c r="DZO26" s="757"/>
      <c r="DZP26" s="757"/>
      <c r="DZQ26" s="757"/>
      <c r="DZR26" s="757"/>
      <c r="DZS26" s="757"/>
      <c r="DZT26" s="757"/>
      <c r="DZU26" s="757"/>
      <c r="DZV26" s="757"/>
      <c r="DZW26" s="757"/>
      <c r="DZX26" s="757"/>
      <c r="DZY26" s="757"/>
      <c r="DZZ26" s="757"/>
      <c r="EAA26" s="757"/>
      <c r="EAB26" s="757"/>
      <c r="EAC26" s="757"/>
      <c r="EAD26" s="757"/>
      <c r="EAE26" s="757"/>
      <c r="EAF26" s="757"/>
      <c r="EAG26" s="757"/>
      <c r="EAH26" s="757"/>
      <c r="EAI26" s="757"/>
      <c r="EAJ26" s="757"/>
      <c r="EAK26" s="757"/>
      <c r="EAL26" s="757"/>
      <c r="EAM26" s="757"/>
      <c r="EAN26" s="757"/>
      <c r="EAO26" s="757"/>
      <c r="EAP26" s="757"/>
      <c r="EAQ26" s="757"/>
      <c r="EAR26" s="757"/>
      <c r="EAS26" s="757"/>
      <c r="EAT26" s="757"/>
      <c r="EAU26" s="757"/>
      <c r="EAV26" s="757"/>
      <c r="EAW26" s="757"/>
      <c r="EAX26" s="757"/>
      <c r="EAY26" s="757"/>
      <c r="EAZ26" s="757"/>
      <c r="EBA26" s="757"/>
      <c r="EBB26" s="757"/>
      <c r="EBC26" s="757"/>
      <c r="EBD26" s="757"/>
      <c r="EBE26" s="757"/>
      <c r="EBF26" s="757"/>
      <c r="EBG26" s="757"/>
      <c r="EBH26" s="757"/>
      <c r="EBI26" s="757"/>
      <c r="EBJ26" s="757"/>
      <c r="EBK26" s="757"/>
      <c r="EBL26" s="757"/>
      <c r="EBM26" s="757"/>
      <c r="EBN26" s="757"/>
      <c r="EBO26" s="757"/>
      <c r="EBP26" s="757"/>
      <c r="EBQ26" s="757"/>
      <c r="EBR26" s="757"/>
      <c r="EBS26" s="757"/>
      <c r="EBT26" s="757"/>
      <c r="EBU26" s="757"/>
      <c r="EBV26" s="757"/>
      <c r="EBW26" s="757"/>
      <c r="EBX26" s="757"/>
      <c r="EBY26" s="757"/>
      <c r="EBZ26" s="757"/>
      <c r="ECA26" s="757"/>
      <c r="ECB26" s="757"/>
      <c r="ECC26" s="757"/>
      <c r="ECD26" s="757"/>
      <c r="ECE26" s="757"/>
      <c r="ECF26" s="757"/>
      <c r="ECG26" s="757"/>
      <c r="ECH26" s="757"/>
      <c r="ECI26" s="757"/>
      <c r="ECJ26" s="757"/>
      <c r="ECK26" s="757"/>
      <c r="ECL26" s="757"/>
      <c r="ECM26" s="757"/>
      <c r="ECN26" s="757"/>
      <c r="ECO26" s="757"/>
      <c r="ECP26" s="757"/>
      <c r="ECQ26" s="757"/>
      <c r="ECR26" s="757"/>
      <c r="ECS26" s="757"/>
      <c r="ECT26" s="757"/>
      <c r="ECU26" s="757"/>
      <c r="ECV26" s="757"/>
      <c r="ECW26" s="757"/>
      <c r="ECX26" s="757"/>
      <c r="ECY26" s="757"/>
      <c r="ECZ26" s="757"/>
      <c r="EDA26" s="757"/>
      <c r="EDB26" s="757"/>
      <c r="EDC26" s="757"/>
      <c r="EDD26" s="757"/>
      <c r="EDE26" s="757"/>
      <c r="EDF26" s="757"/>
      <c r="EDG26" s="757"/>
      <c r="EDH26" s="757"/>
      <c r="EDI26" s="757"/>
      <c r="EDJ26" s="757"/>
      <c r="EDK26" s="757"/>
      <c r="EDL26" s="757"/>
      <c r="EDM26" s="757"/>
      <c r="EDN26" s="757"/>
      <c r="EDO26" s="757"/>
      <c r="EDP26" s="757"/>
      <c r="EDQ26" s="757"/>
      <c r="EDR26" s="757"/>
      <c r="EDS26" s="757"/>
      <c r="EDT26" s="757"/>
      <c r="EDU26" s="757"/>
      <c r="EDV26" s="757"/>
      <c r="EDW26" s="757"/>
      <c r="EDX26" s="757"/>
      <c r="EDY26" s="757"/>
      <c r="EDZ26" s="757"/>
      <c r="EEA26" s="757"/>
      <c r="EEB26" s="757"/>
      <c r="EEC26" s="757"/>
      <c r="EED26" s="757"/>
      <c r="EEE26" s="757"/>
      <c r="EEF26" s="757"/>
      <c r="EEG26" s="757"/>
      <c r="EEH26" s="757"/>
      <c r="EEI26" s="757"/>
      <c r="EEJ26" s="757"/>
      <c r="EEK26" s="757"/>
      <c r="EEL26" s="757"/>
      <c r="EEM26" s="757"/>
      <c r="EEN26" s="757"/>
      <c r="EEO26" s="757"/>
      <c r="EEP26" s="757"/>
      <c r="EEQ26" s="757"/>
      <c r="EER26" s="757"/>
      <c r="EES26" s="757"/>
      <c r="EET26" s="757"/>
      <c r="EEU26" s="757"/>
      <c r="EEV26" s="757"/>
      <c r="EEW26" s="757"/>
      <c r="EEX26" s="757"/>
      <c r="EEY26" s="757"/>
      <c r="EEZ26" s="757"/>
      <c r="EFA26" s="757"/>
      <c r="EFB26" s="757"/>
      <c r="EFC26" s="757"/>
      <c r="EFD26" s="757"/>
      <c r="EFE26" s="757"/>
      <c r="EFF26" s="757"/>
      <c r="EFG26" s="757"/>
      <c r="EFH26" s="757"/>
      <c r="EFI26" s="757"/>
      <c r="EFJ26" s="757"/>
      <c r="EFK26" s="757"/>
      <c r="EFL26" s="757"/>
      <c r="EFM26" s="757"/>
      <c r="EFN26" s="757"/>
      <c r="EFO26" s="757"/>
      <c r="EFP26" s="757"/>
      <c r="EFQ26" s="757"/>
      <c r="EFR26" s="757"/>
      <c r="EFS26" s="757"/>
      <c r="EFT26" s="757"/>
      <c r="EFU26" s="757"/>
      <c r="EFV26" s="757"/>
      <c r="EFW26" s="757"/>
      <c r="EFX26" s="757"/>
      <c r="EFY26" s="757"/>
      <c r="EFZ26" s="757"/>
      <c r="EGA26" s="757"/>
      <c r="EGB26" s="757"/>
      <c r="EGC26" s="757"/>
      <c r="EGD26" s="757"/>
      <c r="EGE26" s="757"/>
      <c r="EGF26" s="757"/>
      <c r="EGG26" s="757"/>
      <c r="EGH26" s="757"/>
      <c r="EGI26" s="757"/>
      <c r="EGJ26" s="757"/>
      <c r="EGK26" s="757"/>
      <c r="EGL26" s="757"/>
      <c r="EGM26" s="757"/>
      <c r="EGN26" s="757"/>
      <c r="EGO26" s="757"/>
      <c r="EGP26" s="757"/>
      <c r="EGQ26" s="757"/>
      <c r="EGR26" s="757"/>
      <c r="EGS26" s="757"/>
      <c r="EGT26" s="757"/>
      <c r="EGU26" s="757"/>
      <c r="EGV26" s="757"/>
      <c r="EGW26" s="757"/>
      <c r="EGX26" s="757"/>
      <c r="EGY26" s="757"/>
      <c r="EGZ26" s="757"/>
      <c r="EHA26" s="757"/>
      <c r="EHB26" s="757"/>
      <c r="EHC26" s="757"/>
      <c r="EHD26" s="757"/>
      <c r="EHE26" s="757"/>
      <c r="EHF26" s="757"/>
      <c r="EHG26" s="757"/>
      <c r="EHH26" s="757"/>
      <c r="EHI26" s="757"/>
      <c r="EHJ26" s="757"/>
      <c r="EHK26" s="757"/>
      <c r="EHL26" s="757"/>
      <c r="EHM26" s="757"/>
      <c r="EHN26" s="757"/>
      <c r="EHO26" s="757"/>
      <c r="EHP26" s="757"/>
      <c r="EHQ26" s="757"/>
      <c r="EHR26" s="757"/>
      <c r="EHS26" s="757"/>
      <c r="EHT26" s="757"/>
      <c r="EHU26" s="757"/>
      <c r="EHV26" s="757"/>
      <c r="EHW26" s="757"/>
      <c r="EHX26" s="757"/>
      <c r="EHY26" s="757"/>
      <c r="EHZ26" s="757"/>
      <c r="EIA26" s="757"/>
      <c r="EIB26" s="757"/>
      <c r="EIC26" s="757"/>
      <c r="EID26" s="757"/>
      <c r="EIE26" s="757"/>
      <c r="EIF26" s="757"/>
      <c r="EIG26" s="757"/>
      <c r="EIH26" s="757"/>
      <c r="EII26" s="757"/>
      <c r="EIJ26" s="757"/>
      <c r="EIK26" s="757"/>
      <c r="EIL26" s="757"/>
      <c r="EIM26" s="757"/>
      <c r="EIN26" s="757"/>
      <c r="EIO26" s="757"/>
      <c r="EIP26" s="757"/>
      <c r="EIQ26" s="757"/>
      <c r="EIR26" s="757"/>
      <c r="EIS26" s="757"/>
      <c r="EIT26" s="757"/>
      <c r="EIU26" s="757"/>
      <c r="EIV26" s="757"/>
      <c r="EIW26" s="757"/>
      <c r="EIX26" s="757"/>
      <c r="EIY26" s="757"/>
      <c r="EIZ26" s="757"/>
      <c r="EJA26" s="757"/>
      <c r="EJB26" s="757"/>
      <c r="EJC26" s="757"/>
      <c r="EJD26" s="757"/>
      <c r="EJE26" s="757"/>
      <c r="EJF26" s="757"/>
      <c r="EJG26" s="757"/>
      <c r="EJH26" s="757"/>
      <c r="EJI26" s="757"/>
      <c r="EJJ26" s="757"/>
      <c r="EJK26" s="757"/>
      <c r="EJL26" s="757"/>
      <c r="EJM26" s="757"/>
      <c r="EJN26" s="757"/>
      <c r="EJO26" s="757"/>
      <c r="EJP26" s="757"/>
      <c r="EJQ26" s="757"/>
      <c r="EJR26" s="757"/>
      <c r="EJS26" s="757"/>
      <c r="EJT26" s="757"/>
      <c r="EJU26" s="757"/>
      <c r="EJV26" s="757"/>
      <c r="EJW26" s="757"/>
      <c r="EJX26" s="757"/>
      <c r="EJY26" s="757"/>
      <c r="EJZ26" s="757"/>
      <c r="EKA26" s="757"/>
      <c r="EKB26" s="757"/>
      <c r="EKC26" s="757"/>
      <c r="EKD26" s="757"/>
      <c r="EKE26" s="757"/>
      <c r="EKF26" s="757"/>
      <c r="EKG26" s="757"/>
      <c r="EKH26" s="757"/>
      <c r="EKI26" s="757"/>
      <c r="EKJ26" s="757"/>
      <c r="EKK26" s="757"/>
      <c r="EKL26" s="757"/>
      <c r="EKM26" s="757"/>
      <c r="EKN26" s="757"/>
      <c r="EKO26" s="757"/>
      <c r="EKP26" s="757"/>
      <c r="EKQ26" s="757"/>
      <c r="EKR26" s="757"/>
      <c r="EKS26" s="757"/>
      <c r="EKT26" s="757"/>
      <c r="EKU26" s="757"/>
      <c r="EKV26" s="757"/>
      <c r="EKW26" s="757"/>
      <c r="EKX26" s="757"/>
      <c r="EKY26" s="757"/>
      <c r="EKZ26" s="757"/>
      <c r="ELA26" s="757"/>
      <c r="ELB26" s="757"/>
      <c r="ELC26" s="757"/>
      <c r="ELD26" s="757"/>
      <c r="ELE26" s="757"/>
      <c r="ELF26" s="757"/>
      <c r="ELG26" s="757"/>
      <c r="ELH26" s="757"/>
      <c r="ELI26" s="757"/>
      <c r="ELJ26" s="757"/>
      <c r="ELK26" s="757"/>
      <c r="ELL26" s="757"/>
      <c r="ELM26" s="757"/>
      <c r="ELN26" s="757"/>
      <c r="ELO26" s="757"/>
      <c r="ELP26" s="757"/>
      <c r="ELQ26" s="757"/>
      <c r="ELR26" s="757"/>
      <c r="ELS26" s="757"/>
      <c r="ELT26" s="757"/>
      <c r="ELU26" s="757"/>
      <c r="ELV26" s="757"/>
      <c r="ELW26" s="757"/>
      <c r="ELX26" s="757"/>
      <c r="ELY26" s="757"/>
      <c r="ELZ26" s="757"/>
      <c r="EMA26" s="757"/>
      <c r="EMB26" s="757"/>
      <c r="EMC26" s="757"/>
      <c r="EMD26" s="757"/>
      <c r="EME26" s="757"/>
      <c r="EMF26" s="757"/>
      <c r="EMG26" s="757"/>
      <c r="EMH26" s="757"/>
      <c r="EMI26" s="757"/>
      <c r="EMJ26" s="757"/>
      <c r="EMK26" s="757"/>
      <c r="EML26" s="757"/>
      <c r="EMM26" s="757"/>
      <c r="EMN26" s="757"/>
      <c r="EMO26" s="757"/>
      <c r="EMP26" s="757"/>
      <c r="EMQ26" s="757"/>
      <c r="EMR26" s="757"/>
      <c r="EMS26" s="757"/>
      <c r="EMT26" s="757"/>
      <c r="EMU26" s="757"/>
      <c r="EMV26" s="757"/>
      <c r="EMW26" s="757"/>
      <c r="EMX26" s="757"/>
      <c r="EMY26" s="757"/>
      <c r="EMZ26" s="757"/>
      <c r="ENA26" s="757"/>
      <c r="ENB26" s="757"/>
      <c r="ENC26" s="757"/>
      <c r="END26" s="757"/>
      <c r="ENE26" s="757"/>
      <c r="ENF26" s="757"/>
      <c r="ENG26" s="757"/>
      <c r="ENH26" s="757"/>
      <c r="ENI26" s="757"/>
      <c r="ENJ26" s="757"/>
      <c r="ENK26" s="757"/>
      <c r="ENL26" s="757"/>
      <c r="ENM26" s="757"/>
      <c r="ENN26" s="757"/>
      <c r="ENO26" s="757"/>
      <c r="ENP26" s="757"/>
      <c r="ENQ26" s="757"/>
      <c r="ENR26" s="757"/>
      <c r="ENS26" s="757"/>
      <c r="ENT26" s="757"/>
      <c r="ENU26" s="757"/>
      <c r="ENV26" s="757"/>
      <c r="ENW26" s="757"/>
      <c r="ENX26" s="757"/>
      <c r="ENY26" s="757"/>
      <c r="ENZ26" s="757"/>
      <c r="EOA26" s="757"/>
      <c r="EOB26" s="757"/>
      <c r="EOC26" s="757"/>
      <c r="EOD26" s="757"/>
      <c r="EOE26" s="757"/>
      <c r="EOF26" s="757"/>
      <c r="EOG26" s="757"/>
      <c r="EOH26" s="757"/>
      <c r="EOI26" s="757"/>
      <c r="EOJ26" s="757"/>
      <c r="EOK26" s="757"/>
      <c r="EOL26" s="757"/>
      <c r="EOM26" s="757"/>
      <c r="EON26" s="757"/>
      <c r="EOO26" s="757"/>
      <c r="EOP26" s="757"/>
      <c r="EOQ26" s="757"/>
      <c r="EOR26" s="757"/>
      <c r="EOS26" s="757"/>
      <c r="EOT26" s="757"/>
      <c r="EOU26" s="757"/>
      <c r="EOV26" s="757"/>
      <c r="EOW26" s="757"/>
      <c r="EOX26" s="757"/>
      <c r="EOY26" s="757"/>
      <c r="EOZ26" s="757"/>
      <c r="EPA26" s="757"/>
      <c r="EPB26" s="757"/>
      <c r="EPC26" s="757"/>
      <c r="EPD26" s="757"/>
      <c r="EPE26" s="757"/>
      <c r="EPF26" s="757"/>
      <c r="EPG26" s="757"/>
      <c r="EPH26" s="757"/>
      <c r="EPI26" s="757"/>
      <c r="EPJ26" s="757"/>
      <c r="EPK26" s="757"/>
      <c r="EPL26" s="757"/>
      <c r="EPM26" s="757"/>
      <c r="EPN26" s="757"/>
      <c r="EPO26" s="757"/>
      <c r="EPP26" s="757"/>
      <c r="EPQ26" s="757"/>
      <c r="EPR26" s="757"/>
      <c r="EPS26" s="757"/>
      <c r="EPT26" s="757"/>
      <c r="EPU26" s="757"/>
      <c r="EPV26" s="757"/>
      <c r="EPW26" s="757"/>
      <c r="EPX26" s="757"/>
      <c r="EPY26" s="757"/>
      <c r="EPZ26" s="757"/>
      <c r="EQA26" s="757"/>
      <c r="EQB26" s="757"/>
      <c r="EQC26" s="757"/>
      <c r="EQD26" s="757"/>
      <c r="EQE26" s="757"/>
      <c r="EQF26" s="757"/>
      <c r="EQG26" s="757"/>
      <c r="EQH26" s="757"/>
      <c r="EQI26" s="757"/>
      <c r="EQJ26" s="757"/>
      <c r="EQK26" s="757"/>
      <c r="EQL26" s="757"/>
      <c r="EQM26" s="757"/>
      <c r="EQN26" s="757"/>
      <c r="EQO26" s="757"/>
      <c r="EQP26" s="757"/>
      <c r="EQQ26" s="757"/>
      <c r="EQR26" s="757"/>
      <c r="EQS26" s="757"/>
      <c r="EQT26" s="757"/>
      <c r="EQU26" s="757"/>
      <c r="EQV26" s="757"/>
      <c r="EQW26" s="757"/>
      <c r="EQX26" s="757"/>
      <c r="EQY26" s="757"/>
      <c r="EQZ26" s="757"/>
      <c r="ERA26" s="757"/>
      <c r="ERB26" s="757"/>
      <c r="ERC26" s="757"/>
      <c r="ERD26" s="757"/>
      <c r="ERE26" s="757"/>
      <c r="ERF26" s="757"/>
      <c r="ERG26" s="757"/>
      <c r="ERH26" s="757"/>
      <c r="ERI26" s="757"/>
      <c r="ERJ26" s="757"/>
      <c r="ERK26" s="757"/>
      <c r="ERL26" s="757"/>
      <c r="ERM26" s="757"/>
      <c r="ERN26" s="757"/>
      <c r="ERO26" s="757"/>
      <c r="ERP26" s="757"/>
      <c r="ERQ26" s="757"/>
      <c r="ERR26" s="757"/>
      <c r="ERS26" s="757"/>
      <c r="ERT26" s="757"/>
      <c r="ERU26" s="757"/>
      <c r="ERV26" s="757"/>
      <c r="ERW26" s="757"/>
      <c r="ERX26" s="757"/>
      <c r="ERY26" s="757"/>
      <c r="ERZ26" s="757"/>
      <c r="ESA26" s="757"/>
      <c r="ESB26" s="757"/>
      <c r="ESC26" s="757"/>
      <c r="ESD26" s="757"/>
      <c r="ESE26" s="757"/>
      <c r="ESF26" s="757"/>
      <c r="ESG26" s="757"/>
      <c r="ESH26" s="757"/>
      <c r="ESI26" s="757"/>
      <c r="ESJ26" s="757"/>
      <c r="ESK26" s="757"/>
      <c r="ESL26" s="757"/>
      <c r="ESM26" s="757"/>
      <c r="ESN26" s="757"/>
      <c r="ESO26" s="757"/>
      <c r="ESP26" s="757"/>
      <c r="ESQ26" s="757"/>
      <c r="ESR26" s="757"/>
      <c r="ESS26" s="757"/>
      <c r="EST26" s="757"/>
      <c r="ESU26" s="757"/>
      <c r="ESV26" s="757"/>
      <c r="ESW26" s="757"/>
      <c r="ESX26" s="757"/>
      <c r="ESY26" s="757"/>
      <c r="ESZ26" s="757"/>
      <c r="ETA26" s="757"/>
      <c r="ETB26" s="757"/>
      <c r="ETC26" s="757"/>
      <c r="ETD26" s="757"/>
      <c r="ETE26" s="757"/>
      <c r="ETF26" s="757"/>
      <c r="ETG26" s="757"/>
      <c r="ETH26" s="757"/>
      <c r="ETI26" s="757"/>
      <c r="ETJ26" s="757"/>
      <c r="ETK26" s="757"/>
      <c r="ETL26" s="757"/>
      <c r="ETM26" s="757"/>
      <c r="ETN26" s="757"/>
      <c r="ETO26" s="757"/>
      <c r="ETP26" s="757"/>
      <c r="ETQ26" s="757"/>
      <c r="ETR26" s="757"/>
      <c r="ETS26" s="757"/>
      <c r="ETT26" s="757"/>
      <c r="ETU26" s="757"/>
      <c r="ETV26" s="757"/>
      <c r="ETW26" s="757"/>
      <c r="ETX26" s="757"/>
      <c r="ETY26" s="757"/>
      <c r="ETZ26" s="757"/>
      <c r="EUA26" s="757"/>
      <c r="EUB26" s="757"/>
      <c r="EUC26" s="757"/>
      <c r="EUD26" s="757"/>
      <c r="EUE26" s="757"/>
      <c r="EUF26" s="757"/>
      <c r="EUG26" s="757"/>
      <c r="EUH26" s="757"/>
      <c r="EUI26" s="757"/>
      <c r="EUJ26" s="757"/>
      <c r="EUK26" s="757"/>
      <c r="EUL26" s="757"/>
      <c r="EUM26" s="757"/>
      <c r="EUN26" s="757"/>
      <c r="EUO26" s="757"/>
      <c r="EUP26" s="757"/>
      <c r="EUQ26" s="757"/>
      <c r="EUR26" s="757"/>
      <c r="EUS26" s="757"/>
      <c r="EUT26" s="757"/>
      <c r="EUU26" s="757"/>
      <c r="EUV26" s="757"/>
      <c r="EUW26" s="757"/>
      <c r="EUX26" s="757"/>
      <c r="EUY26" s="757"/>
      <c r="EUZ26" s="757"/>
      <c r="EVA26" s="757"/>
      <c r="EVB26" s="757"/>
      <c r="EVC26" s="757"/>
      <c r="EVD26" s="757"/>
      <c r="EVE26" s="757"/>
      <c r="EVF26" s="757"/>
      <c r="EVG26" s="757"/>
      <c r="EVH26" s="757"/>
      <c r="EVI26" s="757"/>
      <c r="EVJ26" s="757"/>
      <c r="EVK26" s="757"/>
      <c r="EVL26" s="757"/>
      <c r="EVM26" s="757"/>
      <c r="EVN26" s="757"/>
      <c r="EVO26" s="757"/>
      <c r="EVP26" s="757"/>
      <c r="EVQ26" s="757"/>
      <c r="EVR26" s="757"/>
      <c r="EVS26" s="757"/>
      <c r="EVT26" s="757"/>
      <c r="EVU26" s="757"/>
      <c r="EVV26" s="757"/>
      <c r="EVW26" s="757"/>
      <c r="EVX26" s="757"/>
      <c r="EVY26" s="757"/>
      <c r="EVZ26" s="757"/>
      <c r="EWA26" s="757"/>
      <c r="EWB26" s="757"/>
      <c r="EWC26" s="757"/>
      <c r="EWD26" s="757"/>
      <c r="EWE26" s="757"/>
      <c r="EWF26" s="757"/>
      <c r="EWG26" s="757"/>
      <c r="EWH26" s="757"/>
      <c r="EWI26" s="757"/>
      <c r="EWJ26" s="757"/>
      <c r="EWK26" s="757"/>
      <c r="EWL26" s="757"/>
      <c r="EWM26" s="757"/>
      <c r="EWN26" s="757"/>
      <c r="EWO26" s="757"/>
      <c r="EWP26" s="757"/>
      <c r="EWQ26" s="757"/>
      <c r="EWR26" s="757"/>
      <c r="EWS26" s="757"/>
      <c r="EWT26" s="757"/>
      <c r="EWU26" s="757"/>
      <c r="EWV26" s="757"/>
      <c r="EWW26" s="757"/>
      <c r="EWX26" s="757"/>
      <c r="EWY26" s="757"/>
      <c r="EWZ26" s="757"/>
      <c r="EXA26" s="757"/>
      <c r="EXB26" s="757"/>
      <c r="EXC26" s="757"/>
      <c r="EXD26" s="757"/>
      <c r="EXE26" s="757"/>
      <c r="EXF26" s="757"/>
      <c r="EXG26" s="757"/>
      <c r="EXH26" s="757"/>
      <c r="EXI26" s="757"/>
      <c r="EXJ26" s="757"/>
      <c r="EXK26" s="757"/>
      <c r="EXL26" s="757"/>
      <c r="EXM26" s="757"/>
      <c r="EXN26" s="757"/>
      <c r="EXO26" s="757"/>
      <c r="EXP26" s="757"/>
      <c r="EXQ26" s="757"/>
      <c r="EXR26" s="757"/>
      <c r="EXS26" s="757"/>
      <c r="EXT26" s="757"/>
      <c r="EXU26" s="757"/>
      <c r="EXV26" s="757"/>
      <c r="EXW26" s="757"/>
      <c r="EXX26" s="757"/>
      <c r="EXY26" s="757"/>
      <c r="EXZ26" s="757"/>
      <c r="EYA26" s="757"/>
      <c r="EYB26" s="757"/>
      <c r="EYC26" s="757"/>
      <c r="EYD26" s="757"/>
      <c r="EYE26" s="757"/>
      <c r="EYF26" s="757"/>
      <c r="EYG26" s="757"/>
      <c r="EYH26" s="757"/>
      <c r="EYI26" s="757"/>
      <c r="EYJ26" s="757"/>
      <c r="EYK26" s="757"/>
      <c r="EYL26" s="757"/>
      <c r="EYM26" s="757"/>
      <c r="EYN26" s="757"/>
      <c r="EYO26" s="757"/>
      <c r="EYP26" s="757"/>
      <c r="EYQ26" s="757"/>
      <c r="EYR26" s="757"/>
      <c r="EYS26" s="757"/>
      <c r="EYT26" s="757"/>
      <c r="EYU26" s="757"/>
      <c r="EYV26" s="757"/>
      <c r="EYW26" s="757"/>
      <c r="EYX26" s="757"/>
      <c r="EYY26" s="757"/>
      <c r="EYZ26" s="757"/>
      <c r="EZA26" s="757"/>
      <c r="EZB26" s="757"/>
      <c r="EZC26" s="757"/>
      <c r="EZD26" s="757"/>
      <c r="EZE26" s="757"/>
      <c r="EZF26" s="757"/>
      <c r="EZG26" s="757"/>
      <c r="EZH26" s="757"/>
      <c r="EZI26" s="757"/>
      <c r="EZJ26" s="757"/>
      <c r="EZK26" s="757"/>
      <c r="EZL26" s="757"/>
      <c r="EZM26" s="757"/>
      <c r="EZN26" s="757"/>
      <c r="EZO26" s="757"/>
      <c r="EZP26" s="757"/>
      <c r="EZQ26" s="757"/>
      <c r="EZR26" s="757"/>
      <c r="EZS26" s="757"/>
      <c r="EZT26" s="757"/>
      <c r="EZU26" s="757"/>
      <c r="EZV26" s="757"/>
      <c r="EZW26" s="757"/>
      <c r="EZX26" s="757"/>
      <c r="EZY26" s="757"/>
      <c r="EZZ26" s="757"/>
      <c r="FAA26" s="757"/>
      <c r="FAB26" s="757"/>
      <c r="FAC26" s="757"/>
      <c r="FAD26" s="757"/>
      <c r="FAE26" s="757"/>
      <c r="FAF26" s="757"/>
      <c r="FAG26" s="757"/>
      <c r="FAH26" s="757"/>
      <c r="FAI26" s="757"/>
      <c r="FAJ26" s="757"/>
      <c r="FAK26" s="757"/>
      <c r="FAL26" s="757"/>
      <c r="FAM26" s="757"/>
      <c r="FAN26" s="757"/>
      <c r="FAO26" s="757"/>
      <c r="FAP26" s="757"/>
      <c r="FAQ26" s="757"/>
      <c r="FAR26" s="757"/>
      <c r="FAS26" s="757"/>
      <c r="FAT26" s="757"/>
      <c r="FAU26" s="757"/>
      <c r="FAV26" s="757"/>
      <c r="FAW26" s="757"/>
      <c r="FAX26" s="757"/>
      <c r="FAY26" s="757"/>
      <c r="FAZ26" s="757"/>
      <c r="FBA26" s="757"/>
      <c r="FBB26" s="757"/>
      <c r="FBC26" s="757"/>
      <c r="FBD26" s="757"/>
      <c r="FBE26" s="757"/>
      <c r="FBF26" s="757"/>
      <c r="FBG26" s="757"/>
      <c r="FBH26" s="757"/>
      <c r="FBI26" s="757"/>
      <c r="FBJ26" s="757"/>
      <c r="FBK26" s="757"/>
      <c r="FBL26" s="757"/>
      <c r="FBM26" s="757"/>
      <c r="FBN26" s="757"/>
      <c r="FBO26" s="757"/>
      <c r="FBP26" s="757"/>
      <c r="FBQ26" s="757"/>
      <c r="FBR26" s="757"/>
      <c r="FBS26" s="757"/>
      <c r="FBT26" s="757"/>
      <c r="FBU26" s="757"/>
      <c r="FBV26" s="757"/>
      <c r="FBW26" s="757"/>
      <c r="FBX26" s="757"/>
      <c r="FBY26" s="757"/>
      <c r="FBZ26" s="757"/>
      <c r="FCA26" s="757"/>
      <c r="FCB26" s="757"/>
      <c r="FCC26" s="757"/>
      <c r="FCD26" s="757"/>
      <c r="FCE26" s="757"/>
      <c r="FCF26" s="757"/>
      <c r="FCG26" s="757"/>
      <c r="FCH26" s="757"/>
      <c r="FCI26" s="757"/>
      <c r="FCJ26" s="757"/>
      <c r="FCK26" s="757"/>
      <c r="FCL26" s="757"/>
      <c r="FCM26" s="757"/>
      <c r="FCN26" s="757"/>
      <c r="FCO26" s="757"/>
      <c r="FCP26" s="757"/>
      <c r="FCQ26" s="757"/>
      <c r="FCR26" s="757"/>
      <c r="FCS26" s="757"/>
      <c r="FCT26" s="757"/>
      <c r="FCU26" s="757"/>
      <c r="FCV26" s="757"/>
      <c r="FCW26" s="757"/>
      <c r="FCX26" s="757"/>
      <c r="FCY26" s="757"/>
      <c r="FCZ26" s="757"/>
      <c r="FDA26" s="757"/>
      <c r="FDB26" s="757"/>
      <c r="FDC26" s="757"/>
      <c r="FDD26" s="757"/>
      <c r="FDE26" s="757"/>
      <c r="FDF26" s="757"/>
      <c r="FDG26" s="757"/>
      <c r="FDH26" s="757"/>
      <c r="FDI26" s="757"/>
      <c r="FDJ26" s="757"/>
      <c r="FDK26" s="757"/>
      <c r="FDL26" s="757"/>
      <c r="FDM26" s="757"/>
      <c r="FDN26" s="757"/>
      <c r="FDO26" s="757"/>
      <c r="FDP26" s="757"/>
      <c r="FDQ26" s="757"/>
      <c r="FDR26" s="757"/>
      <c r="FDS26" s="757"/>
      <c r="FDT26" s="757"/>
      <c r="FDU26" s="757"/>
      <c r="FDV26" s="757"/>
      <c r="FDW26" s="757"/>
      <c r="FDX26" s="757"/>
      <c r="FDY26" s="757"/>
      <c r="FDZ26" s="757"/>
      <c r="FEA26" s="757"/>
      <c r="FEB26" s="757"/>
      <c r="FEC26" s="757"/>
      <c r="FED26" s="757"/>
      <c r="FEE26" s="757"/>
      <c r="FEF26" s="757"/>
      <c r="FEG26" s="757"/>
      <c r="FEH26" s="757"/>
      <c r="FEI26" s="757"/>
      <c r="FEJ26" s="757"/>
      <c r="FEK26" s="757"/>
      <c r="FEL26" s="757"/>
      <c r="FEM26" s="757"/>
      <c r="FEN26" s="757"/>
      <c r="FEO26" s="757"/>
      <c r="FEP26" s="757"/>
      <c r="FEQ26" s="757"/>
      <c r="FER26" s="757"/>
      <c r="FES26" s="757"/>
      <c r="FET26" s="757"/>
      <c r="FEU26" s="757"/>
      <c r="FEV26" s="757"/>
      <c r="FEW26" s="757"/>
      <c r="FEX26" s="757"/>
      <c r="FEY26" s="757"/>
      <c r="FEZ26" s="757"/>
      <c r="FFA26" s="757"/>
      <c r="FFB26" s="757"/>
      <c r="FFC26" s="757"/>
      <c r="FFD26" s="757"/>
      <c r="FFE26" s="757"/>
      <c r="FFF26" s="757"/>
      <c r="FFG26" s="757"/>
      <c r="FFH26" s="757"/>
      <c r="FFI26" s="757"/>
      <c r="FFJ26" s="757"/>
      <c r="FFK26" s="757"/>
      <c r="FFL26" s="757"/>
      <c r="FFM26" s="757"/>
      <c r="FFN26" s="757"/>
      <c r="FFO26" s="757"/>
      <c r="FFP26" s="757"/>
      <c r="FFQ26" s="757"/>
      <c r="FFR26" s="757"/>
      <c r="FFS26" s="757"/>
      <c r="FFT26" s="757"/>
      <c r="FFU26" s="757"/>
      <c r="FFV26" s="757"/>
      <c r="FFW26" s="757"/>
      <c r="FFX26" s="757"/>
      <c r="FFY26" s="757"/>
      <c r="FFZ26" s="757"/>
      <c r="FGA26" s="757"/>
      <c r="FGB26" s="757"/>
      <c r="FGC26" s="757"/>
      <c r="FGD26" s="757"/>
      <c r="FGE26" s="757"/>
      <c r="FGF26" s="757"/>
      <c r="FGG26" s="757"/>
      <c r="FGH26" s="757"/>
      <c r="FGI26" s="757"/>
      <c r="FGJ26" s="757"/>
      <c r="FGK26" s="757"/>
      <c r="FGL26" s="757"/>
      <c r="FGM26" s="757"/>
      <c r="FGN26" s="757"/>
      <c r="FGO26" s="757"/>
      <c r="FGP26" s="757"/>
      <c r="FGQ26" s="757"/>
      <c r="FGR26" s="757"/>
      <c r="FGS26" s="757"/>
      <c r="FGT26" s="757"/>
      <c r="FGU26" s="757"/>
      <c r="FGV26" s="757"/>
      <c r="FGW26" s="757"/>
      <c r="FGX26" s="757"/>
      <c r="FGY26" s="757"/>
      <c r="FGZ26" s="757"/>
      <c r="FHA26" s="757"/>
      <c r="FHB26" s="757"/>
      <c r="FHC26" s="757"/>
      <c r="FHD26" s="757"/>
      <c r="FHE26" s="757"/>
      <c r="FHF26" s="757"/>
      <c r="FHG26" s="757"/>
      <c r="FHH26" s="757"/>
      <c r="FHI26" s="757"/>
      <c r="FHJ26" s="757"/>
      <c r="FHK26" s="757"/>
      <c r="FHL26" s="757"/>
      <c r="FHM26" s="757"/>
      <c r="FHN26" s="757"/>
      <c r="FHO26" s="757"/>
      <c r="FHP26" s="757"/>
      <c r="FHQ26" s="757"/>
      <c r="FHR26" s="757"/>
      <c r="FHS26" s="757"/>
      <c r="FHT26" s="757"/>
      <c r="FHU26" s="757"/>
      <c r="FHV26" s="757"/>
      <c r="FHW26" s="757"/>
      <c r="FHX26" s="757"/>
      <c r="FHY26" s="757"/>
      <c r="FHZ26" s="757"/>
      <c r="FIA26" s="757"/>
      <c r="FIB26" s="757"/>
      <c r="FIC26" s="757"/>
      <c r="FID26" s="757"/>
      <c r="FIE26" s="757"/>
      <c r="FIF26" s="757"/>
      <c r="FIG26" s="757"/>
      <c r="FIH26" s="757"/>
      <c r="FII26" s="757"/>
      <c r="FIJ26" s="757"/>
      <c r="FIK26" s="757"/>
      <c r="FIL26" s="757"/>
      <c r="FIM26" s="757"/>
      <c r="FIN26" s="757"/>
      <c r="FIO26" s="757"/>
      <c r="FIP26" s="757"/>
      <c r="FIQ26" s="757"/>
      <c r="FIR26" s="757"/>
      <c r="FIS26" s="757"/>
      <c r="FIT26" s="757"/>
      <c r="FIU26" s="757"/>
      <c r="FIV26" s="757"/>
      <c r="FIW26" s="757"/>
      <c r="FIX26" s="757"/>
      <c r="FIY26" s="757"/>
      <c r="FIZ26" s="757"/>
      <c r="FJA26" s="757"/>
      <c r="FJB26" s="757"/>
      <c r="FJC26" s="757"/>
      <c r="FJD26" s="757"/>
      <c r="FJE26" s="757"/>
      <c r="FJF26" s="757"/>
      <c r="FJG26" s="757"/>
      <c r="FJH26" s="757"/>
      <c r="FJI26" s="757"/>
      <c r="FJJ26" s="757"/>
      <c r="FJK26" s="757"/>
      <c r="FJL26" s="757"/>
      <c r="FJM26" s="757"/>
      <c r="FJN26" s="757"/>
      <c r="FJO26" s="757"/>
      <c r="FJP26" s="757"/>
      <c r="FJQ26" s="757"/>
      <c r="FJR26" s="757"/>
      <c r="FJS26" s="757"/>
      <c r="FJT26" s="757"/>
      <c r="FJU26" s="757"/>
      <c r="FJV26" s="757"/>
      <c r="FJW26" s="757"/>
      <c r="FJX26" s="757"/>
      <c r="FJY26" s="757"/>
      <c r="FJZ26" s="757"/>
      <c r="FKA26" s="757"/>
      <c r="FKB26" s="757"/>
      <c r="FKC26" s="757"/>
      <c r="FKD26" s="757"/>
      <c r="FKE26" s="757"/>
      <c r="FKF26" s="757"/>
      <c r="FKG26" s="757"/>
      <c r="FKH26" s="757"/>
      <c r="FKI26" s="757"/>
      <c r="FKJ26" s="757"/>
      <c r="FKK26" s="757"/>
      <c r="FKL26" s="757"/>
      <c r="FKM26" s="757"/>
      <c r="FKN26" s="757"/>
      <c r="FKO26" s="757"/>
      <c r="FKP26" s="757"/>
      <c r="FKQ26" s="757"/>
      <c r="FKR26" s="757"/>
      <c r="FKS26" s="757"/>
      <c r="FKT26" s="757"/>
      <c r="FKU26" s="757"/>
      <c r="FKV26" s="757"/>
      <c r="FKW26" s="757"/>
      <c r="FKX26" s="757"/>
      <c r="FKY26" s="757"/>
      <c r="FKZ26" s="757"/>
      <c r="FLA26" s="757"/>
      <c r="FLB26" s="757"/>
      <c r="FLC26" s="757"/>
      <c r="FLD26" s="757"/>
      <c r="FLE26" s="757"/>
      <c r="FLF26" s="757"/>
      <c r="FLG26" s="757"/>
      <c r="FLH26" s="757"/>
      <c r="FLI26" s="757"/>
      <c r="FLJ26" s="757"/>
      <c r="FLK26" s="757"/>
      <c r="FLL26" s="757"/>
      <c r="FLM26" s="757"/>
      <c r="FLN26" s="757"/>
      <c r="FLO26" s="757"/>
      <c r="FLP26" s="757"/>
      <c r="FLQ26" s="757"/>
      <c r="FLR26" s="757"/>
      <c r="FLS26" s="757"/>
      <c r="FLT26" s="757"/>
      <c r="FLU26" s="757"/>
      <c r="FLV26" s="757"/>
      <c r="FLW26" s="757"/>
      <c r="FLX26" s="757"/>
      <c r="FLY26" s="757"/>
      <c r="FLZ26" s="757"/>
      <c r="FMA26" s="757"/>
      <c r="FMB26" s="757"/>
      <c r="FMC26" s="757"/>
      <c r="FMD26" s="757"/>
      <c r="FME26" s="757"/>
      <c r="FMF26" s="757"/>
      <c r="FMG26" s="757"/>
      <c r="FMH26" s="757"/>
      <c r="FMI26" s="757"/>
      <c r="FMJ26" s="757"/>
      <c r="FMK26" s="757"/>
      <c r="FML26" s="757"/>
      <c r="FMM26" s="757"/>
      <c r="FMN26" s="757"/>
      <c r="FMO26" s="757"/>
      <c r="FMP26" s="757"/>
      <c r="FMQ26" s="757"/>
      <c r="FMR26" s="757"/>
      <c r="FMS26" s="757"/>
      <c r="FMT26" s="757"/>
      <c r="FMU26" s="757"/>
      <c r="FMV26" s="757"/>
      <c r="FMW26" s="757"/>
      <c r="FMX26" s="757"/>
      <c r="FMY26" s="757"/>
      <c r="FMZ26" s="757"/>
      <c r="FNA26" s="757"/>
      <c r="FNB26" s="757"/>
      <c r="FNC26" s="757"/>
      <c r="FND26" s="757"/>
      <c r="FNE26" s="757"/>
      <c r="FNF26" s="757"/>
      <c r="FNG26" s="757"/>
      <c r="FNH26" s="757"/>
      <c r="FNI26" s="757"/>
      <c r="FNJ26" s="757"/>
      <c r="FNK26" s="757"/>
      <c r="FNL26" s="757"/>
      <c r="FNM26" s="757"/>
      <c r="FNN26" s="757"/>
      <c r="FNO26" s="757"/>
      <c r="FNP26" s="757"/>
      <c r="FNQ26" s="757"/>
      <c r="FNR26" s="757"/>
      <c r="FNS26" s="757"/>
      <c r="FNT26" s="757"/>
      <c r="FNU26" s="757"/>
      <c r="FNV26" s="757"/>
      <c r="FNW26" s="757"/>
      <c r="FNX26" s="757"/>
      <c r="FNY26" s="757"/>
      <c r="FNZ26" s="757"/>
      <c r="FOA26" s="757"/>
      <c r="FOB26" s="757"/>
      <c r="FOC26" s="757"/>
      <c r="FOD26" s="757"/>
      <c r="FOE26" s="757"/>
      <c r="FOF26" s="757"/>
      <c r="FOG26" s="757"/>
      <c r="FOH26" s="757"/>
      <c r="FOI26" s="757"/>
      <c r="FOJ26" s="757"/>
      <c r="FOK26" s="757"/>
      <c r="FOL26" s="757"/>
      <c r="FOM26" s="757"/>
      <c r="FON26" s="757"/>
      <c r="FOO26" s="757"/>
      <c r="FOP26" s="757"/>
      <c r="FOQ26" s="757"/>
      <c r="FOR26" s="757"/>
      <c r="FOS26" s="757"/>
      <c r="FOT26" s="757"/>
      <c r="FOU26" s="757"/>
      <c r="FOV26" s="757"/>
      <c r="FOW26" s="757"/>
      <c r="FOX26" s="757"/>
      <c r="FOY26" s="757"/>
      <c r="FOZ26" s="757"/>
      <c r="FPA26" s="757"/>
      <c r="FPB26" s="757"/>
      <c r="FPC26" s="757"/>
      <c r="FPD26" s="757"/>
      <c r="FPE26" s="757"/>
      <c r="FPF26" s="757"/>
      <c r="FPG26" s="757"/>
      <c r="FPH26" s="757"/>
      <c r="FPI26" s="757"/>
      <c r="FPJ26" s="757"/>
      <c r="FPK26" s="757"/>
      <c r="FPL26" s="757"/>
      <c r="FPM26" s="757"/>
      <c r="FPN26" s="757"/>
      <c r="FPO26" s="757"/>
      <c r="FPP26" s="757"/>
      <c r="FPQ26" s="757"/>
      <c r="FPR26" s="757"/>
      <c r="FPS26" s="757"/>
      <c r="FPT26" s="757"/>
      <c r="FPU26" s="757"/>
      <c r="FPV26" s="757"/>
      <c r="FPW26" s="757"/>
      <c r="FPX26" s="757"/>
      <c r="FPY26" s="757"/>
      <c r="FPZ26" s="757"/>
      <c r="FQA26" s="757"/>
      <c r="FQB26" s="757"/>
      <c r="FQC26" s="757"/>
      <c r="FQD26" s="757"/>
      <c r="FQE26" s="757"/>
      <c r="FQF26" s="757"/>
      <c r="FQG26" s="757"/>
      <c r="FQH26" s="757"/>
      <c r="FQI26" s="757"/>
      <c r="FQJ26" s="757"/>
      <c r="FQK26" s="757"/>
      <c r="FQL26" s="757"/>
      <c r="FQM26" s="757"/>
      <c r="FQN26" s="757"/>
      <c r="FQO26" s="757"/>
      <c r="FQP26" s="757"/>
      <c r="FQQ26" s="757"/>
      <c r="FQR26" s="757"/>
      <c r="FQS26" s="757"/>
      <c r="FQT26" s="757"/>
      <c r="FQU26" s="757"/>
      <c r="FQV26" s="757"/>
      <c r="FQW26" s="757"/>
      <c r="FQX26" s="757"/>
      <c r="FQY26" s="757"/>
      <c r="FQZ26" s="757"/>
      <c r="FRA26" s="757"/>
      <c r="FRB26" s="757"/>
      <c r="FRC26" s="757"/>
      <c r="FRD26" s="757"/>
      <c r="FRE26" s="757"/>
      <c r="FRF26" s="757"/>
      <c r="FRG26" s="757"/>
      <c r="FRH26" s="757"/>
      <c r="FRI26" s="757"/>
      <c r="FRJ26" s="757"/>
      <c r="FRK26" s="757"/>
      <c r="FRL26" s="757"/>
      <c r="FRM26" s="757"/>
      <c r="FRN26" s="757"/>
      <c r="FRO26" s="757"/>
      <c r="FRP26" s="757"/>
      <c r="FRQ26" s="757"/>
      <c r="FRR26" s="757"/>
      <c r="FRS26" s="757"/>
      <c r="FRT26" s="757"/>
      <c r="FRU26" s="757"/>
      <c r="FRV26" s="757"/>
      <c r="FRW26" s="757"/>
      <c r="FRX26" s="757"/>
      <c r="FRY26" s="757"/>
      <c r="FRZ26" s="757"/>
      <c r="FSA26" s="757"/>
      <c r="FSB26" s="757"/>
      <c r="FSC26" s="757"/>
      <c r="FSD26" s="757"/>
      <c r="FSE26" s="757"/>
      <c r="FSF26" s="757"/>
      <c r="FSG26" s="757"/>
      <c r="FSH26" s="757"/>
      <c r="FSI26" s="757"/>
      <c r="FSJ26" s="757"/>
      <c r="FSK26" s="757"/>
      <c r="FSL26" s="757"/>
      <c r="FSM26" s="757"/>
      <c r="FSN26" s="757"/>
      <c r="FSO26" s="757"/>
      <c r="FSP26" s="757"/>
      <c r="FSQ26" s="757"/>
      <c r="FSR26" s="757"/>
      <c r="FSS26" s="757"/>
      <c r="FST26" s="757"/>
      <c r="FSU26" s="757"/>
      <c r="FSV26" s="757"/>
      <c r="FSW26" s="757"/>
      <c r="FSX26" s="757"/>
      <c r="FSY26" s="757"/>
      <c r="FSZ26" s="757"/>
      <c r="FTA26" s="757"/>
      <c r="FTB26" s="757"/>
      <c r="FTC26" s="757"/>
      <c r="FTD26" s="757"/>
      <c r="FTE26" s="757"/>
      <c r="FTF26" s="757"/>
      <c r="FTG26" s="757"/>
      <c r="FTH26" s="757"/>
      <c r="FTI26" s="757"/>
      <c r="FTJ26" s="757"/>
      <c r="FTK26" s="757"/>
      <c r="FTL26" s="757"/>
      <c r="FTM26" s="757"/>
      <c r="FTN26" s="757"/>
      <c r="FTO26" s="757"/>
      <c r="FTP26" s="757"/>
      <c r="FTQ26" s="757"/>
      <c r="FTR26" s="757"/>
      <c r="FTS26" s="757"/>
      <c r="FTT26" s="757"/>
      <c r="FTU26" s="757"/>
      <c r="FTV26" s="757"/>
      <c r="FTW26" s="757"/>
      <c r="FTX26" s="757"/>
      <c r="FTY26" s="757"/>
      <c r="FTZ26" s="757"/>
      <c r="FUA26" s="757"/>
      <c r="FUB26" s="757"/>
      <c r="FUC26" s="757"/>
      <c r="FUD26" s="757"/>
      <c r="FUE26" s="757"/>
      <c r="FUF26" s="757"/>
      <c r="FUG26" s="757"/>
      <c r="FUH26" s="757"/>
      <c r="FUI26" s="757"/>
      <c r="FUJ26" s="757"/>
      <c r="FUK26" s="757"/>
      <c r="FUL26" s="757"/>
      <c r="FUM26" s="757"/>
      <c r="FUN26" s="757"/>
      <c r="FUO26" s="757"/>
      <c r="FUP26" s="757"/>
      <c r="FUQ26" s="757"/>
      <c r="FUR26" s="757"/>
      <c r="FUS26" s="757"/>
      <c r="FUT26" s="757"/>
      <c r="FUU26" s="757"/>
      <c r="FUV26" s="757"/>
      <c r="FUW26" s="757"/>
      <c r="FUX26" s="757"/>
      <c r="FUY26" s="757"/>
      <c r="FUZ26" s="757"/>
      <c r="FVA26" s="757"/>
      <c r="FVB26" s="757"/>
      <c r="FVC26" s="757"/>
      <c r="FVD26" s="757"/>
      <c r="FVE26" s="757"/>
      <c r="FVF26" s="757"/>
      <c r="FVG26" s="757"/>
      <c r="FVH26" s="757"/>
      <c r="FVI26" s="757"/>
      <c r="FVJ26" s="757"/>
      <c r="FVK26" s="757"/>
      <c r="FVL26" s="757"/>
      <c r="FVM26" s="757"/>
      <c r="FVN26" s="757"/>
      <c r="FVO26" s="757"/>
      <c r="FVP26" s="757"/>
      <c r="FVQ26" s="757"/>
      <c r="FVR26" s="757"/>
      <c r="FVS26" s="757"/>
      <c r="FVT26" s="757"/>
      <c r="FVU26" s="757"/>
      <c r="FVV26" s="757"/>
      <c r="FVW26" s="757"/>
      <c r="FVX26" s="757"/>
      <c r="FVY26" s="757"/>
      <c r="FVZ26" s="757"/>
      <c r="FWA26" s="757"/>
      <c r="FWB26" s="757"/>
      <c r="FWC26" s="757"/>
      <c r="FWD26" s="757"/>
      <c r="FWE26" s="757"/>
      <c r="FWF26" s="757"/>
      <c r="FWG26" s="757"/>
      <c r="FWH26" s="757"/>
      <c r="FWI26" s="757"/>
      <c r="FWJ26" s="757"/>
      <c r="FWK26" s="757"/>
      <c r="FWL26" s="757"/>
      <c r="FWM26" s="757"/>
      <c r="FWN26" s="757"/>
      <c r="FWO26" s="757"/>
      <c r="FWP26" s="757"/>
      <c r="FWQ26" s="757"/>
      <c r="FWR26" s="757"/>
      <c r="FWS26" s="757"/>
      <c r="FWT26" s="757"/>
      <c r="FWU26" s="757"/>
      <c r="FWV26" s="757"/>
      <c r="FWW26" s="757"/>
      <c r="FWX26" s="757"/>
      <c r="FWY26" s="757"/>
      <c r="FWZ26" s="757"/>
      <c r="FXA26" s="757"/>
      <c r="FXB26" s="757"/>
      <c r="FXC26" s="757"/>
      <c r="FXD26" s="757"/>
      <c r="FXE26" s="757"/>
      <c r="FXF26" s="757"/>
      <c r="FXG26" s="757"/>
      <c r="FXH26" s="757"/>
      <c r="FXI26" s="757"/>
      <c r="FXJ26" s="757"/>
      <c r="FXK26" s="757"/>
      <c r="FXL26" s="757"/>
      <c r="FXM26" s="757"/>
      <c r="FXN26" s="757"/>
      <c r="FXO26" s="757"/>
      <c r="FXP26" s="757"/>
      <c r="FXQ26" s="757"/>
      <c r="FXR26" s="757"/>
      <c r="FXS26" s="757"/>
      <c r="FXT26" s="757"/>
      <c r="FXU26" s="757"/>
      <c r="FXV26" s="757"/>
      <c r="FXW26" s="757"/>
      <c r="FXX26" s="757"/>
      <c r="FXY26" s="757"/>
      <c r="FXZ26" s="757"/>
      <c r="FYA26" s="757"/>
      <c r="FYB26" s="757"/>
      <c r="FYC26" s="757"/>
      <c r="FYD26" s="757"/>
      <c r="FYE26" s="757"/>
      <c r="FYF26" s="757"/>
      <c r="FYG26" s="757"/>
      <c r="FYH26" s="757"/>
      <c r="FYI26" s="757"/>
      <c r="FYJ26" s="757"/>
      <c r="FYK26" s="757"/>
      <c r="FYL26" s="757"/>
      <c r="FYM26" s="757"/>
      <c r="FYN26" s="757"/>
      <c r="FYO26" s="757"/>
      <c r="FYP26" s="757"/>
      <c r="FYQ26" s="757"/>
      <c r="FYR26" s="757"/>
      <c r="FYS26" s="757"/>
      <c r="FYT26" s="757"/>
      <c r="FYU26" s="757"/>
      <c r="FYV26" s="757"/>
      <c r="FYW26" s="757"/>
      <c r="FYX26" s="757"/>
      <c r="FYY26" s="757"/>
      <c r="FYZ26" s="757"/>
      <c r="FZA26" s="757"/>
      <c r="FZB26" s="757"/>
      <c r="FZC26" s="757"/>
      <c r="FZD26" s="757"/>
      <c r="FZE26" s="757"/>
      <c r="FZF26" s="757"/>
      <c r="FZG26" s="757"/>
      <c r="FZH26" s="757"/>
      <c r="FZI26" s="757"/>
      <c r="FZJ26" s="757"/>
      <c r="FZK26" s="757"/>
      <c r="FZL26" s="757"/>
      <c r="FZM26" s="757"/>
      <c r="FZN26" s="757"/>
      <c r="FZO26" s="757"/>
      <c r="FZP26" s="757"/>
      <c r="FZQ26" s="757"/>
      <c r="FZR26" s="757"/>
      <c r="FZS26" s="757"/>
      <c r="FZT26" s="757"/>
      <c r="FZU26" s="757"/>
      <c r="FZV26" s="757"/>
      <c r="FZW26" s="757"/>
      <c r="FZX26" s="757"/>
      <c r="FZY26" s="757"/>
      <c r="FZZ26" s="757"/>
      <c r="GAA26" s="757"/>
      <c r="GAB26" s="757"/>
      <c r="GAC26" s="757"/>
      <c r="GAD26" s="757"/>
      <c r="GAE26" s="757"/>
      <c r="GAF26" s="757"/>
      <c r="GAG26" s="757"/>
      <c r="GAH26" s="757"/>
      <c r="GAI26" s="757"/>
      <c r="GAJ26" s="757"/>
      <c r="GAK26" s="757"/>
      <c r="GAL26" s="757"/>
      <c r="GAM26" s="757"/>
      <c r="GAN26" s="757"/>
      <c r="GAO26" s="757"/>
      <c r="GAP26" s="757"/>
      <c r="GAQ26" s="757"/>
      <c r="GAR26" s="757"/>
      <c r="GAS26" s="757"/>
      <c r="GAT26" s="757"/>
      <c r="GAU26" s="757"/>
      <c r="GAV26" s="757"/>
      <c r="GAW26" s="757"/>
      <c r="GAX26" s="757"/>
      <c r="GAY26" s="757"/>
      <c r="GAZ26" s="757"/>
      <c r="GBA26" s="757"/>
      <c r="GBB26" s="757"/>
      <c r="GBC26" s="757"/>
      <c r="GBD26" s="757"/>
      <c r="GBE26" s="757"/>
      <c r="GBF26" s="757"/>
      <c r="GBG26" s="757"/>
      <c r="GBH26" s="757"/>
      <c r="GBI26" s="757"/>
      <c r="GBJ26" s="757"/>
      <c r="GBK26" s="757"/>
      <c r="GBL26" s="757"/>
      <c r="GBM26" s="757"/>
      <c r="GBN26" s="757"/>
      <c r="GBO26" s="757"/>
      <c r="GBP26" s="757"/>
      <c r="GBQ26" s="757"/>
      <c r="GBR26" s="757"/>
      <c r="GBS26" s="757"/>
      <c r="GBT26" s="757"/>
      <c r="GBU26" s="757"/>
      <c r="GBV26" s="757"/>
      <c r="GBW26" s="757"/>
      <c r="GBX26" s="757"/>
      <c r="GBY26" s="757"/>
      <c r="GBZ26" s="757"/>
      <c r="GCA26" s="757"/>
      <c r="GCB26" s="757"/>
      <c r="GCC26" s="757"/>
      <c r="GCD26" s="757"/>
      <c r="GCE26" s="757"/>
      <c r="GCF26" s="757"/>
      <c r="GCG26" s="757"/>
      <c r="GCH26" s="757"/>
      <c r="GCI26" s="757"/>
      <c r="GCJ26" s="757"/>
      <c r="GCK26" s="757"/>
      <c r="GCL26" s="757"/>
      <c r="GCM26" s="757"/>
      <c r="GCN26" s="757"/>
      <c r="GCO26" s="757"/>
      <c r="GCP26" s="757"/>
      <c r="GCQ26" s="757"/>
      <c r="GCR26" s="757"/>
      <c r="GCS26" s="757"/>
      <c r="GCT26" s="757"/>
      <c r="GCU26" s="757"/>
      <c r="GCV26" s="757"/>
      <c r="GCW26" s="757"/>
      <c r="GCX26" s="757"/>
      <c r="GCY26" s="757"/>
      <c r="GCZ26" s="757"/>
      <c r="GDA26" s="757"/>
      <c r="GDB26" s="757"/>
      <c r="GDC26" s="757"/>
      <c r="GDD26" s="757"/>
      <c r="GDE26" s="757"/>
      <c r="GDF26" s="757"/>
      <c r="GDG26" s="757"/>
      <c r="GDH26" s="757"/>
      <c r="GDI26" s="757"/>
      <c r="GDJ26" s="757"/>
      <c r="GDK26" s="757"/>
      <c r="GDL26" s="757"/>
      <c r="GDM26" s="757"/>
      <c r="GDN26" s="757"/>
      <c r="GDO26" s="757"/>
      <c r="GDP26" s="757"/>
      <c r="GDQ26" s="757"/>
      <c r="GDR26" s="757"/>
      <c r="GDS26" s="757"/>
      <c r="GDT26" s="757"/>
      <c r="GDU26" s="757"/>
      <c r="GDV26" s="757"/>
      <c r="GDW26" s="757"/>
      <c r="GDX26" s="757"/>
      <c r="GDY26" s="757"/>
      <c r="GDZ26" s="757"/>
      <c r="GEA26" s="757"/>
      <c r="GEB26" s="757"/>
      <c r="GEC26" s="757"/>
      <c r="GED26" s="757"/>
      <c r="GEE26" s="757"/>
      <c r="GEF26" s="757"/>
      <c r="GEG26" s="757"/>
      <c r="GEH26" s="757"/>
      <c r="GEI26" s="757"/>
      <c r="GEJ26" s="757"/>
      <c r="GEK26" s="757"/>
      <c r="GEL26" s="757"/>
      <c r="GEM26" s="757"/>
      <c r="GEN26" s="757"/>
      <c r="GEO26" s="757"/>
      <c r="GEP26" s="757"/>
      <c r="GEQ26" s="757"/>
      <c r="GER26" s="757"/>
      <c r="GES26" s="757"/>
      <c r="GET26" s="757"/>
      <c r="GEU26" s="757"/>
      <c r="GEV26" s="757"/>
      <c r="GEW26" s="757"/>
      <c r="GEX26" s="757"/>
      <c r="GEY26" s="757"/>
      <c r="GEZ26" s="757"/>
      <c r="GFA26" s="757"/>
      <c r="GFB26" s="757"/>
      <c r="GFC26" s="757"/>
      <c r="GFD26" s="757"/>
      <c r="GFE26" s="757"/>
      <c r="GFF26" s="757"/>
      <c r="GFG26" s="757"/>
      <c r="GFH26" s="757"/>
      <c r="GFI26" s="757"/>
      <c r="GFJ26" s="757"/>
      <c r="GFK26" s="757"/>
      <c r="GFL26" s="757"/>
      <c r="GFM26" s="757"/>
      <c r="GFN26" s="757"/>
      <c r="GFO26" s="757"/>
      <c r="GFP26" s="757"/>
      <c r="GFQ26" s="757"/>
      <c r="GFR26" s="757"/>
      <c r="GFS26" s="757"/>
      <c r="GFT26" s="757"/>
      <c r="GFU26" s="757"/>
      <c r="GFV26" s="757"/>
      <c r="GFW26" s="757"/>
      <c r="GFX26" s="757"/>
      <c r="GFY26" s="757"/>
      <c r="GFZ26" s="757"/>
      <c r="GGA26" s="757"/>
      <c r="GGB26" s="757"/>
      <c r="GGC26" s="757"/>
      <c r="GGD26" s="757"/>
      <c r="GGE26" s="757"/>
      <c r="GGF26" s="757"/>
      <c r="GGG26" s="757"/>
      <c r="GGH26" s="757"/>
      <c r="GGI26" s="757"/>
      <c r="GGJ26" s="757"/>
      <c r="GGK26" s="757"/>
      <c r="GGL26" s="757"/>
      <c r="GGM26" s="757"/>
      <c r="GGN26" s="757"/>
      <c r="GGO26" s="757"/>
      <c r="GGP26" s="757"/>
      <c r="GGQ26" s="757"/>
      <c r="GGR26" s="757"/>
      <c r="GGS26" s="757"/>
      <c r="GGT26" s="757"/>
      <c r="GGU26" s="757"/>
      <c r="GGV26" s="757"/>
      <c r="GGW26" s="757"/>
      <c r="GGX26" s="757"/>
      <c r="GGY26" s="757"/>
      <c r="GGZ26" s="757"/>
      <c r="GHA26" s="757"/>
      <c r="GHB26" s="757"/>
      <c r="GHC26" s="757"/>
      <c r="GHD26" s="757"/>
      <c r="GHE26" s="757"/>
      <c r="GHF26" s="757"/>
      <c r="GHG26" s="757"/>
      <c r="GHH26" s="757"/>
      <c r="GHI26" s="757"/>
      <c r="GHJ26" s="757"/>
      <c r="GHK26" s="757"/>
      <c r="GHL26" s="757"/>
      <c r="GHM26" s="757"/>
      <c r="GHN26" s="757"/>
      <c r="GHO26" s="757"/>
      <c r="GHP26" s="757"/>
      <c r="GHQ26" s="757"/>
      <c r="GHR26" s="757"/>
      <c r="GHS26" s="757"/>
      <c r="GHT26" s="757"/>
      <c r="GHU26" s="757"/>
      <c r="GHV26" s="757"/>
      <c r="GHW26" s="757"/>
      <c r="GHX26" s="757"/>
      <c r="GHY26" s="757"/>
      <c r="GHZ26" s="757"/>
      <c r="GIA26" s="757"/>
      <c r="GIB26" s="757"/>
      <c r="GIC26" s="757"/>
      <c r="GID26" s="757"/>
      <c r="GIE26" s="757"/>
      <c r="GIF26" s="757"/>
      <c r="GIG26" s="757"/>
      <c r="GIH26" s="757"/>
      <c r="GII26" s="757"/>
      <c r="GIJ26" s="757"/>
      <c r="GIK26" s="757"/>
      <c r="GIL26" s="757"/>
      <c r="GIM26" s="757"/>
      <c r="GIN26" s="757"/>
      <c r="GIO26" s="757"/>
      <c r="GIP26" s="757"/>
      <c r="GIQ26" s="757"/>
      <c r="GIR26" s="757"/>
      <c r="GIS26" s="757"/>
      <c r="GIT26" s="757"/>
      <c r="GIU26" s="757"/>
      <c r="GIV26" s="757"/>
      <c r="GIW26" s="757"/>
      <c r="GIX26" s="757"/>
      <c r="GIY26" s="757"/>
      <c r="GIZ26" s="757"/>
      <c r="GJA26" s="757"/>
      <c r="GJB26" s="757"/>
      <c r="GJC26" s="757"/>
      <c r="GJD26" s="757"/>
      <c r="GJE26" s="757"/>
      <c r="GJF26" s="757"/>
      <c r="GJG26" s="757"/>
      <c r="GJH26" s="757"/>
      <c r="GJI26" s="757"/>
      <c r="GJJ26" s="757"/>
      <c r="GJK26" s="757"/>
      <c r="GJL26" s="757"/>
      <c r="GJM26" s="757"/>
      <c r="GJN26" s="757"/>
      <c r="GJO26" s="757"/>
      <c r="GJP26" s="757"/>
      <c r="GJQ26" s="757"/>
      <c r="GJR26" s="757"/>
      <c r="GJS26" s="757"/>
      <c r="GJT26" s="757"/>
      <c r="GJU26" s="757"/>
      <c r="GJV26" s="757"/>
      <c r="GJW26" s="757"/>
      <c r="GJX26" s="757"/>
      <c r="GJY26" s="757"/>
      <c r="GJZ26" s="757"/>
      <c r="GKA26" s="757"/>
      <c r="GKB26" s="757"/>
      <c r="GKC26" s="757"/>
      <c r="GKD26" s="757"/>
      <c r="GKE26" s="757"/>
      <c r="GKF26" s="757"/>
      <c r="GKG26" s="757"/>
      <c r="GKH26" s="757"/>
      <c r="GKI26" s="757"/>
      <c r="GKJ26" s="757"/>
      <c r="GKK26" s="757"/>
      <c r="GKL26" s="757"/>
      <c r="GKM26" s="757"/>
      <c r="GKN26" s="757"/>
      <c r="GKO26" s="757"/>
      <c r="GKP26" s="757"/>
      <c r="GKQ26" s="757"/>
      <c r="GKR26" s="757"/>
      <c r="GKS26" s="757"/>
      <c r="GKT26" s="757"/>
      <c r="GKU26" s="757"/>
      <c r="GKV26" s="757"/>
      <c r="GKW26" s="757"/>
      <c r="GKX26" s="757"/>
      <c r="GKY26" s="757"/>
      <c r="GKZ26" s="757"/>
      <c r="GLA26" s="757"/>
      <c r="GLB26" s="757"/>
      <c r="GLC26" s="757"/>
      <c r="GLD26" s="757"/>
      <c r="GLE26" s="757"/>
      <c r="GLF26" s="757"/>
      <c r="GLG26" s="757"/>
      <c r="GLH26" s="757"/>
      <c r="GLI26" s="757"/>
      <c r="GLJ26" s="757"/>
      <c r="GLK26" s="757"/>
      <c r="GLL26" s="757"/>
      <c r="GLM26" s="757"/>
      <c r="GLN26" s="757"/>
      <c r="GLO26" s="757"/>
      <c r="GLP26" s="757"/>
      <c r="GLQ26" s="757"/>
      <c r="GLR26" s="757"/>
      <c r="GLS26" s="757"/>
      <c r="GLT26" s="757"/>
      <c r="GLU26" s="757"/>
      <c r="GLV26" s="757"/>
      <c r="GLW26" s="757"/>
      <c r="GLX26" s="757"/>
      <c r="GLY26" s="757"/>
      <c r="GLZ26" s="757"/>
      <c r="GMA26" s="757"/>
      <c r="GMB26" s="757"/>
      <c r="GMC26" s="757"/>
      <c r="GMD26" s="757"/>
      <c r="GME26" s="757"/>
      <c r="GMF26" s="757"/>
      <c r="GMG26" s="757"/>
      <c r="GMH26" s="757"/>
      <c r="GMI26" s="757"/>
      <c r="GMJ26" s="757"/>
      <c r="GMK26" s="757"/>
      <c r="GML26" s="757"/>
      <c r="GMM26" s="757"/>
      <c r="GMN26" s="757"/>
      <c r="GMO26" s="757"/>
      <c r="GMP26" s="757"/>
      <c r="GMQ26" s="757"/>
      <c r="GMR26" s="757"/>
      <c r="GMS26" s="757"/>
      <c r="GMT26" s="757"/>
      <c r="GMU26" s="757"/>
      <c r="GMV26" s="757"/>
      <c r="GMW26" s="757"/>
      <c r="GMX26" s="757"/>
      <c r="GMY26" s="757"/>
      <c r="GMZ26" s="757"/>
      <c r="GNA26" s="757"/>
      <c r="GNB26" s="757"/>
      <c r="GNC26" s="757"/>
      <c r="GND26" s="757"/>
      <c r="GNE26" s="757"/>
      <c r="GNF26" s="757"/>
      <c r="GNG26" s="757"/>
      <c r="GNH26" s="757"/>
      <c r="GNI26" s="757"/>
      <c r="GNJ26" s="757"/>
      <c r="GNK26" s="757"/>
      <c r="GNL26" s="757"/>
      <c r="GNM26" s="757"/>
      <c r="GNN26" s="757"/>
      <c r="GNO26" s="757"/>
      <c r="GNP26" s="757"/>
      <c r="GNQ26" s="757"/>
      <c r="GNR26" s="757"/>
      <c r="GNS26" s="757"/>
      <c r="GNT26" s="757"/>
      <c r="GNU26" s="757"/>
      <c r="GNV26" s="757"/>
      <c r="GNW26" s="757"/>
      <c r="GNX26" s="757"/>
      <c r="GNY26" s="757"/>
      <c r="GNZ26" s="757"/>
      <c r="GOA26" s="757"/>
      <c r="GOB26" s="757"/>
      <c r="GOC26" s="757"/>
      <c r="GOD26" s="757"/>
      <c r="GOE26" s="757"/>
      <c r="GOF26" s="757"/>
      <c r="GOG26" s="757"/>
      <c r="GOH26" s="757"/>
      <c r="GOI26" s="757"/>
      <c r="GOJ26" s="757"/>
      <c r="GOK26" s="757"/>
      <c r="GOL26" s="757"/>
      <c r="GOM26" s="757"/>
      <c r="GON26" s="757"/>
      <c r="GOO26" s="757"/>
      <c r="GOP26" s="757"/>
      <c r="GOQ26" s="757"/>
      <c r="GOR26" s="757"/>
      <c r="GOS26" s="757"/>
      <c r="GOT26" s="757"/>
      <c r="GOU26" s="757"/>
      <c r="GOV26" s="757"/>
      <c r="GOW26" s="757"/>
      <c r="GOX26" s="757"/>
      <c r="GOY26" s="757"/>
      <c r="GOZ26" s="757"/>
      <c r="GPA26" s="757"/>
      <c r="GPB26" s="757"/>
      <c r="GPC26" s="757"/>
      <c r="GPD26" s="757"/>
      <c r="GPE26" s="757"/>
      <c r="GPF26" s="757"/>
      <c r="GPG26" s="757"/>
      <c r="GPH26" s="757"/>
      <c r="GPI26" s="757"/>
      <c r="GPJ26" s="757"/>
      <c r="GPK26" s="757"/>
      <c r="GPL26" s="757"/>
      <c r="GPM26" s="757"/>
      <c r="GPN26" s="757"/>
      <c r="GPO26" s="757"/>
      <c r="GPP26" s="757"/>
      <c r="GPQ26" s="757"/>
      <c r="GPR26" s="757"/>
      <c r="GPS26" s="757"/>
      <c r="GPT26" s="757"/>
      <c r="GPU26" s="757"/>
      <c r="GPV26" s="757"/>
      <c r="GPW26" s="757"/>
      <c r="GPX26" s="757"/>
      <c r="GPY26" s="757"/>
      <c r="GPZ26" s="757"/>
      <c r="GQA26" s="757"/>
      <c r="GQB26" s="757"/>
      <c r="GQC26" s="757"/>
      <c r="GQD26" s="757"/>
      <c r="GQE26" s="757"/>
      <c r="GQF26" s="757"/>
      <c r="GQG26" s="757"/>
      <c r="GQH26" s="757"/>
      <c r="GQI26" s="757"/>
      <c r="GQJ26" s="757"/>
      <c r="GQK26" s="757"/>
      <c r="GQL26" s="757"/>
      <c r="GQM26" s="757"/>
      <c r="GQN26" s="757"/>
      <c r="GQO26" s="757"/>
      <c r="GQP26" s="757"/>
      <c r="GQQ26" s="757"/>
      <c r="GQR26" s="757"/>
      <c r="GQS26" s="757"/>
      <c r="GQT26" s="757"/>
      <c r="GQU26" s="757"/>
      <c r="GQV26" s="757"/>
      <c r="GQW26" s="757"/>
      <c r="GQX26" s="757"/>
      <c r="GQY26" s="757"/>
      <c r="GQZ26" s="757"/>
      <c r="GRA26" s="757"/>
      <c r="GRB26" s="757"/>
      <c r="GRC26" s="757"/>
      <c r="GRD26" s="757"/>
      <c r="GRE26" s="757"/>
      <c r="GRF26" s="757"/>
      <c r="GRG26" s="757"/>
      <c r="GRH26" s="757"/>
      <c r="GRI26" s="757"/>
      <c r="GRJ26" s="757"/>
      <c r="GRK26" s="757"/>
      <c r="GRL26" s="757"/>
      <c r="GRM26" s="757"/>
      <c r="GRN26" s="757"/>
      <c r="GRO26" s="757"/>
      <c r="GRP26" s="757"/>
      <c r="GRQ26" s="757"/>
      <c r="GRR26" s="757"/>
      <c r="GRS26" s="757"/>
      <c r="GRT26" s="757"/>
      <c r="GRU26" s="757"/>
      <c r="GRV26" s="757"/>
      <c r="GRW26" s="757"/>
      <c r="GRX26" s="757"/>
      <c r="GRY26" s="757"/>
      <c r="GRZ26" s="757"/>
      <c r="GSA26" s="757"/>
      <c r="GSB26" s="757"/>
      <c r="GSC26" s="757"/>
      <c r="GSD26" s="757"/>
      <c r="GSE26" s="757"/>
      <c r="GSF26" s="757"/>
      <c r="GSG26" s="757"/>
      <c r="GSH26" s="757"/>
      <c r="GSI26" s="757"/>
      <c r="GSJ26" s="757"/>
      <c r="GSK26" s="757"/>
      <c r="GSL26" s="757"/>
      <c r="GSM26" s="757"/>
      <c r="GSN26" s="757"/>
      <c r="GSO26" s="757"/>
      <c r="GSP26" s="757"/>
      <c r="GSQ26" s="757"/>
      <c r="GSR26" s="757"/>
      <c r="GSS26" s="757"/>
      <c r="GST26" s="757"/>
      <c r="GSU26" s="757"/>
      <c r="GSV26" s="757"/>
      <c r="GSW26" s="757"/>
      <c r="GSX26" s="757"/>
      <c r="GSY26" s="757"/>
      <c r="GSZ26" s="757"/>
      <c r="GTA26" s="757"/>
      <c r="GTB26" s="757"/>
      <c r="GTC26" s="757"/>
      <c r="GTD26" s="757"/>
      <c r="GTE26" s="757"/>
      <c r="GTF26" s="757"/>
      <c r="GTG26" s="757"/>
      <c r="GTH26" s="757"/>
      <c r="GTI26" s="757"/>
      <c r="GTJ26" s="757"/>
      <c r="GTK26" s="757"/>
      <c r="GTL26" s="757"/>
      <c r="GTM26" s="757"/>
      <c r="GTN26" s="757"/>
      <c r="GTO26" s="757"/>
      <c r="GTP26" s="757"/>
      <c r="GTQ26" s="757"/>
      <c r="GTR26" s="757"/>
      <c r="GTS26" s="757"/>
      <c r="GTT26" s="757"/>
      <c r="GTU26" s="757"/>
      <c r="GTV26" s="757"/>
      <c r="GTW26" s="757"/>
      <c r="GTX26" s="757"/>
      <c r="GTY26" s="757"/>
      <c r="GTZ26" s="757"/>
      <c r="GUA26" s="757"/>
      <c r="GUB26" s="757"/>
      <c r="GUC26" s="757"/>
      <c r="GUD26" s="757"/>
      <c r="GUE26" s="757"/>
      <c r="GUF26" s="757"/>
      <c r="GUG26" s="757"/>
      <c r="GUH26" s="757"/>
      <c r="GUI26" s="757"/>
      <c r="GUJ26" s="757"/>
      <c r="GUK26" s="757"/>
      <c r="GUL26" s="757"/>
      <c r="GUM26" s="757"/>
      <c r="GUN26" s="757"/>
      <c r="GUO26" s="757"/>
      <c r="GUP26" s="757"/>
      <c r="GUQ26" s="757"/>
      <c r="GUR26" s="757"/>
      <c r="GUS26" s="757"/>
      <c r="GUT26" s="757"/>
      <c r="GUU26" s="757"/>
      <c r="GUV26" s="757"/>
      <c r="GUW26" s="757"/>
      <c r="GUX26" s="757"/>
      <c r="GUY26" s="757"/>
      <c r="GUZ26" s="757"/>
      <c r="GVA26" s="757"/>
      <c r="GVB26" s="757"/>
      <c r="GVC26" s="757"/>
      <c r="GVD26" s="757"/>
      <c r="GVE26" s="757"/>
      <c r="GVF26" s="757"/>
      <c r="GVG26" s="757"/>
      <c r="GVH26" s="757"/>
      <c r="GVI26" s="757"/>
      <c r="GVJ26" s="757"/>
      <c r="GVK26" s="757"/>
      <c r="GVL26" s="757"/>
      <c r="GVM26" s="757"/>
      <c r="GVN26" s="757"/>
      <c r="GVO26" s="757"/>
      <c r="GVP26" s="757"/>
      <c r="GVQ26" s="757"/>
      <c r="GVR26" s="757"/>
      <c r="GVS26" s="757"/>
      <c r="GVT26" s="757"/>
      <c r="GVU26" s="757"/>
      <c r="GVV26" s="757"/>
      <c r="GVW26" s="757"/>
      <c r="GVX26" s="757"/>
      <c r="GVY26" s="757"/>
      <c r="GVZ26" s="757"/>
      <c r="GWA26" s="757"/>
      <c r="GWB26" s="757"/>
      <c r="GWC26" s="757"/>
      <c r="GWD26" s="757"/>
      <c r="GWE26" s="757"/>
      <c r="GWF26" s="757"/>
      <c r="GWG26" s="757"/>
      <c r="GWH26" s="757"/>
      <c r="GWI26" s="757"/>
      <c r="GWJ26" s="757"/>
      <c r="GWK26" s="757"/>
      <c r="GWL26" s="757"/>
      <c r="GWM26" s="757"/>
      <c r="GWN26" s="757"/>
      <c r="GWO26" s="757"/>
      <c r="GWP26" s="757"/>
      <c r="GWQ26" s="757"/>
      <c r="GWR26" s="757"/>
      <c r="GWS26" s="757"/>
      <c r="GWT26" s="757"/>
      <c r="GWU26" s="757"/>
      <c r="GWV26" s="757"/>
      <c r="GWW26" s="757"/>
      <c r="GWX26" s="757"/>
      <c r="GWY26" s="757"/>
      <c r="GWZ26" s="757"/>
      <c r="GXA26" s="757"/>
      <c r="GXB26" s="757"/>
      <c r="GXC26" s="757"/>
      <c r="GXD26" s="757"/>
      <c r="GXE26" s="757"/>
      <c r="GXF26" s="757"/>
      <c r="GXG26" s="757"/>
      <c r="GXH26" s="757"/>
      <c r="GXI26" s="757"/>
      <c r="GXJ26" s="757"/>
      <c r="GXK26" s="757"/>
      <c r="GXL26" s="757"/>
      <c r="GXM26" s="757"/>
      <c r="GXN26" s="757"/>
      <c r="GXO26" s="757"/>
      <c r="GXP26" s="757"/>
      <c r="GXQ26" s="757"/>
      <c r="GXR26" s="757"/>
      <c r="GXS26" s="757"/>
      <c r="GXT26" s="757"/>
      <c r="GXU26" s="757"/>
      <c r="GXV26" s="757"/>
      <c r="GXW26" s="757"/>
      <c r="GXX26" s="757"/>
      <c r="GXY26" s="757"/>
      <c r="GXZ26" s="757"/>
      <c r="GYA26" s="757"/>
      <c r="GYB26" s="757"/>
      <c r="GYC26" s="757"/>
      <c r="GYD26" s="757"/>
      <c r="GYE26" s="757"/>
      <c r="GYF26" s="757"/>
      <c r="GYG26" s="757"/>
      <c r="GYH26" s="757"/>
      <c r="GYI26" s="757"/>
      <c r="GYJ26" s="757"/>
      <c r="GYK26" s="757"/>
      <c r="GYL26" s="757"/>
      <c r="GYM26" s="757"/>
      <c r="GYN26" s="757"/>
      <c r="GYO26" s="757"/>
      <c r="GYP26" s="757"/>
      <c r="GYQ26" s="757"/>
      <c r="GYR26" s="757"/>
      <c r="GYS26" s="757"/>
      <c r="GYT26" s="757"/>
      <c r="GYU26" s="757"/>
      <c r="GYV26" s="757"/>
      <c r="GYW26" s="757"/>
      <c r="GYX26" s="757"/>
      <c r="GYY26" s="757"/>
      <c r="GYZ26" s="757"/>
      <c r="GZA26" s="757"/>
      <c r="GZB26" s="757"/>
      <c r="GZC26" s="757"/>
      <c r="GZD26" s="757"/>
      <c r="GZE26" s="757"/>
      <c r="GZF26" s="757"/>
      <c r="GZG26" s="757"/>
      <c r="GZH26" s="757"/>
      <c r="GZI26" s="757"/>
      <c r="GZJ26" s="757"/>
      <c r="GZK26" s="757"/>
      <c r="GZL26" s="757"/>
      <c r="GZM26" s="757"/>
      <c r="GZN26" s="757"/>
      <c r="GZO26" s="757"/>
      <c r="GZP26" s="757"/>
      <c r="GZQ26" s="757"/>
      <c r="GZR26" s="757"/>
      <c r="GZS26" s="757"/>
      <c r="GZT26" s="757"/>
      <c r="GZU26" s="757"/>
      <c r="GZV26" s="757"/>
      <c r="GZW26" s="757"/>
      <c r="GZX26" s="757"/>
      <c r="GZY26" s="757"/>
      <c r="GZZ26" s="757"/>
      <c r="HAA26" s="757"/>
      <c r="HAB26" s="757"/>
      <c r="HAC26" s="757"/>
      <c r="HAD26" s="757"/>
      <c r="HAE26" s="757"/>
      <c r="HAF26" s="757"/>
      <c r="HAG26" s="757"/>
      <c r="HAH26" s="757"/>
      <c r="HAI26" s="757"/>
      <c r="HAJ26" s="757"/>
      <c r="HAK26" s="757"/>
      <c r="HAL26" s="757"/>
      <c r="HAM26" s="757"/>
      <c r="HAN26" s="757"/>
      <c r="HAO26" s="757"/>
      <c r="HAP26" s="757"/>
      <c r="HAQ26" s="757"/>
      <c r="HAR26" s="757"/>
      <c r="HAS26" s="757"/>
      <c r="HAT26" s="757"/>
      <c r="HAU26" s="757"/>
      <c r="HAV26" s="757"/>
      <c r="HAW26" s="757"/>
      <c r="HAX26" s="757"/>
      <c r="HAY26" s="757"/>
      <c r="HAZ26" s="757"/>
      <c r="HBA26" s="757"/>
      <c r="HBB26" s="757"/>
      <c r="HBC26" s="757"/>
      <c r="HBD26" s="757"/>
      <c r="HBE26" s="757"/>
      <c r="HBF26" s="757"/>
      <c r="HBG26" s="757"/>
      <c r="HBH26" s="757"/>
      <c r="HBI26" s="757"/>
      <c r="HBJ26" s="757"/>
      <c r="HBK26" s="757"/>
      <c r="HBL26" s="757"/>
      <c r="HBM26" s="757"/>
      <c r="HBN26" s="757"/>
      <c r="HBO26" s="757"/>
      <c r="HBP26" s="757"/>
      <c r="HBQ26" s="757"/>
      <c r="HBR26" s="757"/>
      <c r="HBS26" s="757"/>
      <c r="HBT26" s="757"/>
      <c r="HBU26" s="757"/>
      <c r="HBV26" s="757"/>
      <c r="HBW26" s="757"/>
      <c r="HBX26" s="757"/>
      <c r="HBY26" s="757"/>
      <c r="HBZ26" s="757"/>
      <c r="HCA26" s="757"/>
      <c r="HCB26" s="757"/>
      <c r="HCC26" s="757"/>
      <c r="HCD26" s="757"/>
      <c r="HCE26" s="757"/>
      <c r="HCF26" s="757"/>
      <c r="HCG26" s="757"/>
      <c r="HCH26" s="757"/>
      <c r="HCI26" s="757"/>
      <c r="HCJ26" s="757"/>
      <c r="HCK26" s="757"/>
      <c r="HCL26" s="757"/>
      <c r="HCM26" s="757"/>
      <c r="HCN26" s="757"/>
      <c r="HCO26" s="757"/>
      <c r="HCP26" s="757"/>
      <c r="HCQ26" s="757"/>
      <c r="HCR26" s="757"/>
      <c r="HCS26" s="757"/>
      <c r="HCT26" s="757"/>
      <c r="HCU26" s="757"/>
      <c r="HCV26" s="757"/>
      <c r="HCW26" s="757"/>
      <c r="HCX26" s="757"/>
      <c r="HCY26" s="757"/>
      <c r="HCZ26" s="757"/>
      <c r="HDA26" s="757"/>
      <c r="HDB26" s="757"/>
      <c r="HDC26" s="757"/>
      <c r="HDD26" s="757"/>
      <c r="HDE26" s="757"/>
      <c r="HDF26" s="757"/>
      <c r="HDG26" s="757"/>
      <c r="HDH26" s="757"/>
      <c r="HDI26" s="757"/>
      <c r="HDJ26" s="757"/>
      <c r="HDK26" s="757"/>
      <c r="HDL26" s="757"/>
      <c r="HDM26" s="757"/>
      <c r="HDN26" s="757"/>
      <c r="HDO26" s="757"/>
      <c r="HDP26" s="757"/>
      <c r="HDQ26" s="757"/>
      <c r="HDR26" s="757"/>
      <c r="HDS26" s="757"/>
      <c r="HDT26" s="757"/>
      <c r="HDU26" s="757"/>
      <c r="HDV26" s="757"/>
      <c r="HDW26" s="757"/>
      <c r="HDX26" s="757"/>
      <c r="HDY26" s="757"/>
      <c r="HDZ26" s="757"/>
      <c r="HEA26" s="757"/>
      <c r="HEB26" s="757"/>
      <c r="HEC26" s="757"/>
      <c r="HED26" s="757"/>
      <c r="HEE26" s="757"/>
      <c r="HEF26" s="757"/>
      <c r="HEG26" s="757"/>
      <c r="HEH26" s="757"/>
      <c r="HEI26" s="757"/>
      <c r="HEJ26" s="757"/>
      <c r="HEK26" s="757"/>
      <c r="HEL26" s="757"/>
      <c r="HEM26" s="757"/>
      <c r="HEN26" s="757"/>
      <c r="HEO26" s="757"/>
      <c r="HEP26" s="757"/>
      <c r="HEQ26" s="757"/>
      <c r="HER26" s="757"/>
      <c r="HES26" s="757"/>
      <c r="HET26" s="757"/>
      <c r="HEU26" s="757"/>
      <c r="HEV26" s="757"/>
      <c r="HEW26" s="757"/>
      <c r="HEX26" s="757"/>
      <c r="HEY26" s="757"/>
      <c r="HEZ26" s="757"/>
      <c r="HFA26" s="757"/>
      <c r="HFB26" s="757"/>
      <c r="HFC26" s="757"/>
      <c r="HFD26" s="757"/>
      <c r="HFE26" s="757"/>
      <c r="HFF26" s="757"/>
      <c r="HFG26" s="757"/>
      <c r="HFH26" s="757"/>
      <c r="HFI26" s="757"/>
      <c r="HFJ26" s="757"/>
      <c r="HFK26" s="757"/>
      <c r="HFL26" s="757"/>
      <c r="HFM26" s="757"/>
      <c r="HFN26" s="757"/>
      <c r="HFO26" s="757"/>
      <c r="HFP26" s="757"/>
      <c r="HFQ26" s="757"/>
      <c r="HFR26" s="757"/>
      <c r="HFS26" s="757"/>
      <c r="HFT26" s="757"/>
      <c r="HFU26" s="757"/>
      <c r="HFV26" s="757"/>
      <c r="HFW26" s="757"/>
      <c r="HFX26" s="757"/>
      <c r="HFY26" s="757"/>
      <c r="HFZ26" s="757"/>
      <c r="HGA26" s="757"/>
      <c r="HGB26" s="757"/>
      <c r="HGC26" s="757"/>
      <c r="HGD26" s="757"/>
      <c r="HGE26" s="757"/>
      <c r="HGF26" s="757"/>
      <c r="HGG26" s="757"/>
      <c r="HGH26" s="757"/>
      <c r="HGI26" s="757"/>
      <c r="HGJ26" s="757"/>
      <c r="HGK26" s="757"/>
      <c r="HGL26" s="757"/>
      <c r="HGM26" s="757"/>
      <c r="HGN26" s="757"/>
      <c r="HGO26" s="757"/>
      <c r="HGP26" s="757"/>
      <c r="HGQ26" s="757"/>
      <c r="HGR26" s="757"/>
      <c r="HGS26" s="757"/>
      <c r="HGT26" s="757"/>
      <c r="HGU26" s="757"/>
      <c r="HGV26" s="757"/>
      <c r="HGW26" s="757"/>
      <c r="HGX26" s="757"/>
      <c r="HGY26" s="757"/>
      <c r="HGZ26" s="757"/>
      <c r="HHA26" s="757"/>
      <c r="HHB26" s="757"/>
      <c r="HHC26" s="757"/>
      <c r="HHD26" s="757"/>
      <c r="HHE26" s="757"/>
      <c r="HHF26" s="757"/>
      <c r="HHG26" s="757"/>
      <c r="HHH26" s="757"/>
      <c r="HHI26" s="757"/>
      <c r="HHJ26" s="757"/>
      <c r="HHK26" s="757"/>
      <c r="HHL26" s="757"/>
      <c r="HHM26" s="757"/>
      <c r="HHN26" s="757"/>
      <c r="HHO26" s="757"/>
      <c r="HHP26" s="757"/>
      <c r="HHQ26" s="757"/>
      <c r="HHR26" s="757"/>
      <c r="HHS26" s="757"/>
      <c r="HHT26" s="757"/>
      <c r="HHU26" s="757"/>
      <c r="HHV26" s="757"/>
      <c r="HHW26" s="757"/>
      <c r="HHX26" s="757"/>
      <c r="HHY26" s="757"/>
      <c r="HHZ26" s="757"/>
      <c r="HIA26" s="757"/>
      <c r="HIB26" s="757"/>
      <c r="HIC26" s="757"/>
      <c r="HID26" s="757"/>
      <c r="HIE26" s="757"/>
      <c r="HIF26" s="757"/>
      <c r="HIG26" s="757"/>
      <c r="HIH26" s="757"/>
      <c r="HII26" s="757"/>
      <c r="HIJ26" s="757"/>
      <c r="HIK26" s="757"/>
      <c r="HIL26" s="757"/>
      <c r="HIM26" s="757"/>
      <c r="HIN26" s="757"/>
      <c r="HIO26" s="757"/>
      <c r="HIP26" s="757"/>
      <c r="HIQ26" s="757"/>
      <c r="HIR26" s="757"/>
      <c r="HIS26" s="757"/>
      <c r="HIT26" s="757"/>
      <c r="HIU26" s="757"/>
      <c r="HIV26" s="757"/>
      <c r="HIW26" s="757"/>
      <c r="HIX26" s="757"/>
      <c r="HIY26" s="757"/>
      <c r="HIZ26" s="757"/>
      <c r="HJA26" s="757"/>
      <c r="HJB26" s="757"/>
      <c r="HJC26" s="757"/>
      <c r="HJD26" s="757"/>
      <c r="HJE26" s="757"/>
      <c r="HJF26" s="757"/>
      <c r="HJG26" s="757"/>
      <c r="HJH26" s="757"/>
      <c r="HJI26" s="757"/>
      <c r="HJJ26" s="757"/>
      <c r="HJK26" s="757"/>
      <c r="HJL26" s="757"/>
      <c r="HJM26" s="757"/>
      <c r="HJN26" s="757"/>
      <c r="HJO26" s="757"/>
      <c r="HJP26" s="757"/>
      <c r="HJQ26" s="757"/>
      <c r="HJR26" s="757"/>
      <c r="HJS26" s="757"/>
      <c r="HJT26" s="757"/>
      <c r="HJU26" s="757"/>
      <c r="HJV26" s="757"/>
      <c r="HJW26" s="757"/>
      <c r="HJX26" s="757"/>
      <c r="HJY26" s="757"/>
      <c r="HJZ26" s="757"/>
      <c r="HKA26" s="757"/>
      <c r="HKB26" s="757"/>
      <c r="HKC26" s="757"/>
      <c r="HKD26" s="757"/>
      <c r="HKE26" s="757"/>
      <c r="HKF26" s="757"/>
      <c r="HKG26" s="757"/>
      <c r="HKH26" s="757"/>
      <c r="HKI26" s="757"/>
      <c r="HKJ26" s="757"/>
      <c r="HKK26" s="757"/>
      <c r="HKL26" s="757"/>
      <c r="HKM26" s="757"/>
      <c r="HKN26" s="757"/>
      <c r="HKO26" s="757"/>
      <c r="HKP26" s="757"/>
      <c r="HKQ26" s="757"/>
      <c r="HKR26" s="757"/>
      <c r="HKS26" s="757"/>
      <c r="HKT26" s="757"/>
      <c r="HKU26" s="757"/>
      <c r="HKV26" s="757"/>
      <c r="HKW26" s="757"/>
      <c r="HKX26" s="757"/>
      <c r="HKY26" s="757"/>
      <c r="HKZ26" s="757"/>
      <c r="HLA26" s="757"/>
      <c r="HLB26" s="757"/>
      <c r="HLC26" s="757"/>
      <c r="HLD26" s="757"/>
      <c r="HLE26" s="757"/>
      <c r="HLF26" s="757"/>
      <c r="HLG26" s="757"/>
      <c r="HLH26" s="757"/>
      <c r="HLI26" s="757"/>
      <c r="HLJ26" s="757"/>
      <c r="HLK26" s="757"/>
      <c r="HLL26" s="757"/>
      <c r="HLM26" s="757"/>
      <c r="HLN26" s="757"/>
      <c r="HLO26" s="757"/>
      <c r="HLP26" s="757"/>
      <c r="HLQ26" s="757"/>
      <c r="HLR26" s="757"/>
      <c r="HLS26" s="757"/>
      <c r="HLT26" s="757"/>
      <c r="HLU26" s="757"/>
      <c r="HLV26" s="757"/>
      <c r="HLW26" s="757"/>
      <c r="HLX26" s="757"/>
      <c r="HLY26" s="757"/>
      <c r="HLZ26" s="757"/>
      <c r="HMA26" s="757"/>
      <c r="HMB26" s="757"/>
      <c r="HMC26" s="757"/>
      <c r="HMD26" s="757"/>
      <c r="HME26" s="757"/>
      <c r="HMF26" s="757"/>
      <c r="HMG26" s="757"/>
      <c r="HMH26" s="757"/>
      <c r="HMI26" s="757"/>
      <c r="HMJ26" s="757"/>
      <c r="HMK26" s="757"/>
      <c r="HML26" s="757"/>
      <c r="HMM26" s="757"/>
      <c r="HMN26" s="757"/>
      <c r="HMO26" s="757"/>
      <c r="HMP26" s="757"/>
      <c r="HMQ26" s="757"/>
      <c r="HMR26" s="757"/>
      <c r="HMS26" s="757"/>
      <c r="HMT26" s="757"/>
      <c r="HMU26" s="757"/>
      <c r="HMV26" s="757"/>
      <c r="HMW26" s="757"/>
      <c r="HMX26" s="757"/>
      <c r="HMY26" s="757"/>
      <c r="HMZ26" s="757"/>
      <c r="HNA26" s="757"/>
      <c r="HNB26" s="757"/>
      <c r="HNC26" s="757"/>
      <c r="HND26" s="757"/>
      <c r="HNE26" s="757"/>
      <c r="HNF26" s="757"/>
      <c r="HNG26" s="757"/>
      <c r="HNH26" s="757"/>
      <c r="HNI26" s="757"/>
      <c r="HNJ26" s="757"/>
      <c r="HNK26" s="757"/>
      <c r="HNL26" s="757"/>
      <c r="HNM26" s="757"/>
      <c r="HNN26" s="757"/>
      <c r="HNO26" s="757"/>
      <c r="HNP26" s="757"/>
      <c r="HNQ26" s="757"/>
      <c r="HNR26" s="757"/>
      <c r="HNS26" s="757"/>
      <c r="HNT26" s="757"/>
      <c r="HNU26" s="757"/>
      <c r="HNV26" s="757"/>
      <c r="HNW26" s="757"/>
      <c r="HNX26" s="757"/>
      <c r="HNY26" s="757"/>
      <c r="HNZ26" s="757"/>
      <c r="HOA26" s="757"/>
      <c r="HOB26" s="757"/>
      <c r="HOC26" s="757"/>
      <c r="HOD26" s="757"/>
      <c r="HOE26" s="757"/>
      <c r="HOF26" s="757"/>
      <c r="HOG26" s="757"/>
      <c r="HOH26" s="757"/>
      <c r="HOI26" s="757"/>
      <c r="HOJ26" s="757"/>
      <c r="HOK26" s="757"/>
      <c r="HOL26" s="757"/>
      <c r="HOM26" s="757"/>
      <c r="HON26" s="757"/>
      <c r="HOO26" s="757"/>
      <c r="HOP26" s="757"/>
      <c r="HOQ26" s="757"/>
      <c r="HOR26" s="757"/>
      <c r="HOS26" s="757"/>
      <c r="HOT26" s="757"/>
      <c r="HOU26" s="757"/>
      <c r="HOV26" s="757"/>
      <c r="HOW26" s="757"/>
      <c r="HOX26" s="757"/>
      <c r="HOY26" s="757"/>
      <c r="HOZ26" s="757"/>
      <c r="HPA26" s="757"/>
      <c r="HPB26" s="757"/>
      <c r="HPC26" s="757"/>
      <c r="HPD26" s="757"/>
      <c r="HPE26" s="757"/>
      <c r="HPF26" s="757"/>
      <c r="HPG26" s="757"/>
      <c r="HPH26" s="757"/>
      <c r="HPI26" s="757"/>
      <c r="HPJ26" s="757"/>
      <c r="HPK26" s="757"/>
      <c r="HPL26" s="757"/>
      <c r="HPM26" s="757"/>
      <c r="HPN26" s="757"/>
      <c r="HPO26" s="757"/>
      <c r="HPP26" s="757"/>
      <c r="HPQ26" s="757"/>
      <c r="HPR26" s="757"/>
      <c r="HPS26" s="757"/>
      <c r="HPT26" s="757"/>
      <c r="HPU26" s="757"/>
      <c r="HPV26" s="757"/>
      <c r="HPW26" s="757"/>
      <c r="HPX26" s="757"/>
      <c r="HPY26" s="757"/>
      <c r="HPZ26" s="757"/>
      <c r="HQA26" s="757"/>
      <c r="HQB26" s="757"/>
      <c r="HQC26" s="757"/>
      <c r="HQD26" s="757"/>
      <c r="HQE26" s="757"/>
      <c r="HQF26" s="757"/>
      <c r="HQG26" s="757"/>
      <c r="HQH26" s="757"/>
      <c r="HQI26" s="757"/>
      <c r="HQJ26" s="757"/>
      <c r="HQK26" s="757"/>
      <c r="HQL26" s="757"/>
      <c r="HQM26" s="757"/>
      <c r="HQN26" s="757"/>
      <c r="HQO26" s="757"/>
      <c r="HQP26" s="757"/>
      <c r="HQQ26" s="757"/>
      <c r="HQR26" s="757"/>
      <c r="HQS26" s="757"/>
      <c r="HQT26" s="757"/>
      <c r="HQU26" s="757"/>
      <c r="HQV26" s="757"/>
      <c r="HQW26" s="757"/>
      <c r="HQX26" s="757"/>
      <c r="HQY26" s="757"/>
      <c r="HQZ26" s="757"/>
      <c r="HRA26" s="757"/>
      <c r="HRB26" s="757"/>
      <c r="HRC26" s="757"/>
      <c r="HRD26" s="757"/>
      <c r="HRE26" s="757"/>
      <c r="HRF26" s="757"/>
      <c r="HRG26" s="757"/>
      <c r="HRH26" s="757"/>
      <c r="HRI26" s="757"/>
      <c r="HRJ26" s="757"/>
      <c r="HRK26" s="757"/>
      <c r="HRL26" s="757"/>
      <c r="HRM26" s="757"/>
      <c r="HRN26" s="757"/>
      <c r="HRO26" s="757"/>
      <c r="HRP26" s="757"/>
      <c r="HRQ26" s="757"/>
      <c r="HRR26" s="757"/>
      <c r="HRS26" s="757"/>
      <c r="HRT26" s="757"/>
      <c r="HRU26" s="757"/>
      <c r="HRV26" s="757"/>
      <c r="HRW26" s="757"/>
      <c r="HRX26" s="757"/>
      <c r="HRY26" s="757"/>
      <c r="HRZ26" s="757"/>
      <c r="HSA26" s="757"/>
      <c r="HSB26" s="757"/>
      <c r="HSC26" s="757"/>
      <c r="HSD26" s="757"/>
      <c r="HSE26" s="757"/>
      <c r="HSF26" s="757"/>
      <c r="HSG26" s="757"/>
      <c r="HSH26" s="757"/>
      <c r="HSI26" s="757"/>
      <c r="HSJ26" s="757"/>
      <c r="HSK26" s="757"/>
      <c r="HSL26" s="757"/>
      <c r="HSM26" s="757"/>
      <c r="HSN26" s="757"/>
      <c r="HSO26" s="757"/>
      <c r="HSP26" s="757"/>
      <c r="HSQ26" s="757"/>
      <c r="HSR26" s="757"/>
      <c r="HSS26" s="757"/>
      <c r="HST26" s="757"/>
      <c r="HSU26" s="757"/>
      <c r="HSV26" s="757"/>
      <c r="HSW26" s="757"/>
      <c r="HSX26" s="757"/>
      <c r="HSY26" s="757"/>
      <c r="HSZ26" s="757"/>
      <c r="HTA26" s="757"/>
      <c r="HTB26" s="757"/>
      <c r="HTC26" s="757"/>
      <c r="HTD26" s="757"/>
      <c r="HTE26" s="757"/>
      <c r="HTF26" s="757"/>
      <c r="HTG26" s="757"/>
      <c r="HTH26" s="757"/>
      <c r="HTI26" s="757"/>
      <c r="HTJ26" s="757"/>
      <c r="HTK26" s="757"/>
      <c r="HTL26" s="757"/>
      <c r="HTM26" s="757"/>
      <c r="HTN26" s="757"/>
      <c r="HTO26" s="757"/>
      <c r="HTP26" s="757"/>
      <c r="HTQ26" s="757"/>
      <c r="HTR26" s="757"/>
      <c r="HTS26" s="757"/>
      <c r="HTT26" s="757"/>
      <c r="HTU26" s="757"/>
      <c r="HTV26" s="757"/>
      <c r="HTW26" s="757"/>
      <c r="HTX26" s="757"/>
      <c r="HTY26" s="757"/>
      <c r="HTZ26" s="757"/>
      <c r="HUA26" s="757"/>
      <c r="HUB26" s="757"/>
      <c r="HUC26" s="757"/>
      <c r="HUD26" s="757"/>
      <c r="HUE26" s="757"/>
      <c r="HUF26" s="757"/>
      <c r="HUG26" s="757"/>
      <c r="HUH26" s="757"/>
      <c r="HUI26" s="757"/>
      <c r="HUJ26" s="757"/>
      <c r="HUK26" s="757"/>
      <c r="HUL26" s="757"/>
      <c r="HUM26" s="757"/>
      <c r="HUN26" s="757"/>
      <c r="HUO26" s="757"/>
      <c r="HUP26" s="757"/>
      <c r="HUQ26" s="757"/>
      <c r="HUR26" s="757"/>
      <c r="HUS26" s="757"/>
      <c r="HUT26" s="757"/>
      <c r="HUU26" s="757"/>
      <c r="HUV26" s="757"/>
      <c r="HUW26" s="757"/>
      <c r="HUX26" s="757"/>
      <c r="HUY26" s="757"/>
      <c r="HUZ26" s="757"/>
      <c r="HVA26" s="757"/>
      <c r="HVB26" s="757"/>
      <c r="HVC26" s="757"/>
      <c r="HVD26" s="757"/>
      <c r="HVE26" s="757"/>
      <c r="HVF26" s="757"/>
      <c r="HVG26" s="757"/>
      <c r="HVH26" s="757"/>
      <c r="HVI26" s="757"/>
      <c r="HVJ26" s="757"/>
      <c r="HVK26" s="757"/>
      <c r="HVL26" s="757"/>
      <c r="HVM26" s="757"/>
      <c r="HVN26" s="757"/>
      <c r="HVO26" s="757"/>
      <c r="HVP26" s="757"/>
      <c r="HVQ26" s="757"/>
      <c r="HVR26" s="757"/>
      <c r="HVS26" s="757"/>
      <c r="HVT26" s="757"/>
      <c r="HVU26" s="757"/>
      <c r="HVV26" s="757"/>
      <c r="HVW26" s="757"/>
      <c r="HVX26" s="757"/>
      <c r="HVY26" s="757"/>
      <c r="HVZ26" s="757"/>
      <c r="HWA26" s="757"/>
      <c r="HWB26" s="757"/>
      <c r="HWC26" s="757"/>
      <c r="HWD26" s="757"/>
      <c r="HWE26" s="757"/>
      <c r="HWF26" s="757"/>
      <c r="HWG26" s="757"/>
      <c r="HWH26" s="757"/>
      <c r="HWI26" s="757"/>
      <c r="HWJ26" s="757"/>
      <c r="HWK26" s="757"/>
      <c r="HWL26" s="757"/>
      <c r="HWM26" s="757"/>
      <c r="HWN26" s="757"/>
      <c r="HWO26" s="757"/>
      <c r="HWP26" s="757"/>
      <c r="HWQ26" s="757"/>
      <c r="HWR26" s="757"/>
      <c r="HWS26" s="757"/>
      <c r="HWT26" s="757"/>
      <c r="HWU26" s="757"/>
      <c r="HWV26" s="757"/>
      <c r="HWW26" s="757"/>
      <c r="HWX26" s="757"/>
      <c r="HWY26" s="757"/>
      <c r="HWZ26" s="757"/>
      <c r="HXA26" s="757"/>
      <c r="HXB26" s="757"/>
      <c r="HXC26" s="757"/>
      <c r="HXD26" s="757"/>
      <c r="HXE26" s="757"/>
      <c r="HXF26" s="757"/>
      <c r="HXG26" s="757"/>
      <c r="HXH26" s="757"/>
      <c r="HXI26" s="757"/>
      <c r="HXJ26" s="757"/>
      <c r="HXK26" s="757"/>
      <c r="HXL26" s="757"/>
      <c r="HXM26" s="757"/>
      <c r="HXN26" s="757"/>
      <c r="HXO26" s="757"/>
      <c r="HXP26" s="757"/>
      <c r="HXQ26" s="757"/>
      <c r="HXR26" s="757"/>
      <c r="HXS26" s="757"/>
      <c r="HXT26" s="757"/>
      <c r="HXU26" s="757"/>
      <c r="HXV26" s="757"/>
      <c r="HXW26" s="757"/>
      <c r="HXX26" s="757"/>
      <c r="HXY26" s="757"/>
      <c r="HXZ26" s="757"/>
      <c r="HYA26" s="757"/>
      <c r="HYB26" s="757"/>
      <c r="HYC26" s="757"/>
      <c r="HYD26" s="757"/>
      <c r="HYE26" s="757"/>
      <c r="HYF26" s="757"/>
      <c r="HYG26" s="757"/>
      <c r="HYH26" s="757"/>
      <c r="HYI26" s="757"/>
      <c r="HYJ26" s="757"/>
      <c r="HYK26" s="757"/>
      <c r="HYL26" s="757"/>
      <c r="HYM26" s="757"/>
      <c r="HYN26" s="757"/>
      <c r="HYO26" s="757"/>
      <c r="HYP26" s="757"/>
      <c r="HYQ26" s="757"/>
      <c r="HYR26" s="757"/>
      <c r="HYS26" s="757"/>
      <c r="HYT26" s="757"/>
      <c r="HYU26" s="757"/>
      <c r="HYV26" s="757"/>
      <c r="HYW26" s="757"/>
      <c r="HYX26" s="757"/>
      <c r="HYY26" s="757"/>
      <c r="HYZ26" s="757"/>
      <c r="HZA26" s="757"/>
      <c r="HZB26" s="757"/>
      <c r="HZC26" s="757"/>
      <c r="HZD26" s="757"/>
      <c r="HZE26" s="757"/>
      <c r="HZF26" s="757"/>
      <c r="HZG26" s="757"/>
      <c r="HZH26" s="757"/>
      <c r="HZI26" s="757"/>
      <c r="HZJ26" s="757"/>
      <c r="HZK26" s="757"/>
      <c r="HZL26" s="757"/>
      <c r="HZM26" s="757"/>
      <c r="HZN26" s="757"/>
      <c r="HZO26" s="757"/>
      <c r="HZP26" s="757"/>
      <c r="HZQ26" s="757"/>
      <c r="HZR26" s="757"/>
      <c r="HZS26" s="757"/>
      <c r="HZT26" s="757"/>
      <c r="HZU26" s="757"/>
      <c r="HZV26" s="757"/>
      <c r="HZW26" s="757"/>
      <c r="HZX26" s="757"/>
      <c r="HZY26" s="757"/>
      <c r="HZZ26" s="757"/>
      <c r="IAA26" s="757"/>
      <c r="IAB26" s="757"/>
      <c r="IAC26" s="757"/>
      <c r="IAD26" s="757"/>
      <c r="IAE26" s="757"/>
      <c r="IAF26" s="757"/>
      <c r="IAG26" s="757"/>
      <c r="IAH26" s="757"/>
      <c r="IAI26" s="757"/>
      <c r="IAJ26" s="757"/>
      <c r="IAK26" s="757"/>
      <c r="IAL26" s="757"/>
      <c r="IAM26" s="757"/>
      <c r="IAN26" s="757"/>
      <c r="IAO26" s="757"/>
      <c r="IAP26" s="757"/>
      <c r="IAQ26" s="757"/>
      <c r="IAR26" s="757"/>
      <c r="IAS26" s="757"/>
      <c r="IAT26" s="757"/>
      <c r="IAU26" s="757"/>
      <c r="IAV26" s="757"/>
      <c r="IAW26" s="757"/>
      <c r="IAX26" s="757"/>
      <c r="IAY26" s="757"/>
      <c r="IAZ26" s="757"/>
      <c r="IBA26" s="757"/>
      <c r="IBB26" s="757"/>
      <c r="IBC26" s="757"/>
      <c r="IBD26" s="757"/>
      <c r="IBE26" s="757"/>
      <c r="IBF26" s="757"/>
      <c r="IBG26" s="757"/>
      <c r="IBH26" s="757"/>
      <c r="IBI26" s="757"/>
      <c r="IBJ26" s="757"/>
      <c r="IBK26" s="757"/>
      <c r="IBL26" s="757"/>
      <c r="IBM26" s="757"/>
      <c r="IBN26" s="757"/>
      <c r="IBO26" s="757"/>
      <c r="IBP26" s="757"/>
      <c r="IBQ26" s="757"/>
      <c r="IBR26" s="757"/>
      <c r="IBS26" s="757"/>
      <c r="IBT26" s="757"/>
      <c r="IBU26" s="757"/>
      <c r="IBV26" s="757"/>
      <c r="IBW26" s="757"/>
      <c r="IBX26" s="757"/>
      <c r="IBY26" s="757"/>
      <c r="IBZ26" s="757"/>
      <c r="ICA26" s="757"/>
      <c r="ICB26" s="757"/>
      <c r="ICC26" s="757"/>
      <c r="ICD26" s="757"/>
      <c r="ICE26" s="757"/>
      <c r="ICF26" s="757"/>
      <c r="ICG26" s="757"/>
      <c r="ICH26" s="757"/>
      <c r="ICI26" s="757"/>
      <c r="ICJ26" s="757"/>
      <c r="ICK26" s="757"/>
      <c r="ICL26" s="757"/>
      <c r="ICM26" s="757"/>
      <c r="ICN26" s="757"/>
      <c r="ICO26" s="757"/>
      <c r="ICP26" s="757"/>
      <c r="ICQ26" s="757"/>
      <c r="ICR26" s="757"/>
      <c r="ICS26" s="757"/>
      <c r="ICT26" s="757"/>
      <c r="ICU26" s="757"/>
      <c r="ICV26" s="757"/>
      <c r="ICW26" s="757"/>
      <c r="ICX26" s="757"/>
      <c r="ICY26" s="757"/>
      <c r="ICZ26" s="757"/>
      <c r="IDA26" s="757"/>
      <c r="IDB26" s="757"/>
      <c r="IDC26" s="757"/>
      <c r="IDD26" s="757"/>
      <c r="IDE26" s="757"/>
      <c r="IDF26" s="757"/>
      <c r="IDG26" s="757"/>
      <c r="IDH26" s="757"/>
      <c r="IDI26" s="757"/>
      <c r="IDJ26" s="757"/>
      <c r="IDK26" s="757"/>
      <c r="IDL26" s="757"/>
      <c r="IDM26" s="757"/>
      <c r="IDN26" s="757"/>
      <c r="IDO26" s="757"/>
      <c r="IDP26" s="757"/>
      <c r="IDQ26" s="757"/>
      <c r="IDR26" s="757"/>
      <c r="IDS26" s="757"/>
      <c r="IDT26" s="757"/>
      <c r="IDU26" s="757"/>
      <c r="IDV26" s="757"/>
      <c r="IDW26" s="757"/>
      <c r="IDX26" s="757"/>
      <c r="IDY26" s="757"/>
      <c r="IDZ26" s="757"/>
      <c r="IEA26" s="757"/>
      <c r="IEB26" s="757"/>
      <c r="IEC26" s="757"/>
      <c r="IED26" s="757"/>
      <c r="IEE26" s="757"/>
      <c r="IEF26" s="757"/>
      <c r="IEG26" s="757"/>
      <c r="IEH26" s="757"/>
      <c r="IEI26" s="757"/>
      <c r="IEJ26" s="757"/>
      <c r="IEK26" s="757"/>
      <c r="IEL26" s="757"/>
      <c r="IEM26" s="757"/>
      <c r="IEN26" s="757"/>
      <c r="IEO26" s="757"/>
      <c r="IEP26" s="757"/>
      <c r="IEQ26" s="757"/>
      <c r="IER26" s="757"/>
      <c r="IES26" s="757"/>
      <c r="IET26" s="757"/>
      <c r="IEU26" s="757"/>
      <c r="IEV26" s="757"/>
      <c r="IEW26" s="757"/>
      <c r="IEX26" s="757"/>
      <c r="IEY26" s="757"/>
      <c r="IEZ26" s="757"/>
      <c r="IFA26" s="757"/>
      <c r="IFB26" s="757"/>
      <c r="IFC26" s="757"/>
      <c r="IFD26" s="757"/>
      <c r="IFE26" s="757"/>
      <c r="IFF26" s="757"/>
      <c r="IFG26" s="757"/>
      <c r="IFH26" s="757"/>
      <c r="IFI26" s="757"/>
      <c r="IFJ26" s="757"/>
      <c r="IFK26" s="757"/>
      <c r="IFL26" s="757"/>
      <c r="IFM26" s="757"/>
      <c r="IFN26" s="757"/>
      <c r="IFO26" s="757"/>
      <c r="IFP26" s="757"/>
      <c r="IFQ26" s="757"/>
      <c r="IFR26" s="757"/>
      <c r="IFS26" s="757"/>
      <c r="IFT26" s="757"/>
      <c r="IFU26" s="757"/>
      <c r="IFV26" s="757"/>
      <c r="IFW26" s="757"/>
      <c r="IFX26" s="757"/>
      <c r="IFY26" s="757"/>
      <c r="IFZ26" s="757"/>
      <c r="IGA26" s="757"/>
      <c r="IGB26" s="757"/>
      <c r="IGC26" s="757"/>
      <c r="IGD26" s="757"/>
      <c r="IGE26" s="757"/>
      <c r="IGF26" s="757"/>
      <c r="IGG26" s="757"/>
      <c r="IGH26" s="757"/>
      <c r="IGI26" s="757"/>
      <c r="IGJ26" s="757"/>
      <c r="IGK26" s="757"/>
      <c r="IGL26" s="757"/>
      <c r="IGM26" s="757"/>
      <c r="IGN26" s="757"/>
      <c r="IGO26" s="757"/>
      <c r="IGP26" s="757"/>
      <c r="IGQ26" s="757"/>
      <c r="IGR26" s="757"/>
      <c r="IGS26" s="757"/>
      <c r="IGT26" s="757"/>
      <c r="IGU26" s="757"/>
      <c r="IGV26" s="757"/>
      <c r="IGW26" s="757"/>
      <c r="IGX26" s="757"/>
      <c r="IGY26" s="757"/>
      <c r="IGZ26" s="757"/>
      <c r="IHA26" s="757"/>
      <c r="IHB26" s="757"/>
      <c r="IHC26" s="757"/>
      <c r="IHD26" s="757"/>
      <c r="IHE26" s="757"/>
      <c r="IHF26" s="757"/>
      <c r="IHG26" s="757"/>
      <c r="IHH26" s="757"/>
      <c r="IHI26" s="757"/>
      <c r="IHJ26" s="757"/>
      <c r="IHK26" s="757"/>
      <c r="IHL26" s="757"/>
      <c r="IHM26" s="757"/>
      <c r="IHN26" s="757"/>
      <c r="IHO26" s="757"/>
      <c r="IHP26" s="757"/>
      <c r="IHQ26" s="757"/>
      <c r="IHR26" s="757"/>
      <c r="IHS26" s="757"/>
      <c r="IHT26" s="757"/>
      <c r="IHU26" s="757"/>
      <c r="IHV26" s="757"/>
      <c r="IHW26" s="757"/>
      <c r="IHX26" s="757"/>
      <c r="IHY26" s="757"/>
      <c r="IHZ26" s="757"/>
      <c r="IIA26" s="757"/>
      <c r="IIB26" s="757"/>
      <c r="IIC26" s="757"/>
      <c r="IID26" s="757"/>
      <c r="IIE26" s="757"/>
      <c r="IIF26" s="757"/>
      <c r="IIG26" s="757"/>
      <c r="IIH26" s="757"/>
      <c r="III26" s="757"/>
      <c r="IIJ26" s="757"/>
      <c r="IIK26" s="757"/>
      <c r="IIL26" s="757"/>
      <c r="IIM26" s="757"/>
      <c r="IIN26" s="757"/>
      <c r="IIO26" s="757"/>
      <c r="IIP26" s="757"/>
      <c r="IIQ26" s="757"/>
      <c r="IIR26" s="757"/>
      <c r="IIS26" s="757"/>
      <c r="IIT26" s="757"/>
      <c r="IIU26" s="757"/>
      <c r="IIV26" s="757"/>
      <c r="IIW26" s="757"/>
      <c r="IIX26" s="757"/>
      <c r="IIY26" s="757"/>
      <c r="IIZ26" s="757"/>
      <c r="IJA26" s="757"/>
      <c r="IJB26" s="757"/>
      <c r="IJC26" s="757"/>
      <c r="IJD26" s="757"/>
      <c r="IJE26" s="757"/>
      <c r="IJF26" s="757"/>
      <c r="IJG26" s="757"/>
      <c r="IJH26" s="757"/>
      <c r="IJI26" s="757"/>
      <c r="IJJ26" s="757"/>
      <c r="IJK26" s="757"/>
      <c r="IJL26" s="757"/>
      <c r="IJM26" s="757"/>
      <c r="IJN26" s="757"/>
      <c r="IJO26" s="757"/>
      <c r="IJP26" s="757"/>
      <c r="IJQ26" s="757"/>
      <c r="IJR26" s="757"/>
      <c r="IJS26" s="757"/>
      <c r="IJT26" s="757"/>
      <c r="IJU26" s="757"/>
      <c r="IJV26" s="757"/>
      <c r="IJW26" s="757"/>
      <c r="IJX26" s="757"/>
      <c r="IJY26" s="757"/>
      <c r="IJZ26" s="757"/>
      <c r="IKA26" s="757"/>
      <c r="IKB26" s="757"/>
      <c r="IKC26" s="757"/>
      <c r="IKD26" s="757"/>
      <c r="IKE26" s="757"/>
      <c r="IKF26" s="757"/>
      <c r="IKG26" s="757"/>
      <c r="IKH26" s="757"/>
      <c r="IKI26" s="757"/>
      <c r="IKJ26" s="757"/>
      <c r="IKK26" s="757"/>
      <c r="IKL26" s="757"/>
      <c r="IKM26" s="757"/>
      <c r="IKN26" s="757"/>
      <c r="IKO26" s="757"/>
      <c r="IKP26" s="757"/>
      <c r="IKQ26" s="757"/>
      <c r="IKR26" s="757"/>
      <c r="IKS26" s="757"/>
      <c r="IKT26" s="757"/>
      <c r="IKU26" s="757"/>
      <c r="IKV26" s="757"/>
      <c r="IKW26" s="757"/>
      <c r="IKX26" s="757"/>
      <c r="IKY26" s="757"/>
      <c r="IKZ26" s="757"/>
      <c r="ILA26" s="757"/>
      <c r="ILB26" s="757"/>
      <c r="ILC26" s="757"/>
      <c r="ILD26" s="757"/>
      <c r="ILE26" s="757"/>
      <c r="ILF26" s="757"/>
      <c r="ILG26" s="757"/>
      <c r="ILH26" s="757"/>
      <c r="ILI26" s="757"/>
      <c r="ILJ26" s="757"/>
      <c r="ILK26" s="757"/>
      <c r="ILL26" s="757"/>
      <c r="ILM26" s="757"/>
      <c r="ILN26" s="757"/>
      <c r="ILO26" s="757"/>
      <c r="ILP26" s="757"/>
      <c r="ILQ26" s="757"/>
      <c r="ILR26" s="757"/>
      <c r="ILS26" s="757"/>
      <c r="ILT26" s="757"/>
      <c r="ILU26" s="757"/>
      <c r="ILV26" s="757"/>
      <c r="ILW26" s="757"/>
      <c r="ILX26" s="757"/>
      <c r="ILY26" s="757"/>
      <c r="ILZ26" s="757"/>
      <c r="IMA26" s="757"/>
      <c r="IMB26" s="757"/>
      <c r="IMC26" s="757"/>
      <c r="IMD26" s="757"/>
      <c r="IME26" s="757"/>
      <c r="IMF26" s="757"/>
      <c r="IMG26" s="757"/>
      <c r="IMH26" s="757"/>
      <c r="IMI26" s="757"/>
      <c r="IMJ26" s="757"/>
      <c r="IMK26" s="757"/>
      <c r="IML26" s="757"/>
      <c r="IMM26" s="757"/>
      <c r="IMN26" s="757"/>
      <c r="IMO26" s="757"/>
      <c r="IMP26" s="757"/>
      <c r="IMQ26" s="757"/>
      <c r="IMR26" s="757"/>
      <c r="IMS26" s="757"/>
      <c r="IMT26" s="757"/>
      <c r="IMU26" s="757"/>
      <c r="IMV26" s="757"/>
      <c r="IMW26" s="757"/>
      <c r="IMX26" s="757"/>
      <c r="IMY26" s="757"/>
      <c r="IMZ26" s="757"/>
      <c r="INA26" s="757"/>
      <c r="INB26" s="757"/>
      <c r="INC26" s="757"/>
      <c r="IND26" s="757"/>
      <c r="INE26" s="757"/>
      <c r="INF26" s="757"/>
      <c r="ING26" s="757"/>
      <c r="INH26" s="757"/>
      <c r="INI26" s="757"/>
      <c r="INJ26" s="757"/>
      <c r="INK26" s="757"/>
      <c r="INL26" s="757"/>
      <c r="INM26" s="757"/>
      <c r="INN26" s="757"/>
      <c r="INO26" s="757"/>
      <c r="INP26" s="757"/>
      <c r="INQ26" s="757"/>
      <c r="INR26" s="757"/>
      <c r="INS26" s="757"/>
      <c r="INT26" s="757"/>
      <c r="INU26" s="757"/>
      <c r="INV26" s="757"/>
      <c r="INW26" s="757"/>
      <c r="INX26" s="757"/>
      <c r="INY26" s="757"/>
      <c r="INZ26" s="757"/>
      <c r="IOA26" s="757"/>
      <c r="IOB26" s="757"/>
      <c r="IOC26" s="757"/>
      <c r="IOD26" s="757"/>
      <c r="IOE26" s="757"/>
      <c r="IOF26" s="757"/>
      <c r="IOG26" s="757"/>
      <c r="IOH26" s="757"/>
      <c r="IOI26" s="757"/>
      <c r="IOJ26" s="757"/>
      <c r="IOK26" s="757"/>
      <c r="IOL26" s="757"/>
      <c r="IOM26" s="757"/>
      <c r="ION26" s="757"/>
      <c r="IOO26" s="757"/>
      <c r="IOP26" s="757"/>
      <c r="IOQ26" s="757"/>
      <c r="IOR26" s="757"/>
      <c r="IOS26" s="757"/>
      <c r="IOT26" s="757"/>
      <c r="IOU26" s="757"/>
      <c r="IOV26" s="757"/>
      <c r="IOW26" s="757"/>
      <c r="IOX26" s="757"/>
      <c r="IOY26" s="757"/>
      <c r="IOZ26" s="757"/>
      <c r="IPA26" s="757"/>
      <c r="IPB26" s="757"/>
      <c r="IPC26" s="757"/>
      <c r="IPD26" s="757"/>
      <c r="IPE26" s="757"/>
      <c r="IPF26" s="757"/>
      <c r="IPG26" s="757"/>
      <c r="IPH26" s="757"/>
      <c r="IPI26" s="757"/>
      <c r="IPJ26" s="757"/>
      <c r="IPK26" s="757"/>
      <c r="IPL26" s="757"/>
      <c r="IPM26" s="757"/>
      <c r="IPN26" s="757"/>
      <c r="IPO26" s="757"/>
      <c r="IPP26" s="757"/>
      <c r="IPQ26" s="757"/>
      <c r="IPR26" s="757"/>
      <c r="IPS26" s="757"/>
      <c r="IPT26" s="757"/>
      <c r="IPU26" s="757"/>
      <c r="IPV26" s="757"/>
      <c r="IPW26" s="757"/>
      <c r="IPX26" s="757"/>
      <c r="IPY26" s="757"/>
      <c r="IPZ26" s="757"/>
      <c r="IQA26" s="757"/>
      <c r="IQB26" s="757"/>
      <c r="IQC26" s="757"/>
      <c r="IQD26" s="757"/>
      <c r="IQE26" s="757"/>
      <c r="IQF26" s="757"/>
      <c r="IQG26" s="757"/>
      <c r="IQH26" s="757"/>
      <c r="IQI26" s="757"/>
      <c r="IQJ26" s="757"/>
      <c r="IQK26" s="757"/>
      <c r="IQL26" s="757"/>
      <c r="IQM26" s="757"/>
      <c r="IQN26" s="757"/>
      <c r="IQO26" s="757"/>
      <c r="IQP26" s="757"/>
      <c r="IQQ26" s="757"/>
      <c r="IQR26" s="757"/>
      <c r="IQS26" s="757"/>
      <c r="IQT26" s="757"/>
      <c r="IQU26" s="757"/>
      <c r="IQV26" s="757"/>
      <c r="IQW26" s="757"/>
      <c r="IQX26" s="757"/>
      <c r="IQY26" s="757"/>
      <c r="IQZ26" s="757"/>
      <c r="IRA26" s="757"/>
      <c r="IRB26" s="757"/>
      <c r="IRC26" s="757"/>
      <c r="IRD26" s="757"/>
      <c r="IRE26" s="757"/>
      <c r="IRF26" s="757"/>
      <c r="IRG26" s="757"/>
      <c r="IRH26" s="757"/>
      <c r="IRI26" s="757"/>
      <c r="IRJ26" s="757"/>
      <c r="IRK26" s="757"/>
      <c r="IRL26" s="757"/>
      <c r="IRM26" s="757"/>
      <c r="IRN26" s="757"/>
      <c r="IRO26" s="757"/>
      <c r="IRP26" s="757"/>
      <c r="IRQ26" s="757"/>
      <c r="IRR26" s="757"/>
      <c r="IRS26" s="757"/>
      <c r="IRT26" s="757"/>
      <c r="IRU26" s="757"/>
      <c r="IRV26" s="757"/>
      <c r="IRW26" s="757"/>
      <c r="IRX26" s="757"/>
      <c r="IRY26" s="757"/>
      <c r="IRZ26" s="757"/>
      <c r="ISA26" s="757"/>
      <c r="ISB26" s="757"/>
      <c r="ISC26" s="757"/>
      <c r="ISD26" s="757"/>
      <c r="ISE26" s="757"/>
      <c r="ISF26" s="757"/>
      <c r="ISG26" s="757"/>
      <c r="ISH26" s="757"/>
      <c r="ISI26" s="757"/>
      <c r="ISJ26" s="757"/>
      <c r="ISK26" s="757"/>
      <c r="ISL26" s="757"/>
      <c r="ISM26" s="757"/>
      <c r="ISN26" s="757"/>
      <c r="ISO26" s="757"/>
      <c r="ISP26" s="757"/>
      <c r="ISQ26" s="757"/>
      <c r="ISR26" s="757"/>
      <c r="ISS26" s="757"/>
      <c r="IST26" s="757"/>
      <c r="ISU26" s="757"/>
      <c r="ISV26" s="757"/>
      <c r="ISW26" s="757"/>
      <c r="ISX26" s="757"/>
      <c r="ISY26" s="757"/>
      <c r="ISZ26" s="757"/>
      <c r="ITA26" s="757"/>
      <c r="ITB26" s="757"/>
      <c r="ITC26" s="757"/>
      <c r="ITD26" s="757"/>
      <c r="ITE26" s="757"/>
      <c r="ITF26" s="757"/>
      <c r="ITG26" s="757"/>
      <c r="ITH26" s="757"/>
      <c r="ITI26" s="757"/>
      <c r="ITJ26" s="757"/>
      <c r="ITK26" s="757"/>
      <c r="ITL26" s="757"/>
      <c r="ITM26" s="757"/>
      <c r="ITN26" s="757"/>
      <c r="ITO26" s="757"/>
      <c r="ITP26" s="757"/>
      <c r="ITQ26" s="757"/>
      <c r="ITR26" s="757"/>
      <c r="ITS26" s="757"/>
      <c r="ITT26" s="757"/>
      <c r="ITU26" s="757"/>
      <c r="ITV26" s="757"/>
      <c r="ITW26" s="757"/>
      <c r="ITX26" s="757"/>
      <c r="ITY26" s="757"/>
      <c r="ITZ26" s="757"/>
      <c r="IUA26" s="757"/>
      <c r="IUB26" s="757"/>
      <c r="IUC26" s="757"/>
      <c r="IUD26" s="757"/>
      <c r="IUE26" s="757"/>
      <c r="IUF26" s="757"/>
      <c r="IUG26" s="757"/>
      <c r="IUH26" s="757"/>
      <c r="IUI26" s="757"/>
      <c r="IUJ26" s="757"/>
      <c r="IUK26" s="757"/>
      <c r="IUL26" s="757"/>
      <c r="IUM26" s="757"/>
      <c r="IUN26" s="757"/>
      <c r="IUO26" s="757"/>
      <c r="IUP26" s="757"/>
      <c r="IUQ26" s="757"/>
      <c r="IUR26" s="757"/>
      <c r="IUS26" s="757"/>
      <c r="IUT26" s="757"/>
      <c r="IUU26" s="757"/>
      <c r="IUV26" s="757"/>
      <c r="IUW26" s="757"/>
      <c r="IUX26" s="757"/>
      <c r="IUY26" s="757"/>
      <c r="IUZ26" s="757"/>
      <c r="IVA26" s="757"/>
      <c r="IVB26" s="757"/>
      <c r="IVC26" s="757"/>
      <c r="IVD26" s="757"/>
      <c r="IVE26" s="757"/>
      <c r="IVF26" s="757"/>
      <c r="IVG26" s="757"/>
      <c r="IVH26" s="757"/>
      <c r="IVI26" s="757"/>
      <c r="IVJ26" s="757"/>
      <c r="IVK26" s="757"/>
      <c r="IVL26" s="757"/>
      <c r="IVM26" s="757"/>
      <c r="IVN26" s="757"/>
      <c r="IVO26" s="757"/>
      <c r="IVP26" s="757"/>
      <c r="IVQ26" s="757"/>
      <c r="IVR26" s="757"/>
      <c r="IVS26" s="757"/>
      <c r="IVT26" s="757"/>
      <c r="IVU26" s="757"/>
      <c r="IVV26" s="757"/>
      <c r="IVW26" s="757"/>
      <c r="IVX26" s="757"/>
      <c r="IVY26" s="757"/>
      <c r="IVZ26" s="757"/>
      <c r="IWA26" s="757"/>
      <c r="IWB26" s="757"/>
      <c r="IWC26" s="757"/>
      <c r="IWD26" s="757"/>
      <c r="IWE26" s="757"/>
      <c r="IWF26" s="757"/>
      <c r="IWG26" s="757"/>
      <c r="IWH26" s="757"/>
      <c r="IWI26" s="757"/>
      <c r="IWJ26" s="757"/>
      <c r="IWK26" s="757"/>
      <c r="IWL26" s="757"/>
      <c r="IWM26" s="757"/>
      <c r="IWN26" s="757"/>
      <c r="IWO26" s="757"/>
      <c r="IWP26" s="757"/>
      <c r="IWQ26" s="757"/>
      <c r="IWR26" s="757"/>
      <c r="IWS26" s="757"/>
      <c r="IWT26" s="757"/>
      <c r="IWU26" s="757"/>
      <c r="IWV26" s="757"/>
      <c r="IWW26" s="757"/>
      <c r="IWX26" s="757"/>
      <c r="IWY26" s="757"/>
      <c r="IWZ26" s="757"/>
      <c r="IXA26" s="757"/>
      <c r="IXB26" s="757"/>
      <c r="IXC26" s="757"/>
      <c r="IXD26" s="757"/>
      <c r="IXE26" s="757"/>
      <c r="IXF26" s="757"/>
      <c r="IXG26" s="757"/>
      <c r="IXH26" s="757"/>
      <c r="IXI26" s="757"/>
      <c r="IXJ26" s="757"/>
      <c r="IXK26" s="757"/>
      <c r="IXL26" s="757"/>
      <c r="IXM26" s="757"/>
      <c r="IXN26" s="757"/>
      <c r="IXO26" s="757"/>
      <c r="IXP26" s="757"/>
      <c r="IXQ26" s="757"/>
      <c r="IXR26" s="757"/>
      <c r="IXS26" s="757"/>
      <c r="IXT26" s="757"/>
      <c r="IXU26" s="757"/>
      <c r="IXV26" s="757"/>
      <c r="IXW26" s="757"/>
      <c r="IXX26" s="757"/>
      <c r="IXY26" s="757"/>
      <c r="IXZ26" s="757"/>
      <c r="IYA26" s="757"/>
      <c r="IYB26" s="757"/>
      <c r="IYC26" s="757"/>
      <c r="IYD26" s="757"/>
      <c r="IYE26" s="757"/>
      <c r="IYF26" s="757"/>
      <c r="IYG26" s="757"/>
      <c r="IYH26" s="757"/>
      <c r="IYI26" s="757"/>
      <c r="IYJ26" s="757"/>
      <c r="IYK26" s="757"/>
      <c r="IYL26" s="757"/>
      <c r="IYM26" s="757"/>
      <c r="IYN26" s="757"/>
      <c r="IYO26" s="757"/>
      <c r="IYP26" s="757"/>
      <c r="IYQ26" s="757"/>
      <c r="IYR26" s="757"/>
      <c r="IYS26" s="757"/>
      <c r="IYT26" s="757"/>
      <c r="IYU26" s="757"/>
      <c r="IYV26" s="757"/>
      <c r="IYW26" s="757"/>
      <c r="IYX26" s="757"/>
      <c r="IYY26" s="757"/>
      <c r="IYZ26" s="757"/>
      <c r="IZA26" s="757"/>
      <c r="IZB26" s="757"/>
      <c r="IZC26" s="757"/>
      <c r="IZD26" s="757"/>
      <c r="IZE26" s="757"/>
      <c r="IZF26" s="757"/>
      <c r="IZG26" s="757"/>
      <c r="IZH26" s="757"/>
      <c r="IZI26" s="757"/>
      <c r="IZJ26" s="757"/>
      <c r="IZK26" s="757"/>
      <c r="IZL26" s="757"/>
      <c r="IZM26" s="757"/>
      <c r="IZN26" s="757"/>
      <c r="IZO26" s="757"/>
      <c r="IZP26" s="757"/>
      <c r="IZQ26" s="757"/>
      <c r="IZR26" s="757"/>
      <c r="IZS26" s="757"/>
      <c r="IZT26" s="757"/>
      <c r="IZU26" s="757"/>
      <c r="IZV26" s="757"/>
      <c r="IZW26" s="757"/>
      <c r="IZX26" s="757"/>
      <c r="IZY26" s="757"/>
      <c r="IZZ26" s="757"/>
      <c r="JAA26" s="757"/>
      <c r="JAB26" s="757"/>
      <c r="JAC26" s="757"/>
      <c r="JAD26" s="757"/>
      <c r="JAE26" s="757"/>
      <c r="JAF26" s="757"/>
      <c r="JAG26" s="757"/>
      <c r="JAH26" s="757"/>
      <c r="JAI26" s="757"/>
      <c r="JAJ26" s="757"/>
      <c r="JAK26" s="757"/>
      <c r="JAL26" s="757"/>
      <c r="JAM26" s="757"/>
      <c r="JAN26" s="757"/>
      <c r="JAO26" s="757"/>
      <c r="JAP26" s="757"/>
      <c r="JAQ26" s="757"/>
      <c r="JAR26" s="757"/>
      <c r="JAS26" s="757"/>
      <c r="JAT26" s="757"/>
      <c r="JAU26" s="757"/>
      <c r="JAV26" s="757"/>
      <c r="JAW26" s="757"/>
      <c r="JAX26" s="757"/>
      <c r="JAY26" s="757"/>
      <c r="JAZ26" s="757"/>
      <c r="JBA26" s="757"/>
      <c r="JBB26" s="757"/>
      <c r="JBC26" s="757"/>
      <c r="JBD26" s="757"/>
      <c r="JBE26" s="757"/>
      <c r="JBF26" s="757"/>
      <c r="JBG26" s="757"/>
      <c r="JBH26" s="757"/>
      <c r="JBI26" s="757"/>
      <c r="JBJ26" s="757"/>
      <c r="JBK26" s="757"/>
      <c r="JBL26" s="757"/>
      <c r="JBM26" s="757"/>
      <c r="JBN26" s="757"/>
      <c r="JBO26" s="757"/>
      <c r="JBP26" s="757"/>
      <c r="JBQ26" s="757"/>
      <c r="JBR26" s="757"/>
      <c r="JBS26" s="757"/>
      <c r="JBT26" s="757"/>
      <c r="JBU26" s="757"/>
      <c r="JBV26" s="757"/>
      <c r="JBW26" s="757"/>
      <c r="JBX26" s="757"/>
      <c r="JBY26" s="757"/>
      <c r="JBZ26" s="757"/>
      <c r="JCA26" s="757"/>
      <c r="JCB26" s="757"/>
      <c r="JCC26" s="757"/>
      <c r="JCD26" s="757"/>
      <c r="JCE26" s="757"/>
      <c r="JCF26" s="757"/>
      <c r="JCG26" s="757"/>
      <c r="JCH26" s="757"/>
      <c r="JCI26" s="757"/>
      <c r="JCJ26" s="757"/>
      <c r="JCK26" s="757"/>
      <c r="JCL26" s="757"/>
      <c r="JCM26" s="757"/>
      <c r="JCN26" s="757"/>
      <c r="JCO26" s="757"/>
      <c r="JCP26" s="757"/>
      <c r="JCQ26" s="757"/>
      <c r="JCR26" s="757"/>
      <c r="JCS26" s="757"/>
      <c r="JCT26" s="757"/>
      <c r="JCU26" s="757"/>
      <c r="JCV26" s="757"/>
      <c r="JCW26" s="757"/>
      <c r="JCX26" s="757"/>
      <c r="JCY26" s="757"/>
      <c r="JCZ26" s="757"/>
      <c r="JDA26" s="757"/>
      <c r="JDB26" s="757"/>
      <c r="JDC26" s="757"/>
      <c r="JDD26" s="757"/>
      <c r="JDE26" s="757"/>
      <c r="JDF26" s="757"/>
      <c r="JDG26" s="757"/>
      <c r="JDH26" s="757"/>
      <c r="JDI26" s="757"/>
      <c r="JDJ26" s="757"/>
      <c r="JDK26" s="757"/>
      <c r="JDL26" s="757"/>
      <c r="JDM26" s="757"/>
      <c r="JDN26" s="757"/>
      <c r="JDO26" s="757"/>
      <c r="JDP26" s="757"/>
      <c r="JDQ26" s="757"/>
      <c r="JDR26" s="757"/>
      <c r="JDS26" s="757"/>
      <c r="JDT26" s="757"/>
      <c r="JDU26" s="757"/>
      <c r="JDV26" s="757"/>
      <c r="JDW26" s="757"/>
      <c r="JDX26" s="757"/>
      <c r="JDY26" s="757"/>
      <c r="JDZ26" s="757"/>
      <c r="JEA26" s="757"/>
      <c r="JEB26" s="757"/>
      <c r="JEC26" s="757"/>
      <c r="JED26" s="757"/>
      <c r="JEE26" s="757"/>
      <c r="JEF26" s="757"/>
      <c r="JEG26" s="757"/>
      <c r="JEH26" s="757"/>
      <c r="JEI26" s="757"/>
      <c r="JEJ26" s="757"/>
      <c r="JEK26" s="757"/>
      <c r="JEL26" s="757"/>
      <c r="JEM26" s="757"/>
      <c r="JEN26" s="757"/>
      <c r="JEO26" s="757"/>
      <c r="JEP26" s="757"/>
      <c r="JEQ26" s="757"/>
      <c r="JER26" s="757"/>
      <c r="JES26" s="757"/>
      <c r="JET26" s="757"/>
      <c r="JEU26" s="757"/>
      <c r="JEV26" s="757"/>
      <c r="JEW26" s="757"/>
      <c r="JEX26" s="757"/>
      <c r="JEY26" s="757"/>
      <c r="JEZ26" s="757"/>
      <c r="JFA26" s="757"/>
      <c r="JFB26" s="757"/>
      <c r="JFC26" s="757"/>
      <c r="JFD26" s="757"/>
      <c r="JFE26" s="757"/>
      <c r="JFF26" s="757"/>
      <c r="JFG26" s="757"/>
      <c r="JFH26" s="757"/>
      <c r="JFI26" s="757"/>
      <c r="JFJ26" s="757"/>
      <c r="JFK26" s="757"/>
      <c r="JFL26" s="757"/>
      <c r="JFM26" s="757"/>
      <c r="JFN26" s="757"/>
      <c r="JFO26" s="757"/>
      <c r="JFP26" s="757"/>
      <c r="JFQ26" s="757"/>
      <c r="JFR26" s="757"/>
      <c r="JFS26" s="757"/>
      <c r="JFT26" s="757"/>
      <c r="JFU26" s="757"/>
      <c r="JFV26" s="757"/>
      <c r="JFW26" s="757"/>
      <c r="JFX26" s="757"/>
      <c r="JFY26" s="757"/>
      <c r="JFZ26" s="757"/>
      <c r="JGA26" s="757"/>
      <c r="JGB26" s="757"/>
      <c r="JGC26" s="757"/>
      <c r="JGD26" s="757"/>
      <c r="JGE26" s="757"/>
      <c r="JGF26" s="757"/>
      <c r="JGG26" s="757"/>
      <c r="JGH26" s="757"/>
      <c r="JGI26" s="757"/>
      <c r="JGJ26" s="757"/>
      <c r="JGK26" s="757"/>
      <c r="JGL26" s="757"/>
      <c r="JGM26" s="757"/>
      <c r="JGN26" s="757"/>
      <c r="JGO26" s="757"/>
      <c r="JGP26" s="757"/>
      <c r="JGQ26" s="757"/>
      <c r="JGR26" s="757"/>
      <c r="JGS26" s="757"/>
      <c r="JGT26" s="757"/>
      <c r="JGU26" s="757"/>
      <c r="JGV26" s="757"/>
      <c r="JGW26" s="757"/>
      <c r="JGX26" s="757"/>
      <c r="JGY26" s="757"/>
      <c r="JGZ26" s="757"/>
      <c r="JHA26" s="757"/>
      <c r="JHB26" s="757"/>
      <c r="JHC26" s="757"/>
      <c r="JHD26" s="757"/>
      <c r="JHE26" s="757"/>
      <c r="JHF26" s="757"/>
      <c r="JHG26" s="757"/>
      <c r="JHH26" s="757"/>
      <c r="JHI26" s="757"/>
      <c r="JHJ26" s="757"/>
      <c r="JHK26" s="757"/>
      <c r="JHL26" s="757"/>
      <c r="JHM26" s="757"/>
      <c r="JHN26" s="757"/>
      <c r="JHO26" s="757"/>
      <c r="JHP26" s="757"/>
      <c r="JHQ26" s="757"/>
      <c r="JHR26" s="757"/>
      <c r="JHS26" s="757"/>
      <c r="JHT26" s="757"/>
      <c r="JHU26" s="757"/>
      <c r="JHV26" s="757"/>
      <c r="JHW26" s="757"/>
      <c r="JHX26" s="757"/>
      <c r="JHY26" s="757"/>
      <c r="JHZ26" s="757"/>
      <c r="JIA26" s="757"/>
      <c r="JIB26" s="757"/>
      <c r="JIC26" s="757"/>
      <c r="JID26" s="757"/>
      <c r="JIE26" s="757"/>
      <c r="JIF26" s="757"/>
      <c r="JIG26" s="757"/>
      <c r="JIH26" s="757"/>
      <c r="JII26" s="757"/>
      <c r="JIJ26" s="757"/>
      <c r="JIK26" s="757"/>
      <c r="JIL26" s="757"/>
      <c r="JIM26" s="757"/>
      <c r="JIN26" s="757"/>
      <c r="JIO26" s="757"/>
      <c r="JIP26" s="757"/>
      <c r="JIQ26" s="757"/>
      <c r="JIR26" s="757"/>
      <c r="JIS26" s="757"/>
      <c r="JIT26" s="757"/>
      <c r="JIU26" s="757"/>
      <c r="JIV26" s="757"/>
      <c r="JIW26" s="757"/>
      <c r="JIX26" s="757"/>
      <c r="JIY26" s="757"/>
      <c r="JIZ26" s="757"/>
      <c r="JJA26" s="757"/>
      <c r="JJB26" s="757"/>
      <c r="JJC26" s="757"/>
      <c r="JJD26" s="757"/>
      <c r="JJE26" s="757"/>
      <c r="JJF26" s="757"/>
      <c r="JJG26" s="757"/>
      <c r="JJH26" s="757"/>
      <c r="JJI26" s="757"/>
      <c r="JJJ26" s="757"/>
      <c r="JJK26" s="757"/>
      <c r="JJL26" s="757"/>
      <c r="JJM26" s="757"/>
      <c r="JJN26" s="757"/>
      <c r="JJO26" s="757"/>
      <c r="JJP26" s="757"/>
      <c r="JJQ26" s="757"/>
      <c r="JJR26" s="757"/>
      <c r="JJS26" s="757"/>
      <c r="JJT26" s="757"/>
      <c r="JJU26" s="757"/>
      <c r="JJV26" s="757"/>
      <c r="JJW26" s="757"/>
      <c r="JJX26" s="757"/>
      <c r="JJY26" s="757"/>
      <c r="JJZ26" s="757"/>
      <c r="JKA26" s="757"/>
      <c r="JKB26" s="757"/>
      <c r="JKC26" s="757"/>
      <c r="JKD26" s="757"/>
      <c r="JKE26" s="757"/>
      <c r="JKF26" s="757"/>
      <c r="JKG26" s="757"/>
      <c r="JKH26" s="757"/>
      <c r="JKI26" s="757"/>
      <c r="JKJ26" s="757"/>
      <c r="JKK26" s="757"/>
      <c r="JKL26" s="757"/>
      <c r="JKM26" s="757"/>
      <c r="JKN26" s="757"/>
      <c r="JKO26" s="757"/>
      <c r="JKP26" s="757"/>
      <c r="JKQ26" s="757"/>
      <c r="JKR26" s="757"/>
      <c r="JKS26" s="757"/>
      <c r="JKT26" s="757"/>
      <c r="JKU26" s="757"/>
      <c r="JKV26" s="757"/>
      <c r="JKW26" s="757"/>
      <c r="JKX26" s="757"/>
      <c r="JKY26" s="757"/>
      <c r="JKZ26" s="757"/>
      <c r="JLA26" s="757"/>
      <c r="JLB26" s="757"/>
      <c r="JLC26" s="757"/>
      <c r="JLD26" s="757"/>
      <c r="JLE26" s="757"/>
      <c r="JLF26" s="757"/>
      <c r="JLG26" s="757"/>
      <c r="JLH26" s="757"/>
      <c r="JLI26" s="757"/>
      <c r="JLJ26" s="757"/>
      <c r="JLK26" s="757"/>
      <c r="JLL26" s="757"/>
      <c r="JLM26" s="757"/>
      <c r="JLN26" s="757"/>
      <c r="JLO26" s="757"/>
      <c r="JLP26" s="757"/>
      <c r="JLQ26" s="757"/>
      <c r="JLR26" s="757"/>
      <c r="JLS26" s="757"/>
      <c r="JLT26" s="757"/>
      <c r="JLU26" s="757"/>
      <c r="JLV26" s="757"/>
      <c r="JLW26" s="757"/>
      <c r="JLX26" s="757"/>
      <c r="JLY26" s="757"/>
      <c r="JLZ26" s="757"/>
      <c r="JMA26" s="757"/>
      <c r="JMB26" s="757"/>
      <c r="JMC26" s="757"/>
      <c r="JMD26" s="757"/>
      <c r="JME26" s="757"/>
      <c r="JMF26" s="757"/>
      <c r="JMG26" s="757"/>
      <c r="JMH26" s="757"/>
      <c r="JMI26" s="757"/>
      <c r="JMJ26" s="757"/>
      <c r="JMK26" s="757"/>
      <c r="JML26" s="757"/>
      <c r="JMM26" s="757"/>
      <c r="JMN26" s="757"/>
      <c r="JMO26" s="757"/>
      <c r="JMP26" s="757"/>
      <c r="JMQ26" s="757"/>
      <c r="JMR26" s="757"/>
      <c r="JMS26" s="757"/>
      <c r="JMT26" s="757"/>
      <c r="JMU26" s="757"/>
      <c r="JMV26" s="757"/>
      <c r="JMW26" s="757"/>
      <c r="JMX26" s="757"/>
      <c r="JMY26" s="757"/>
      <c r="JMZ26" s="757"/>
      <c r="JNA26" s="757"/>
      <c r="JNB26" s="757"/>
      <c r="JNC26" s="757"/>
      <c r="JND26" s="757"/>
      <c r="JNE26" s="757"/>
      <c r="JNF26" s="757"/>
      <c r="JNG26" s="757"/>
      <c r="JNH26" s="757"/>
      <c r="JNI26" s="757"/>
      <c r="JNJ26" s="757"/>
      <c r="JNK26" s="757"/>
      <c r="JNL26" s="757"/>
      <c r="JNM26" s="757"/>
      <c r="JNN26" s="757"/>
      <c r="JNO26" s="757"/>
      <c r="JNP26" s="757"/>
      <c r="JNQ26" s="757"/>
      <c r="JNR26" s="757"/>
      <c r="JNS26" s="757"/>
      <c r="JNT26" s="757"/>
      <c r="JNU26" s="757"/>
      <c r="JNV26" s="757"/>
      <c r="JNW26" s="757"/>
      <c r="JNX26" s="757"/>
      <c r="JNY26" s="757"/>
      <c r="JNZ26" s="757"/>
      <c r="JOA26" s="757"/>
      <c r="JOB26" s="757"/>
      <c r="JOC26" s="757"/>
      <c r="JOD26" s="757"/>
      <c r="JOE26" s="757"/>
      <c r="JOF26" s="757"/>
      <c r="JOG26" s="757"/>
      <c r="JOH26" s="757"/>
      <c r="JOI26" s="757"/>
      <c r="JOJ26" s="757"/>
      <c r="JOK26" s="757"/>
      <c r="JOL26" s="757"/>
      <c r="JOM26" s="757"/>
      <c r="JON26" s="757"/>
      <c r="JOO26" s="757"/>
      <c r="JOP26" s="757"/>
      <c r="JOQ26" s="757"/>
      <c r="JOR26" s="757"/>
      <c r="JOS26" s="757"/>
      <c r="JOT26" s="757"/>
      <c r="JOU26" s="757"/>
      <c r="JOV26" s="757"/>
      <c r="JOW26" s="757"/>
      <c r="JOX26" s="757"/>
      <c r="JOY26" s="757"/>
      <c r="JOZ26" s="757"/>
      <c r="JPA26" s="757"/>
      <c r="JPB26" s="757"/>
      <c r="JPC26" s="757"/>
      <c r="JPD26" s="757"/>
      <c r="JPE26" s="757"/>
      <c r="JPF26" s="757"/>
      <c r="JPG26" s="757"/>
      <c r="JPH26" s="757"/>
      <c r="JPI26" s="757"/>
      <c r="JPJ26" s="757"/>
      <c r="JPK26" s="757"/>
      <c r="JPL26" s="757"/>
      <c r="JPM26" s="757"/>
      <c r="JPN26" s="757"/>
      <c r="JPO26" s="757"/>
      <c r="JPP26" s="757"/>
      <c r="JPQ26" s="757"/>
      <c r="JPR26" s="757"/>
      <c r="JPS26" s="757"/>
      <c r="JPT26" s="757"/>
      <c r="JPU26" s="757"/>
      <c r="JPV26" s="757"/>
      <c r="JPW26" s="757"/>
      <c r="JPX26" s="757"/>
      <c r="JPY26" s="757"/>
      <c r="JPZ26" s="757"/>
      <c r="JQA26" s="757"/>
      <c r="JQB26" s="757"/>
      <c r="JQC26" s="757"/>
      <c r="JQD26" s="757"/>
      <c r="JQE26" s="757"/>
      <c r="JQF26" s="757"/>
      <c r="JQG26" s="757"/>
      <c r="JQH26" s="757"/>
      <c r="JQI26" s="757"/>
      <c r="JQJ26" s="757"/>
      <c r="JQK26" s="757"/>
      <c r="JQL26" s="757"/>
      <c r="JQM26" s="757"/>
      <c r="JQN26" s="757"/>
      <c r="JQO26" s="757"/>
      <c r="JQP26" s="757"/>
      <c r="JQQ26" s="757"/>
      <c r="JQR26" s="757"/>
      <c r="JQS26" s="757"/>
      <c r="JQT26" s="757"/>
      <c r="JQU26" s="757"/>
      <c r="JQV26" s="757"/>
      <c r="JQW26" s="757"/>
      <c r="JQX26" s="757"/>
      <c r="JQY26" s="757"/>
      <c r="JQZ26" s="757"/>
      <c r="JRA26" s="757"/>
      <c r="JRB26" s="757"/>
      <c r="JRC26" s="757"/>
      <c r="JRD26" s="757"/>
      <c r="JRE26" s="757"/>
      <c r="JRF26" s="757"/>
      <c r="JRG26" s="757"/>
      <c r="JRH26" s="757"/>
      <c r="JRI26" s="757"/>
      <c r="JRJ26" s="757"/>
      <c r="JRK26" s="757"/>
      <c r="JRL26" s="757"/>
      <c r="JRM26" s="757"/>
      <c r="JRN26" s="757"/>
      <c r="JRO26" s="757"/>
      <c r="JRP26" s="757"/>
      <c r="JRQ26" s="757"/>
      <c r="JRR26" s="757"/>
      <c r="JRS26" s="757"/>
      <c r="JRT26" s="757"/>
      <c r="JRU26" s="757"/>
      <c r="JRV26" s="757"/>
      <c r="JRW26" s="757"/>
      <c r="JRX26" s="757"/>
      <c r="JRY26" s="757"/>
      <c r="JRZ26" s="757"/>
      <c r="JSA26" s="757"/>
      <c r="JSB26" s="757"/>
      <c r="JSC26" s="757"/>
      <c r="JSD26" s="757"/>
      <c r="JSE26" s="757"/>
      <c r="JSF26" s="757"/>
      <c r="JSG26" s="757"/>
      <c r="JSH26" s="757"/>
      <c r="JSI26" s="757"/>
      <c r="JSJ26" s="757"/>
      <c r="JSK26" s="757"/>
      <c r="JSL26" s="757"/>
      <c r="JSM26" s="757"/>
      <c r="JSN26" s="757"/>
      <c r="JSO26" s="757"/>
      <c r="JSP26" s="757"/>
      <c r="JSQ26" s="757"/>
      <c r="JSR26" s="757"/>
      <c r="JSS26" s="757"/>
      <c r="JST26" s="757"/>
      <c r="JSU26" s="757"/>
      <c r="JSV26" s="757"/>
      <c r="JSW26" s="757"/>
      <c r="JSX26" s="757"/>
      <c r="JSY26" s="757"/>
      <c r="JSZ26" s="757"/>
      <c r="JTA26" s="757"/>
      <c r="JTB26" s="757"/>
      <c r="JTC26" s="757"/>
      <c r="JTD26" s="757"/>
      <c r="JTE26" s="757"/>
      <c r="JTF26" s="757"/>
      <c r="JTG26" s="757"/>
      <c r="JTH26" s="757"/>
      <c r="JTI26" s="757"/>
      <c r="JTJ26" s="757"/>
      <c r="JTK26" s="757"/>
      <c r="JTL26" s="757"/>
      <c r="JTM26" s="757"/>
      <c r="JTN26" s="757"/>
      <c r="JTO26" s="757"/>
      <c r="JTP26" s="757"/>
      <c r="JTQ26" s="757"/>
      <c r="JTR26" s="757"/>
      <c r="JTS26" s="757"/>
      <c r="JTT26" s="757"/>
      <c r="JTU26" s="757"/>
      <c r="JTV26" s="757"/>
      <c r="JTW26" s="757"/>
      <c r="JTX26" s="757"/>
      <c r="JTY26" s="757"/>
      <c r="JTZ26" s="757"/>
      <c r="JUA26" s="757"/>
      <c r="JUB26" s="757"/>
      <c r="JUC26" s="757"/>
      <c r="JUD26" s="757"/>
      <c r="JUE26" s="757"/>
      <c r="JUF26" s="757"/>
      <c r="JUG26" s="757"/>
      <c r="JUH26" s="757"/>
      <c r="JUI26" s="757"/>
      <c r="JUJ26" s="757"/>
      <c r="JUK26" s="757"/>
      <c r="JUL26" s="757"/>
      <c r="JUM26" s="757"/>
      <c r="JUN26" s="757"/>
      <c r="JUO26" s="757"/>
      <c r="JUP26" s="757"/>
      <c r="JUQ26" s="757"/>
      <c r="JUR26" s="757"/>
      <c r="JUS26" s="757"/>
      <c r="JUT26" s="757"/>
      <c r="JUU26" s="757"/>
      <c r="JUV26" s="757"/>
      <c r="JUW26" s="757"/>
      <c r="JUX26" s="757"/>
      <c r="JUY26" s="757"/>
      <c r="JUZ26" s="757"/>
      <c r="JVA26" s="757"/>
      <c r="JVB26" s="757"/>
      <c r="JVC26" s="757"/>
      <c r="JVD26" s="757"/>
      <c r="JVE26" s="757"/>
      <c r="JVF26" s="757"/>
      <c r="JVG26" s="757"/>
      <c r="JVH26" s="757"/>
      <c r="JVI26" s="757"/>
      <c r="JVJ26" s="757"/>
      <c r="JVK26" s="757"/>
      <c r="JVL26" s="757"/>
      <c r="JVM26" s="757"/>
      <c r="JVN26" s="757"/>
      <c r="JVO26" s="757"/>
      <c r="JVP26" s="757"/>
      <c r="JVQ26" s="757"/>
      <c r="JVR26" s="757"/>
      <c r="JVS26" s="757"/>
      <c r="JVT26" s="757"/>
      <c r="JVU26" s="757"/>
      <c r="JVV26" s="757"/>
      <c r="JVW26" s="757"/>
      <c r="JVX26" s="757"/>
      <c r="JVY26" s="757"/>
      <c r="JVZ26" s="757"/>
      <c r="JWA26" s="757"/>
      <c r="JWB26" s="757"/>
      <c r="JWC26" s="757"/>
      <c r="JWD26" s="757"/>
      <c r="JWE26" s="757"/>
      <c r="JWF26" s="757"/>
      <c r="JWG26" s="757"/>
      <c r="JWH26" s="757"/>
      <c r="JWI26" s="757"/>
      <c r="JWJ26" s="757"/>
      <c r="JWK26" s="757"/>
      <c r="JWL26" s="757"/>
      <c r="JWM26" s="757"/>
      <c r="JWN26" s="757"/>
      <c r="JWO26" s="757"/>
      <c r="JWP26" s="757"/>
      <c r="JWQ26" s="757"/>
      <c r="JWR26" s="757"/>
      <c r="JWS26" s="757"/>
      <c r="JWT26" s="757"/>
      <c r="JWU26" s="757"/>
      <c r="JWV26" s="757"/>
      <c r="JWW26" s="757"/>
      <c r="JWX26" s="757"/>
      <c r="JWY26" s="757"/>
      <c r="JWZ26" s="757"/>
      <c r="JXA26" s="757"/>
      <c r="JXB26" s="757"/>
      <c r="JXC26" s="757"/>
      <c r="JXD26" s="757"/>
      <c r="JXE26" s="757"/>
      <c r="JXF26" s="757"/>
      <c r="JXG26" s="757"/>
      <c r="JXH26" s="757"/>
      <c r="JXI26" s="757"/>
      <c r="JXJ26" s="757"/>
      <c r="JXK26" s="757"/>
      <c r="JXL26" s="757"/>
      <c r="JXM26" s="757"/>
      <c r="JXN26" s="757"/>
      <c r="JXO26" s="757"/>
      <c r="JXP26" s="757"/>
      <c r="JXQ26" s="757"/>
      <c r="JXR26" s="757"/>
      <c r="JXS26" s="757"/>
      <c r="JXT26" s="757"/>
      <c r="JXU26" s="757"/>
      <c r="JXV26" s="757"/>
      <c r="JXW26" s="757"/>
      <c r="JXX26" s="757"/>
      <c r="JXY26" s="757"/>
      <c r="JXZ26" s="757"/>
      <c r="JYA26" s="757"/>
      <c r="JYB26" s="757"/>
      <c r="JYC26" s="757"/>
      <c r="JYD26" s="757"/>
      <c r="JYE26" s="757"/>
      <c r="JYF26" s="757"/>
      <c r="JYG26" s="757"/>
      <c r="JYH26" s="757"/>
      <c r="JYI26" s="757"/>
      <c r="JYJ26" s="757"/>
      <c r="JYK26" s="757"/>
      <c r="JYL26" s="757"/>
      <c r="JYM26" s="757"/>
      <c r="JYN26" s="757"/>
      <c r="JYO26" s="757"/>
      <c r="JYP26" s="757"/>
      <c r="JYQ26" s="757"/>
      <c r="JYR26" s="757"/>
      <c r="JYS26" s="757"/>
      <c r="JYT26" s="757"/>
      <c r="JYU26" s="757"/>
      <c r="JYV26" s="757"/>
      <c r="JYW26" s="757"/>
      <c r="JYX26" s="757"/>
      <c r="JYY26" s="757"/>
      <c r="JYZ26" s="757"/>
      <c r="JZA26" s="757"/>
      <c r="JZB26" s="757"/>
      <c r="JZC26" s="757"/>
      <c r="JZD26" s="757"/>
      <c r="JZE26" s="757"/>
      <c r="JZF26" s="757"/>
      <c r="JZG26" s="757"/>
      <c r="JZH26" s="757"/>
      <c r="JZI26" s="757"/>
      <c r="JZJ26" s="757"/>
      <c r="JZK26" s="757"/>
      <c r="JZL26" s="757"/>
      <c r="JZM26" s="757"/>
      <c r="JZN26" s="757"/>
      <c r="JZO26" s="757"/>
      <c r="JZP26" s="757"/>
      <c r="JZQ26" s="757"/>
      <c r="JZR26" s="757"/>
      <c r="JZS26" s="757"/>
      <c r="JZT26" s="757"/>
      <c r="JZU26" s="757"/>
      <c r="JZV26" s="757"/>
      <c r="JZW26" s="757"/>
      <c r="JZX26" s="757"/>
      <c r="JZY26" s="757"/>
      <c r="JZZ26" s="757"/>
      <c r="KAA26" s="757"/>
      <c r="KAB26" s="757"/>
      <c r="KAC26" s="757"/>
      <c r="KAD26" s="757"/>
      <c r="KAE26" s="757"/>
      <c r="KAF26" s="757"/>
      <c r="KAG26" s="757"/>
      <c r="KAH26" s="757"/>
      <c r="KAI26" s="757"/>
      <c r="KAJ26" s="757"/>
      <c r="KAK26" s="757"/>
      <c r="KAL26" s="757"/>
      <c r="KAM26" s="757"/>
      <c r="KAN26" s="757"/>
      <c r="KAO26" s="757"/>
      <c r="KAP26" s="757"/>
      <c r="KAQ26" s="757"/>
      <c r="KAR26" s="757"/>
      <c r="KAS26" s="757"/>
      <c r="KAT26" s="757"/>
      <c r="KAU26" s="757"/>
      <c r="KAV26" s="757"/>
      <c r="KAW26" s="757"/>
      <c r="KAX26" s="757"/>
      <c r="KAY26" s="757"/>
      <c r="KAZ26" s="757"/>
      <c r="KBA26" s="757"/>
      <c r="KBB26" s="757"/>
      <c r="KBC26" s="757"/>
      <c r="KBD26" s="757"/>
      <c r="KBE26" s="757"/>
      <c r="KBF26" s="757"/>
      <c r="KBG26" s="757"/>
      <c r="KBH26" s="757"/>
      <c r="KBI26" s="757"/>
      <c r="KBJ26" s="757"/>
      <c r="KBK26" s="757"/>
      <c r="KBL26" s="757"/>
      <c r="KBM26" s="757"/>
      <c r="KBN26" s="757"/>
      <c r="KBO26" s="757"/>
      <c r="KBP26" s="757"/>
      <c r="KBQ26" s="757"/>
      <c r="KBR26" s="757"/>
      <c r="KBS26" s="757"/>
      <c r="KBT26" s="757"/>
      <c r="KBU26" s="757"/>
      <c r="KBV26" s="757"/>
      <c r="KBW26" s="757"/>
      <c r="KBX26" s="757"/>
      <c r="KBY26" s="757"/>
      <c r="KBZ26" s="757"/>
      <c r="KCA26" s="757"/>
      <c r="KCB26" s="757"/>
      <c r="KCC26" s="757"/>
      <c r="KCD26" s="757"/>
      <c r="KCE26" s="757"/>
      <c r="KCF26" s="757"/>
      <c r="KCG26" s="757"/>
      <c r="KCH26" s="757"/>
      <c r="KCI26" s="757"/>
      <c r="KCJ26" s="757"/>
      <c r="KCK26" s="757"/>
      <c r="KCL26" s="757"/>
      <c r="KCM26" s="757"/>
      <c r="KCN26" s="757"/>
      <c r="KCO26" s="757"/>
      <c r="KCP26" s="757"/>
      <c r="KCQ26" s="757"/>
      <c r="KCR26" s="757"/>
      <c r="KCS26" s="757"/>
      <c r="KCT26" s="757"/>
      <c r="KCU26" s="757"/>
      <c r="KCV26" s="757"/>
      <c r="KCW26" s="757"/>
      <c r="KCX26" s="757"/>
      <c r="KCY26" s="757"/>
      <c r="KCZ26" s="757"/>
      <c r="KDA26" s="757"/>
      <c r="KDB26" s="757"/>
      <c r="KDC26" s="757"/>
      <c r="KDD26" s="757"/>
      <c r="KDE26" s="757"/>
      <c r="KDF26" s="757"/>
      <c r="KDG26" s="757"/>
      <c r="KDH26" s="757"/>
      <c r="KDI26" s="757"/>
      <c r="KDJ26" s="757"/>
      <c r="KDK26" s="757"/>
      <c r="KDL26" s="757"/>
      <c r="KDM26" s="757"/>
      <c r="KDN26" s="757"/>
      <c r="KDO26" s="757"/>
      <c r="KDP26" s="757"/>
      <c r="KDQ26" s="757"/>
      <c r="KDR26" s="757"/>
      <c r="KDS26" s="757"/>
      <c r="KDT26" s="757"/>
      <c r="KDU26" s="757"/>
      <c r="KDV26" s="757"/>
      <c r="KDW26" s="757"/>
      <c r="KDX26" s="757"/>
      <c r="KDY26" s="757"/>
      <c r="KDZ26" s="757"/>
      <c r="KEA26" s="757"/>
      <c r="KEB26" s="757"/>
      <c r="KEC26" s="757"/>
      <c r="KED26" s="757"/>
      <c r="KEE26" s="757"/>
      <c r="KEF26" s="757"/>
      <c r="KEG26" s="757"/>
      <c r="KEH26" s="757"/>
      <c r="KEI26" s="757"/>
      <c r="KEJ26" s="757"/>
      <c r="KEK26" s="757"/>
      <c r="KEL26" s="757"/>
      <c r="KEM26" s="757"/>
      <c r="KEN26" s="757"/>
      <c r="KEO26" s="757"/>
      <c r="KEP26" s="757"/>
      <c r="KEQ26" s="757"/>
      <c r="KER26" s="757"/>
      <c r="KES26" s="757"/>
      <c r="KET26" s="757"/>
      <c r="KEU26" s="757"/>
      <c r="KEV26" s="757"/>
      <c r="KEW26" s="757"/>
      <c r="KEX26" s="757"/>
      <c r="KEY26" s="757"/>
      <c r="KEZ26" s="757"/>
      <c r="KFA26" s="757"/>
      <c r="KFB26" s="757"/>
      <c r="KFC26" s="757"/>
      <c r="KFD26" s="757"/>
      <c r="KFE26" s="757"/>
      <c r="KFF26" s="757"/>
      <c r="KFG26" s="757"/>
      <c r="KFH26" s="757"/>
      <c r="KFI26" s="757"/>
      <c r="KFJ26" s="757"/>
      <c r="KFK26" s="757"/>
      <c r="KFL26" s="757"/>
      <c r="KFM26" s="757"/>
      <c r="KFN26" s="757"/>
      <c r="KFO26" s="757"/>
      <c r="KFP26" s="757"/>
      <c r="KFQ26" s="757"/>
      <c r="KFR26" s="757"/>
      <c r="KFS26" s="757"/>
      <c r="KFT26" s="757"/>
      <c r="KFU26" s="757"/>
      <c r="KFV26" s="757"/>
      <c r="KFW26" s="757"/>
      <c r="KFX26" s="757"/>
      <c r="KFY26" s="757"/>
      <c r="KFZ26" s="757"/>
      <c r="KGA26" s="757"/>
      <c r="KGB26" s="757"/>
      <c r="KGC26" s="757"/>
      <c r="KGD26" s="757"/>
      <c r="KGE26" s="757"/>
      <c r="KGF26" s="757"/>
      <c r="KGG26" s="757"/>
      <c r="KGH26" s="757"/>
      <c r="KGI26" s="757"/>
      <c r="KGJ26" s="757"/>
      <c r="KGK26" s="757"/>
      <c r="KGL26" s="757"/>
      <c r="KGM26" s="757"/>
      <c r="KGN26" s="757"/>
      <c r="KGO26" s="757"/>
      <c r="KGP26" s="757"/>
      <c r="KGQ26" s="757"/>
      <c r="KGR26" s="757"/>
      <c r="KGS26" s="757"/>
      <c r="KGT26" s="757"/>
      <c r="KGU26" s="757"/>
      <c r="KGV26" s="757"/>
      <c r="KGW26" s="757"/>
      <c r="KGX26" s="757"/>
      <c r="KGY26" s="757"/>
      <c r="KGZ26" s="757"/>
      <c r="KHA26" s="757"/>
      <c r="KHB26" s="757"/>
      <c r="KHC26" s="757"/>
      <c r="KHD26" s="757"/>
      <c r="KHE26" s="757"/>
      <c r="KHF26" s="757"/>
      <c r="KHG26" s="757"/>
      <c r="KHH26" s="757"/>
      <c r="KHI26" s="757"/>
      <c r="KHJ26" s="757"/>
      <c r="KHK26" s="757"/>
      <c r="KHL26" s="757"/>
      <c r="KHM26" s="757"/>
      <c r="KHN26" s="757"/>
      <c r="KHO26" s="757"/>
      <c r="KHP26" s="757"/>
      <c r="KHQ26" s="757"/>
      <c r="KHR26" s="757"/>
      <c r="KHS26" s="757"/>
      <c r="KHT26" s="757"/>
      <c r="KHU26" s="757"/>
      <c r="KHV26" s="757"/>
      <c r="KHW26" s="757"/>
      <c r="KHX26" s="757"/>
      <c r="KHY26" s="757"/>
      <c r="KHZ26" s="757"/>
      <c r="KIA26" s="757"/>
      <c r="KIB26" s="757"/>
      <c r="KIC26" s="757"/>
      <c r="KID26" s="757"/>
      <c r="KIE26" s="757"/>
      <c r="KIF26" s="757"/>
      <c r="KIG26" s="757"/>
      <c r="KIH26" s="757"/>
      <c r="KII26" s="757"/>
      <c r="KIJ26" s="757"/>
      <c r="KIK26" s="757"/>
      <c r="KIL26" s="757"/>
      <c r="KIM26" s="757"/>
      <c r="KIN26" s="757"/>
      <c r="KIO26" s="757"/>
      <c r="KIP26" s="757"/>
      <c r="KIQ26" s="757"/>
      <c r="KIR26" s="757"/>
      <c r="KIS26" s="757"/>
      <c r="KIT26" s="757"/>
      <c r="KIU26" s="757"/>
      <c r="KIV26" s="757"/>
      <c r="KIW26" s="757"/>
      <c r="KIX26" s="757"/>
      <c r="KIY26" s="757"/>
      <c r="KIZ26" s="757"/>
      <c r="KJA26" s="757"/>
      <c r="KJB26" s="757"/>
      <c r="KJC26" s="757"/>
      <c r="KJD26" s="757"/>
      <c r="KJE26" s="757"/>
      <c r="KJF26" s="757"/>
      <c r="KJG26" s="757"/>
      <c r="KJH26" s="757"/>
      <c r="KJI26" s="757"/>
      <c r="KJJ26" s="757"/>
      <c r="KJK26" s="757"/>
      <c r="KJL26" s="757"/>
      <c r="KJM26" s="757"/>
      <c r="KJN26" s="757"/>
      <c r="KJO26" s="757"/>
      <c r="KJP26" s="757"/>
      <c r="KJQ26" s="757"/>
      <c r="KJR26" s="757"/>
      <c r="KJS26" s="757"/>
      <c r="KJT26" s="757"/>
      <c r="KJU26" s="757"/>
      <c r="KJV26" s="757"/>
      <c r="KJW26" s="757"/>
      <c r="KJX26" s="757"/>
      <c r="KJY26" s="757"/>
      <c r="KJZ26" s="757"/>
      <c r="KKA26" s="757"/>
      <c r="KKB26" s="757"/>
      <c r="KKC26" s="757"/>
      <c r="KKD26" s="757"/>
      <c r="KKE26" s="757"/>
      <c r="KKF26" s="757"/>
      <c r="KKG26" s="757"/>
      <c r="KKH26" s="757"/>
      <c r="KKI26" s="757"/>
      <c r="KKJ26" s="757"/>
      <c r="KKK26" s="757"/>
      <c r="KKL26" s="757"/>
      <c r="KKM26" s="757"/>
      <c r="KKN26" s="757"/>
      <c r="KKO26" s="757"/>
      <c r="KKP26" s="757"/>
      <c r="KKQ26" s="757"/>
      <c r="KKR26" s="757"/>
      <c r="KKS26" s="757"/>
      <c r="KKT26" s="757"/>
      <c r="KKU26" s="757"/>
      <c r="KKV26" s="757"/>
      <c r="KKW26" s="757"/>
      <c r="KKX26" s="757"/>
      <c r="KKY26" s="757"/>
      <c r="KKZ26" s="757"/>
      <c r="KLA26" s="757"/>
      <c r="KLB26" s="757"/>
      <c r="KLC26" s="757"/>
      <c r="KLD26" s="757"/>
      <c r="KLE26" s="757"/>
      <c r="KLF26" s="757"/>
      <c r="KLG26" s="757"/>
      <c r="KLH26" s="757"/>
      <c r="KLI26" s="757"/>
      <c r="KLJ26" s="757"/>
      <c r="KLK26" s="757"/>
      <c r="KLL26" s="757"/>
      <c r="KLM26" s="757"/>
      <c r="KLN26" s="757"/>
      <c r="KLO26" s="757"/>
      <c r="KLP26" s="757"/>
      <c r="KLQ26" s="757"/>
      <c r="KLR26" s="757"/>
      <c r="KLS26" s="757"/>
      <c r="KLT26" s="757"/>
      <c r="KLU26" s="757"/>
      <c r="KLV26" s="757"/>
      <c r="KLW26" s="757"/>
      <c r="KLX26" s="757"/>
      <c r="KLY26" s="757"/>
      <c r="KLZ26" s="757"/>
      <c r="KMA26" s="757"/>
      <c r="KMB26" s="757"/>
      <c r="KMC26" s="757"/>
      <c r="KMD26" s="757"/>
      <c r="KME26" s="757"/>
      <c r="KMF26" s="757"/>
      <c r="KMG26" s="757"/>
      <c r="KMH26" s="757"/>
      <c r="KMI26" s="757"/>
      <c r="KMJ26" s="757"/>
      <c r="KMK26" s="757"/>
      <c r="KML26" s="757"/>
      <c r="KMM26" s="757"/>
      <c r="KMN26" s="757"/>
      <c r="KMO26" s="757"/>
      <c r="KMP26" s="757"/>
      <c r="KMQ26" s="757"/>
      <c r="KMR26" s="757"/>
      <c r="KMS26" s="757"/>
      <c r="KMT26" s="757"/>
      <c r="KMU26" s="757"/>
      <c r="KMV26" s="757"/>
      <c r="KMW26" s="757"/>
      <c r="KMX26" s="757"/>
      <c r="KMY26" s="757"/>
      <c r="KMZ26" s="757"/>
      <c r="KNA26" s="757"/>
      <c r="KNB26" s="757"/>
      <c r="KNC26" s="757"/>
      <c r="KND26" s="757"/>
      <c r="KNE26" s="757"/>
      <c r="KNF26" s="757"/>
      <c r="KNG26" s="757"/>
      <c r="KNH26" s="757"/>
      <c r="KNI26" s="757"/>
      <c r="KNJ26" s="757"/>
      <c r="KNK26" s="757"/>
      <c r="KNL26" s="757"/>
      <c r="KNM26" s="757"/>
      <c r="KNN26" s="757"/>
      <c r="KNO26" s="757"/>
      <c r="KNP26" s="757"/>
      <c r="KNQ26" s="757"/>
      <c r="KNR26" s="757"/>
      <c r="KNS26" s="757"/>
      <c r="KNT26" s="757"/>
      <c r="KNU26" s="757"/>
      <c r="KNV26" s="757"/>
      <c r="KNW26" s="757"/>
      <c r="KNX26" s="757"/>
      <c r="KNY26" s="757"/>
      <c r="KNZ26" s="757"/>
      <c r="KOA26" s="757"/>
      <c r="KOB26" s="757"/>
      <c r="KOC26" s="757"/>
      <c r="KOD26" s="757"/>
      <c r="KOE26" s="757"/>
      <c r="KOF26" s="757"/>
      <c r="KOG26" s="757"/>
      <c r="KOH26" s="757"/>
      <c r="KOI26" s="757"/>
      <c r="KOJ26" s="757"/>
      <c r="KOK26" s="757"/>
      <c r="KOL26" s="757"/>
      <c r="KOM26" s="757"/>
      <c r="KON26" s="757"/>
      <c r="KOO26" s="757"/>
      <c r="KOP26" s="757"/>
      <c r="KOQ26" s="757"/>
      <c r="KOR26" s="757"/>
      <c r="KOS26" s="757"/>
      <c r="KOT26" s="757"/>
      <c r="KOU26" s="757"/>
      <c r="KOV26" s="757"/>
      <c r="KOW26" s="757"/>
      <c r="KOX26" s="757"/>
      <c r="KOY26" s="757"/>
      <c r="KOZ26" s="757"/>
      <c r="KPA26" s="757"/>
      <c r="KPB26" s="757"/>
      <c r="KPC26" s="757"/>
      <c r="KPD26" s="757"/>
      <c r="KPE26" s="757"/>
      <c r="KPF26" s="757"/>
      <c r="KPG26" s="757"/>
      <c r="KPH26" s="757"/>
      <c r="KPI26" s="757"/>
      <c r="KPJ26" s="757"/>
      <c r="KPK26" s="757"/>
      <c r="KPL26" s="757"/>
      <c r="KPM26" s="757"/>
      <c r="KPN26" s="757"/>
      <c r="KPO26" s="757"/>
      <c r="KPP26" s="757"/>
      <c r="KPQ26" s="757"/>
      <c r="KPR26" s="757"/>
      <c r="KPS26" s="757"/>
      <c r="KPT26" s="757"/>
      <c r="KPU26" s="757"/>
      <c r="KPV26" s="757"/>
      <c r="KPW26" s="757"/>
      <c r="KPX26" s="757"/>
      <c r="KPY26" s="757"/>
      <c r="KPZ26" s="757"/>
      <c r="KQA26" s="757"/>
      <c r="KQB26" s="757"/>
      <c r="KQC26" s="757"/>
      <c r="KQD26" s="757"/>
      <c r="KQE26" s="757"/>
      <c r="KQF26" s="757"/>
      <c r="KQG26" s="757"/>
      <c r="KQH26" s="757"/>
      <c r="KQI26" s="757"/>
      <c r="KQJ26" s="757"/>
      <c r="KQK26" s="757"/>
      <c r="KQL26" s="757"/>
      <c r="KQM26" s="757"/>
      <c r="KQN26" s="757"/>
      <c r="KQO26" s="757"/>
      <c r="KQP26" s="757"/>
      <c r="KQQ26" s="757"/>
      <c r="KQR26" s="757"/>
      <c r="KQS26" s="757"/>
      <c r="KQT26" s="757"/>
      <c r="KQU26" s="757"/>
      <c r="KQV26" s="757"/>
      <c r="KQW26" s="757"/>
      <c r="KQX26" s="757"/>
      <c r="KQY26" s="757"/>
      <c r="KQZ26" s="757"/>
      <c r="KRA26" s="757"/>
      <c r="KRB26" s="757"/>
      <c r="KRC26" s="757"/>
      <c r="KRD26" s="757"/>
      <c r="KRE26" s="757"/>
      <c r="KRF26" s="757"/>
      <c r="KRG26" s="757"/>
      <c r="KRH26" s="757"/>
      <c r="KRI26" s="757"/>
      <c r="KRJ26" s="757"/>
      <c r="KRK26" s="757"/>
      <c r="KRL26" s="757"/>
      <c r="KRM26" s="757"/>
      <c r="KRN26" s="757"/>
      <c r="KRO26" s="757"/>
      <c r="KRP26" s="757"/>
      <c r="KRQ26" s="757"/>
      <c r="KRR26" s="757"/>
      <c r="KRS26" s="757"/>
      <c r="KRT26" s="757"/>
      <c r="KRU26" s="757"/>
      <c r="KRV26" s="757"/>
      <c r="KRW26" s="757"/>
      <c r="KRX26" s="757"/>
      <c r="KRY26" s="757"/>
      <c r="KRZ26" s="757"/>
      <c r="KSA26" s="757"/>
      <c r="KSB26" s="757"/>
      <c r="KSC26" s="757"/>
      <c r="KSD26" s="757"/>
      <c r="KSE26" s="757"/>
      <c r="KSF26" s="757"/>
      <c r="KSG26" s="757"/>
      <c r="KSH26" s="757"/>
      <c r="KSI26" s="757"/>
      <c r="KSJ26" s="757"/>
      <c r="KSK26" s="757"/>
      <c r="KSL26" s="757"/>
      <c r="KSM26" s="757"/>
      <c r="KSN26" s="757"/>
      <c r="KSO26" s="757"/>
      <c r="KSP26" s="757"/>
      <c r="KSQ26" s="757"/>
      <c r="KSR26" s="757"/>
      <c r="KSS26" s="757"/>
      <c r="KST26" s="757"/>
      <c r="KSU26" s="757"/>
      <c r="KSV26" s="757"/>
      <c r="KSW26" s="757"/>
      <c r="KSX26" s="757"/>
      <c r="KSY26" s="757"/>
      <c r="KSZ26" s="757"/>
      <c r="KTA26" s="757"/>
      <c r="KTB26" s="757"/>
      <c r="KTC26" s="757"/>
      <c r="KTD26" s="757"/>
      <c r="KTE26" s="757"/>
      <c r="KTF26" s="757"/>
      <c r="KTG26" s="757"/>
      <c r="KTH26" s="757"/>
      <c r="KTI26" s="757"/>
      <c r="KTJ26" s="757"/>
      <c r="KTK26" s="757"/>
      <c r="KTL26" s="757"/>
      <c r="KTM26" s="757"/>
      <c r="KTN26" s="757"/>
      <c r="KTO26" s="757"/>
      <c r="KTP26" s="757"/>
      <c r="KTQ26" s="757"/>
      <c r="KTR26" s="757"/>
      <c r="KTS26" s="757"/>
      <c r="KTT26" s="757"/>
      <c r="KTU26" s="757"/>
      <c r="KTV26" s="757"/>
      <c r="KTW26" s="757"/>
      <c r="KTX26" s="757"/>
      <c r="KTY26" s="757"/>
      <c r="KTZ26" s="757"/>
      <c r="KUA26" s="757"/>
      <c r="KUB26" s="757"/>
      <c r="KUC26" s="757"/>
      <c r="KUD26" s="757"/>
      <c r="KUE26" s="757"/>
      <c r="KUF26" s="757"/>
      <c r="KUG26" s="757"/>
      <c r="KUH26" s="757"/>
      <c r="KUI26" s="757"/>
      <c r="KUJ26" s="757"/>
      <c r="KUK26" s="757"/>
      <c r="KUL26" s="757"/>
      <c r="KUM26" s="757"/>
      <c r="KUN26" s="757"/>
      <c r="KUO26" s="757"/>
      <c r="KUP26" s="757"/>
      <c r="KUQ26" s="757"/>
      <c r="KUR26" s="757"/>
      <c r="KUS26" s="757"/>
      <c r="KUT26" s="757"/>
      <c r="KUU26" s="757"/>
      <c r="KUV26" s="757"/>
      <c r="KUW26" s="757"/>
      <c r="KUX26" s="757"/>
      <c r="KUY26" s="757"/>
      <c r="KUZ26" s="757"/>
      <c r="KVA26" s="757"/>
      <c r="KVB26" s="757"/>
      <c r="KVC26" s="757"/>
      <c r="KVD26" s="757"/>
      <c r="KVE26" s="757"/>
      <c r="KVF26" s="757"/>
      <c r="KVG26" s="757"/>
      <c r="KVH26" s="757"/>
      <c r="KVI26" s="757"/>
      <c r="KVJ26" s="757"/>
      <c r="KVK26" s="757"/>
      <c r="KVL26" s="757"/>
      <c r="KVM26" s="757"/>
      <c r="KVN26" s="757"/>
      <c r="KVO26" s="757"/>
      <c r="KVP26" s="757"/>
      <c r="KVQ26" s="757"/>
      <c r="KVR26" s="757"/>
      <c r="KVS26" s="757"/>
      <c r="KVT26" s="757"/>
      <c r="KVU26" s="757"/>
      <c r="KVV26" s="757"/>
      <c r="KVW26" s="757"/>
      <c r="KVX26" s="757"/>
      <c r="KVY26" s="757"/>
      <c r="KVZ26" s="757"/>
      <c r="KWA26" s="757"/>
      <c r="KWB26" s="757"/>
      <c r="KWC26" s="757"/>
      <c r="KWD26" s="757"/>
      <c r="KWE26" s="757"/>
      <c r="KWF26" s="757"/>
      <c r="KWG26" s="757"/>
      <c r="KWH26" s="757"/>
      <c r="KWI26" s="757"/>
      <c r="KWJ26" s="757"/>
      <c r="KWK26" s="757"/>
      <c r="KWL26" s="757"/>
      <c r="KWM26" s="757"/>
      <c r="KWN26" s="757"/>
      <c r="KWO26" s="757"/>
      <c r="KWP26" s="757"/>
      <c r="KWQ26" s="757"/>
      <c r="KWR26" s="757"/>
      <c r="KWS26" s="757"/>
      <c r="KWT26" s="757"/>
      <c r="KWU26" s="757"/>
      <c r="KWV26" s="757"/>
      <c r="KWW26" s="757"/>
      <c r="KWX26" s="757"/>
      <c r="KWY26" s="757"/>
      <c r="KWZ26" s="757"/>
      <c r="KXA26" s="757"/>
      <c r="KXB26" s="757"/>
      <c r="KXC26" s="757"/>
      <c r="KXD26" s="757"/>
      <c r="KXE26" s="757"/>
      <c r="KXF26" s="757"/>
      <c r="KXG26" s="757"/>
      <c r="KXH26" s="757"/>
      <c r="KXI26" s="757"/>
      <c r="KXJ26" s="757"/>
      <c r="KXK26" s="757"/>
      <c r="KXL26" s="757"/>
      <c r="KXM26" s="757"/>
      <c r="KXN26" s="757"/>
      <c r="KXO26" s="757"/>
      <c r="KXP26" s="757"/>
      <c r="KXQ26" s="757"/>
      <c r="KXR26" s="757"/>
      <c r="KXS26" s="757"/>
      <c r="KXT26" s="757"/>
      <c r="KXU26" s="757"/>
      <c r="KXV26" s="757"/>
      <c r="KXW26" s="757"/>
      <c r="KXX26" s="757"/>
      <c r="KXY26" s="757"/>
      <c r="KXZ26" s="757"/>
      <c r="KYA26" s="757"/>
      <c r="KYB26" s="757"/>
      <c r="KYC26" s="757"/>
      <c r="KYD26" s="757"/>
      <c r="KYE26" s="757"/>
      <c r="KYF26" s="757"/>
      <c r="KYG26" s="757"/>
      <c r="KYH26" s="757"/>
      <c r="KYI26" s="757"/>
      <c r="KYJ26" s="757"/>
      <c r="KYK26" s="757"/>
      <c r="KYL26" s="757"/>
      <c r="KYM26" s="757"/>
      <c r="KYN26" s="757"/>
      <c r="KYO26" s="757"/>
      <c r="KYP26" s="757"/>
      <c r="KYQ26" s="757"/>
      <c r="KYR26" s="757"/>
      <c r="KYS26" s="757"/>
      <c r="KYT26" s="757"/>
      <c r="KYU26" s="757"/>
      <c r="KYV26" s="757"/>
      <c r="KYW26" s="757"/>
      <c r="KYX26" s="757"/>
      <c r="KYY26" s="757"/>
      <c r="KYZ26" s="757"/>
      <c r="KZA26" s="757"/>
      <c r="KZB26" s="757"/>
      <c r="KZC26" s="757"/>
      <c r="KZD26" s="757"/>
      <c r="KZE26" s="757"/>
      <c r="KZF26" s="757"/>
      <c r="KZG26" s="757"/>
      <c r="KZH26" s="757"/>
      <c r="KZI26" s="757"/>
      <c r="KZJ26" s="757"/>
      <c r="KZK26" s="757"/>
      <c r="KZL26" s="757"/>
      <c r="KZM26" s="757"/>
      <c r="KZN26" s="757"/>
      <c r="KZO26" s="757"/>
      <c r="KZP26" s="757"/>
      <c r="KZQ26" s="757"/>
      <c r="KZR26" s="757"/>
      <c r="KZS26" s="757"/>
      <c r="KZT26" s="757"/>
      <c r="KZU26" s="757"/>
      <c r="KZV26" s="757"/>
      <c r="KZW26" s="757"/>
      <c r="KZX26" s="757"/>
      <c r="KZY26" s="757"/>
      <c r="KZZ26" s="757"/>
      <c r="LAA26" s="757"/>
      <c r="LAB26" s="757"/>
      <c r="LAC26" s="757"/>
      <c r="LAD26" s="757"/>
      <c r="LAE26" s="757"/>
      <c r="LAF26" s="757"/>
      <c r="LAG26" s="757"/>
      <c r="LAH26" s="757"/>
      <c r="LAI26" s="757"/>
      <c r="LAJ26" s="757"/>
      <c r="LAK26" s="757"/>
      <c r="LAL26" s="757"/>
      <c r="LAM26" s="757"/>
      <c r="LAN26" s="757"/>
      <c r="LAO26" s="757"/>
      <c r="LAP26" s="757"/>
      <c r="LAQ26" s="757"/>
      <c r="LAR26" s="757"/>
      <c r="LAS26" s="757"/>
      <c r="LAT26" s="757"/>
      <c r="LAU26" s="757"/>
      <c r="LAV26" s="757"/>
      <c r="LAW26" s="757"/>
      <c r="LAX26" s="757"/>
      <c r="LAY26" s="757"/>
      <c r="LAZ26" s="757"/>
      <c r="LBA26" s="757"/>
      <c r="LBB26" s="757"/>
      <c r="LBC26" s="757"/>
      <c r="LBD26" s="757"/>
      <c r="LBE26" s="757"/>
      <c r="LBF26" s="757"/>
      <c r="LBG26" s="757"/>
      <c r="LBH26" s="757"/>
      <c r="LBI26" s="757"/>
      <c r="LBJ26" s="757"/>
      <c r="LBK26" s="757"/>
      <c r="LBL26" s="757"/>
      <c r="LBM26" s="757"/>
      <c r="LBN26" s="757"/>
      <c r="LBO26" s="757"/>
      <c r="LBP26" s="757"/>
      <c r="LBQ26" s="757"/>
      <c r="LBR26" s="757"/>
      <c r="LBS26" s="757"/>
      <c r="LBT26" s="757"/>
      <c r="LBU26" s="757"/>
      <c r="LBV26" s="757"/>
      <c r="LBW26" s="757"/>
      <c r="LBX26" s="757"/>
      <c r="LBY26" s="757"/>
      <c r="LBZ26" s="757"/>
      <c r="LCA26" s="757"/>
      <c r="LCB26" s="757"/>
      <c r="LCC26" s="757"/>
      <c r="LCD26" s="757"/>
      <c r="LCE26" s="757"/>
      <c r="LCF26" s="757"/>
      <c r="LCG26" s="757"/>
      <c r="LCH26" s="757"/>
      <c r="LCI26" s="757"/>
      <c r="LCJ26" s="757"/>
      <c r="LCK26" s="757"/>
      <c r="LCL26" s="757"/>
      <c r="LCM26" s="757"/>
      <c r="LCN26" s="757"/>
      <c r="LCO26" s="757"/>
      <c r="LCP26" s="757"/>
      <c r="LCQ26" s="757"/>
      <c r="LCR26" s="757"/>
      <c r="LCS26" s="757"/>
      <c r="LCT26" s="757"/>
      <c r="LCU26" s="757"/>
      <c r="LCV26" s="757"/>
      <c r="LCW26" s="757"/>
      <c r="LCX26" s="757"/>
      <c r="LCY26" s="757"/>
      <c r="LCZ26" s="757"/>
      <c r="LDA26" s="757"/>
      <c r="LDB26" s="757"/>
      <c r="LDC26" s="757"/>
      <c r="LDD26" s="757"/>
      <c r="LDE26" s="757"/>
      <c r="LDF26" s="757"/>
      <c r="LDG26" s="757"/>
      <c r="LDH26" s="757"/>
      <c r="LDI26" s="757"/>
      <c r="LDJ26" s="757"/>
      <c r="LDK26" s="757"/>
      <c r="LDL26" s="757"/>
      <c r="LDM26" s="757"/>
      <c r="LDN26" s="757"/>
      <c r="LDO26" s="757"/>
      <c r="LDP26" s="757"/>
      <c r="LDQ26" s="757"/>
      <c r="LDR26" s="757"/>
      <c r="LDS26" s="757"/>
      <c r="LDT26" s="757"/>
      <c r="LDU26" s="757"/>
      <c r="LDV26" s="757"/>
      <c r="LDW26" s="757"/>
      <c r="LDX26" s="757"/>
      <c r="LDY26" s="757"/>
      <c r="LDZ26" s="757"/>
      <c r="LEA26" s="757"/>
      <c r="LEB26" s="757"/>
      <c r="LEC26" s="757"/>
      <c r="LED26" s="757"/>
      <c r="LEE26" s="757"/>
      <c r="LEF26" s="757"/>
      <c r="LEG26" s="757"/>
      <c r="LEH26" s="757"/>
      <c r="LEI26" s="757"/>
      <c r="LEJ26" s="757"/>
      <c r="LEK26" s="757"/>
      <c r="LEL26" s="757"/>
      <c r="LEM26" s="757"/>
      <c r="LEN26" s="757"/>
      <c r="LEO26" s="757"/>
      <c r="LEP26" s="757"/>
      <c r="LEQ26" s="757"/>
      <c r="LER26" s="757"/>
      <c r="LES26" s="757"/>
      <c r="LET26" s="757"/>
      <c r="LEU26" s="757"/>
      <c r="LEV26" s="757"/>
      <c r="LEW26" s="757"/>
      <c r="LEX26" s="757"/>
      <c r="LEY26" s="757"/>
      <c r="LEZ26" s="757"/>
      <c r="LFA26" s="757"/>
      <c r="LFB26" s="757"/>
      <c r="LFC26" s="757"/>
      <c r="LFD26" s="757"/>
      <c r="LFE26" s="757"/>
      <c r="LFF26" s="757"/>
      <c r="LFG26" s="757"/>
      <c r="LFH26" s="757"/>
      <c r="LFI26" s="757"/>
      <c r="LFJ26" s="757"/>
      <c r="LFK26" s="757"/>
      <c r="LFL26" s="757"/>
      <c r="LFM26" s="757"/>
      <c r="LFN26" s="757"/>
      <c r="LFO26" s="757"/>
      <c r="LFP26" s="757"/>
      <c r="LFQ26" s="757"/>
      <c r="LFR26" s="757"/>
      <c r="LFS26" s="757"/>
      <c r="LFT26" s="757"/>
      <c r="LFU26" s="757"/>
      <c r="LFV26" s="757"/>
      <c r="LFW26" s="757"/>
      <c r="LFX26" s="757"/>
      <c r="LFY26" s="757"/>
      <c r="LFZ26" s="757"/>
      <c r="LGA26" s="757"/>
      <c r="LGB26" s="757"/>
      <c r="LGC26" s="757"/>
      <c r="LGD26" s="757"/>
      <c r="LGE26" s="757"/>
      <c r="LGF26" s="757"/>
      <c r="LGG26" s="757"/>
      <c r="LGH26" s="757"/>
      <c r="LGI26" s="757"/>
      <c r="LGJ26" s="757"/>
      <c r="LGK26" s="757"/>
      <c r="LGL26" s="757"/>
      <c r="LGM26" s="757"/>
      <c r="LGN26" s="757"/>
      <c r="LGO26" s="757"/>
      <c r="LGP26" s="757"/>
      <c r="LGQ26" s="757"/>
      <c r="LGR26" s="757"/>
      <c r="LGS26" s="757"/>
      <c r="LGT26" s="757"/>
      <c r="LGU26" s="757"/>
      <c r="LGV26" s="757"/>
      <c r="LGW26" s="757"/>
      <c r="LGX26" s="757"/>
      <c r="LGY26" s="757"/>
      <c r="LGZ26" s="757"/>
      <c r="LHA26" s="757"/>
      <c r="LHB26" s="757"/>
      <c r="LHC26" s="757"/>
      <c r="LHD26" s="757"/>
      <c r="LHE26" s="757"/>
      <c r="LHF26" s="757"/>
      <c r="LHG26" s="757"/>
      <c r="LHH26" s="757"/>
      <c r="LHI26" s="757"/>
      <c r="LHJ26" s="757"/>
      <c r="LHK26" s="757"/>
      <c r="LHL26" s="757"/>
      <c r="LHM26" s="757"/>
      <c r="LHN26" s="757"/>
      <c r="LHO26" s="757"/>
      <c r="LHP26" s="757"/>
      <c r="LHQ26" s="757"/>
      <c r="LHR26" s="757"/>
      <c r="LHS26" s="757"/>
      <c r="LHT26" s="757"/>
      <c r="LHU26" s="757"/>
      <c r="LHV26" s="757"/>
      <c r="LHW26" s="757"/>
      <c r="LHX26" s="757"/>
      <c r="LHY26" s="757"/>
      <c r="LHZ26" s="757"/>
      <c r="LIA26" s="757"/>
      <c r="LIB26" s="757"/>
      <c r="LIC26" s="757"/>
      <c r="LID26" s="757"/>
      <c r="LIE26" s="757"/>
      <c r="LIF26" s="757"/>
      <c r="LIG26" s="757"/>
      <c r="LIH26" s="757"/>
      <c r="LII26" s="757"/>
      <c r="LIJ26" s="757"/>
      <c r="LIK26" s="757"/>
      <c r="LIL26" s="757"/>
      <c r="LIM26" s="757"/>
      <c r="LIN26" s="757"/>
      <c r="LIO26" s="757"/>
      <c r="LIP26" s="757"/>
      <c r="LIQ26" s="757"/>
      <c r="LIR26" s="757"/>
      <c r="LIS26" s="757"/>
      <c r="LIT26" s="757"/>
      <c r="LIU26" s="757"/>
      <c r="LIV26" s="757"/>
      <c r="LIW26" s="757"/>
      <c r="LIX26" s="757"/>
      <c r="LIY26" s="757"/>
      <c r="LIZ26" s="757"/>
      <c r="LJA26" s="757"/>
      <c r="LJB26" s="757"/>
      <c r="LJC26" s="757"/>
      <c r="LJD26" s="757"/>
      <c r="LJE26" s="757"/>
      <c r="LJF26" s="757"/>
      <c r="LJG26" s="757"/>
      <c r="LJH26" s="757"/>
      <c r="LJI26" s="757"/>
      <c r="LJJ26" s="757"/>
      <c r="LJK26" s="757"/>
      <c r="LJL26" s="757"/>
      <c r="LJM26" s="757"/>
      <c r="LJN26" s="757"/>
      <c r="LJO26" s="757"/>
      <c r="LJP26" s="757"/>
      <c r="LJQ26" s="757"/>
      <c r="LJR26" s="757"/>
      <c r="LJS26" s="757"/>
      <c r="LJT26" s="757"/>
      <c r="LJU26" s="757"/>
      <c r="LJV26" s="757"/>
      <c r="LJW26" s="757"/>
      <c r="LJX26" s="757"/>
      <c r="LJY26" s="757"/>
      <c r="LJZ26" s="757"/>
      <c r="LKA26" s="757"/>
      <c r="LKB26" s="757"/>
      <c r="LKC26" s="757"/>
      <c r="LKD26" s="757"/>
      <c r="LKE26" s="757"/>
      <c r="LKF26" s="757"/>
      <c r="LKG26" s="757"/>
      <c r="LKH26" s="757"/>
      <c r="LKI26" s="757"/>
      <c r="LKJ26" s="757"/>
      <c r="LKK26" s="757"/>
      <c r="LKL26" s="757"/>
      <c r="LKM26" s="757"/>
      <c r="LKN26" s="757"/>
      <c r="LKO26" s="757"/>
      <c r="LKP26" s="757"/>
      <c r="LKQ26" s="757"/>
      <c r="LKR26" s="757"/>
      <c r="LKS26" s="757"/>
      <c r="LKT26" s="757"/>
      <c r="LKU26" s="757"/>
      <c r="LKV26" s="757"/>
      <c r="LKW26" s="757"/>
      <c r="LKX26" s="757"/>
      <c r="LKY26" s="757"/>
      <c r="LKZ26" s="757"/>
      <c r="LLA26" s="757"/>
      <c r="LLB26" s="757"/>
      <c r="LLC26" s="757"/>
      <c r="LLD26" s="757"/>
      <c r="LLE26" s="757"/>
      <c r="LLF26" s="757"/>
      <c r="LLG26" s="757"/>
      <c r="LLH26" s="757"/>
      <c r="LLI26" s="757"/>
      <c r="LLJ26" s="757"/>
      <c r="LLK26" s="757"/>
      <c r="LLL26" s="757"/>
      <c r="LLM26" s="757"/>
      <c r="LLN26" s="757"/>
      <c r="LLO26" s="757"/>
      <c r="LLP26" s="757"/>
      <c r="LLQ26" s="757"/>
      <c r="LLR26" s="757"/>
      <c r="LLS26" s="757"/>
      <c r="LLT26" s="757"/>
      <c r="LLU26" s="757"/>
      <c r="LLV26" s="757"/>
      <c r="LLW26" s="757"/>
      <c r="LLX26" s="757"/>
      <c r="LLY26" s="757"/>
      <c r="LLZ26" s="757"/>
      <c r="LMA26" s="757"/>
      <c r="LMB26" s="757"/>
      <c r="LMC26" s="757"/>
      <c r="LMD26" s="757"/>
      <c r="LME26" s="757"/>
      <c r="LMF26" s="757"/>
      <c r="LMG26" s="757"/>
      <c r="LMH26" s="757"/>
      <c r="LMI26" s="757"/>
      <c r="LMJ26" s="757"/>
      <c r="LMK26" s="757"/>
      <c r="LML26" s="757"/>
      <c r="LMM26" s="757"/>
      <c r="LMN26" s="757"/>
      <c r="LMO26" s="757"/>
      <c r="LMP26" s="757"/>
      <c r="LMQ26" s="757"/>
      <c r="LMR26" s="757"/>
      <c r="LMS26" s="757"/>
      <c r="LMT26" s="757"/>
      <c r="LMU26" s="757"/>
      <c r="LMV26" s="757"/>
      <c r="LMW26" s="757"/>
      <c r="LMX26" s="757"/>
      <c r="LMY26" s="757"/>
      <c r="LMZ26" s="757"/>
      <c r="LNA26" s="757"/>
      <c r="LNB26" s="757"/>
      <c r="LNC26" s="757"/>
      <c r="LND26" s="757"/>
      <c r="LNE26" s="757"/>
      <c r="LNF26" s="757"/>
      <c r="LNG26" s="757"/>
      <c r="LNH26" s="757"/>
      <c r="LNI26" s="757"/>
      <c r="LNJ26" s="757"/>
      <c r="LNK26" s="757"/>
      <c r="LNL26" s="757"/>
      <c r="LNM26" s="757"/>
      <c r="LNN26" s="757"/>
      <c r="LNO26" s="757"/>
      <c r="LNP26" s="757"/>
      <c r="LNQ26" s="757"/>
      <c r="LNR26" s="757"/>
      <c r="LNS26" s="757"/>
      <c r="LNT26" s="757"/>
      <c r="LNU26" s="757"/>
      <c r="LNV26" s="757"/>
      <c r="LNW26" s="757"/>
      <c r="LNX26" s="757"/>
      <c r="LNY26" s="757"/>
      <c r="LNZ26" s="757"/>
      <c r="LOA26" s="757"/>
      <c r="LOB26" s="757"/>
      <c r="LOC26" s="757"/>
      <c r="LOD26" s="757"/>
      <c r="LOE26" s="757"/>
      <c r="LOF26" s="757"/>
      <c r="LOG26" s="757"/>
      <c r="LOH26" s="757"/>
      <c r="LOI26" s="757"/>
      <c r="LOJ26" s="757"/>
      <c r="LOK26" s="757"/>
      <c r="LOL26" s="757"/>
      <c r="LOM26" s="757"/>
      <c r="LON26" s="757"/>
      <c r="LOO26" s="757"/>
      <c r="LOP26" s="757"/>
      <c r="LOQ26" s="757"/>
      <c r="LOR26" s="757"/>
      <c r="LOS26" s="757"/>
      <c r="LOT26" s="757"/>
      <c r="LOU26" s="757"/>
      <c r="LOV26" s="757"/>
      <c r="LOW26" s="757"/>
      <c r="LOX26" s="757"/>
      <c r="LOY26" s="757"/>
      <c r="LOZ26" s="757"/>
      <c r="LPA26" s="757"/>
      <c r="LPB26" s="757"/>
      <c r="LPC26" s="757"/>
      <c r="LPD26" s="757"/>
      <c r="LPE26" s="757"/>
      <c r="LPF26" s="757"/>
      <c r="LPG26" s="757"/>
      <c r="LPH26" s="757"/>
      <c r="LPI26" s="757"/>
      <c r="LPJ26" s="757"/>
      <c r="LPK26" s="757"/>
      <c r="LPL26" s="757"/>
      <c r="LPM26" s="757"/>
      <c r="LPN26" s="757"/>
      <c r="LPO26" s="757"/>
      <c r="LPP26" s="757"/>
      <c r="LPQ26" s="757"/>
      <c r="LPR26" s="757"/>
      <c r="LPS26" s="757"/>
      <c r="LPT26" s="757"/>
      <c r="LPU26" s="757"/>
      <c r="LPV26" s="757"/>
      <c r="LPW26" s="757"/>
      <c r="LPX26" s="757"/>
      <c r="LPY26" s="757"/>
      <c r="LPZ26" s="757"/>
      <c r="LQA26" s="757"/>
      <c r="LQB26" s="757"/>
      <c r="LQC26" s="757"/>
      <c r="LQD26" s="757"/>
      <c r="LQE26" s="757"/>
      <c r="LQF26" s="757"/>
      <c r="LQG26" s="757"/>
      <c r="LQH26" s="757"/>
      <c r="LQI26" s="757"/>
      <c r="LQJ26" s="757"/>
      <c r="LQK26" s="757"/>
      <c r="LQL26" s="757"/>
      <c r="LQM26" s="757"/>
      <c r="LQN26" s="757"/>
      <c r="LQO26" s="757"/>
      <c r="LQP26" s="757"/>
      <c r="LQQ26" s="757"/>
      <c r="LQR26" s="757"/>
      <c r="LQS26" s="757"/>
      <c r="LQT26" s="757"/>
      <c r="LQU26" s="757"/>
      <c r="LQV26" s="757"/>
      <c r="LQW26" s="757"/>
      <c r="LQX26" s="757"/>
      <c r="LQY26" s="757"/>
      <c r="LQZ26" s="757"/>
      <c r="LRA26" s="757"/>
      <c r="LRB26" s="757"/>
      <c r="LRC26" s="757"/>
      <c r="LRD26" s="757"/>
      <c r="LRE26" s="757"/>
      <c r="LRF26" s="757"/>
      <c r="LRG26" s="757"/>
      <c r="LRH26" s="757"/>
      <c r="LRI26" s="757"/>
      <c r="LRJ26" s="757"/>
      <c r="LRK26" s="757"/>
      <c r="LRL26" s="757"/>
      <c r="LRM26" s="757"/>
      <c r="LRN26" s="757"/>
      <c r="LRO26" s="757"/>
      <c r="LRP26" s="757"/>
      <c r="LRQ26" s="757"/>
      <c r="LRR26" s="757"/>
      <c r="LRS26" s="757"/>
      <c r="LRT26" s="757"/>
      <c r="LRU26" s="757"/>
      <c r="LRV26" s="757"/>
      <c r="LRW26" s="757"/>
      <c r="LRX26" s="757"/>
      <c r="LRY26" s="757"/>
      <c r="LRZ26" s="757"/>
      <c r="LSA26" s="757"/>
      <c r="LSB26" s="757"/>
      <c r="LSC26" s="757"/>
      <c r="LSD26" s="757"/>
      <c r="LSE26" s="757"/>
      <c r="LSF26" s="757"/>
      <c r="LSG26" s="757"/>
      <c r="LSH26" s="757"/>
      <c r="LSI26" s="757"/>
      <c r="LSJ26" s="757"/>
      <c r="LSK26" s="757"/>
      <c r="LSL26" s="757"/>
      <c r="LSM26" s="757"/>
      <c r="LSN26" s="757"/>
      <c r="LSO26" s="757"/>
      <c r="LSP26" s="757"/>
      <c r="LSQ26" s="757"/>
      <c r="LSR26" s="757"/>
      <c r="LSS26" s="757"/>
      <c r="LST26" s="757"/>
      <c r="LSU26" s="757"/>
      <c r="LSV26" s="757"/>
      <c r="LSW26" s="757"/>
      <c r="LSX26" s="757"/>
      <c r="LSY26" s="757"/>
      <c r="LSZ26" s="757"/>
      <c r="LTA26" s="757"/>
      <c r="LTB26" s="757"/>
      <c r="LTC26" s="757"/>
      <c r="LTD26" s="757"/>
      <c r="LTE26" s="757"/>
      <c r="LTF26" s="757"/>
      <c r="LTG26" s="757"/>
      <c r="LTH26" s="757"/>
      <c r="LTI26" s="757"/>
      <c r="LTJ26" s="757"/>
      <c r="LTK26" s="757"/>
      <c r="LTL26" s="757"/>
      <c r="LTM26" s="757"/>
      <c r="LTN26" s="757"/>
      <c r="LTO26" s="757"/>
      <c r="LTP26" s="757"/>
      <c r="LTQ26" s="757"/>
      <c r="LTR26" s="757"/>
      <c r="LTS26" s="757"/>
      <c r="LTT26" s="757"/>
      <c r="LTU26" s="757"/>
      <c r="LTV26" s="757"/>
      <c r="LTW26" s="757"/>
      <c r="LTX26" s="757"/>
      <c r="LTY26" s="757"/>
      <c r="LTZ26" s="757"/>
      <c r="LUA26" s="757"/>
      <c r="LUB26" s="757"/>
      <c r="LUC26" s="757"/>
      <c r="LUD26" s="757"/>
      <c r="LUE26" s="757"/>
      <c r="LUF26" s="757"/>
      <c r="LUG26" s="757"/>
      <c r="LUH26" s="757"/>
      <c r="LUI26" s="757"/>
      <c r="LUJ26" s="757"/>
      <c r="LUK26" s="757"/>
      <c r="LUL26" s="757"/>
      <c r="LUM26" s="757"/>
      <c r="LUN26" s="757"/>
      <c r="LUO26" s="757"/>
      <c r="LUP26" s="757"/>
      <c r="LUQ26" s="757"/>
      <c r="LUR26" s="757"/>
      <c r="LUS26" s="757"/>
      <c r="LUT26" s="757"/>
      <c r="LUU26" s="757"/>
      <c r="LUV26" s="757"/>
      <c r="LUW26" s="757"/>
      <c r="LUX26" s="757"/>
      <c r="LUY26" s="757"/>
      <c r="LUZ26" s="757"/>
      <c r="LVA26" s="757"/>
      <c r="LVB26" s="757"/>
      <c r="LVC26" s="757"/>
      <c r="LVD26" s="757"/>
      <c r="LVE26" s="757"/>
      <c r="LVF26" s="757"/>
      <c r="LVG26" s="757"/>
      <c r="LVH26" s="757"/>
      <c r="LVI26" s="757"/>
      <c r="LVJ26" s="757"/>
      <c r="LVK26" s="757"/>
      <c r="LVL26" s="757"/>
      <c r="LVM26" s="757"/>
      <c r="LVN26" s="757"/>
      <c r="LVO26" s="757"/>
      <c r="LVP26" s="757"/>
      <c r="LVQ26" s="757"/>
      <c r="LVR26" s="757"/>
      <c r="LVS26" s="757"/>
      <c r="LVT26" s="757"/>
      <c r="LVU26" s="757"/>
      <c r="LVV26" s="757"/>
      <c r="LVW26" s="757"/>
      <c r="LVX26" s="757"/>
      <c r="LVY26" s="757"/>
      <c r="LVZ26" s="757"/>
      <c r="LWA26" s="757"/>
      <c r="LWB26" s="757"/>
      <c r="LWC26" s="757"/>
      <c r="LWD26" s="757"/>
      <c r="LWE26" s="757"/>
      <c r="LWF26" s="757"/>
      <c r="LWG26" s="757"/>
      <c r="LWH26" s="757"/>
      <c r="LWI26" s="757"/>
      <c r="LWJ26" s="757"/>
      <c r="LWK26" s="757"/>
      <c r="LWL26" s="757"/>
      <c r="LWM26" s="757"/>
      <c r="LWN26" s="757"/>
      <c r="LWO26" s="757"/>
      <c r="LWP26" s="757"/>
      <c r="LWQ26" s="757"/>
      <c r="LWR26" s="757"/>
      <c r="LWS26" s="757"/>
      <c r="LWT26" s="757"/>
      <c r="LWU26" s="757"/>
      <c r="LWV26" s="757"/>
      <c r="LWW26" s="757"/>
      <c r="LWX26" s="757"/>
      <c r="LWY26" s="757"/>
      <c r="LWZ26" s="757"/>
      <c r="LXA26" s="757"/>
      <c r="LXB26" s="757"/>
      <c r="LXC26" s="757"/>
      <c r="LXD26" s="757"/>
      <c r="LXE26" s="757"/>
      <c r="LXF26" s="757"/>
      <c r="LXG26" s="757"/>
      <c r="LXH26" s="757"/>
      <c r="LXI26" s="757"/>
      <c r="LXJ26" s="757"/>
      <c r="LXK26" s="757"/>
      <c r="LXL26" s="757"/>
      <c r="LXM26" s="757"/>
      <c r="LXN26" s="757"/>
      <c r="LXO26" s="757"/>
      <c r="LXP26" s="757"/>
      <c r="LXQ26" s="757"/>
      <c r="LXR26" s="757"/>
      <c r="LXS26" s="757"/>
      <c r="LXT26" s="757"/>
      <c r="LXU26" s="757"/>
      <c r="LXV26" s="757"/>
      <c r="LXW26" s="757"/>
      <c r="LXX26" s="757"/>
      <c r="LXY26" s="757"/>
      <c r="LXZ26" s="757"/>
      <c r="LYA26" s="757"/>
      <c r="LYB26" s="757"/>
      <c r="LYC26" s="757"/>
      <c r="LYD26" s="757"/>
      <c r="LYE26" s="757"/>
      <c r="LYF26" s="757"/>
      <c r="LYG26" s="757"/>
      <c r="LYH26" s="757"/>
      <c r="LYI26" s="757"/>
      <c r="LYJ26" s="757"/>
      <c r="LYK26" s="757"/>
      <c r="LYL26" s="757"/>
      <c r="LYM26" s="757"/>
      <c r="LYN26" s="757"/>
      <c r="LYO26" s="757"/>
      <c r="LYP26" s="757"/>
      <c r="LYQ26" s="757"/>
      <c r="LYR26" s="757"/>
      <c r="LYS26" s="757"/>
      <c r="LYT26" s="757"/>
      <c r="LYU26" s="757"/>
      <c r="LYV26" s="757"/>
      <c r="LYW26" s="757"/>
      <c r="LYX26" s="757"/>
      <c r="LYY26" s="757"/>
      <c r="LYZ26" s="757"/>
      <c r="LZA26" s="757"/>
      <c r="LZB26" s="757"/>
      <c r="LZC26" s="757"/>
      <c r="LZD26" s="757"/>
      <c r="LZE26" s="757"/>
      <c r="LZF26" s="757"/>
      <c r="LZG26" s="757"/>
      <c r="LZH26" s="757"/>
      <c r="LZI26" s="757"/>
      <c r="LZJ26" s="757"/>
      <c r="LZK26" s="757"/>
      <c r="LZL26" s="757"/>
      <c r="LZM26" s="757"/>
      <c r="LZN26" s="757"/>
      <c r="LZO26" s="757"/>
      <c r="LZP26" s="757"/>
      <c r="LZQ26" s="757"/>
      <c r="LZR26" s="757"/>
      <c r="LZS26" s="757"/>
      <c r="LZT26" s="757"/>
      <c r="LZU26" s="757"/>
      <c r="LZV26" s="757"/>
      <c r="LZW26" s="757"/>
      <c r="LZX26" s="757"/>
      <c r="LZY26" s="757"/>
      <c r="LZZ26" s="757"/>
      <c r="MAA26" s="757"/>
      <c r="MAB26" s="757"/>
      <c r="MAC26" s="757"/>
      <c r="MAD26" s="757"/>
      <c r="MAE26" s="757"/>
      <c r="MAF26" s="757"/>
      <c r="MAG26" s="757"/>
      <c r="MAH26" s="757"/>
      <c r="MAI26" s="757"/>
      <c r="MAJ26" s="757"/>
      <c r="MAK26" s="757"/>
      <c r="MAL26" s="757"/>
      <c r="MAM26" s="757"/>
      <c r="MAN26" s="757"/>
      <c r="MAO26" s="757"/>
      <c r="MAP26" s="757"/>
      <c r="MAQ26" s="757"/>
      <c r="MAR26" s="757"/>
      <c r="MAS26" s="757"/>
      <c r="MAT26" s="757"/>
      <c r="MAU26" s="757"/>
      <c r="MAV26" s="757"/>
      <c r="MAW26" s="757"/>
      <c r="MAX26" s="757"/>
      <c r="MAY26" s="757"/>
      <c r="MAZ26" s="757"/>
      <c r="MBA26" s="757"/>
      <c r="MBB26" s="757"/>
      <c r="MBC26" s="757"/>
      <c r="MBD26" s="757"/>
      <c r="MBE26" s="757"/>
      <c r="MBF26" s="757"/>
      <c r="MBG26" s="757"/>
      <c r="MBH26" s="757"/>
      <c r="MBI26" s="757"/>
      <c r="MBJ26" s="757"/>
      <c r="MBK26" s="757"/>
      <c r="MBL26" s="757"/>
      <c r="MBM26" s="757"/>
      <c r="MBN26" s="757"/>
      <c r="MBO26" s="757"/>
      <c r="MBP26" s="757"/>
      <c r="MBQ26" s="757"/>
      <c r="MBR26" s="757"/>
      <c r="MBS26" s="757"/>
      <c r="MBT26" s="757"/>
      <c r="MBU26" s="757"/>
      <c r="MBV26" s="757"/>
      <c r="MBW26" s="757"/>
      <c r="MBX26" s="757"/>
      <c r="MBY26" s="757"/>
      <c r="MBZ26" s="757"/>
      <c r="MCA26" s="757"/>
      <c r="MCB26" s="757"/>
      <c r="MCC26" s="757"/>
      <c r="MCD26" s="757"/>
      <c r="MCE26" s="757"/>
      <c r="MCF26" s="757"/>
      <c r="MCG26" s="757"/>
      <c r="MCH26" s="757"/>
      <c r="MCI26" s="757"/>
      <c r="MCJ26" s="757"/>
      <c r="MCK26" s="757"/>
      <c r="MCL26" s="757"/>
      <c r="MCM26" s="757"/>
      <c r="MCN26" s="757"/>
      <c r="MCO26" s="757"/>
      <c r="MCP26" s="757"/>
      <c r="MCQ26" s="757"/>
      <c r="MCR26" s="757"/>
      <c r="MCS26" s="757"/>
      <c r="MCT26" s="757"/>
      <c r="MCU26" s="757"/>
      <c r="MCV26" s="757"/>
      <c r="MCW26" s="757"/>
      <c r="MCX26" s="757"/>
      <c r="MCY26" s="757"/>
      <c r="MCZ26" s="757"/>
      <c r="MDA26" s="757"/>
      <c r="MDB26" s="757"/>
      <c r="MDC26" s="757"/>
      <c r="MDD26" s="757"/>
      <c r="MDE26" s="757"/>
      <c r="MDF26" s="757"/>
      <c r="MDG26" s="757"/>
      <c r="MDH26" s="757"/>
      <c r="MDI26" s="757"/>
      <c r="MDJ26" s="757"/>
      <c r="MDK26" s="757"/>
      <c r="MDL26" s="757"/>
      <c r="MDM26" s="757"/>
      <c r="MDN26" s="757"/>
      <c r="MDO26" s="757"/>
      <c r="MDP26" s="757"/>
      <c r="MDQ26" s="757"/>
      <c r="MDR26" s="757"/>
      <c r="MDS26" s="757"/>
      <c r="MDT26" s="757"/>
      <c r="MDU26" s="757"/>
      <c r="MDV26" s="757"/>
      <c r="MDW26" s="757"/>
      <c r="MDX26" s="757"/>
      <c r="MDY26" s="757"/>
      <c r="MDZ26" s="757"/>
      <c r="MEA26" s="757"/>
      <c r="MEB26" s="757"/>
      <c r="MEC26" s="757"/>
      <c r="MED26" s="757"/>
      <c r="MEE26" s="757"/>
      <c r="MEF26" s="757"/>
      <c r="MEG26" s="757"/>
      <c r="MEH26" s="757"/>
      <c r="MEI26" s="757"/>
      <c r="MEJ26" s="757"/>
      <c r="MEK26" s="757"/>
      <c r="MEL26" s="757"/>
      <c r="MEM26" s="757"/>
      <c r="MEN26" s="757"/>
      <c r="MEO26" s="757"/>
      <c r="MEP26" s="757"/>
      <c r="MEQ26" s="757"/>
      <c r="MER26" s="757"/>
      <c r="MES26" s="757"/>
      <c r="MET26" s="757"/>
      <c r="MEU26" s="757"/>
      <c r="MEV26" s="757"/>
      <c r="MEW26" s="757"/>
      <c r="MEX26" s="757"/>
      <c r="MEY26" s="757"/>
      <c r="MEZ26" s="757"/>
      <c r="MFA26" s="757"/>
      <c r="MFB26" s="757"/>
      <c r="MFC26" s="757"/>
      <c r="MFD26" s="757"/>
      <c r="MFE26" s="757"/>
      <c r="MFF26" s="757"/>
      <c r="MFG26" s="757"/>
      <c r="MFH26" s="757"/>
      <c r="MFI26" s="757"/>
      <c r="MFJ26" s="757"/>
      <c r="MFK26" s="757"/>
      <c r="MFL26" s="757"/>
      <c r="MFM26" s="757"/>
      <c r="MFN26" s="757"/>
      <c r="MFO26" s="757"/>
      <c r="MFP26" s="757"/>
      <c r="MFQ26" s="757"/>
      <c r="MFR26" s="757"/>
      <c r="MFS26" s="757"/>
      <c r="MFT26" s="757"/>
      <c r="MFU26" s="757"/>
      <c r="MFV26" s="757"/>
      <c r="MFW26" s="757"/>
      <c r="MFX26" s="757"/>
      <c r="MFY26" s="757"/>
      <c r="MFZ26" s="757"/>
      <c r="MGA26" s="757"/>
      <c r="MGB26" s="757"/>
      <c r="MGC26" s="757"/>
      <c r="MGD26" s="757"/>
      <c r="MGE26" s="757"/>
      <c r="MGF26" s="757"/>
      <c r="MGG26" s="757"/>
      <c r="MGH26" s="757"/>
      <c r="MGI26" s="757"/>
      <c r="MGJ26" s="757"/>
      <c r="MGK26" s="757"/>
      <c r="MGL26" s="757"/>
      <c r="MGM26" s="757"/>
      <c r="MGN26" s="757"/>
      <c r="MGO26" s="757"/>
      <c r="MGP26" s="757"/>
      <c r="MGQ26" s="757"/>
      <c r="MGR26" s="757"/>
      <c r="MGS26" s="757"/>
      <c r="MGT26" s="757"/>
      <c r="MGU26" s="757"/>
      <c r="MGV26" s="757"/>
      <c r="MGW26" s="757"/>
      <c r="MGX26" s="757"/>
      <c r="MGY26" s="757"/>
      <c r="MGZ26" s="757"/>
      <c r="MHA26" s="757"/>
      <c r="MHB26" s="757"/>
      <c r="MHC26" s="757"/>
      <c r="MHD26" s="757"/>
      <c r="MHE26" s="757"/>
      <c r="MHF26" s="757"/>
      <c r="MHG26" s="757"/>
      <c r="MHH26" s="757"/>
      <c r="MHI26" s="757"/>
      <c r="MHJ26" s="757"/>
      <c r="MHK26" s="757"/>
      <c r="MHL26" s="757"/>
      <c r="MHM26" s="757"/>
      <c r="MHN26" s="757"/>
      <c r="MHO26" s="757"/>
      <c r="MHP26" s="757"/>
      <c r="MHQ26" s="757"/>
      <c r="MHR26" s="757"/>
      <c r="MHS26" s="757"/>
      <c r="MHT26" s="757"/>
      <c r="MHU26" s="757"/>
      <c r="MHV26" s="757"/>
      <c r="MHW26" s="757"/>
      <c r="MHX26" s="757"/>
      <c r="MHY26" s="757"/>
      <c r="MHZ26" s="757"/>
      <c r="MIA26" s="757"/>
      <c r="MIB26" s="757"/>
      <c r="MIC26" s="757"/>
      <c r="MID26" s="757"/>
      <c r="MIE26" s="757"/>
      <c r="MIF26" s="757"/>
      <c r="MIG26" s="757"/>
      <c r="MIH26" s="757"/>
      <c r="MII26" s="757"/>
      <c r="MIJ26" s="757"/>
      <c r="MIK26" s="757"/>
      <c r="MIL26" s="757"/>
      <c r="MIM26" s="757"/>
      <c r="MIN26" s="757"/>
      <c r="MIO26" s="757"/>
      <c r="MIP26" s="757"/>
      <c r="MIQ26" s="757"/>
      <c r="MIR26" s="757"/>
      <c r="MIS26" s="757"/>
      <c r="MIT26" s="757"/>
      <c r="MIU26" s="757"/>
      <c r="MIV26" s="757"/>
      <c r="MIW26" s="757"/>
      <c r="MIX26" s="757"/>
      <c r="MIY26" s="757"/>
      <c r="MIZ26" s="757"/>
      <c r="MJA26" s="757"/>
      <c r="MJB26" s="757"/>
      <c r="MJC26" s="757"/>
      <c r="MJD26" s="757"/>
      <c r="MJE26" s="757"/>
      <c r="MJF26" s="757"/>
      <c r="MJG26" s="757"/>
      <c r="MJH26" s="757"/>
      <c r="MJI26" s="757"/>
      <c r="MJJ26" s="757"/>
      <c r="MJK26" s="757"/>
      <c r="MJL26" s="757"/>
      <c r="MJM26" s="757"/>
      <c r="MJN26" s="757"/>
      <c r="MJO26" s="757"/>
      <c r="MJP26" s="757"/>
      <c r="MJQ26" s="757"/>
      <c r="MJR26" s="757"/>
      <c r="MJS26" s="757"/>
      <c r="MJT26" s="757"/>
      <c r="MJU26" s="757"/>
      <c r="MJV26" s="757"/>
      <c r="MJW26" s="757"/>
      <c r="MJX26" s="757"/>
      <c r="MJY26" s="757"/>
      <c r="MJZ26" s="757"/>
      <c r="MKA26" s="757"/>
      <c r="MKB26" s="757"/>
      <c r="MKC26" s="757"/>
      <c r="MKD26" s="757"/>
      <c r="MKE26" s="757"/>
      <c r="MKF26" s="757"/>
      <c r="MKG26" s="757"/>
      <c r="MKH26" s="757"/>
      <c r="MKI26" s="757"/>
      <c r="MKJ26" s="757"/>
      <c r="MKK26" s="757"/>
      <c r="MKL26" s="757"/>
      <c r="MKM26" s="757"/>
      <c r="MKN26" s="757"/>
      <c r="MKO26" s="757"/>
      <c r="MKP26" s="757"/>
      <c r="MKQ26" s="757"/>
      <c r="MKR26" s="757"/>
      <c r="MKS26" s="757"/>
      <c r="MKT26" s="757"/>
      <c r="MKU26" s="757"/>
      <c r="MKV26" s="757"/>
      <c r="MKW26" s="757"/>
      <c r="MKX26" s="757"/>
      <c r="MKY26" s="757"/>
      <c r="MKZ26" s="757"/>
      <c r="MLA26" s="757"/>
      <c r="MLB26" s="757"/>
      <c r="MLC26" s="757"/>
      <c r="MLD26" s="757"/>
      <c r="MLE26" s="757"/>
      <c r="MLF26" s="757"/>
      <c r="MLG26" s="757"/>
      <c r="MLH26" s="757"/>
      <c r="MLI26" s="757"/>
      <c r="MLJ26" s="757"/>
      <c r="MLK26" s="757"/>
      <c r="MLL26" s="757"/>
      <c r="MLM26" s="757"/>
      <c r="MLN26" s="757"/>
      <c r="MLO26" s="757"/>
      <c r="MLP26" s="757"/>
      <c r="MLQ26" s="757"/>
      <c r="MLR26" s="757"/>
      <c r="MLS26" s="757"/>
      <c r="MLT26" s="757"/>
      <c r="MLU26" s="757"/>
      <c r="MLV26" s="757"/>
      <c r="MLW26" s="757"/>
      <c r="MLX26" s="757"/>
      <c r="MLY26" s="757"/>
      <c r="MLZ26" s="757"/>
      <c r="MMA26" s="757"/>
      <c r="MMB26" s="757"/>
      <c r="MMC26" s="757"/>
      <c r="MMD26" s="757"/>
      <c r="MME26" s="757"/>
      <c r="MMF26" s="757"/>
      <c r="MMG26" s="757"/>
      <c r="MMH26" s="757"/>
      <c r="MMI26" s="757"/>
      <c r="MMJ26" s="757"/>
      <c r="MMK26" s="757"/>
      <c r="MML26" s="757"/>
      <c r="MMM26" s="757"/>
      <c r="MMN26" s="757"/>
      <c r="MMO26" s="757"/>
      <c r="MMP26" s="757"/>
      <c r="MMQ26" s="757"/>
      <c r="MMR26" s="757"/>
      <c r="MMS26" s="757"/>
      <c r="MMT26" s="757"/>
      <c r="MMU26" s="757"/>
      <c r="MMV26" s="757"/>
      <c r="MMW26" s="757"/>
      <c r="MMX26" s="757"/>
      <c r="MMY26" s="757"/>
      <c r="MMZ26" s="757"/>
      <c r="MNA26" s="757"/>
      <c r="MNB26" s="757"/>
      <c r="MNC26" s="757"/>
      <c r="MND26" s="757"/>
      <c r="MNE26" s="757"/>
      <c r="MNF26" s="757"/>
      <c r="MNG26" s="757"/>
      <c r="MNH26" s="757"/>
      <c r="MNI26" s="757"/>
      <c r="MNJ26" s="757"/>
      <c r="MNK26" s="757"/>
      <c r="MNL26" s="757"/>
      <c r="MNM26" s="757"/>
      <c r="MNN26" s="757"/>
      <c r="MNO26" s="757"/>
      <c r="MNP26" s="757"/>
      <c r="MNQ26" s="757"/>
      <c r="MNR26" s="757"/>
      <c r="MNS26" s="757"/>
      <c r="MNT26" s="757"/>
      <c r="MNU26" s="757"/>
      <c r="MNV26" s="757"/>
      <c r="MNW26" s="757"/>
      <c r="MNX26" s="757"/>
      <c r="MNY26" s="757"/>
      <c r="MNZ26" s="757"/>
      <c r="MOA26" s="757"/>
      <c r="MOB26" s="757"/>
      <c r="MOC26" s="757"/>
      <c r="MOD26" s="757"/>
      <c r="MOE26" s="757"/>
      <c r="MOF26" s="757"/>
      <c r="MOG26" s="757"/>
      <c r="MOH26" s="757"/>
      <c r="MOI26" s="757"/>
      <c r="MOJ26" s="757"/>
      <c r="MOK26" s="757"/>
      <c r="MOL26" s="757"/>
      <c r="MOM26" s="757"/>
      <c r="MON26" s="757"/>
      <c r="MOO26" s="757"/>
      <c r="MOP26" s="757"/>
      <c r="MOQ26" s="757"/>
      <c r="MOR26" s="757"/>
      <c r="MOS26" s="757"/>
      <c r="MOT26" s="757"/>
      <c r="MOU26" s="757"/>
      <c r="MOV26" s="757"/>
      <c r="MOW26" s="757"/>
      <c r="MOX26" s="757"/>
      <c r="MOY26" s="757"/>
      <c r="MOZ26" s="757"/>
      <c r="MPA26" s="757"/>
      <c r="MPB26" s="757"/>
      <c r="MPC26" s="757"/>
      <c r="MPD26" s="757"/>
      <c r="MPE26" s="757"/>
      <c r="MPF26" s="757"/>
      <c r="MPG26" s="757"/>
      <c r="MPH26" s="757"/>
      <c r="MPI26" s="757"/>
      <c r="MPJ26" s="757"/>
      <c r="MPK26" s="757"/>
      <c r="MPL26" s="757"/>
      <c r="MPM26" s="757"/>
      <c r="MPN26" s="757"/>
      <c r="MPO26" s="757"/>
      <c r="MPP26" s="757"/>
      <c r="MPQ26" s="757"/>
      <c r="MPR26" s="757"/>
      <c r="MPS26" s="757"/>
      <c r="MPT26" s="757"/>
      <c r="MPU26" s="757"/>
      <c r="MPV26" s="757"/>
      <c r="MPW26" s="757"/>
      <c r="MPX26" s="757"/>
      <c r="MPY26" s="757"/>
      <c r="MPZ26" s="757"/>
      <c r="MQA26" s="757"/>
      <c r="MQB26" s="757"/>
      <c r="MQC26" s="757"/>
      <c r="MQD26" s="757"/>
      <c r="MQE26" s="757"/>
      <c r="MQF26" s="757"/>
      <c r="MQG26" s="757"/>
      <c r="MQH26" s="757"/>
      <c r="MQI26" s="757"/>
      <c r="MQJ26" s="757"/>
      <c r="MQK26" s="757"/>
      <c r="MQL26" s="757"/>
      <c r="MQM26" s="757"/>
      <c r="MQN26" s="757"/>
      <c r="MQO26" s="757"/>
      <c r="MQP26" s="757"/>
      <c r="MQQ26" s="757"/>
      <c r="MQR26" s="757"/>
      <c r="MQS26" s="757"/>
      <c r="MQT26" s="757"/>
      <c r="MQU26" s="757"/>
      <c r="MQV26" s="757"/>
      <c r="MQW26" s="757"/>
      <c r="MQX26" s="757"/>
      <c r="MQY26" s="757"/>
      <c r="MQZ26" s="757"/>
      <c r="MRA26" s="757"/>
      <c r="MRB26" s="757"/>
      <c r="MRC26" s="757"/>
      <c r="MRD26" s="757"/>
      <c r="MRE26" s="757"/>
      <c r="MRF26" s="757"/>
      <c r="MRG26" s="757"/>
      <c r="MRH26" s="757"/>
      <c r="MRI26" s="757"/>
      <c r="MRJ26" s="757"/>
      <c r="MRK26" s="757"/>
      <c r="MRL26" s="757"/>
      <c r="MRM26" s="757"/>
      <c r="MRN26" s="757"/>
      <c r="MRO26" s="757"/>
      <c r="MRP26" s="757"/>
      <c r="MRQ26" s="757"/>
      <c r="MRR26" s="757"/>
      <c r="MRS26" s="757"/>
      <c r="MRT26" s="757"/>
      <c r="MRU26" s="757"/>
      <c r="MRV26" s="757"/>
      <c r="MRW26" s="757"/>
      <c r="MRX26" s="757"/>
      <c r="MRY26" s="757"/>
      <c r="MRZ26" s="757"/>
      <c r="MSA26" s="757"/>
      <c r="MSB26" s="757"/>
      <c r="MSC26" s="757"/>
      <c r="MSD26" s="757"/>
      <c r="MSE26" s="757"/>
      <c r="MSF26" s="757"/>
      <c r="MSG26" s="757"/>
      <c r="MSH26" s="757"/>
      <c r="MSI26" s="757"/>
      <c r="MSJ26" s="757"/>
      <c r="MSK26" s="757"/>
      <c r="MSL26" s="757"/>
      <c r="MSM26" s="757"/>
      <c r="MSN26" s="757"/>
      <c r="MSO26" s="757"/>
      <c r="MSP26" s="757"/>
      <c r="MSQ26" s="757"/>
      <c r="MSR26" s="757"/>
      <c r="MSS26" s="757"/>
      <c r="MST26" s="757"/>
      <c r="MSU26" s="757"/>
      <c r="MSV26" s="757"/>
      <c r="MSW26" s="757"/>
      <c r="MSX26" s="757"/>
      <c r="MSY26" s="757"/>
      <c r="MSZ26" s="757"/>
      <c r="MTA26" s="757"/>
      <c r="MTB26" s="757"/>
      <c r="MTC26" s="757"/>
      <c r="MTD26" s="757"/>
      <c r="MTE26" s="757"/>
      <c r="MTF26" s="757"/>
      <c r="MTG26" s="757"/>
      <c r="MTH26" s="757"/>
      <c r="MTI26" s="757"/>
      <c r="MTJ26" s="757"/>
      <c r="MTK26" s="757"/>
      <c r="MTL26" s="757"/>
      <c r="MTM26" s="757"/>
      <c r="MTN26" s="757"/>
      <c r="MTO26" s="757"/>
      <c r="MTP26" s="757"/>
      <c r="MTQ26" s="757"/>
      <c r="MTR26" s="757"/>
      <c r="MTS26" s="757"/>
      <c r="MTT26" s="757"/>
      <c r="MTU26" s="757"/>
      <c r="MTV26" s="757"/>
      <c r="MTW26" s="757"/>
      <c r="MTX26" s="757"/>
      <c r="MTY26" s="757"/>
      <c r="MTZ26" s="757"/>
      <c r="MUA26" s="757"/>
      <c r="MUB26" s="757"/>
      <c r="MUC26" s="757"/>
      <c r="MUD26" s="757"/>
      <c r="MUE26" s="757"/>
      <c r="MUF26" s="757"/>
      <c r="MUG26" s="757"/>
      <c r="MUH26" s="757"/>
      <c r="MUI26" s="757"/>
      <c r="MUJ26" s="757"/>
      <c r="MUK26" s="757"/>
      <c r="MUL26" s="757"/>
      <c r="MUM26" s="757"/>
      <c r="MUN26" s="757"/>
      <c r="MUO26" s="757"/>
      <c r="MUP26" s="757"/>
      <c r="MUQ26" s="757"/>
      <c r="MUR26" s="757"/>
      <c r="MUS26" s="757"/>
      <c r="MUT26" s="757"/>
      <c r="MUU26" s="757"/>
      <c r="MUV26" s="757"/>
      <c r="MUW26" s="757"/>
      <c r="MUX26" s="757"/>
      <c r="MUY26" s="757"/>
      <c r="MUZ26" s="757"/>
      <c r="MVA26" s="757"/>
      <c r="MVB26" s="757"/>
      <c r="MVC26" s="757"/>
      <c r="MVD26" s="757"/>
      <c r="MVE26" s="757"/>
      <c r="MVF26" s="757"/>
      <c r="MVG26" s="757"/>
      <c r="MVH26" s="757"/>
      <c r="MVI26" s="757"/>
      <c r="MVJ26" s="757"/>
      <c r="MVK26" s="757"/>
      <c r="MVL26" s="757"/>
      <c r="MVM26" s="757"/>
      <c r="MVN26" s="757"/>
      <c r="MVO26" s="757"/>
      <c r="MVP26" s="757"/>
      <c r="MVQ26" s="757"/>
      <c r="MVR26" s="757"/>
      <c r="MVS26" s="757"/>
      <c r="MVT26" s="757"/>
      <c r="MVU26" s="757"/>
      <c r="MVV26" s="757"/>
      <c r="MVW26" s="757"/>
      <c r="MVX26" s="757"/>
      <c r="MVY26" s="757"/>
      <c r="MVZ26" s="757"/>
      <c r="MWA26" s="757"/>
      <c r="MWB26" s="757"/>
      <c r="MWC26" s="757"/>
      <c r="MWD26" s="757"/>
      <c r="MWE26" s="757"/>
      <c r="MWF26" s="757"/>
      <c r="MWG26" s="757"/>
      <c r="MWH26" s="757"/>
      <c r="MWI26" s="757"/>
      <c r="MWJ26" s="757"/>
      <c r="MWK26" s="757"/>
      <c r="MWL26" s="757"/>
      <c r="MWM26" s="757"/>
      <c r="MWN26" s="757"/>
      <c r="MWO26" s="757"/>
      <c r="MWP26" s="757"/>
      <c r="MWQ26" s="757"/>
      <c r="MWR26" s="757"/>
      <c r="MWS26" s="757"/>
      <c r="MWT26" s="757"/>
      <c r="MWU26" s="757"/>
      <c r="MWV26" s="757"/>
      <c r="MWW26" s="757"/>
      <c r="MWX26" s="757"/>
      <c r="MWY26" s="757"/>
      <c r="MWZ26" s="757"/>
      <c r="MXA26" s="757"/>
      <c r="MXB26" s="757"/>
      <c r="MXC26" s="757"/>
      <c r="MXD26" s="757"/>
      <c r="MXE26" s="757"/>
      <c r="MXF26" s="757"/>
      <c r="MXG26" s="757"/>
      <c r="MXH26" s="757"/>
      <c r="MXI26" s="757"/>
      <c r="MXJ26" s="757"/>
      <c r="MXK26" s="757"/>
      <c r="MXL26" s="757"/>
      <c r="MXM26" s="757"/>
      <c r="MXN26" s="757"/>
      <c r="MXO26" s="757"/>
      <c r="MXP26" s="757"/>
      <c r="MXQ26" s="757"/>
      <c r="MXR26" s="757"/>
      <c r="MXS26" s="757"/>
      <c r="MXT26" s="757"/>
      <c r="MXU26" s="757"/>
      <c r="MXV26" s="757"/>
      <c r="MXW26" s="757"/>
      <c r="MXX26" s="757"/>
      <c r="MXY26" s="757"/>
      <c r="MXZ26" s="757"/>
      <c r="MYA26" s="757"/>
      <c r="MYB26" s="757"/>
      <c r="MYC26" s="757"/>
      <c r="MYD26" s="757"/>
      <c r="MYE26" s="757"/>
      <c r="MYF26" s="757"/>
      <c r="MYG26" s="757"/>
      <c r="MYH26" s="757"/>
      <c r="MYI26" s="757"/>
      <c r="MYJ26" s="757"/>
      <c r="MYK26" s="757"/>
      <c r="MYL26" s="757"/>
      <c r="MYM26" s="757"/>
      <c r="MYN26" s="757"/>
      <c r="MYO26" s="757"/>
      <c r="MYP26" s="757"/>
      <c r="MYQ26" s="757"/>
      <c r="MYR26" s="757"/>
      <c r="MYS26" s="757"/>
      <c r="MYT26" s="757"/>
      <c r="MYU26" s="757"/>
      <c r="MYV26" s="757"/>
      <c r="MYW26" s="757"/>
      <c r="MYX26" s="757"/>
      <c r="MYY26" s="757"/>
      <c r="MYZ26" s="757"/>
      <c r="MZA26" s="757"/>
      <c r="MZB26" s="757"/>
      <c r="MZC26" s="757"/>
      <c r="MZD26" s="757"/>
      <c r="MZE26" s="757"/>
      <c r="MZF26" s="757"/>
      <c r="MZG26" s="757"/>
      <c r="MZH26" s="757"/>
      <c r="MZI26" s="757"/>
      <c r="MZJ26" s="757"/>
      <c r="MZK26" s="757"/>
      <c r="MZL26" s="757"/>
      <c r="MZM26" s="757"/>
      <c r="MZN26" s="757"/>
      <c r="MZO26" s="757"/>
      <c r="MZP26" s="757"/>
      <c r="MZQ26" s="757"/>
      <c r="MZR26" s="757"/>
      <c r="MZS26" s="757"/>
      <c r="MZT26" s="757"/>
      <c r="MZU26" s="757"/>
      <c r="MZV26" s="757"/>
      <c r="MZW26" s="757"/>
      <c r="MZX26" s="757"/>
      <c r="MZY26" s="757"/>
      <c r="MZZ26" s="757"/>
      <c r="NAA26" s="757"/>
      <c r="NAB26" s="757"/>
      <c r="NAC26" s="757"/>
      <c r="NAD26" s="757"/>
      <c r="NAE26" s="757"/>
      <c r="NAF26" s="757"/>
      <c r="NAG26" s="757"/>
      <c r="NAH26" s="757"/>
      <c r="NAI26" s="757"/>
      <c r="NAJ26" s="757"/>
      <c r="NAK26" s="757"/>
      <c r="NAL26" s="757"/>
      <c r="NAM26" s="757"/>
      <c r="NAN26" s="757"/>
      <c r="NAO26" s="757"/>
      <c r="NAP26" s="757"/>
      <c r="NAQ26" s="757"/>
      <c r="NAR26" s="757"/>
      <c r="NAS26" s="757"/>
      <c r="NAT26" s="757"/>
      <c r="NAU26" s="757"/>
      <c r="NAV26" s="757"/>
      <c r="NAW26" s="757"/>
      <c r="NAX26" s="757"/>
      <c r="NAY26" s="757"/>
      <c r="NAZ26" s="757"/>
      <c r="NBA26" s="757"/>
      <c r="NBB26" s="757"/>
      <c r="NBC26" s="757"/>
      <c r="NBD26" s="757"/>
      <c r="NBE26" s="757"/>
      <c r="NBF26" s="757"/>
      <c r="NBG26" s="757"/>
      <c r="NBH26" s="757"/>
      <c r="NBI26" s="757"/>
      <c r="NBJ26" s="757"/>
      <c r="NBK26" s="757"/>
      <c r="NBL26" s="757"/>
      <c r="NBM26" s="757"/>
      <c r="NBN26" s="757"/>
      <c r="NBO26" s="757"/>
      <c r="NBP26" s="757"/>
      <c r="NBQ26" s="757"/>
      <c r="NBR26" s="757"/>
      <c r="NBS26" s="757"/>
      <c r="NBT26" s="757"/>
      <c r="NBU26" s="757"/>
      <c r="NBV26" s="757"/>
      <c r="NBW26" s="757"/>
      <c r="NBX26" s="757"/>
      <c r="NBY26" s="757"/>
      <c r="NBZ26" s="757"/>
      <c r="NCA26" s="757"/>
      <c r="NCB26" s="757"/>
      <c r="NCC26" s="757"/>
      <c r="NCD26" s="757"/>
      <c r="NCE26" s="757"/>
      <c r="NCF26" s="757"/>
      <c r="NCG26" s="757"/>
      <c r="NCH26" s="757"/>
      <c r="NCI26" s="757"/>
      <c r="NCJ26" s="757"/>
      <c r="NCK26" s="757"/>
      <c r="NCL26" s="757"/>
      <c r="NCM26" s="757"/>
      <c r="NCN26" s="757"/>
      <c r="NCO26" s="757"/>
      <c r="NCP26" s="757"/>
      <c r="NCQ26" s="757"/>
      <c r="NCR26" s="757"/>
      <c r="NCS26" s="757"/>
      <c r="NCT26" s="757"/>
      <c r="NCU26" s="757"/>
      <c r="NCV26" s="757"/>
      <c r="NCW26" s="757"/>
      <c r="NCX26" s="757"/>
      <c r="NCY26" s="757"/>
      <c r="NCZ26" s="757"/>
      <c r="NDA26" s="757"/>
      <c r="NDB26" s="757"/>
      <c r="NDC26" s="757"/>
      <c r="NDD26" s="757"/>
      <c r="NDE26" s="757"/>
      <c r="NDF26" s="757"/>
      <c r="NDG26" s="757"/>
      <c r="NDH26" s="757"/>
      <c r="NDI26" s="757"/>
      <c r="NDJ26" s="757"/>
      <c r="NDK26" s="757"/>
      <c r="NDL26" s="757"/>
      <c r="NDM26" s="757"/>
      <c r="NDN26" s="757"/>
      <c r="NDO26" s="757"/>
      <c r="NDP26" s="757"/>
      <c r="NDQ26" s="757"/>
      <c r="NDR26" s="757"/>
      <c r="NDS26" s="757"/>
      <c r="NDT26" s="757"/>
      <c r="NDU26" s="757"/>
      <c r="NDV26" s="757"/>
      <c r="NDW26" s="757"/>
      <c r="NDX26" s="757"/>
      <c r="NDY26" s="757"/>
      <c r="NDZ26" s="757"/>
      <c r="NEA26" s="757"/>
      <c r="NEB26" s="757"/>
      <c r="NEC26" s="757"/>
      <c r="NED26" s="757"/>
      <c r="NEE26" s="757"/>
      <c r="NEF26" s="757"/>
      <c r="NEG26" s="757"/>
      <c r="NEH26" s="757"/>
      <c r="NEI26" s="757"/>
      <c r="NEJ26" s="757"/>
      <c r="NEK26" s="757"/>
      <c r="NEL26" s="757"/>
      <c r="NEM26" s="757"/>
      <c r="NEN26" s="757"/>
      <c r="NEO26" s="757"/>
      <c r="NEP26" s="757"/>
      <c r="NEQ26" s="757"/>
      <c r="NER26" s="757"/>
      <c r="NES26" s="757"/>
      <c r="NET26" s="757"/>
      <c r="NEU26" s="757"/>
      <c r="NEV26" s="757"/>
      <c r="NEW26" s="757"/>
      <c r="NEX26" s="757"/>
      <c r="NEY26" s="757"/>
      <c r="NEZ26" s="757"/>
      <c r="NFA26" s="757"/>
      <c r="NFB26" s="757"/>
      <c r="NFC26" s="757"/>
      <c r="NFD26" s="757"/>
      <c r="NFE26" s="757"/>
      <c r="NFF26" s="757"/>
      <c r="NFG26" s="757"/>
      <c r="NFH26" s="757"/>
      <c r="NFI26" s="757"/>
      <c r="NFJ26" s="757"/>
      <c r="NFK26" s="757"/>
      <c r="NFL26" s="757"/>
      <c r="NFM26" s="757"/>
      <c r="NFN26" s="757"/>
      <c r="NFO26" s="757"/>
      <c r="NFP26" s="757"/>
      <c r="NFQ26" s="757"/>
      <c r="NFR26" s="757"/>
      <c r="NFS26" s="757"/>
      <c r="NFT26" s="757"/>
      <c r="NFU26" s="757"/>
      <c r="NFV26" s="757"/>
      <c r="NFW26" s="757"/>
      <c r="NFX26" s="757"/>
      <c r="NFY26" s="757"/>
      <c r="NFZ26" s="757"/>
      <c r="NGA26" s="757"/>
      <c r="NGB26" s="757"/>
      <c r="NGC26" s="757"/>
      <c r="NGD26" s="757"/>
      <c r="NGE26" s="757"/>
      <c r="NGF26" s="757"/>
      <c r="NGG26" s="757"/>
      <c r="NGH26" s="757"/>
      <c r="NGI26" s="757"/>
      <c r="NGJ26" s="757"/>
      <c r="NGK26" s="757"/>
      <c r="NGL26" s="757"/>
      <c r="NGM26" s="757"/>
      <c r="NGN26" s="757"/>
      <c r="NGO26" s="757"/>
      <c r="NGP26" s="757"/>
      <c r="NGQ26" s="757"/>
      <c r="NGR26" s="757"/>
      <c r="NGS26" s="757"/>
      <c r="NGT26" s="757"/>
      <c r="NGU26" s="757"/>
      <c r="NGV26" s="757"/>
      <c r="NGW26" s="757"/>
      <c r="NGX26" s="757"/>
      <c r="NGY26" s="757"/>
      <c r="NGZ26" s="757"/>
      <c r="NHA26" s="757"/>
      <c r="NHB26" s="757"/>
      <c r="NHC26" s="757"/>
      <c r="NHD26" s="757"/>
      <c r="NHE26" s="757"/>
      <c r="NHF26" s="757"/>
      <c r="NHG26" s="757"/>
      <c r="NHH26" s="757"/>
      <c r="NHI26" s="757"/>
      <c r="NHJ26" s="757"/>
      <c r="NHK26" s="757"/>
      <c r="NHL26" s="757"/>
      <c r="NHM26" s="757"/>
      <c r="NHN26" s="757"/>
      <c r="NHO26" s="757"/>
      <c r="NHP26" s="757"/>
      <c r="NHQ26" s="757"/>
      <c r="NHR26" s="757"/>
      <c r="NHS26" s="757"/>
      <c r="NHT26" s="757"/>
      <c r="NHU26" s="757"/>
      <c r="NHV26" s="757"/>
      <c r="NHW26" s="757"/>
      <c r="NHX26" s="757"/>
      <c r="NHY26" s="757"/>
      <c r="NHZ26" s="757"/>
      <c r="NIA26" s="757"/>
      <c r="NIB26" s="757"/>
      <c r="NIC26" s="757"/>
      <c r="NID26" s="757"/>
      <c r="NIE26" s="757"/>
      <c r="NIF26" s="757"/>
      <c r="NIG26" s="757"/>
      <c r="NIH26" s="757"/>
      <c r="NII26" s="757"/>
      <c r="NIJ26" s="757"/>
      <c r="NIK26" s="757"/>
      <c r="NIL26" s="757"/>
      <c r="NIM26" s="757"/>
      <c r="NIN26" s="757"/>
      <c r="NIO26" s="757"/>
      <c r="NIP26" s="757"/>
      <c r="NIQ26" s="757"/>
      <c r="NIR26" s="757"/>
      <c r="NIS26" s="757"/>
      <c r="NIT26" s="757"/>
      <c r="NIU26" s="757"/>
      <c r="NIV26" s="757"/>
      <c r="NIW26" s="757"/>
      <c r="NIX26" s="757"/>
      <c r="NIY26" s="757"/>
      <c r="NIZ26" s="757"/>
      <c r="NJA26" s="757"/>
      <c r="NJB26" s="757"/>
      <c r="NJC26" s="757"/>
      <c r="NJD26" s="757"/>
      <c r="NJE26" s="757"/>
      <c r="NJF26" s="757"/>
      <c r="NJG26" s="757"/>
      <c r="NJH26" s="757"/>
      <c r="NJI26" s="757"/>
      <c r="NJJ26" s="757"/>
      <c r="NJK26" s="757"/>
      <c r="NJL26" s="757"/>
      <c r="NJM26" s="757"/>
      <c r="NJN26" s="757"/>
      <c r="NJO26" s="757"/>
      <c r="NJP26" s="757"/>
      <c r="NJQ26" s="757"/>
      <c r="NJR26" s="757"/>
      <c r="NJS26" s="757"/>
      <c r="NJT26" s="757"/>
      <c r="NJU26" s="757"/>
      <c r="NJV26" s="757"/>
      <c r="NJW26" s="757"/>
      <c r="NJX26" s="757"/>
      <c r="NJY26" s="757"/>
      <c r="NJZ26" s="757"/>
      <c r="NKA26" s="757"/>
      <c r="NKB26" s="757"/>
      <c r="NKC26" s="757"/>
      <c r="NKD26" s="757"/>
      <c r="NKE26" s="757"/>
      <c r="NKF26" s="757"/>
      <c r="NKG26" s="757"/>
      <c r="NKH26" s="757"/>
      <c r="NKI26" s="757"/>
      <c r="NKJ26" s="757"/>
      <c r="NKK26" s="757"/>
      <c r="NKL26" s="757"/>
      <c r="NKM26" s="757"/>
      <c r="NKN26" s="757"/>
      <c r="NKO26" s="757"/>
      <c r="NKP26" s="757"/>
      <c r="NKQ26" s="757"/>
      <c r="NKR26" s="757"/>
      <c r="NKS26" s="757"/>
      <c r="NKT26" s="757"/>
      <c r="NKU26" s="757"/>
      <c r="NKV26" s="757"/>
      <c r="NKW26" s="757"/>
      <c r="NKX26" s="757"/>
      <c r="NKY26" s="757"/>
      <c r="NKZ26" s="757"/>
      <c r="NLA26" s="757"/>
      <c r="NLB26" s="757"/>
      <c r="NLC26" s="757"/>
      <c r="NLD26" s="757"/>
      <c r="NLE26" s="757"/>
      <c r="NLF26" s="757"/>
      <c r="NLG26" s="757"/>
      <c r="NLH26" s="757"/>
      <c r="NLI26" s="757"/>
      <c r="NLJ26" s="757"/>
      <c r="NLK26" s="757"/>
      <c r="NLL26" s="757"/>
      <c r="NLM26" s="757"/>
      <c r="NLN26" s="757"/>
      <c r="NLO26" s="757"/>
      <c r="NLP26" s="757"/>
      <c r="NLQ26" s="757"/>
      <c r="NLR26" s="757"/>
      <c r="NLS26" s="757"/>
      <c r="NLT26" s="757"/>
      <c r="NLU26" s="757"/>
      <c r="NLV26" s="757"/>
      <c r="NLW26" s="757"/>
      <c r="NLX26" s="757"/>
      <c r="NLY26" s="757"/>
      <c r="NLZ26" s="757"/>
      <c r="NMA26" s="757"/>
      <c r="NMB26" s="757"/>
      <c r="NMC26" s="757"/>
      <c r="NMD26" s="757"/>
      <c r="NME26" s="757"/>
      <c r="NMF26" s="757"/>
      <c r="NMG26" s="757"/>
      <c r="NMH26" s="757"/>
      <c r="NMI26" s="757"/>
      <c r="NMJ26" s="757"/>
      <c r="NMK26" s="757"/>
      <c r="NML26" s="757"/>
      <c r="NMM26" s="757"/>
      <c r="NMN26" s="757"/>
      <c r="NMO26" s="757"/>
      <c r="NMP26" s="757"/>
      <c r="NMQ26" s="757"/>
      <c r="NMR26" s="757"/>
      <c r="NMS26" s="757"/>
      <c r="NMT26" s="757"/>
      <c r="NMU26" s="757"/>
      <c r="NMV26" s="757"/>
      <c r="NMW26" s="757"/>
      <c r="NMX26" s="757"/>
      <c r="NMY26" s="757"/>
      <c r="NMZ26" s="757"/>
      <c r="NNA26" s="757"/>
      <c r="NNB26" s="757"/>
      <c r="NNC26" s="757"/>
      <c r="NND26" s="757"/>
      <c r="NNE26" s="757"/>
      <c r="NNF26" s="757"/>
      <c r="NNG26" s="757"/>
      <c r="NNH26" s="757"/>
      <c r="NNI26" s="757"/>
      <c r="NNJ26" s="757"/>
      <c r="NNK26" s="757"/>
      <c r="NNL26" s="757"/>
      <c r="NNM26" s="757"/>
      <c r="NNN26" s="757"/>
      <c r="NNO26" s="757"/>
      <c r="NNP26" s="757"/>
      <c r="NNQ26" s="757"/>
      <c r="NNR26" s="757"/>
      <c r="NNS26" s="757"/>
      <c r="NNT26" s="757"/>
      <c r="NNU26" s="757"/>
      <c r="NNV26" s="757"/>
      <c r="NNW26" s="757"/>
      <c r="NNX26" s="757"/>
      <c r="NNY26" s="757"/>
      <c r="NNZ26" s="757"/>
      <c r="NOA26" s="757"/>
      <c r="NOB26" s="757"/>
      <c r="NOC26" s="757"/>
      <c r="NOD26" s="757"/>
      <c r="NOE26" s="757"/>
      <c r="NOF26" s="757"/>
      <c r="NOG26" s="757"/>
      <c r="NOH26" s="757"/>
      <c r="NOI26" s="757"/>
      <c r="NOJ26" s="757"/>
      <c r="NOK26" s="757"/>
      <c r="NOL26" s="757"/>
      <c r="NOM26" s="757"/>
      <c r="NON26" s="757"/>
      <c r="NOO26" s="757"/>
      <c r="NOP26" s="757"/>
      <c r="NOQ26" s="757"/>
      <c r="NOR26" s="757"/>
      <c r="NOS26" s="757"/>
      <c r="NOT26" s="757"/>
      <c r="NOU26" s="757"/>
      <c r="NOV26" s="757"/>
      <c r="NOW26" s="757"/>
      <c r="NOX26" s="757"/>
      <c r="NOY26" s="757"/>
      <c r="NOZ26" s="757"/>
      <c r="NPA26" s="757"/>
      <c r="NPB26" s="757"/>
      <c r="NPC26" s="757"/>
      <c r="NPD26" s="757"/>
      <c r="NPE26" s="757"/>
      <c r="NPF26" s="757"/>
      <c r="NPG26" s="757"/>
      <c r="NPH26" s="757"/>
      <c r="NPI26" s="757"/>
      <c r="NPJ26" s="757"/>
      <c r="NPK26" s="757"/>
      <c r="NPL26" s="757"/>
      <c r="NPM26" s="757"/>
      <c r="NPN26" s="757"/>
      <c r="NPO26" s="757"/>
      <c r="NPP26" s="757"/>
      <c r="NPQ26" s="757"/>
      <c r="NPR26" s="757"/>
      <c r="NPS26" s="757"/>
      <c r="NPT26" s="757"/>
      <c r="NPU26" s="757"/>
      <c r="NPV26" s="757"/>
      <c r="NPW26" s="757"/>
      <c r="NPX26" s="757"/>
      <c r="NPY26" s="757"/>
      <c r="NPZ26" s="757"/>
      <c r="NQA26" s="757"/>
      <c r="NQB26" s="757"/>
      <c r="NQC26" s="757"/>
      <c r="NQD26" s="757"/>
      <c r="NQE26" s="757"/>
      <c r="NQF26" s="757"/>
      <c r="NQG26" s="757"/>
      <c r="NQH26" s="757"/>
      <c r="NQI26" s="757"/>
      <c r="NQJ26" s="757"/>
      <c r="NQK26" s="757"/>
      <c r="NQL26" s="757"/>
      <c r="NQM26" s="757"/>
      <c r="NQN26" s="757"/>
      <c r="NQO26" s="757"/>
      <c r="NQP26" s="757"/>
      <c r="NQQ26" s="757"/>
      <c r="NQR26" s="757"/>
      <c r="NQS26" s="757"/>
      <c r="NQT26" s="757"/>
      <c r="NQU26" s="757"/>
      <c r="NQV26" s="757"/>
      <c r="NQW26" s="757"/>
      <c r="NQX26" s="757"/>
      <c r="NQY26" s="757"/>
      <c r="NQZ26" s="757"/>
      <c r="NRA26" s="757"/>
      <c r="NRB26" s="757"/>
      <c r="NRC26" s="757"/>
      <c r="NRD26" s="757"/>
      <c r="NRE26" s="757"/>
      <c r="NRF26" s="757"/>
      <c r="NRG26" s="757"/>
      <c r="NRH26" s="757"/>
      <c r="NRI26" s="757"/>
      <c r="NRJ26" s="757"/>
      <c r="NRK26" s="757"/>
      <c r="NRL26" s="757"/>
      <c r="NRM26" s="757"/>
      <c r="NRN26" s="757"/>
      <c r="NRO26" s="757"/>
      <c r="NRP26" s="757"/>
      <c r="NRQ26" s="757"/>
      <c r="NRR26" s="757"/>
      <c r="NRS26" s="757"/>
      <c r="NRT26" s="757"/>
      <c r="NRU26" s="757"/>
      <c r="NRV26" s="757"/>
      <c r="NRW26" s="757"/>
      <c r="NRX26" s="757"/>
      <c r="NRY26" s="757"/>
      <c r="NRZ26" s="757"/>
      <c r="NSA26" s="757"/>
      <c r="NSB26" s="757"/>
      <c r="NSC26" s="757"/>
      <c r="NSD26" s="757"/>
      <c r="NSE26" s="757"/>
      <c r="NSF26" s="757"/>
      <c r="NSG26" s="757"/>
      <c r="NSH26" s="757"/>
      <c r="NSI26" s="757"/>
      <c r="NSJ26" s="757"/>
      <c r="NSK26" s="757"/>
      <c r="NSL26" s="757"/>
      <c r="NSM26" s="757"/>
      <c r="NSN26" s="757"/>
      <c r="NSO26" s="757"/>
      <c r="NSP26" s="757"/>
      <c r="NSQ26" s="757"/>
      <c r="NSR26" s="757"/>
      <c r="NSS26" s="757"/>
      <c r="NST26" s="757"/>
      <c r="NSU26" s="757"/>
      <c r="NSV26" s="757"/>
      <c r="NSW26" s="757"/>
      <c r="NSX26" s="757"/>
      <c r="NSY26" s="757"/>
      <c r="NSZ26" s="757"/>
      <c r="NTA26" s="757"/>
      <c r="NTB26" s="757"/>
      <c r="NTC26" s="757"/>
      <c r="NTD26" s="757"/>
      <c r="NTE26" s="757"/>
      <c r="NTF26" s="757"/>
      <c r="NTG26" s="757"/>
      <c r="NTH26" s="757"/>
      <c r="NTI26" s="757"/>
      <c r="NTJ26" s="757"/>
      <c r="NTK26" s="757"/>
      <c r="NTL26" s="757"/>
      <c r="NTM26" s="757"/>
      <c r="NTN26" s="757"/>
      <c r="NTO26" s="757"/>
      <c r="NTP26" s="757"/>
      <c r="NTQ26" s="757"/>
      <c r="NTR26" s="757"/>
      <c r="NTS26" s="757"/>
      <c r="NTT26" s="757"/>
      <c r="NTU26" s="757"/>
      <c r="NTV26" s="757"/>
      <c r="NTW26" s="757"/>
      <c r="NTX26" s="757"/>
      <c r="NTY26" s="757"/>
      <c r="NTZ26" s="757"/>
      <c r="NUA26" s="757"/>
      <c r="NUB26" s="757"/>
      <c r="NUC26" s="757"/>
      <c r="NUD26" s="757"/>
      <c r="NUE26" s="757"/>
      <c r="NUF26" s="757"/>
      <c r="NUG26" s="757"/>
      <c r="NUH26" s="757"/>
      <c r="NUI26" s="757"/>
      <c r="NUJ26" s="757"/>
      <c r="NUK26" s="757"/>
      <c r="NUL26" s="757"/>
      <c r="NUM26" s="757"/>
      <c r="NUN26" s="757"/>
      <c r="NUO26" s="757"/>
      <c r="NUP26" s="757"/>
      <c r="NUQ26" s="757"/>
      <c r="NUR26" s="757"/>
      <c r="NUS26" s="757"/>
      <c r="NUT26" s="757"/>
      <c r="NUU26" s="757"/>
      <c r="NUV26" s="757"/>
      <c r="NUW26" s="757"/>
      <c r="NUX26" s="757"/>
      <c r="NUY26" s="757"/>
      <c r="NUZ26" s="757"/>
      <c r="NVA26" s="757"/>
      <c r="NVB26" s="757"/>
      <c r="NVC26" s="757"/>
      <c r="NVD26" s="757"/>
      <c r="NVE26" s="757"/>
      <c r="NVF26" s="757"/>
      <c r="NVG26" s="757"/>
      <c r="NVH26" s="757"/>
      <c r="NVI26" s="757"/>
      <c r="NVJ26" s="757"/>
      <c r="NVK26" s="757"/>
      <c r="NVL26" s="757"/>
      <c r="NVM26" s="757"/>
      <c r="NVN26" s="757"/>
      <c r="NVO26" s="757"/>
      <c r="NVP26" s="757"/>
      <c r="NVQ26" s="757"/>
      <c r="NVR26" s="757"/>
      <c r="NVS26" s="757"/>
      <c r="NVT26" s="757"/>
      <c r="NVU26" s="757"/>
      <c r="NVV26" s="757"/>
      <c r="NVW26" s="757"/>
      <c r="NVX26" s="757"/>
      <c r="NVY26" s="757"/>
      <c r="NVZ26" s="757"/>
      <c r="NWA26" s="757"/>
      <c r="NWB26" s="757"/>
      <c r="NWC26" s="757"/>
      <c r="NWD26" s="757"/>
      <c r="NWE26" s="757"/>
      <c r="NWF26" s="757"/>
      <c r="NWG26" s="757"/>
      <c r="NWH26" s="757"/>
      <c r="NWI26" s="757"/>
      <c r="NWJ26" s="757"/>
      <c r="NWK26" s="757"/>
      <c r="NWL26" s="757"/>
      <c r="NWM26" s="757"/>
      <c r="NWN26" s="757"/>
      <c r="NWO26" s="757"/>
      <c r="NWP26" s="757"/>
      <c r="NWQ26" s="757"/>
      <c r="NWR26" s="757"/>
      <c r="NWS26" s="757"/>
      <c r="NWT26" s="757"/>
      <c r="NWU26" s="757"/>
      <c r="NWV26" s="757"/>
      <c r="NWW26" s="757"/>
      <c r="NWX26" s="757"/>
      <c r="NWY26" s="757"/>
      <c r="NWZ26" s="757"/>
      <c r="NXA26" s="757"/>
      <c r="NXB26" s="757"/>
      <c r="NXC26" s="757"/>
      <c r="NXD26" s="757"/>
      <c r="NXE26" s="757"/>
      <c r="NXF26" s="757"/>
      <c r="NXG26" s="757"/>
      <c r="NXH26" s="757"/>
      <c r="NXI26" s="757"/>
      <c r="NXJ26" s="757"/>
      <c r="NXK26" s="757"/>
      <c r="NXL26" s="757"/>
      <c r="NXM26" s="757"/>
      <c r="NXN26" s="757"/>
      <c r="NXO26" s="757"/>
      <c r="NXP26" s="757"/>
      <c r="NXQ26" s="757"/>
      <c r="NXR26" s="757"/>
      <c r="NXS26" s="757"/>
      <c r="NXT26" s="757"/>
      <c r="NXU26" s="757"/>
      <c r="NXV26" s="757"/>
      <c r="NXW26" s="757"/>
      <c r="NXX26" s="757"/>
      <c r="NXY26" s="757"/>
      <c r="NXZ26" s="757"/>
      <c r="NYA26" s="757"/>
      <c r="NYB26" s="757"/>
      <c r="NYC26" s="757"/>
      <c r="NYD26" s="757"/>
      <c r="NYE26" s="757"/>
      <c r="NYF26" s="757"/>
      <c r="NYG26" s="757"/>
      <c r="NYH26" s="757"/>
      <c r="NYI26" s="757"/>
      <c r="NYJ26" s="757"/>
      <c r="NYK26" s="757"/>
      <c r="NYL26" s="757"/>
      <c r="NYM26" s="757"/>
      <c r="NYN26" s="757"/>
      <c r="NYO26" s="757"/>
      <c r="NYP26" s="757"/>
      <c r="NYQ26" s="757"/>
      <c r="NYR26" s="757"/>
      <c r="NYS26" s="757"/>
      <c r="NYT26" s="757"/>
      <c r="NYU26" s="757"/>
      <c r="NYV26" s="757"/>
      <c r="NYW26" s="757"/>
      <c r="NYX26" s="757"/>
      <c r="NYY26" s="757"/>
      <c r="NYZ26" s="757"/>
      <c r="NZA26" s="757"/>
      <c r="NZB26" s="757"/>
      <c r="NZC26" s="757"/>
      <c r="NZD26" s="757"/>
      <c r="NZE26" s="757"/>
      <c r="NZF26" s="757"/>
      <c r="NZG26" s="757"/>
      <c r="NZH26" s="757"/>
      <c r="NZI26" s="757"/>
      <c r="NZJ26" s="757"/>
      <c r="NZK26" s="757"/>
      <c r="NZL26" s="757"/>
      <c r="NZM26" s="757"/>
      <c r="NZN26" s="757"/>
      <c r="NZO26" s="757"/>
      <c r="NZP26" s="757"/>
      <c r="NZQ26" s="757"/>
      <c r="NZR26" s="757"/>
      <c r="NZS26" s="757"/>
      <c r="NZT26" s="757"/>
      <c r="NZU26" s="757"/>
      <c r="NZV26" s="757"/>
      <c r="NZW26" s="757"/>
      <c r="NZX26" s="757"/>
      <c r="NZY26" s="757"/>
      <c r="NZZ26" s="757"/>
      <c r="OAA26" s="757"/>
      <c r="OAB26" s="757"/>
      <c r="OAC26" s="757"/>
      <c r="OAD26" s="757"/>
      <c r="OAE26" s="757"/>
      <c r="OAF26" s="757"/>
      <c r="OAG26" s="757"/>
      <c r="OAH26" s="757"/>
      <c r="OAI26" s="757"/>
      <c r="OAJ26" s="757"/>
      <c r="OAK26" s="757"/>
      <c r="OAL26" s="757"/>
      <c r="OAM26" s="757"/>
      <c r="OAN26" s="757"/>
      <c r="OAO26" s="757"/>
      <c r="OAP26" s="757"/>
      <c r="OAQ26" s="757"/>
      <c r="OAR26" s="757"/>
      <c r="OAS26" s="757"/>
      <c r="OAT26" s="757"/>
      <c r="OAU26" s="757"/>
      <c r="OAV26" s="757"/>
      <c r="OAW26" s="757"/>
      <c r="OAX26" s="757"/>
      <c r="OAY26" s="757"/>
      <c r="OAZ26" s="757"/>
      <c r="OBA26" s="757"/>
      <c r="OBB26" s="757"/>
      <c r="OBC26" s="757"/>
      <c r="OBD26" s="757"/>
      <c r="OBE26" s="757"/>
      <c r="OBF26" s="757"/>
      <c r="OBG26" s="757"/>
      <c r="OBH26" s="757"/>
      <c r="OBI26" s="757"/>
      <c r="OBJ26" s="757"/>
      <c r="OBK26" s="757"/>
      <c r="OBL26" s="757"/>
      <c r="OBM26" s="757"/>
      <c r="OBN26" s="757"/>
      <c r="OBO26" s="757"/>
      <c r="OBP26" s="757"/>
      <c r="OBQ26" s="757"/>
      <c r="OBR26" s="757"/>
      <c r="OBS26" s="757"/>
      <c r="OBT26" s="757"/>
      <c r="OBU26" s="757"/>
      <c r="OBV26" s="757"/>
      <c r="OBW26" s="757"/>
      <c r="OBX26" s="757"/>
      <c r="OBY26" s="757"/>
      <c r="OBZ26" s="757"/>
      <c r="OCA26" s="757"/>
      <c r="OCB26" s="757"/>
      <c r="OCC26" s="757"/>
      <c r="OCD26" s="757"/>
      <c r="OCE26" s="757"/>
      <c r="OCF26" s="757"/>
      <c r="OCG26" s="757"/>
      <c r="OCH26" s="757"/>
      <c r="OCI26" s="757"/>
      <c r="OCJ26" s="757"/>
      <c r="OCK26" s="757"/>
      <c r="OCL26" s="757"/>
      <c r="OCM26" s="757"/>
      <c r="OCN26" s="757"/>
      <c r="OCO26" s="757"/>
      <c r="OCP26" s="757"/>
      <c r="OCQ26" s="757"/>
      <c r="OCR26" s="757"/>
      <c r="OCS26" s="757"/>
      <c r="OCT26" s="757"/>
      <c r="OCU26" s="757"/>
      <c r="OCV26" s="757"/>
      <c r="OCW26" s="757"/>
      <c r="OCX26" s="757"/>
      <c r="OCY26" s="757"/>
      <c r="OCZ26" s="757"/>
      <c r="ODA26" s="757"/>
      <c r="ODB26" s="757"/>
      <c r="ODC26" s="757"/>
      <c r="ODD26" s="757"/>
      <c r="ODE26" s="757"/>
      <c r="ODF26" s="757"/>
      <c r="ODG26" s="757"/>
      <c r="ODH26" s="757"/>
      <c r="ODI26" s="757"/>
      <c r="ODJ26" s="757"/>
      <c r="ODK26" s="757"/>
      <c r="ODL26" s="757"/>
      <c r="ODM26" s="757"/>
      <c r="ODN26" s="757"/>
      <c r="ODO26" s="757"/>
      <c r="ODP26" s="757"/>
      <c r="ODQ26" s="757"/>
      <c r="ODR26" s="757"/>
      <c r="ODS26" s="757"/>
      <c r="ODT26" s="757"/>
      <c r="ODU26" s="757"/>
      <c r="ODV26" s="757"/>
      <c r="ODW26" s="757"/>
      <c r="ODX26" s="757"/>
      <c r="ODY26" s="757"/>
      <c r="ODZ26" s="757"/>
      <c r="OEA26" s="757"/>
      <c r="OEB26" s="757"/>
      <c r="OEC26" s="757"/>
      <c r="OED26" s="757"/>
      <c r="OEE26" s="757"/>
      <c r="OEF26" s="757"/>
      <c r="OEG26" s="757"/>
      <c r="OEH26" s="757"/>
      <c r="OEI26" s="757"/>
      <c r="OEJ26" s="757"/>
      <c r="OEK26" s="757"/>
      <c r="OEL26" s="757"/>
      <c r="OEM26" s="757"/>
      <c r="OEN26" s="757"/>
      <c r="OEO26" s="757"/>
      <c r="OEP26" s="757"/>
      <c r="OEQ26" s="757"/>
      <c r="OER26" s="757"/>
      <c r="OES26" s="757"/>
      <c r="OET26" s="757"/>
      <c r="OEU26" s="757"/>
      <c r="OEV26" s="757"/>
      <c r="OEW26" s="757"/>
      <c r="OEX26" s="757"/>
      <c r="OEY26" s="757"/>
      <c r="OEZ26" s="757"/>
      <c r="OFA26" s="757"/>
      <c r="OFB26" s="757"/>
      <c r="OFC26" s="757"/>
      <c r="OFD26" s="757"/>
      <c r="OFE26" s="757"/>
      <c r="OFF26" s="757"/>
      <c r="OFG26" s="757"/>
      <c r="OFH26" s="757"/>
      <c r="OFI26" s="757"/>
      <c r="OFJ26" s="757"/>
      <c r="OFK26" s="757"/>
      <c r="OFL26" s="757"/>
      <c r="OFM26" s="757"/>
      <c r="OFN26" s="757"/>
      <c r="OFO26" s="757"/>
      <c r="OFP26" s="757"/>
      <c r="OFQ26" s="757"/>
      <c r="OFR26" s="757"/>
      <c r="OFS26" s="757"/>
      <c r="OFT26" s="757"/>
      <c r="OFU26" s="757"/>
      <c r="OFV26" s="757"/>
      <c r="OFW26" s="757"/>
      <c r="OFX26" s="757"/>
      <c r="OFY26" s="757"/>
      <c r="OFZ26" s="757"/>
      <c r="OGA26" s="757"/>
      <c r="OGB26" s="757"/>
      <c r="OGC26" s="757"/>
      <c r="OGD26" s="757"/>
      <c r="OGE26" s="757"/>
      <c r="OGF26" s="757"/>
      <c r="OGG26" s="757"/>
      <c r="OGH26" s="757"/>
      <c r="OGI26" s="757"/>
      <c r="OGJ26" s="757"/>
      <c r="OGK26" s="757"/>
      <c r="OGL26" s="757"/>
      <c r="OGM26" s="757"/>
      <c r="OGN26" s="757"/>
      <c r="OGO26" s="757"/>
      <c r="OGP26" s="757"/>
      <c r="OGQ26" s="757"/>
      <c r="OGR26" s="757"/>
      <c r="OGS26" s="757"/>
      <c r="OGT26" s="757"/>
      <c r="OGU26" s="757"/>
      <c r="OGV26" s="757"/>
      <c r="OGW26" s="757"/>
      <c r="OGX26" s="757"/>
      <c r="OGY26" s="757"/>
      <c r="OGZ26" s="757"/>
      <c r="OHA26" s="757"/>
      <c r="OHB26" s="757"/>
      <c r="OHC26" s="757"/>
      <c r="OHD26" s="757"/>
      <c r="OHE26" s="757"/>
      <c r="OHF26" s="757"/>
      <c r="OHG26" s="757"/>
      <c r="OHH26" s="757"/>
      <c r="OHI26" s="757"/>
      <c r="OHJ26" s="757"/>
      <c r="OHK26" s="757"/>
      <c r="OHL26" s="757"/>
      <c r="OHM26" s="757"/>
      <c r="OHN26" s="757"/>
      <c r="OHO26" s="757"/>
      <c r="OHP26" s="757"/>
      <c r="OHQ26" s="757"/>
      <c r="OHR26" s="757"/>
      <c r="OHS26" s="757"/>
      <c r="OHT26" s="757"/>
      <c r="OHU26" s="757"/>
      <c r="OHV26" s="757"/>
      <c r="OHW26" s="757"/>
      <c r="OHX26" s="757"/>
      <c r="OHY26" s="757"/>
      <c r="OHZ26" s="757"/>
      <c r="OIA26" s="757"/>
      <c r="OIB26" s="757"/>
      <c r="OIC26" s="757"/>
      <c r="OID26" s="757"/>
      <c r="OIE26" s="757"/>
      <c r="OIF26" s="757"/>
      <c r="OIG26" s="757"/>
      <c r="OIH26" s="757"/>
      <c r="OII26" s="757"/>
      <c r="OIJ26" s="757"/>
      <c r="OIK26" s="757"/>
      <c r="OIL26" s="757"/>
      <c r="OIM26" s="757"/>
      <c r="OIN26" s="757"/>
      <c r="OIO26" s="757"/>
      <c r="OIP26" s="757"/>
      <c r="OIQ26" s="757"/>
      <c r="OIR26" s="757"/>
      <c r="OIS26" s="757"/>
      <c r="OIT26" s="757"/>
      <c r="OIU26" s="757"/>
      <c r="OIV26" s="757"/>
      <c r="OIW26" s="757"/>
      <c r="OIX26" s="757"/>
      <c r="OIY26" s="757"/>
      <c r="OIZ26" s="757"/>
      <c r="OJA26" s="757"/>
      <c r="OJB26" s="757"/>
      <c r="OJC26" s="757"/>
      <c r="OJD26" s="757"/>
      <c r="OJE26" s="757"/>
      <c r="OJF26" s="757"/>
      <c r="OJG26" s="757"/>
      <c r="OJH26" s="757"/>
      <c r="OJI26" s="757"/>
      <c r="OJJ26" s="757"/>
      <c r="OJK26" s="757"/>
      <c r="OJL26" s="757"/>
      <c r="OJM26" s="757"/>
      <c r="OJN26" s="757"/>
      <c r="OJO26" s="757"/>
      <c r="OJP26" s="757"/>
      <c r="OJQ26" s="757"/>
      <c r="OJR26" s="757"/>
      <c r="OJS26" s="757"/>
      <c r="OJT26" s="757"/>
      <c r="OJU26" s="757"/>
      <c r="OJV26" s="757"/>
      <c r="OJW26" s="757"/>
      <c r="OJX26" s="757"/>
      <c r="OJY26" s="757"/>
      <c r="OJZ26" s="757"/>
      <c r="OKA26" s="757"/>
      <c r="OKB26" s="757"/>
      <c r="OKC26" s="757"/>
      <c r="OKD26" s="757"/>
      <c r="OKE26" s="757"/>
      <c r="OKF26" s="757"/>
      <c r="OKG26" s="757"/>
      <c r="OKH26" s="757"/>
      <c r="OKI26" s="757"/>
      <c r="OKJ26" s="757"/>
      <c r="OKK26" s="757"/>
      <c r="OKL26" s="757"/>
      <c r="OKM26" s="757"/>
      <c r="OKN26" s="757"/>
      <c r="OKO26" s="757"/>
      <c r="OKP26" s="757"/>
      <c r="OKQ26" s="757"/>
      <c r="OKR26" s="757"/>
      <c r="OKS26" s="757"/>
      <c r="OKT26" s="757"/>
      <c r="OKU26" s="757"/>
      <c r="OKV26" s="757"/>
      <c r="OKW26" s="757"/>
      <c r="OKX26" s="757"/>
      <c r="OKY26" s="757"/>
      <c r="OKZ26" s="757"/>
      <c r="OLA26" s="757"/>
      <c r="OLB26" s="757"/>
      <c r="OLC26" s="757"/>
      <c r="OLD26" s="757"/>
      <c r="OLE26" s="757"/>
      <c r="OLF26" s="757"/>
      <c r="OLG26" s="757"/>
      <c r="OLH26" s="757"/>
      <c r="OLI26" s="757"/>
      <c r="OLJ26" s="757"/>
      <c r="OLK26" s="757"/>
      <c r="OLL26" s="757"/>
      <c r="OLM26" s="757"/>
      <c r="OLN26" s="757"/>
      <c r="OLO26" s="757"/>
      <c r="OLP26" s="757"/>
      <c r="OLQ26" s="757"/>
      <c r="OLR26" s="757"/>
      <c r="OLS26" s="757"/>
      <c r="OLT26" s="757"/>
      <c r="OLU26" s="757"/>
      <c r="OLV26" s="757"/>
      <c r="OLW26" s="757"/>
      <c r="OLX26" s="757"/>
      <c r="OLY26" s="757"/>
      <c r="OLZ26" s="757"/>
      <c r="OMA26" s="757"/>
      <c r="OMB26" s="757"/>
      <c r="OMC26" s="757"/>
      <c r="OMD26" s="757"/>
      <c r="OME26" s="757"/>
      <c r="OMF26" s="757"/>
      <c r="OMG26" s="757"/>
      <c r="OMH26" s="757"/>
      <c r="OMI26" s="757"/>
      <c r="OMJ26" s="757"/>
      <c r="OMK26" s="757"/>
      <c r="OML26" s="757"/>
      <c r="OMM26" s="757"/>
      <c r="OMN26" s="757"/>
      <c r="OMO26" s="757"/>
      <c r="OMP26" s="757"/>
      <c r="OMQ26" s="757"/>
      <c r="OMR26" s="757"/>
      <c r="OMS26" s="757"/>
      <c r="OMT26" s="757"/>
      <c r="OMU26" s="757"/>
      <c r="OMV26" s="757"/>
      <c r="OMW26" s="757"/>
      <c r="OMX26" s="757"/>
      <c r="OMY26" s="757"/>
      <c r="OMZ26" s="757"/>
      <c r="ONA26" s="757"/>
      <c r="ONB26" s="757"/>
      <c r="ONC26" s="757"/>
      <c r="OND26" s="757"/>
      <c r="ONE26" s="757"/>
      <c r="ONF26" s="757"/>
      <c r="ONG26" s="757"/>
      <c r="ONH26" s="757"/>
      <c r="ONI26" s="757"/>
      <c r="ONJ26" s="757"/>
      <c r="ONK26" s="757"/>
      <c r="ONL26" s="757"/>
      <c r="ONM26" s="757"/>
      <c r="ONN26" s="757"/>
      <c r="ONO26" s="757"/>
      <c r="ONP26" s="757"/>
      <c r="ONQ26" s="757"/>
      <c r="ONR26" s="757"/>
      <c r="ONS26" s="757"/>
      <c r="ONT26" s="757"/>
      <c r="ONU26" s="757"/>
      <c r="ONV26" s="757"/>
      <c r="ONW26" s="757"/>
      <c r="ONX26" s="757"/>
      <c r="ONY26" s="757"/>
      <c r="ONZ26" s="757"/>
      <c r="OOA26" s="757"/>
      <c r="OOB26" s="757"/>
      <c r="OOC26" s="757"/>
      <c r="OOD26" s="757"/>
      <c r="OOE26" s="757"/>
      <c r="OOF26" s="757"/>
      <c r="OOG26" s="757"/>
      <c r="OOH26" s="757"/>
      <c r="OOI26" s="757"/>
      <c r="OOJ26" s="757"/>
      <c r="OOK26" s="757"/>
      <c r="OOL26" s="757"/>
      <c r="OOM26" s="757"/>
      <c r="OON26" s="757"/>
      <c r="OOO26" s="757"/>
      <c r="OOP26" s="757"/>
      <c r="OOQ26" s="757"/>
      <c r="OOR26" s="757"/>
      <c r="OOS26" s="757"/>
      <c r="OOT26" s="757"/>
      <c r="OOU26" s="757"/>
      <c r="OOV26" s="757"/>
      <c r="OOW26" s="757"/>
      <c r="OOX26" s="757"/>
      <c r="OOY26" s="757"/>
      <c r="OOZ26" s="757"/>
      <c r="OPA26" s="757"/>
      <c r="OPB26" s="757"/>
      <c r="OPC26" s="757"/>
      <c r="OPD26" s="757"/>
      <c r="OPE26" s="757"/>
      <c r="OPF26" s="757"/>
      <c r="OPG26" s="757"/>
      <c r="OPH26" s="757"/>
      <c r="OPI26" s="757"/>
      <c r="OPJ26" s="757"/>
      <c r="OPK26" s="757"/>
      <c r="OPL26" s="757"/>
      <c r="OPM26" s="757"/>
      <c r="OPN26" s="757"/>
      <c r="OPO26" s="757"/>
      <c r="OPP26" s="757"/>
      <c r="OPQ26" s="757"/>
      <c r="OPR26" s="757"/>
      <c r="OPS26" s="757"/>
      <c r="OPT26" s="757"/>
      <c r="OPU26" s="757"/>
      <c r="OPV26" s="757"/>
      <c r="OPW26" s="757"/>
      <c r="OPX26" s="757"/>
      <c r="OPY26" s="757"/>
      <c r="OPZ26" s="757"/>
      <c r="OQA26" s="757"/>
      <c r="OQB26" s="757"/>
      <c r="OQC26" s="757"/>
      <c r="OQD26" s="757"/>
      <c r="OQE26" s="757"/>
      <c r="OQF26" s="757"/>
      <c r="OQG26" s="757"/>
      <c r="OQH26" s="757"/>
      <c r="OQI26" s="757"/>
      <c r="OQJ26" s="757"/>
      <c r="OQK26" s="757"/>
      <c r="OQL26" s="757"/>
      <c r="OQM26" s="757"/>
      <c r="OQN26" s="757"/>
      <c r="OQO26" s="757"/>
      <c r="OQP26" s="757"/>
      <c r="OQQ26" s="757"/>
      <c r="OQR26" s="757"/>
      <c r="OQS26" s="757"/>
      <c r="OQT26" s="757"/>
      <c r="OQU26" s="757"/>
      <c r="OQV26" s="757"/>
      <c r="OQW26" s="757"/>
      <c r="OQX26" s="757"/>
      <c r="OQY26" s="757"/>
      <c r="OQZ26" s="757"/>
      <c r="ORA26" s="757"/>
      <c r="ORB26" s="757"/>
      <c r="ORC26" s="757"/>
      <c r="ORD26" s="757"/>
      <c r="ORE26" s="757"/>
      <c r="ORF26" s="757"/>
      <c r="ORG26" s="757"/>
      <c r="ORH26" s="757"/>
      <c r="ORI26" s="757"/>
      <c r="ORJ26" s="757"/>
      <c r="ORK26" s="757"/>
      <c r="ORL26" s="757"/>
      <c r="ORM26" s="757"/>
      <c r="ORN26" s="757"/>
      <c r="ORO26" s="757"/>
      <c r="ORP26" s="757"/>
      <c r="ORQ26" s="757"/>
      <c r="ORR26" s="757"/>
      <c r="ORS26" s="757"/>
      <c r="ORT26" s="757"/>
      <c r="ORU26" s="757"/>
      <c r="ORV26" s="757"/>
      <c r="ORW26" s="757"/>
      <c r="ORX26" s="757"/>
      <c r="ORY26" s="757"/>
      <c r="ORZ26" s="757"/>
      <c r="OSA26" s="757"/>
      <c r="OSB26" s="757"/>
      <c r="OSC26" s="757"/>
      <c r="OSD26" s="757"/>
      <c r="OSE26" s="757"/>
      <c r="OSF26" s="757"/>
      <c r="OSG26" s="757"/>
      <c r="OSH26" s="757"/>
      <c r="OSI26" s="757"/>
      <c r="OSJ26" s="757"/>
      <c r="OSK26" s="757"/>
      <c r="OSL26" s="757"/>
      <c r="OSM26" s="757"/>
      <c r="OSN26" s="757"/>
      <c r="OSO26" s="757"/>
      <c r="OSP26" s="757"/>
      <c r="OSQ26" s="757"/>
      <c r="OSR26" s="757"/>
      <c r="OSS26" s="757"/>
      <c r="OST26" s="757"/>
      <c r="OSU26" s="757"/>
      <c r="OSV26" s="757"/>
      <c r="OSW26" s="757"/>
      <c r="OSX26" s="757"/>
      <c r="OSY26" s="757"/>
      <c r="OSZ26" s="757"/>
      <c r="OTA26" s="757"/>
      <c r="OTB26" s="757"/>
      <c r="OTC26" s="757"/>
      <c r="OTD26" s="757"/>
      <c r="OTE26" s="757"/>
      <c r="OTF26" s="757"/>
      <c r="OTG26" s="757"/>
      <c r="OTH26" s="757"/>
      <c r="OTI26" s="757"/>
      <c r="OTJ26" s="757"/>
      <c r="OTK26" s="757"/>
      <c r="OTL26" s="757"/>
      <c r="OTM26" s="757"/>
      <c r="OTN26" s="757"/>
      <c r="OTO26" s="757"/>
      <c r="OTP26" s="757"/>
      <c r="OTQ26" s="757"/>
      <c r="OTR26" s="757"/>
      <c r="OTS26" s="757"/>
      <c r="OTT26" s="757"/>
      <c r="OTU26" s="757"/>
      <c r="OTV26" s="757"/>
      <c r="OTW26" s="757"/>
      <c r="OTX26" s="757"/>
      <c r="OTY26" s="757"/>
      <c r="OTZ26" s="757"/>
      <c r="OUA26" s="757"/>
      <c r="OUB26" s="757"/>
      <c r="OUC26" s="757"/>
      <c r="OUD26" s="757"/>
      <c r="OUE26" s="757"/>
      <c r="OUF26" s="757"/>
      <c r="OUG26" s="757"/>
      <c r="OUH26" s="757"/>
      <c r="OUI26" s="757"/>
      <c r="OUJ26" s="757"/>
      <c r="OUK26" s="757"/>
      <c r="OUL26" s="757"/>
      <c r="OUM26" s="757"/>
      <c r="OUN26" s="757"/>
      <c r="OUO26" s="757"/>
      <c r="OUP26" s="757"/>
      <c r="OUQ26" s="757"/>
      <c r="OUR26" s="757"/>
      <c r="OUS26" s="757"/>
      <c r="OUT26" s="757"/>
      <c r="OUU26" s="757"/>
      <c r="OUV26" s="757"/>
      <c r="OUW26" s="757"/>
      <c r="OUX26" s="757"/>
      <c r="OUY26" s="757"/>
      <c r="OUZ26" s="757"/>
      <c r="OVA26" s="757"/>
      <c r="OVB26" s="757"/>
      <c r="OVC26" s="757"/>
      <c r="OVD26" s="757"/>
      <c r="OVE26" s="757"/>
      <c r="OVF26" s="757"/>
      <c r="OVG26" s="757"/>
      <c r="OVH26" s="757"/>
      <c r="OVI26" s="757"/>
      <c r="OVJ26" s="757"/>
      <c r="OVK26" s="757"/>
      <c r="OVL26" s="757"/>
      <c r="OVM26" s="757"/>
      <c r="OVN26" s="757"/>
      <c r="OVO26" s="757"/>
      <c r="OVP26" s="757"/>
      <c r="OVQ26" s="757"/>
      <c r="OVR26" s="757"/>
      <c r="OVS26" s="757"/>
      <c r="OVT26" s="757"/>
      <c r="OVU26" s="757"/>
      <c r="OVV26" s="757"/>
      <c r="OVW26" s="757"/>
      <c r="OVX26" s="757"/>
      <c r="OVY26" s="757"/>
      <c r="OVZ26" s="757"/>
      <c r="OWA26" s="757"/>
      <c r="OWB26" s="757"/>
      <c r="OWC26" s="757"/>
      <c r="OWD26" s="757"/>
      <c r="OWE26" s="757"/>
      <c r="OWF26" s="757"/>
      <c r="OWG26" s="757"/>
      <c r="OWH26" s="757"/>
      <c r="OWI26" s="757"/>
      <c r="OWJ26" s="757"/>
      <c r="OWK26" s="757"/>
      <c r="OWL26" s="757"/>
      <c r="OWM26" s="757"/>
      <c r="OWN26" s="757"/>
      <c r="OWO26" s="757"/>
      <c r="OWP26" s="757"/>
      <c r="OWQ26" s="757"/>
      <c r="OWR26" s="757"/>
      <c r="OWS26" s="757"/>
      <c r="OWT26" s="757"/>
      <c r="OWU26" s="757"/>
      <c r="OWV26" s="757"/>
      <c r="OWW26" s="757"/>
      <c r="OWX26" s="757"/>
      <c r="OWY26" s="757"/>
      <c r="OWZ26" s="757"/>
      <c r="OXA26" s="757"/>
      <c r="OXB26" s="757"/>
      <c r="OXC26" s="757"/>
      <c r="OXD26" s="757"/>
      <c r="OXE26" s="757"/>
      <c r="OXF26" s="757"/>
      <c r="OXG26" s="757"/>
      <c r="OXH26" s="757"/>
      <c r="OXI26" s="757"/>
      <c r="OXJ26" s="757"/>
      <c r="OXK26" s="757"/>
      <c r="OXL26" s="757"/>
      <c r="OXM26" s="757"/>
      <c r="OXN26" s="757"/>
      <c r="OXO26" s="757"/>
      <c r="OXP26" s="757"/>
      <c r="OXQ26" s="757"/>
      <c r="OXR26" s="757"/>
      <c r="OXS26" s="757"/>
      <c r="OXT26" s="757"/>
      <c r="OXU26" s="757"/>
      <c r="OXV26" s="757"/>
      <c r="OXW26" s="757"/>
      <c r="OXX26" s="757"/>
      <c r="OXY26" s="757"/>
      <c r="OXZ26" s="757"/>
      <c r="OYA26" s="757"/>
      <c r="OYB26" s="757"/>
      <c r="OYC26" s="757"/>
      <c r="OYD26" s="757"/>
      <c r="OYE26" s="757"/>
      <c r="OYF26" s="757"/>
      <c r="OYG26" s="757"/>
      <c r="OYH26" s="757"/>
      <c r="OYI26" s="757"/>
      <c r="OYJ26" s="757"/>
      <c r="OYK26" s="757"/>
      <c r="OYL26" s="757"/>
      <c r="OYM26" s="757"/>
      <c r="OYN26" s="757"/>
      <c r="OYO26" s="757"/>
      <c r="OYP26" s="757"/>
      <c r="OYQ26" s="757"/>
      <c r="OYR26" s="757"/>
      <c r="OYS26" s="757"/>
      <c r="OYT26" s="757"/>
      <c r="OYU26" s="757"/>
      <c r="OYV26" s="757"/>
      <c r="OYW26" s="757"/>
      <c r="OYX26" s="757"/>
      <c r="OYY26" s="757"/>
      <c r="OYZ26" s="757"/>
      <c r="OZA26" s="757"/>
      <c r="OZB26" s="757"/>
      <c r="OZC26" s="757"/>
      <c r="OZD26" s="757"/>
      <c r="OZE26" s="757"/>
      <c r="OZF26" s="757"/>
      <c r="OZG26" s="757"/>
      <c r="OZH26" s="757"/>
      <c r="OZI26" s="757"/>
      <c r="OZJ26" s="757"/>
      <c r="OZK26" s="757"/>
      <c r="OZL26" s="757"/>
      <c r="OZM26" s="757"/>
      <c r="OZN26" s="757"/>
      <c r="OZO26" s="757"/>
      <c r="OZP26" s="757"/>
      <c r="OZQ26" s="757"/>
      <c r="OZR26" s="757"/>
      <c r="OZS26" s="757"/>
      <c r="OZT26" s="757"/>
      <c r="OZU26" s="757"/>
      <c r="OZV26" s="757"/>
      <c r="OZW26" s="757"/>
      <c r="OZX26" s="757"/>
      <c r="OZY26" s="757"/>
      <c r="OZZ26" s="757"/>
      <c r="PAA26" s="757"/>
      <c r="PAB26" s="757"/>
      <c r="PAC26" s="757"/>
      <c r="PAD26" s="757"/>
      <c r="PAE26" s="757"/>
      <c r="PAF26" s="757"/>
      <c r="PAG26" s="757"/>
      <c r="PAH26" s="757"/>
      <c r="PAI26" s="757"/>
      <c r="PAJ26" s="757"/>
      <c r="PAK26" s="757"/>
      <c r="PAL26" s="757"/>
      <c r="PAM26" s="757"/>
      <c r="PAN26" s="757"/>
      <c r="PAO26" s="757"/>
      <c r="PAP26" s="757"/>
      <c r="PAQ26" s="757"/>
      <c r="PAR26" s="757"/>
      <c r="PAS26" s="757"/>
      <c r="PAT26" s="757"/>
      <c r="PAU26" s="757"/>
      <c r="PAV26" s="757"/>
      <c r="PAW26" s="757"/>
      <c r="PAX26" s="757"/>
      <c r="PAY26" s="757"/>
      <c r="PAZ26" s="757"/>
      <c r="PBA26" s="757"/>
      <c r="PBB26" s="757"/>
      <c r="PBC26" s="757"/>
      <c r="PBD26" s="757"/>
      <c r="PBE26" s="757"/>
      <c r="PBF26" s="757"/>
      <c r="PBG26" s="757"/>
      <c r="PBH26" s="757"/>
      <c r="PBI26" s="757"/>
      <c r="PBJ26" s="757"/>
      <c r="PBK26" s="757"/>
      <c r="PBL26" s="757"/>
      <c r="PBM26" s="757"/>
      <c r="PBN26" s="757"/>
      <c r="PBO26" s="757"/>
      <c r="PBP26" s="757"/>
      <c r="PBQ26" s="757"/>
      <c r="PBR26" s="757"/>
      <c r="PBS26" s="757"/>
      <c r="PBT26" s="757"/>
      <c r="PBU26" s="757"/>
      <c r="PBV26" s="757"/>
      <c r="PBW26" s="757"/>
      <c r="PBX26" s="757"/>
      <c r="PBY26" s="757"/>
      <c r="PBZ26" s="757"/>
      <c r="PCA26" s="757"/>
      <c r="PCB26" s="757"/>
      <c r="PCC26" s="757"/>
      <c r="PCD26" s="757"/>
      <c r="PCE26" s="757"/>
      <c r="PCF26" s="757"/>
      <c r="PCG26" s="757"/>
      <c r="PCH26" s="757"/>
      <c r="PCI26" s="757"/>
      <c r="PCJ26" s="757"/>
      <c r="PCK26" s="757"/>
      <c r="PCL26" s="757"/>
      <c r="PCM26" s="757"/>
      <c r="PCN26" s="757"/>
      <c r="PCO26" s="757"/>
      <c r="PCP26" s="757"/>
      <c r="PCQ26" s="757"/>
      <c r="PCR26" s="757"/>
      <c r="PCS26" s="757"/>
      <c r="PCT26" s="757"/>
      <c r="PCU26" s="757"/>
      <c r="PCV26" s="757"/>
      <c r="PCW26" s="757"/>
      <c r="PCX26" s="757"/>
      <c r="PCY26" s="757"/>
      <c r="PCZ26" s="757"/>
      <c r="PDA26" s="757"/>
      <c r="PDB26" s="757"/>
      <c r="PDC26" s="757"/>
      <c r="PDD26" s="757"/>
      <c r="PDE26" s="757"/>
      <c r="PDF26" s="757"/>
      <c r="PDG26" s="757"/>
      <c r="PDH26" s="757"/>
      <c r="PDI26" s="757"/>
      <c r="PDJ26" s="757"/>
      <c r="PDK26" s="757"/>
      <c r="PDL26" s="757"/>
      <c r="PDM26" s="757"/>
      <c r="PDN26" s="757"/>
      <c r="PDO26" s="757"/>
      <c r="PDP26" s="757"/>
      <c r="PDQ26" s="757"/>
      <c r="PDR26" s="757"/>
      <c r="PDS26" s="757"/>
      <c r="PDT26" s="757"/>
      <c r="PDU26" s="757"/>
      <c r="PDV26" s="757"/>
      <c r="PDW26" s="757"/>
      <c r="PDX26" s="757"/>
      <c r="PDY26" s="757"/>
      <c r="PDZ26" s="757"/>
      <c r="PEA26" s="757"/>
      <c r="PEB26" s="757"/>
      <c r="PEC26" s="757"/>
      <c r="PED26" s="757"/>
      <c r="PEE26" s="757"/>
      <c r="PEF26" s="757"/>
      <c r="PEG26" s="757"/>
      <c r="PEH26" s="757"/>
      <c r="PEI26" s="757"/>
      <c r="PEJ26" s="757"/>
      <c r="PEK26" s="757"/>
      <c r="PEL26" s="757"/>
      <c r="PEM26" s="757"/>
      <c r="PEN26" s="757"/>
      <c r="PEO26" s="757"/>
      <c r="PEP26" s="757"/>
      <c r="PEQ26" s="757"/>
      <c r="PER26" s="757"/>
      <c r="PES26" s="757"/>
      <c r="PET26" s="757"/>
      <c r="PEU26" s="757"/>
      <c r="PEV26" s="757"/>
      <c r="PEW26" s="757"/>
      <c r="PEX26" s="757"/>
      <c r="PEY26" s="757"/>
      <c r="PEZ26" s="757"/>
      <c r="PFA26" s="757"/>
      <c r="PFB26" s="757"/>
      <c r="PFC26" s="757"/>
      <c r="PFD26" s="757"/>
      <c r="PFE26" s="757"/>
      <c r="PFF26" s="757"/>
      <c r="PFG26" s="757"/>
      <c r="PFH26" s="757"/>
      <c r="PFI26" s="757"/>
      <c r="PFJ26" s="757"/>
      <c r="PFK26" s="757"/>
      <c r="PFL26" s="757"/>
      <c r="PFM26" s="757"/>
      <c r="PFN26" s="757"/>
      <c r="PFO26" s="757"/>
      <c r="PFP26" s="757"/>
      <c r="PFQ26" s="757"/>
      <c r="PFR26" s="757"/>
      <c r="PFS26" s="757"/>
      <c r="PFT26" s="757"/>
      <c r="PFU26" s="757"/>
      <c r="PFV26" s="757"/>
      <c r="PFW26" s="757"/>
      <c r="PFX26" s="757"/>
      <c r="PFY26" s="757"/>
      <c r="PFZ26" s="757"/>
      <c r="PGA26" s="757"/>
      <c r="PGB26" s="757"/>
      <c r="PGC26" s="757"/>
      <c r="PGD26" s="757"/>
      <c r="PGE26" s="757"/>
      <c r="PGF26" s="757"/>
      <c r="PGG26" s="757"/>
      <c r="PGH26" s="757"/>
      <c r="PGI26" s="757"/>
      <c r="PGJ26" s="757"/>
      <c r="PGK26" s="757"/>
      <c r="PGL26" s="757"/>
      <c r="PGM26" s="757"/>
      <c r="PGN26" s="757"/>
      <c r="PGO26" s="757"/>
      <c r="PGP26" s="757"/>
      <c r="PGQ26" s="757"/>
      <c r="PGR26" s="757"/>
      <c r="PGS26" s="757"/>
      <c r="PGT26" s="757"/>
      <c r="PGU26" s="757"/>
      <c r="PGV26" s="757"/>
      <c r="PGW26" s="757"/>
      <c r="PGX26" s="757"/>
      <c r="PGY26" s="757"/>
      <c r="PGZ26" s="757"/>
      <c r="PHA26" s="757"/>
      <c r="PHB26" s="757"/>
      <c r="PHC26" s="757"/>
      <c r="PHD26" s="757"/>
      <c r="PHE26" s="757"/>
      <c r="PHF26" s="757"/>
      <c r="PHG26" s="757"/>
      <c r="PHH26" s="757"/>
      <c r="PHI26" s="757"/>
      <c r="PHJ26" s="757"/>
      <c r="PHK26" s="757"/>
      <c r="PHL26" s="757"/>
      <c r="PHM26" s="757"/>
      <c r="PHN26" s="757"/>
      <c r="PHO26" s="757"/>
      <c r="PHP26" s="757"/>
      <c r="PHQ26" s="757"/>
      <c r="PHR26" s="757"/>
      <c r="PHS26" s="757"/>
      <c r="PHT26" s="757"/>
      <c r="PHU26" s="757"/>
      <c r="PHV26" s="757"/>
      <c r="PHW26" s="757"/>
      <c r="PHX26" s="757"/>
      <c r="PHY26" s="757"/>
      <c r="PHZ26" s="757"/>
      <c r="PIA26" s="757"/>
      <c r="PIB26" s="757"/>
      <c r="PIC26" s="757"/>
      <c r="PID26" s="757"/>
      <c r="PIE26" s="757"/>
      <c r="PIF26" s="757"/>
      <c r="PIG26" s="757"/>
      <c r="PIH26" s="757"/>
      <c r="PII26" s="757"/>
      <c r="PIJ26" s="757"/>
      <c r="PIK26" s="757"/>
      <c r="PIL26" s="757"/>
      <c r="PIM26" s="757"/>
      <c r="PIN26" s="757"/>
      <c r="PIO26" s="757"/>
      <c r="PIP26" s="757"/>
      <c r="PIQ26" s="757"/>
      <c r="PIR26" s="757"/>
      <c r="PIS26" s="757"/>
      <c r="PIT26" s="757"/>
      <c r="PIU26" s="757"/>
      <c r="PIV26" s="757"/>
      <c r="PIW26" s="757"/>
      <c r="PIX26" s="757"/>
      <c r="PIY26" s="757"/>
      <c r="PIZ26" s="757"/>
      <c r="PJA26" s="757"/>
      <c r="PJB26" s="757"/>
      <c r="PJC26" s="757"/>
      <c r="PJD26" s="757"/>
      <c r="PJE26" s="757"/>
      <c r="PJF26" s="757"/>
      <c r="PJG26" s="757"/>
      <c r="PJH26" s="757"/>
      <c r="PJI26" s="757"/>
      <c r="PJJ26" s="757"/>
      <c r="PJK26" s="757"/>
      <c r="PJL26" s="757"/>
      <c r="PJM26" s="757"/>
      <c r="PJN26" s="757"/>
      <c r="PJO26" s="757"/>
      <c r="PJP26" s="757"/>
      <c r="PJQ26" s="757"/>
      <c r="PJR26" s="757"/>
      <c r="PJS26" s="757"/>
      <c r="PJT26" s="757"/>
      <c r="PJU26" s="757"/>
      <c r="PJV26" s="757"/>
      <c r="PJW26" s="757"/>
      <c r="PJX26" s="757"/>
      <c r="PJY26" s="757"/>
      <c r="PJZ26" s="757"/>
      <c r="PKA26" s="757"/>
      <c r="PKB26" s="757"/>
      <c r="PKC26" s="757"/>
      <c r="PKD26" s="757"/>
      <c r="PKE26" s="757"/>
      <c r="PKF26" s="757"/>
      <c r="PKG26" s="757"/>
      <c r="PKH26" s="757"/>
      <c r="PKI26" s="757"/>
      <c r="PKJ26" s="757"/>
      <c r="PKK26" s="757"/>
      <c r="PKL26" s="757"/>
      <c r="PKM26" s="757"/>
      <c r="PKN26" s="757"/>
      <c r="PKO26" s="757"/>
      <c r="PKP26" s="757"/>
      <c r="PKQ26" s="757"/>
      <c r="PKR26" s="757"/>
      <c r="PKS26" s="757"/>
      <c r="PKT26" s="757"/>
      <c r="PKU26" s="757"/>
      <c r="PKV26" s="757"/>
      <c r="PKW26" s="757"/>
      <c r="PKX26" s="757"/>
      <c r="PKY26" s="757"/>
      <c r="PKZ26" s="757"/>
      <c r="PLA26" s="757"/>
      <c r="PLB26" s="757"/>
      <c r="PLC26" s="757"/>
      <c r="PLD26" s="757"/>
      <c r="PLE26" s="757"/>
      <c r="PLF26" s="757"/>
      <c r="PLG26" s="757"/>
      <c r="PLH26" s="757"/>
      <c r="PLI26" s="757"/>
      <c r="PLJ26" s="757"/>
      <c r="PLK26" s="757"/>
      <c r="PLL26" s="757"/>
      <c r="PLM26" s="757"/>
      <c r="PLN26" s="757"/>
      <c r="PLO26" s="757"/>
      <c r="PLP26" s="757"/>
      <c r="PLQ26" s="757"/>
      <c r="PLR26" s="757"/>
      <c r="PLS26" s="757"/>
      <c r="PLT26" s="757"/>
      <c r="PLU26" s="757"/>
      <c r="PLV26" s="757"/>
      <c r="PLW26" s="757"/>
      <c r="PLX26" s="757"/>
      <c r="PLY26" s="757"/>
      <c r="PLZ26" s="757"/>
      <c r="PMA26" s="757"/>
      <c r="PMB26" s="757"/>
      <c r="PMC26" s="757"/>
      <c r="PMD26" s="757"/>
      <c r="PME26" s="757"/>
      <c r="PMF26" s="757"/>
      <c r="PMG26" s="757"/>
      <c r="PMH26" s="757"/>
      <c r="PMI26" s="757"/>
      <c r="PMJ26" s="757"/>
      <c r="PMK26" s="757"/>
      <c r="PML26" s="757"/>
      <c r="PMM26" s="757"/>
      <c r="PMN26" s="757"/>
      <c r="PMO26" s="757"/>
      <c r="PMP26" s="757"/>
      <c r="PMQ26" s="757"/>
      <c r="PMR26" s="757"/>
      <c r="PMS26" s="757"/>
      <c r="PMT26" s="757"/>
      <c r="PMU26" s="757"/>
      <c r="PMV26" s="757"/>
      <c r="PMW26" s="757"/>
      <c r="PMX26" s="757"/>
      <c r="PMY26" s="757"/>
      <c r="PMZ26" s="757"/>
      <c r="PNA26" s="757"/>
      <c r="PNB26" s="757"/>
      <c r="PNC26" s="757"/>
      <c r="PND26" s="757"/>
      <c r="PNE26" s="757"/>
      <c r="PNF26" s="757"/>
      <c r="PNG26" s="757"/>
      <c r="PNH26" s="757"/>
      <c r="PNI26" s="757"/>
      <c r="PNJ26" s="757"/>
      <c r="PNK26" s="757"/>
      <c r="PNL26" s="757"/>
      <c r="PNM26" s="757"/>
      <c r="PNN26" s="757"/>
      <c r="PNO26" s="757"/>
      <c r="PNP26" s="757"/>
      <c r="PNQ26" s="757"/>
      <c r="PNR26" s="757"/>
      <c r="PNS26" s="757"/>
      <c r="PNT26" s="757"/>
      <c r="PNU26" s="757"/>
      <c r="PNV26" s="757"/>
      <c r="PNW26" s="757"/>
      <c r="PNX26" s="757"/>
      <c r="PNY26" s="757"/>
      <c r="PNZ26" s="757"/>
      <c r="POA26" s="757"/>
      <c r="POB26" s="757"/>
      <c r="POC26" s="757"/>
      <c r="POD26" s="757"/>
      <c r="POE26" s="757"/>
      <c r="POF26" s="757"/>
      <c r="POG26" s="757"/>
      <c r="POH26" s="757"/>
      <c r="POI26" s="757"/>
      <c r="POJ26" s="757"/>
      <c r="POK26" s="757"/>
      <c r="POL26" s="757"/>
      <c r="POM26" s="757"/>
      <c r="PON26" s="757"/>
      <c r="POO26" s="757"/>
      <c r="POP26" s="757"/>
      <c r="POQ26" s="757"/>
      <c r="POR26" s="757"/>
      <c r="POS26" s="757"/>
      <c r="POT26" s="757"/>
      <c r="POU26" s="757"/>
      <c r="POV26" s="757"/>
      <c r="POW26" s="757"/>
      <c r="POX26" s="757"/>
      <c r="POY26" s="757"/>
      <c r="POZ26" s="757"/>
      <c r="PPA26" s="757"/>
      <c r="PPB26" s="757"/>
      <c r="PPC26" s="757"/>
      <c r="PPD26" s="757"/>
      <c r="PPE26" s="757"/>
      <c r="PPF26" s="757"/>
      <c r="PPG26" s="757"/>
      <c r="PPH26" s="757"/>
      <c r="PPI26" s="757"/>
      <c r="PPJ26" s="757"/>
      <c r="PPK26" s="757"/>
      <c r="PPL26" s="757"/>
      <c r="PPM26" s="757"/>
      <c r="PPN26" s="757"/>
      <c r="PPO26" s="757"/>
      <c r="PPP26" s="757"/>
      <c r="PPQ26" s="757"/>
      <c r="PPR26" s="757"/>
      <c r="PPS26" s="757"/>
      <c r="PPT26" s="757"/>
      <c r="PPU26" s="757"/>
      <c r="PPV26" s="757"/>
      <c r="PPW26" s="757"/>
      <c r="PPX26" s="757"/>
      <c r="PPY26" s="757"/>
      <c r="PPZ26" s="757"/>
      <c r="PQA26" s="757"/>
      <c r="PQB26" s="757"/>
      <c r="PQC26" s="757"/>
      <c r="PQD26" s="757"/>
      <c r="PQE26" s="757"/>
      <c r="PQF26" s="757"/>
      <c r="PQG26" s="757"/>
      <c r="PQH26" s="757"/>
      <c r="PQI26" s="757"/>
      <c r="PQJ26" s="757"/>
      <c r="PQK26" s="757"/>
      <c r="PQL26" s="757"/>
      <c r="PQM26" s="757"/>
      <c r="PQN26" s="757"/>
      <c r="PQO26" s="757"/>
      <c r="PQP26" s="757"/>
      <c r="PQQ26" s="757"/>
      <c r="PQR26" s="757"/>
      <c r="PQS26" s="757"/>
      <c r="PQT26" s="757"/>
      <c r="PQU26" s="757"/>
      <c r="PQV26" s="757"/>
      <c r="PQW26" s="757"/>
      <c r="PQX26" s="757"/>
      <c r="PQY26" s="757"/>
      <c r="PQZ26" s="757"/>
      <c r="PRA26" s="757"/>
      <c r="PRB26" s="757"/>
      <c r="PRC26" s="757"/>
      <c r="PRD26" s="757"/>
      <c r="PRE26" s="757"/>
      <c r="PRF26" s="757"/>
      <c r="PRG26" s="757"/>
      <c r="PRH26" s="757"/>
      <c r="PRI26" s="757"/>
      <c r="PRJ26" s="757"/>
      <c r="PRK26" s="757"/>
      <c r="PRL26" s="757"/>
      <c r="PRM26" s="757"/>
      <c r="PRN26" s="757"/>
      <c r="PRO26" s="757"/>
      <c r="PRP26" s="757"/>
      <c r="PRQ26" s="757"/>
      <c r="PRR26" s="757"/>
      <c r="PRS26" s="757"/>
      <c r="PRT26" s="757"/>
      <c r="PRU26" s="757"/>
      <c r="PRV26" s="757"/>
      <c r="PRW26" s="757"/>
      <c r="PRX26" s="757"/>
      <c r="PRY26" s="757"/>
      <c r="PRZ26" s="757"/>
      <c r="PSA26" s="757"/>
      <c r="PSB26" s="757"/>
      <c r="PSC26" s="757"/>
      <c r="PSD26" s="757"/>
      <c r="PSE26" s="757"/>
      <c r="PSF26" s="757"/>
      <c r="PSG26" s="757"/>
      <c r="PSH26" s="757"/>
      <c r="PSI26" s="757"/>
      <c r="PSJ26" s="757"/>
      <c r="PSK26" s="757"/>
      <c r="PSL26" s="757"/>
      <c r="PSM26" s="757"/>
      <c r="PSN26" s="757"/>
      <c r="PSO26" s="757"/>
      <c r="PSP26" s="757"/>
      <c r="PSQ26" s="757"/>
      <c r="PSR26" s="757"/>
      <c r="PSS26" s="757"/>
      <c r="PST26" s="757"/>
      <c r="PSU26" s="757"/>
      <c r="PSV26" s="757"/>
      <c r="PSW26" s="757"/>
      <c r="PSX26" s="757"/>
      <c r="PSY26" s="757"/>
      <c r="PSZ26" s="757"/>
      <c r="PTA26" s="757"/>
      <c r="PTB26" s="757"/>
      <c r="PTC26" s="757"/>
      <c r="PTD26" s="757"/>
      <c r="PTE26" s="757"/>
      <c r="PTF26" s="757"/>
      <c r="PTG26" s="757"/>
      <c r="PTH26" s="757"/>
      <c r="PTI26" s="757"/>
      <c r="PTJ26" s="757"/>
      <c r="PTK26" s="757"/>
      <c r="PTL26" s="757"/>
      <c r="PTM26" s="757"/>
      <c r="PTN26" s="757"/>
      <c r="PTO26" s="757"/>
      <c r="PTP26" s="757"/>
      <c r="PTQ26" s="757"/>
      <c r="PTR26" s="757"/>
      <c r="PTS26" s="757"/>
      <c r="PTT26" s="757"/>
      <c r="PTU26" s="757"/>
      <c r="PTV26" s="757"/>
      <c r="PTW26" s="757"/>
      <c r="PTX26" s="757"/>
      <c r="PTY26" s="757"/>
      <c r="PTZ26" s="757"/>
      <c r="PUA26" s="757"/>
      <c r="PUB26" s="757"/>
      <c r="PUC26" s="757"/>
      <c r="PUD26" s="757"/>
      <c r="PUE26" s="757"/>
      <c r="PUF26" s="757"/>
      <c r="PUG26" s="757"/>
      <c r="PUH26" s="757"/>
      <c r="PUI26" s="757"/>
      <c r="PUJ26" s="757"/>
      <c r="PUK26" s="757"/>
      <c r="PUL26" s="757"/>
      <c r="PUM26" s="757"/>
      <c r="PUN26" s="757"/>
      <c r="PUO26" s="757"/>
      <c r="PUP26" s="757"/>
      <c r="PUQ26" s="757"/>
      <c r="PUR26" s="757"/>
      <c r="PUS26" s="757"/>
      <c r="PUT26" s="757"/>
      <c r="PUU26" s="757"/>
      <c r="PUV26" s="757"/>
      <c r="PUW26" s="757"/>
      <c r="PUX26" s="757"/>
      <c r="PUY26" s="757"/>
      <c r="PUZ26" s="757"/>
      <c r="PVA26" s="757"/>
      <c r="PVB26" s="757"/>
      <c r="PVC26" s="757"/>
      <c r="PVD26" s="757"/>
      <c r="PVE26" s="757"/>
      <c r="PVF26" s="757"/>
      <c r="PVG26" s="757"/>
      <c r="PVH26" s="757"/>
      <c r="PVI26" s="757"/>
      <c r="PVJ26" s="757"/>
      <c r="PVK26" s="757"/>
      <c r="PVL26" s="757"/>
      <c r="PVM26" s="757"/>
      <c r="PVN26" s="757"/>
      <c r="PVO26" s="757"/>
      <c r="PVP26" s="757"/>
      <c r="PVQ26" s="757"/>
      <c r="PVR26" s="757"/>
      <c r="PVS26" s="757"/>
      <c r="PVT26" s="757"/>
      <c r="PVU26" s="757"/>
      <c r="PVV26" s="757"/>
      <c r="PVW26" s="757"/>
      <c r="PVX26" s="757"/>
      <c r="PVY26" s="757"/>
      <c r="PVZ26" s="757"/>
      <c r="PWA26" s="757"/>
      <c r="PWB26" s="757"/>
      <c r="PWC26" s="757"/>
      <c r="PWD26" s="757"/>
      <c r="PWE26" s="757"/>
      <c r="PWF26" s="757"/>
      <c r="PWG26" s="757"/>
      <c r="PWH26" s="757"/>
      <c r="PWI26" s="757"/>
      <c r="PWJ26" s="757"/>
      <c r="PWK26" s="757"/>
      <c r="PWL26" s="757"/>
      <c r="PWM26" s="757"/>
      <c r="PWN26" s="757"/>
      <c r="PWO26" s="757"/>
      <c r="PWP26" s="757"/>
      <c r="PWQ26" s="757"/>
      <c r="PWR26" s="757"/>
      <c r="PWS26" s="757"/>
      <c r="PWT26" s="757"/>
      <c r="PWU26" s="757"/>
      <c r="PWV26" s="757"/>
      <c r="PWW26" s="757"/>
      <c r="PWX26" s="757"/>
      <c r="PWY26" s="757"/>
      <c r="PWZ26" s="757"/>
      <c r="PXA26" s="757"/>
      <c r="PXB26" s="757"/>
      <c r="PXC26" s="757"/>
      <c r="PXD26" s="757"/>
      <c r="PXE26" s="757"/>
      <c r="PXF26" s="757"/>
      <c r="PXG26" s="757"/>
      <c r="PXH26" s="757"/>
      <c r="PXI26" s="757"/>
      <c r="PXJ26" s="757"/>
      <c r="PXK26" s="757"/>
      <c r="PXL26" s="757"/>
      <c r="PXM26" s="757"/>
      <c r="PXN26" s="757"/>
      <c r="PXO26" s="757"/>
      <c r="PXP26" s="757"/>
      <c r="PXQ26" s="757"/>
      <c r="PXR26" s="757"/>
      <c r="PXS26" s="757"/>
      <c r="PXT26" s="757"/>
      <c r="PXU26" s="757"/>
      <c r="PXV26" s="757"/>
      <c r="PXW26" s="757"/>
      <c r="PXX26" s="757"/>
      <c r="PXY26" s="757"/>
      <c r="PXZ26" s="757"/>
      <c r="PYA26" s="757"/>
      <c r="PYB26" s="757"/>
      <c r="PYC26" s="757"/>
      <c r="PYD26" s="757"/>
      <c r="PYE26" s="757"/>
      <c r="PYF26" s="757"/>
      <c r="PYG26" s="757"/>
      <c r="PYH26" s="757"/>
      <c r="PYI26" s="757"/>
      <c r="PYJ26" s="757"/>
      <c r="PYK26" s="757"/>
      <c r="PYL26" s="757"/>
      <c r="PYM26" s="757"/>
      <c r="PYN26" s="757"/>
      <c r="PYO26" s="757"/>
      <c r="PYP26" s="757"/>
      <c r="PYQ26" s="757"/>
      <c r="PYR26" s="757"/>
      <c r="PYS26" s="757"/>
      <c r="PYT26" s="757"/>
      <c r="PYU26" s="757"/>
      <c r="PYV26" s="757"/>
      <c r="PYW26" s="757"/>
      <c r="PYX26" s="757"/>
      <c r="PYY26" s="757"/>
      <c r="PYZ26" s="757"/>
      <c r="PZA26" s="757"/>
      <c r="PZB26" s="757"/>
      <c r="PZC26" s="757"/>
      <c r="PZD26" s="757"/>
      <c r="PZE26" s="757"/>
      <c r="PZF26" s="757"/>
      <c r="PZG26" s="757"/>
      <c r="PZH26" s="757"/>
      <c r="PZI26" s="757"/>
      <c r="PZJ26" s="757"/>
      <c r="PZK26" s="757"/>
      <c r="PZL26" s="757"/>
      <c r="PZM26" s="757"/>
      <c r="PZN26" s="757"/>
      <c r="PZO26" s="757"/>
      <c r="PZP26" s="757"/>
      <c r="PZQ26" s="757"/>
      <c r="PZR26" s="757"/>
      <c r="PZS26" s="757"/>
      <c r="PZT26" s="757"/>
      <c r="PZU26" s="757"/>
      <c r="PZV26" s="757"/>
      <c r="PZW26" s="757"/>
      <c r="PZX26" s="757"/>
      <c r="PZY26" s="757"/>
      <c r="PZZ26" s="757"/>
      <c r="QAA26" s="757"/>
      <c r="QAB26" s="757"/>
      <c r="QAC26" s="757"/>
      <c r="QAD26" s="757"/>
      <c r="QAE26" s="757"/>
      <c r="QAF26" s="757"/>
      <c r="QAG26" s="757"/>
      <c r="QAH26" s="757"/>
      <c r="QAI26" s="757"/>
      <c r="QAJ26" s="757"/>
      <c r="QAK26" s="757"/>
      <c r="QAL26" s="757"/>
      <c r="QAM26" s="757"/>
      <c r="QAN26" s="757"/>
      <c r="QAO26" s="757"/>
      <c r="QAP26" s="757"/>
      <c r="QAQ26" s="757"/>
      <c r="QAR26" s="757"/>
      <c r="QAS26" s="757"/>
      <c r="QAT26" s="757"/>
      <c r="QAU26" s="757"/>
      <c r="QAV26" s="757"/>
      <c r="QAW26" s="757"/>
      <c r="QAX26" s="757"/>
      <c r="QAY26" s="757"/>
      <c r="QAZ26" s="757"/>
      <c r="QBA26" s="757"/>
      <c r="QBB26" s="757"/>
      <c r="QBC26" s="757"/>
      <c r="QBD26" s="757"/>
      <c r="QBE26" s="757"/>
      <c r="QBF26" s="757"/>
      <c r="QBG26" s="757"/>
      <c r="QBH26" s="757"/>
      <c r="QBI26" s="757"/>
      <c r="QBJ26" s="757"/>
      <c r="QBK26" s="757"/>
      <c r="QBL26" s="757"/>
      <c r="QBM26" s="757"/>
      <c r="QBN26" s="757"/>
      <c r="QBO26" s="757"/>
      <c r="QBP26" s="757"/>
      <c r="QBQ26" s="757"/>
      <c r="QBR26" s="757"/>
      <c r="QBS26" s="757"/>
      <c r="QBT26" s="757"/>
      <c r="QBU26" s="757"/>
      <c r="QBV26" s="757"/>
      <c r="QBW26" s="757"/>
      <c r="QBX26" s="757"/>
      <c r="QBY26" s="757"/>
      <c r="QBZ26" s="757"/>
      <c r="QCA26" s="757"/>
      <c r="QCB26" s="757"/>
      <c r="QCC26" s="757"/>
      <c r="QCD26" s="757"/>
      <c r="QCE26" s="757"/>
      <c r="QCF26" s="757"/>
      <c r="QCG26" s="757"/>
      <c r="QCH26" s="757"/>
      <c r="QCI26" s="757"/>
      <c r="QCJ26" s="757"/>
      <c r="QCK26" s="757"/>
      <c r="QCL26" s="757"/>
      <c r="QCM26" s="757"/>
      <c r="QCN26" s="757"/>
      <c r="QCO26" s="757"/>
      <c r="QCP26" s="757"/>
      <c r="QCQ26" s="757"/>
      <c r="QCR26" s="757"/>
      <c r="QCS26" s="757"/>
      <c r="QCT26" s="757"/>
      <c r="QCU26" s="757"/>
      <c r="QCV26" s="757"/>
      <c r="QCW26" s="757"/>
      <c r="QCX26" s="757"/>
      <c r="QCY26" s="757"/>
      <c r="QCZ26" s="757"/>
      <c r="QDA26" s="757"/>
      <c r="QDB26" s="757"/>
      <c r="QDC26" s="757"/>
      <c r="QDD26" s="757"/>
      <c r="QDE26" s="757"/>
      <c r="QDF26" s="757"/>
      <c r="QDG26" s="757"/>
      <c r="QDH26" s="757"/>
      <c r="QDI26" s="757"/>
      <c r="QDJ26" s="757"/>
      <c r="QDK26" s="757"/>
      <c r="QDL26" s="757"/>
      <c r="QDM26" s="757"/>
      <c r="QDN26" s="757"/>
      <c r="QDO26" s="757"/>
      <c r="QDP26" s="757"/>
      <c r="QDQ26" s="757"/>
      <c r="QDR26" s="757"/>
      <c r="QDS26" s="757"/>
      <c r="QDT26" s="757"/>
      <c r="QDU26" s="757"/>
      <c r="QDV26" s="757"/>
      <c r="QDW26" s="757"/>
      <c r="QDX26" s="757"/>
      <c r="QDY26" s="757"/>
      <c r="QDZ26" s="757"/>
      <c r="QEA26" s="757"/>
      <c r="QEB26" s="757"/>
      <c r="QEC26" s="757"/>
      <c r="QED26" s="757"/>
      <c r="QEE26" s="757"/>
      <c r="QEF26" s="757"/>
      <c r="QEG26" s="757"/>
      <c r="QEH26" s="757"/>
      <c r="QEI26" s="757"/>
      <c r="QEJ26" s="757"/>
      <c r="QEK26" s="757"/>
      <c r="QEL26" s="757"/>
      <c r="QEM26" s="757"/>
      <c r="QEN26" s="757"/>
      <c r="QEO26" s="757"/>
      <c r="QEP26" s="757"/>
      <c r="QEQ26" s="757"/>
      <c r="QER26" s="757"/>
      <c r="QES26" s="757"/>
      <c r="QET26" s="757"/>
      <c r="QEU26" s="757"/>
      <c r="QEV26" s="757"/>
      <c r="QEW26" s="757"/>
      <c r="QEX26" s="757"/>
      <c r="QEY26" s="757"/>
      <c r="QEZ26" s="757"/>
      <c r="QFA26" s="757"/>
      <c r="QFB26" s="757"/>
      <c r="QFC26" s="757"/>
      <c r="QFD26" s="757"/>
      <c r="QFE26" s="757"/>
      <c r="QFF26" s="757"/>
      <c r="QFG26" s="757"/>
      <c r="QFH26" s="757"/>
      <c r="QFI26" s="757"/>
      <c r="QFJ26" s="757"/>
      <c r="QFK26" s="757"/>
      <c r="QFL26" s="757"/>
      <c r="QFM26" s="757"/>
      <c r="QFN26" s="757"/>
      <c r="QFO26" s="757"/>
      <c r="QFP26" s="757"/>
      <c r="QFQ26" s="757"/>
      <c r="QFR26" s="757"/>
      <c r="QFS26" s="757"/>
      <c r="QFT26" s="757"/>
      <c r="QFU26" s="757"/>
      <c r="QFV26" s="757"/>
      <c r="QFW26" s="757"/>
      <c r="QFX26" s="757"/>
      <c r="QFY26" s="757"/>
      <c r="QFZ26" s="757"/>
      <c r="QGA26" s="757"/>
      <c r="QGB26" s="757"/>
      <c r="QGC26" s="757"/>
      <c r="QGD26" s="757"/>
      <c r="QGE26" s="757"/>
      <c r="QGF26" s="757"/>
      <c r="QGG26" s="757"/>
      <c r="QGH26" s="757"/>
      <c r="QGI26" s="757"/>
      <c r="QGJ26" s="757"/>
      <c r="QGK26" s="757"/>
      <c r="QGL26" s="757"/>
      <c r="QGM26" s="757"/>
      <c r="QGN26" s="757"/>
      <c r="QGO26" s="757"/>
      <c r="QGP26" s="757"/>
      <c r="QGQ26" s="757"/>
      <c r="QGR26" s="757"/>
      <c r="QGS26" s="757"/>
      <c r="QGT26" s="757"/>
      <c r="QGU26" s="757"/>
      <c r="QGV26" s="757"/>
      <c r="QGW26" s="757"/>
      <c r="QGX26" s="757"/>
      <c r="QGY26" s="757"/>
      <c r="QGZ26" s="757"/>
      <c r="QHA26" s="757"/>
      <c r="QHB26" s="757"/>
      <c r="QHC26" s="757"/>
      <c r="QHD26" s="757"/>
      <c r="QHE26" s="757"/>
      <c r="QHF26" s="757"/>
      <c r="QHG26" s="757"/>
      <c r="QHH26" s="757"/>
      <c r="QHI26" s="757"/>
      <c r="QHJ26" s="757"/>
      <c r="QHK26" s="757"/>
      <c r="QHL26" s="757"/>
      <c r="QHM26" s="757"/>
      <c r="QHN26" s="757"/>
      <c r="QHO26" s="757"/>
      <c r="QHP26" s="757"/>
      <c r="QHQ26" s="757"/>
      <c r="QHR26" s="757"/>
      <c r="QHS26" s="757"/>
      <c r="QHT26" s="757"/>
      <c r="QHU26" s="757"/>
      <c r="QHV26" s="757"/>
      <c r="QHW26" s="757"/>
      <c r="QHX26" s="757"/>
      <c r="QHY26" s="757"/>
      <c r="QHZ26" s="757"/>
      <c r="QIA26" s="757"/>
      <c r="QIB26" s="757"/>
      <c r="QIC26" s="757"/>
      <c r="QID26" s="757"/>
      <c r="QIE26" s="757"/>
      <c r="QIF26" s="757"/>
      <c r="QIG26" s="757"/>
      <c r="QIH26" s="757"/>
      <c r="QII26" s="757"/>
      <c r="QIJ26" s="757"/>
      <c r="QIK26" s="757"/>
      <c r="QIL26" s="757"/>
      <c r="QIM26" s="757"/>
      <c r="QIN26" s="757"/>
      <c r="QIO26" s="757"/>
      <c r="QIP26" s="757"/>
      <c r="QIQ26" s="757"/>
      <c r="QIR26" s="757"/>
      <c r="QIS26" s="757"/>
      <c r="QIT26" s="757"/>
      <c r="QIU26" s="757"/>
      <c r="QIV26" s="757"/>
      <c r="QIW26" s="757"/>
      <c r="QIX26" s="757"/>
      <c r="QIY26" s="757"/>
      <c r="QIZ26" s="757"/>
      <c r="QJA26" s="757"/>
      <c r="QJB26" s="757"/>
      <c r="QJC26" s="757"/>
      <c r="QJD26" s="757"/>
      <c r="QJE26" s="757"/>
      <c r="QJF26" s="757"/>
      <c r="QJG26" s="757"/>
      <c r="QJH26" s="757"/>
      <c r="QJI26" s="757"/>
      <c r="QJJ26" s="757"/>
      <c r="QJK26" s="757"/>
      <c r="QJL26" s="757"/>
      <c r="QJM26" s="757"/>
      <c r="QJN26" s="757"/>
      <c r="QJO26" s="757"/>
      <c r="QJP26" s="757"/>
      <c r="QJQ26" s="757"/>
      <c r="QJR26" s="757"/>
      <c r="QJS26" s="757"/>
      <c r="QJT26" s="757"/>
      <c r="QJU26" s="757"/>
      <c r="QJV26" s="757"/>
      <c r="QJW26" s="757"/>
      <c r="QJX26" s="757"/>
      <c r="QJY26" s="757"/>
      <c r="QJZ26" s="757"/>
      <c r="QKA26" s="757"/>
      <c r="QKB26" s="757"/>
      <c r="QKC26" s="757"/>
      <c r="QKD26" s="757"/>
      <c r="QKE26" s="757"/>
      <c r="QKF26" s="757"/>
      <c r="QKG26" s="757"/>
      <c r="QKH26" s="757"/>
      <c r="QKI26" s="757"/>
      <c r="QKJ26" s="757"/>
      <c r="QKK26" s="757"/>
      <c r="QKL26" s="757"/>
      <c r="QKM26" s="757"/>
      <c r="QKN26" s="757"/>
      <c r="QKO26" s="757"/>
      <c r="QKP26" s="757"/>
      <c r="QKQ26" s="757"/>
      <c r="QKR26" s="757"/>
      <c r="QKS26" s="757"/>
      <c r="QKT26" s="757"/>
      <c r="QKU26" s="757"/>
      <c r="QKV26" s="757"/>
      <c r="QKW26" s="757"/>
      <c r="QKX26" s="757"/>
      <c r="QKY26" s="757"/>
      <c r="QKZ26" s="757"/>
      <c r="QLA26" s="757"/>
      <c r="QLB26" s="757"/>
      <c r="QLC26" s="757"/>
      <c r="QLD26" s="757"/>
      <c r="QLE26" s="757"/>
      <c r="QLF26" s="757"/>
      <c r="QLG26" s="757"/>
      <c r="QLH26" s="757"/>
      <c r="QLI26" s="757"/>
      <c r="QLJ26" s="757"/>
      <c r="QLK26" s="757"/>
      <c r="QLL26" s="757"/>
      <c r="QLM26" s="757"/>
      <c r="QLN26" s="757"/>
      <c r="QLO26" s="757"/>
      <c r="QLP26" s="757"/>
      <c r="QLQ26" s="757"/>
      <c r="QLR26" s="757"/>
      <c r="QLS26" s="757"/>
      <c r="QLT26" s="757"/>
      <c r="QLU26" s="757"/>
      <c r="QLV26" s="757"/>
      <c r="QLW26" s="757"/>
      <c r="QLX26" s="757"/>
      <c r="QLY26" s="757"/>
      <c r="QLZ26" s="757"/>
      <c r="QMA26" s="757"/>
      <c r="QMB26" s="757"/>
      <c r="QMC26" s="757"/>
      <c r="QMD26" s="757"/>
      <c r="QME26" s="757"/>
      <c r="QMF26" s="757"/>
      <c r="QMG26" s="757"/>
      <c r="QMH26" s="757"/>
      <c r="QMI26" s="757"/>
      <c r="QMJ26" s="757"/>
      <c r="QMK26" s="757"/>
      <c r="QML26" s="757"/>
      <c r="QMM26" s="757"/>
      <c r="QMN26" s="757"/>
      <c r="QMO26" s="757"/>
      <c r="QMP26" s="757"/>
      <c r="QMQ26" s="757"/>
      <c r="QMR26" s="757"/>
      <c r="QMS26" s="757"/>
      <c r="QMT26" s="757"/>
      <c r="QMU26" s="757"/>
      <c r="QMV26" s="757"/>
      <c r="QMW26" s="757"/>
      <c r="QMX26" s="757"/>
      <c r="QMY26" s="757"/>
      <c r="QMZ26" s="757"/>
      <c r="QNA26" s="757"/>
      <c r="QNB26" s="757"/>
      <c r="QNC26" s="757"/>
      <c r="QND26" s="757"/>
      <c r="QNE26" s="757"/>
      <c r="QNF26" s="757"/>
      <c r="QNG26" s="757"/>
      <c r="QNH26" s="757"/>
      <c r="QNI26" s="757"/>
      <c r="QNJ26" s="757"/>
      <c r="QNK26" s="757"/>
      <c r="QNL26" s="757"/>
      <c r="QNM26" s="757"/>
      <c r="QNN26" s="757"/>
      <c r="QNO26" s="757"/>
      <c r="QNP26" s="757"/>
      <c r="QNQ26" s="757"/>
      <c r="QNR26" s="757"/>
      <c r="QNS26" s="757"/>
      <c r="QNT26" s="757"/>
      <c r="QNU26" s="757"/>
      <c r="QNV26" s="757"/>
      <c r="QNW26" s="757"/>
      <c r="QNX26" s="757"/>
      <c r="QNY26" s="757"/>
      <c r="QNZ26" s="757"/>
      <c r="QOA26" s="757"/>
      <c r="QOB26" s="757"/>
      <c r="QOC26" s="757"/>
      <c r="QOD26" s="757"/>
      <c r="QOE26" s="757"/>
      <c r="QOF26" s="757"/>
      <c r="QOG26" s="757"/>
      <c r="QOH26" s="757"/>
      <c r="QOI26" s="757"/>
      <c r="QOJ26" s="757"/>
      <c r="QOK26" s="757"/>
      <c r="QOL26" s="757"/>
      <c r="QOM26" s="757"/>
      <c r="QON26" s="757"/>
      <c r="QOO26" s="757"/>
      <c r="QOP26" s="757"/>
      <c r="QOQ26" s="757"/>
      <c r="QOR26" s="757"/>
      <c r="QOS26" s="757"/>
      <c r="QOT26" s="757"/>
      <c r="QOU26" s="757"/>
      <c r="QOV26" s="757"/>
      <c r="QOW26" s="757"/>
      <c r="QOX26" s="757"/>
      <c r="QOY26" s="757"/>
      <c r="QOZ26" s="757"/>
      <c r="QPA26" s="757"/>
      <c r="QPB26" s="757"/>
      <c r="QPC26" s="757"/>
      <c r="QPD26" s="757"/>
      <c r="QPE26" s="757"/>
      <c r="QPF26" s="757"/>
      <c r="QPG26" s="757"/>
      <c r="QPH26" s="757"/>
      <c r="QPI26" s="757"/>
      <c r="QPJ26" s="757"/>
      <c r="QPK26" s="757"/>
      <c r="QPL26" s="757"/>
      <c r="QPM26" s="757"/>
      <c r="QPN26" s="757"/>
      <c r="QPO26" s="757"/>
      <c r="QPP26" s="757"/>
      <c r="QPQ26" s="757"/>
      <c r="QPR26" s="757"/>
      <c r="QPS26" s="757"/>
      <c r="QPT26" s="757"/>
      <c r="QPU26" s="757"/>
      <c r="QPV26" s="757"/>
      <c r="QPW26" s="757"/>
      <c r="QPX26" s="757"/>
      <c r="QPY26" s="757"/>
      <c r="QPZ26" s="757"/>
      <c r="QQA26" s="757"/>
      <c r="QQB26" s="757"/>
      <c r="QQC26" s="757"/>
      <c r="QQD26" s="757"/>
      <c r="QQE26" s="757"/>
      <c r="QQF26" s="757"/>
      <c r="QQG26" s="757"/>
      <c r="QQH26" s="757"/>
      <c r="QQI26" s="757"/>
      <c r="QQJ26" s="757"/>
      <c r="QQK26" s="757"/>
      <c r="QQL26" s="757"/>
      <c r="QQM26" s="757"/>
      <c r="QQN26" s="757"/>
      <c r="QQO26" s="757"/>
      <c r="QQP26" s="757"/>
      <c r="QQQ26" s="757"/>
      <c r="QQR26" s="757"/>
      <c r="QQS26" s="757"/>
      <c r="QQT26" s="757"/>
      <c r="QQU26" s="757"/>
      <c r="QQV26" s="757"/>
      <c r="QQW26" s="757"/>
      <c r="QQX26" s="757"/>
      <c r="QQY26" s="757"/>
      <c r="QQZ26" s="757"/>
      <c r="QRA26" s="757"/>
      <c r="QRB26" s="757"/>
      <c r="QRC26" s="757"/>
      <c r="QRD26" s="757"/>
      <c r="QRE26" s="757"/>
      <c r="QRF26" s="757"/>
      <c r="QRG26" s="757"/>
      <c r="QRH26" s="757"/>
      <c r="QRI26" s="757"/>
      <c r="QRJ26" s="757"/>
      <c r="QRK26" s="757"/>
      <c r="QRL26" s="757"/>
      <c r="QRM26" s="757"/>
      <c r="QRN26" s="757"/>
      <c r="QRO26" s="757"/>
      <c r="QRP26" s="757"/>
      <c r="QRQ26" s="757"/>
      <c r="QRR26" s="757"/>
      <c r="QRS26" s="757"/>
      <c r="QRT26" s="757"/>
      <c r="QRU26" s="757"/>
      <c r="QRV26" s="757"/>
      <c r="QRW26" s="757"/>
      <c r="QRX26" s="757"/>
      <c r="QRY26" s="757"/>
      <c r="QRZ26" s="757"/>
      <c r="QSA26" s="757"/>
      <c r="QSB26" s="757"/>
      <c r="QSC26" s="757"/>
      <c r="QSD26" s="757"/>
      <c r="QSE26" s="757"/>
      <c r="QSF26" s="757"/>
      <c r="QSG26" s="757"/>
      <c r="QSH26" s="757"/>
      <c r="QSI26" s="757"/>
      <c r="QSJ26" s="757"/>
      <c r="QSK26" s="757"/>
      <c r="QSL26" s="757"/>
      <c r="QSM26" s="757"/>
      <c r="QSN26" s="757"/>
      <c r="QSO26" s="757"/>
      <c r="QSP26" s="757"/>
      <c r="QSQ26" s="757"/>
      <c r="QSR26" s="757"/>
      <c r="QSS26" s="757"/>
      <c r="QST26" s="757"/>
      <c r="QSU26" s="757"/>
      <c r="QSV26" s="757"/>
      <c r="QSW26" s="757"/>
      <c r="QSX26" s="757"/>
      <c r="QSY26" s="757"/>
      <c r="QSZ26" s="757"/>
      <c r="QTA26" s="757"/>
      <c r="QTB26" s="757"/>
      <c r="QTC26" s="757"/>
      <c r="QTD26" s="757"/>
      <c r="QTE26" s="757"/>
      <c r="QTF26" s="757"/>
      <c r="QTG26" s="757"/>
      <c r="QTH26" s="757"/>
      <c r="QTI26" s="757"/>
      <c r="QTJ26" s="757"/>
      <c r="QTK26" s="757"/>
      <c r="QTL26" s="757"/>
      <c r="QTM26" s="757"/>
      <c r="QTN26" s="757"/>
      <c r="QTO26" s="757"/>
      <c r="QTP26" s="757"/>
      <c r="QTQ26" s="757"/>
      <c r="QTR26" s="757"/>
      <c r="QTS26" s="757"/>
      <c r="QTT26" s="757"/>
      <c r="QTU26" s="757"/>
      <c r="QTV26" s="757"/>
      <c r="QTW26" s="757"/>
      <c r="QTX26" s="757"/>
      <c r="QTY26" s="757"/>
      <c r="QTZ26" s="757"/>
      <c r="QUA26" s="757"/>
      <c r="QUB26" s="757"/>
      <c r="QUC26" s="757"/>
      <c r="QUD26" s="757"/>
      <c r="QUE26" s="757"/>
      <c r="QUF26" s="757"/>
      <c r="QUG26" s="757"/>
      <c r="QUH26" s="757"/>
      <c r="QUI26" s="757"/>
      <c r="QUJ26" s="757"/>
      <c r="QUK26" s="757"/>
      <c r="QUL26" s="757"/>
      <c r="QUM26" s="757"/>
      <c r="QUN26" s="757"/>
      <c r="QUO26" s="757"/>
      <c r="QUP26" s="757"/>
      <c r="QUQ26" s="757"/>
      <c r="QUR26" s="757"/>
      <c r="QUS26" s="757"/>
      <c r="QUT26" s="757"/>
      <c r="QUU26" s="757"/>
      <c r="QUV26" s="757"/>
      <c r="QUW26" s="757"/>
      <c r="QUX26" s="757"/>
      <c r="QUY26" s="757"/>
      <c r="QUZ26" s="757"/>
      <c r="QVA26" s="757"/>
      <c r="QVB26" s="757"/>
      <c r="QVC26" s="757"/>
      <c r="QVD26" s="757"/>
      <c r="QVE26" s="757"/>
      <c r="QVF26" s="757"/>
      <c r="QVG26" s="757"/>
      <c r="QVH26" s="757"/>
      <c r="QVI26" s="757"/>
      <c r="QVJ26" s="757"/>
      <c r="QVK26" s="757"/>
      <c r="QVL26" s="757"/>
      <c r="QVM26" s="757"/>
      <c r="QVN26" s="757"/>
      <c r="QVO26" s="757"/>
      <c r="QVP26" s="757"/>
      <c r="QVQ26" s="757"/>
      <c r="QVR26" s="757"/>
      <c r="QVS26" s="757"/>
      <c r="QVT26" s="757"/>
      <c r="QVU26" s="757"/>
      <c r="QVV26" s="757"/>
      <c r="QVW26" s="757"/>
      <c r="QVX26" s="757"/>
      <c r="QVY26" s="757"/>
      <c r="QVZ26" s="757"/>
      <c r="QWA26" s="757"/>
      <c r="QWB26" s="757"/>
      <c r="QWC26" s="757"/>
      <c r="QWD26" s="757"/>
      <c r="QWE26" s="757"/>
      <c r="QWF26" s="757"/>
      <c r="QWG26" s="757"/>
      <c r="QWH26" s="757"/>
      <c r="QWI26" s="757"/>
      <c r="QWJ26" s="757"/>
      <c r="QWK26" s="757"/>
      <c r="QWL26" s="757"/>
      <c r="QWM26" s="757"/>
      <c r="QWN26" s="757"/>
      <c r="QWO26" s="757"/>
      <c r="QWP26" s="757"/>
      <c r="QWQ26" s="757"/>
      <c r="QWR26" s="757"/>
      <c r="QWS26" s="757"/>
      <c r="QWT26" s="757"/>
      <c r="QWU26" s="757"/>
      <c r="QWV26" s="757"/>
      <c r="QWW26" s="757"/>
      <c r="QWX26" s="757"/>
      <c r="QWY26" s="757"/>
      <c r="QWZ26" s="757"/>
      <c r="QXA26" s="757"/>
      <c r="QXB26" s="757"/>
      <c r="QXC26" s="757"/>
      <c r="QXD26" s="757"/>
      <c r="QXE26" s="757"/>
      <c r="QXF26" s="757"/>
      <c r="QXG26" s="757"/>
      <c r="QXH26" s="757"/>
      <c r="QXI26" s="757"/>
      <c r="QXJ26" s="757"/>
      <c r="QXK26" s="757"/>
      <c r="QXL26" s="757"/>
      <c r="QXM26" s="757"/>
      <c r="QXN26" s="757"/>
      <c r="QXO26" s="757"/>
      <c r="QXP26" s="757"/>
      <c r="QXQ26" s="757"/>
      <c r="QXR26" s="757"/>
      <c r="QXS26" s="757"/>
      <c r="QXT26" s="757"/>
      <c r="QXU26" s="757"/>
      <c r="QXV26" s="757"/>
      <c r="QXW26" s="757"/>
      <c r="QXX26" s="757"/>
      <c r="QXY26" s="757"/>
      <c r="QXZ26" s="757"/>
      <c r="QYA26" s="757"/>
      <c r="QYB26" s="757"/>
      <c r="QYC26" s="757"/>
      <c r="QYD26" s="757"/>
      <c r="QYE26" s="757"/>
      <c r="QYF26" s="757"/>
      <c r="QYG26" s="757"/>
      <c r="QYH26" s="757"/>
      <c r="QYI26" s="757"/>
      <c r="QYJ26" s="757"/>
      <c r="QYK26" s="757"/>
      <c r="QYL26" s="757"/>
      <c r="QYM26" s="757"/>
      <c r="QYN26" s="757"/>
      <c r="QYO26" s="757"/>
      <c r="QYP26" s="757"/>
      <c r="QYQ26" s="757"/>
      <c r="QYR26" s="757"/>
      <c r="QYS26" s="757"/>
      <c r="QYT26" s="757"/>
      <c r="QYU26" s="757"/>
      <c r="QYV26" s="757"/>
      <c r="QYW26" s="757"/>
      <c r="QYX26" s="757"/>
      <c r="QYY26" s="757"/>
      <c r="QYZ26" s="757"/>
      <c r="QZA26" s="757"/>
      <c r="QZB26" s="757"/>
      <c r="QZC26" s="757"/>
      <c r="QZD26" s="757"/>
      <c r="QZE26" s="757"/>
      <c r="QZF26" s="757"/>
      <c r="QZG26" s="757"/>
      <c r="QZH26" s="757"/>
      <c r="QZI26" s="757"/>
      <c r="QZJ26" s="757"/>
      <c r="QZK26" s="757"/>
      <c r="QZL26" s="757"/>
      <c r="QZM26" s="757"/>
      <c r="QZN26" s="757"/>
      <c r="QZO26" s="757"/>
      <c r="QZP26" s="757"/>
      <c r="QZQ26" s="757"/>
      <c r="QZR26" s="757"/>
      <c r="QZS26" s="757"/>
      <c r="QZT26" s="757"/>
      <c r="QZU26" s="757"/>
      <c r="QZV26" s="757"/>
      <c r="QZW26" s="757"/>
      <c r="QZX26" s="757"/>
      <c r="QZY26" s="757"/>
      <c r="QZZ26" s="757"/>
      <c r="RAA26" s="757"/>
      <c r="RAB26" s="757"/>
      <c r="RAC26" s="757"/>
      <c r="RAD26" s="757"/>
      <c r="RAE26" s="757"/>
      <c r="RAF26" s="757"/>
      <c r="RAG26" s="757"/>
      <c r="RAH26" s="757"/>
      <c r="RAI26" s="757"/>
      <c r="RAJ26" s="757"/>
      <c r="RAK26" s="757"/>
      <c r="RAL26" s="757"/>
      <c r="RAM26" s="757"/>
      <c r="RAN26" s="757"/>
      <c r="RAO26" s="757"/>
      <c r="RAP26" s="757"/>
      <c r="RAQ26" s="757"/>
      <c r="RAR26" s="757"/>
      <c r="RAS26" s="757"/>
      <c r="RAT26" s="757"/>
      <c r="RAU26" s="757"/>
      <c r="RAV26" s="757"/>
      <c r="RAW26" s="757"/>
      <c r="RAX26" s="757"/>
      <c r="RAY26" s="757"/>
      <c r="RAZ26" s="757"/>
      <c r="RBA26" s="757"/>
      <c r="RBB26" s="757"/>
      <c r="RBC26" s="757"/>
      <c r="RBD26" s="757"/>
      <c r="RBE26" s="757"/>
      <c r="RBF26" s="757"/>
      <c r="RBG26" s="757"/>
      <c r="RBH26" s="757"/>
      <c r="RBI26" s="757"/>
      <c r="RBJ26" s="757"/>
      <c r="RBK26" s="757"/>
      <c r="RBL26" s="757"/>
      <c r="RBM26" s="757"/>
      <c r="RBN26" s="757"/>
      <c r="RBO26" s="757"/>
      <c r="RBP26" s="757"/>
      <c r="RBQ26" s="757"/>
      <c r="RBR26" s="757"/>
      <c r="RBS26" s="757"/>
      <c r="RBT26" s="757"/>
      <c r="RBU26" s="757"/>
      <c r="RBV26" s="757"/>
      <c r="RBW26" s="757"/>
      <c r="RBX26" s="757"/>
      <c r="RBY26" s="757"/>
      <c r="RBZ26" s="757"/>
      <c r="RCA26" s="757"/>
      <c r="RCB26" s="757"/>
      <c r="RCC26" s="757"/>
      <c r="RCD26" s="757"/>
      <c r="RCE26" s="757"/>
      <c r="RCF26" s="757"/>
      <c r="RCG26" s="757"/>
      <c r="RCH26" s="757"/>
      <c r="RCI26" s="757"/>
      <c r="RCJ26" s="757"/>
      <c r="RCK26" s="757"/>
      <c r="RCL26" s="757"/>
      <c r="RCM26" s="757"/>
      <c r="RCN26" s="757"/>
      <c r="RCO26" s="757"/>
      <c r="RCP26" s="757"/>
      <c r="RCQ26" s="757"/>
      <c r="RCR26" s="757"/>
      <c r="RCS26" s="757"/>
      <c r="RCT26" s="757"/>
      <c r="RCU26" s="757"/>
      <c r="RCV26" s="757"/>
      <c r="RCW26" s="757"/>
      <c r="RCX26" s="757"/>
      <c r="RCY26" s="757"/>
      <c r="RCZ26" s="757"/>
      <c r="RDA26" s="757"/>
      <c r="RDB26" s="757"/>
      <c r="RDC26" s="757"/>
      <c r="RDD26" s="757"/>
      <c r="RDE26" s="757"/>
      <c r="RDF26" s="757"/>
      <c r="RDG26" s="757"/>
      <c r="RDH26" s="757"/>
      <c r="RDI26" s="757"/>
      <c r="RDJ26" s="757"/>
      <c r="RDK26" s="757"/>
      <c r="RDL26" s="757"/>
      <c r="RDM26" s="757"/>
      <c r="RDN26" s="757"/>
      <c r="RDO26" s="757"/>
      <c r="RDP26" s="757"/>
      <c r="RDQ26" s="757"/>
      <c r="RDR26" s="757"/>
      <c r="RDS26" s="757"/>
      <c r="RDT26" s="757"/>
      <c r="RDU26" s="757"/>
      <c r="RDV26" s="757"/>
      <c r="RDW26" s="757"/>
      <c r="RDX26" s="757"/>
      <c r="RDY26" s="757"/>
      <c r="RDZ26" s="757"/>
      <c r="REA26" s="757"/>
      <c r="REB26" s="757"/>
      <c r="REC26" s="757"/>
      <c r="RED26" s="757"/>
      <c r="REE26" s="757"/>
      <c r="REF26" s="757"/>
      <c r="REG26" s="757"/>
      <c r="REH26" s="757"/>
      <c r="REI26" s="757"/>
      <c r="REJ26" s="757"/>
      <c r="REK26" s="757"/>
      <c r="REL26" s="757"/>
      <c r="REM26" s="757"/>
      <c r="REN26" s="757"/>
      <c r="REO26" s="757"/>
      <c r="REP26" s="757"/>
      <c r="REQ26" s="757"/>
      <c r="RER26" s="757"/>
      <c r="RES26" s="757"/>
      <c r="RET26" s="757"/>
      <c r="REU26" s="757"/>
      <c r="REV26" s="757"/>
      <c r="REW26" s="757"/>
      <c r="REX26" s="757"/>
      <c r="REY26" s="757"/>
      <c r="REZ26" s="757"/>
      <c r="RFA26" s="757"/>
      <c r="RFB26" s="757"/>
      <c r="RFC26" s="757"/>
      <c r="RFD26" s="757"/>
      <c r="RFE26" s="757"/>
      <c r="RFF26" s="757"/>
      <c r="RFG26" s="757"/>
      <c r="RFH26" s="757"/>
      <c r="RFI26" s="757"/>
      <c r="RFJ26" s="757"/>
      <c r="RFK26" s="757"/>
      <c r="RFL26" s="757"/>
      <c r="RFM26" s="757"/>
      <c r="RFN26" s="757"/>
      <c r="RFO26" s="757"/>
      <c r="RFP26" s="757"/>
      <c r="RFQ26" s="757"/>
      <c r="RFR26" s="757"/>
      <c r="RFS26" s="757"/>
      <c r="RFT26" s="757"/>
      <c r="RFU26" s="757"/>
      <c r="RFV26" s="757"/>
      <c r="RFW26" s="757"/>
      <c r="RFX26" s="757"/>
      <c r="RFY26" s="757"/>
      <c r="RFZ26" s="757"/>
      <c r="RGA26" s="757"/>
      <c r="RGB26" s="757"/>
      <c r="RGC26" s="757"/>
      <c r="RGD26" s="757"/>
      <c r="RGE26" s="757"/>
      <c r="RGF26" s="757"/>
      <c r="RGG26" s="757"/>
      <c r="RGH26" s="757"/>
      <c r="RGI26" s="757"/>
      <c r="RGJ26" s="757"/>
      <c r="RGK26" s="757"/>
      <c r="RGL26" s="757"/>
      <c r="RGM26" s="757"/>
      <c r="RGN26" s="757"/>
      <c r="RGO26" s="757"/>
      <c r="RGP26" s="757"/>
      <c r="RGQ26" s="757"/>
      <c r="RGR26" s="757"/>
      <c r="RGS26" s="757"/>
      <c r="RGT26" s="757"/>
      <c r="RGU26" s="757"/>
      <c r="RGV26" s="757"/>
      <c r="RGW26" s="757"/>
      <c r="RGX26" s="757"/>
      <c r="RGY26" s="757"/>
      <c r="RGZ26" s="757"/>
      <c r="RHA26" s="757"/>
      <c r="RHB26" s="757"/>
      <c r="RHC26" s="757"/>
      <c r="RHD26" s="757"/>
      <c r="RHE26" s="757"/>
      <c r="RHF26" s="757"/>
      <c r="RHG26" s="757"/>
      <c r="RHH26" s="757"/>
      <c r="RHI26" s="757"/>
      <c r="RHJ26" s="757"/>
      <c r="RHK26" s="757"/>
      <c r="RHL26" s="757"/>
      <c r="RHM26" s="757"/>
      <c r="RHN26" s="757"/>
      <c r="RHO26" s="757"/>
      <c r="RHP26" s="757"/>
      <c r="RHQ26" s="757"/>
      <c r="RHR26" s="757"/>
      <c r="RHS26" s="757"/>
      <c r="RHT26" s="757"/>
      <c r="RHU26" s="757"/>
      <c r="RHV26" s="757"/>
      <c r="RHW26" s="757"/>
      <c r="RHX26" s="757"/>
      <c r="RHY26" s="757"/>
      <c r="RHZ26" s="757"/>
      <c r="RIA26" s="757"/>
      <c r="RIB26" s="757"/>
      <c r="RIC26" s="757"/>
      <c r="RID26" s="757"/>
      <c r="RIE26" s="757"/>
      <c r="RIF26" s="757"/>
      <c r="RIG26" s="757"/>
      <c r="RIH26" s="757"/>
      <c r="RII26" s="757"/>
      <c r="RIJ26" s="757"/>
      <c r="RIK26" s="757"/>
      <c r="RIL26" s="757"/>
      <c r="RIM26" s="757"/>
      <c r="RIN26" s="757"/>
      <c r="RIO26" s="757"/>
      <c r="RIP26" s="757"/>
      <c r="RIQ26" s="757"/>
      <c r="RIR26" s="757"/>
      <c r="RIS26" s="757"/>
      <c r="RIT26" s="757"/>
      <c r="RIU26" s="757"/>
      <c r="RIV26" s="757"/>
      <c r="RIW26" s="757"/>
      <c r="RIX26" s="757"/>
      <c r="RIY26" s="757"/>
      <c r="RIZ26" s="757"/>
      <c r="RJA26" s="757"/>
      <c r="RJB26" s="757"/>
      <c r="RJC26" s="757"/>
      <c r="RJD26" s="757"/>
      <c r="RJE26" s="757"/>
      <c r="RJF26" s="757"/>
      <c r="RJG26" s="757"/>
      <c r="RJH26" s="757"/>
      <c r="RJI26" s="757"/>
      <c r="RJJ26" s="757"/>
      <c r="RJK26" s="757"/>
      <c r="RJL26" s="757"/>
      <c r="RJM26" s="757"/>
      <c r="RJN26" s="757"/>
      <c r="RJO26" s="757"/>
      <c r="RJP26" s="757"/>
      <c r="RJQ26" s="757"/>
      <c r="RJR26" s="757"/>
      <c r="RJS26" s="757"/>
      <c r="RJT26" s="757"/>
      <c r="RJU26" s="757"/>
      <c r="RJV26" s="757"/>
      <c r="RJW26" s="757"/>
      <c r="RJX26" s="757"/>
      <c r="RJY26" s="757"/>
      <c r="RJZ26" s="757"/>
      <c r="RKA26" s="757"/>
      <c r="RKB26" s="757"/>
      <c r="RKC26" s="757"/>
      <c r="RKD26" s="757"/>
      <c r="RKE26" s="757"/>
      <c r="RKF26" s="757"/>
      <c r="RKG26" s="757"/>
      <c r="RKH26" s="757"/>
      <c r="RKI26" s="757"/>
      <c r="RKJ26" s="757"/>
      <c r="RKK26" s="757"/>
      <c r="RKL26" s="757"/>
      <c r="RKM26" s="757"/>
      <c r="RKN26" s="757"/>
      <c r="RKO26" s="757"/>
      <c r="RKP26" s="757"/>
      <c r="RKQ26" s="757"/>
      <c r="RKR26" s="757"/>
      <c r="RKS26" s="757"/>
      <c r="RKT26" s="757"/>
      <c r="RKU26" s="757"/>
      <c r="RKV26" s="757"/>
      <c r="RKW26" s="757"/>
      <c r="RKX26" s="757"/>
      <c r="RKY26" s="757"/>
      <c r="RKZ26" s="757"/>
      <c r="RLA26" s="757"/>
      <c r="RLB26" s="757"/>
      <c r="RLC26" s="757"/>
      <c r="RLD26" s="757"/>
      <c r="RLE26" s="757"/>
      <c r="RLF26" s="757"/>
      <c r="RLG26" s="757"/>
      <c r="RLH26" s="757"/>
      <c r="RLI26" s="757"/>
      <c r="RLJ26" s="757"/>
      <c r="RLK26" s="757"/>
      <c r="RLL26" s="757"/>
      <c r="RLM26" s="757"/>
      <c r="RLN26" s="757"/>
      <c r="RLO26" s="757"/>
      <c r="RLP26" s="757"/>
      <c r="RLQ26" s="757"/>
      <c r="RLR26" s="757"/>
      <c r="RLS26" s="757"/>
      <c r="RLT26" s="757"/>
      <c r="RLU26" s="757"/>
      <c r="RLV26" s="757"/>
      <c r="RLW26" s="757"/>
      <c r="RLX26" s="757"/>
      <c r="RLY26" s="757"/>
      <c r="RLZ26" s="757"/>
      <c r="RMA26" s="757"/>
      <c r="RMB26" s="757"/>
      <c r="RMC26" s="757"/>
      <c r="RMD26" s="757"/>
      <c r="RME26" s="757"/>
      <c r="RMF26" s="757"/>
      <c r="RMG26" s="757"/>
      <c r="RMH26" s="757"/>
      <c r="RMI26" s="757"/>
      <c r="RMJ26" s="757"/>
      <c r="RMK26" s="757"/>
      <c r="RML26" s="757"/>
      <c r="RMM26" s="757"/>
      <c r="RMN26" s="757"/>
      <c r="RMO26" s="757"/>
      <c r="RMP26" s="757"/>
      <c r="RMQ26" s="757"/>
      <c r="RMR26" s="757"/>
      <c r="RMS26" s="757"/>
      <c r="RMT26" s="757"/>
      <c r="RMU26" s="757"/>
      <c r="RMV26" s="757"/>
      <c r="RMW26" s="757"/>
      <c r="RMX26" s="757"/>
      <c r="RMY26" s="757"/>
      <c r="RMZ26" s="757"/>
      <c r="RNA26" s="757"/>
      <c r="RNB26" s="757"/>
      <c r="RNC26" s="757"/>
      <c r="RND26" s="757"/>
      <c r="RNE26" s="757"/>
      <c r="RNF26" s="757"/>
      <c r="RNG26" s="757"/>
      <c r="RNH26" s="757"/>
      <c r="RNI26" s="757"/>
      <c r="RNJ26" s="757"/>
      <c r="RNK26" s="757"/>
      <c r="RNL26" s="757"/>
      <c r="RNM26" s="757"/>
      <c r="RNN26" s="757"/>
      <c r="RNO26" s="757"/>
      <c r="RNP26" s="757"/>
      <c r="RNQ26" s="757"/>
      <c r="RNR26" s="757"/>
      <c r="RNS26" s="757"/>
      <c r="RNT26" s="757"/>
      <c r="RNU26" s="757"/>
      <c r="RNV26" s="757"/>
      <c r="RNW26" s="757"/>
      <c r="RNX26" s="757"/>
      <c r="RNY26" s="757"/>
      <c r="RNZ26" s="757"/>
      <c r="ROA26" s="757"/>
      <c r="ROB26" s="757"/>
      <c r="ROC26" s="757"/>
      <c r="ROD26" s="757"/>
      <c r="ROE26" s="757"/>
      <c r="ROF26" s="757"/>
      <c r="ROG26" s="757"/>
      <c r="ROH26" s="757"/>
      <c r="ROI26" s="757"/>
      <c r="ROJ26" s="757"/>
      <c r="ROK26" s="757"/>
      <c r="ROL26" s="757"/>
      <c r="ROM26" s="757"/>
      <c r="RON26" s="757"/>
      <c r="ROO26" s="757"/>
      <c r="ROP26" s="757"/>
      <c r="ROQ26" s="757"/>
      <c r="ROR26" s="757"/>
      <c r="ROS26" s="757"/>
      <c r="ROT26" s="757"/>
      <c r="ROU26" s="757"/>
      <c r="ROV26" s="757"/>
      <c r="ROW26" s="757"/>
      <c r="ROX26" s="757"/>
      <c r="ROY26" s="757"/>
      <c r="ROZ26" s="757"/>
      <c r="RPA26" s="757"/>
      <c r="RPB26" s="757"/>
      <c r="RPC26" s="757"/>
      <c r="RPD26" s="757"/>
      <c r="RPE26" s="757"/>
      <c r="RPF26" s="757"/>
      <c r="RPG26" s="757"/>
      <c r="RPH26" s="757"/>
      <c r="RPI26" s="757"/>
      <c r="RPJ26" s="757"/>
      <c r="RPK26" s="757"/>
      <c r="RPL26" s="757"/>
      <c r="RPM26" s="757"/>
      <c r="RPN26" s="757"/>
      <c r="RPO26" s="757"/>
      <c r="RPP26" s="757"/>
      <c r="RPQ26" s="757"/>
      <c r="RPR26" s="757"/>
      <c r="RPS26" s="757"/>
      <c r="RPT26" s="757"/>
      <c r="RPU26" s="757"/>
      <c r="RPV26" s="757"/>
      <c r="RPW26" s="757"/>
      <c r="RPX26" s="757"/>
      <c r="RPY26" s="757"/>
      <c r="RPZ26" s="757"/>
      <c r="RQA26" s="757"/>
      <c r="RQB26" s="757"/>
      <c r="RQC26" s="757"/>
      <c r="RQD26" s="757"/>
      <c r="RQE26" s="757"/>
      <c r="RQF26" s="757"/>
      <c r="RQG26" s="757"/>
      <c r="RQH26" s="757"/>
      <c r="RQI26" s="757"/>
      <c r="RQJ26" s="757"/>
      <c r="RQK26" s="757"/>
      <c r="RQL26" s="757"/>
      <c r="RQM26" s="757"/>
      <c r="RQN26" s="757"/>
      <c r="RQO26" s="757"/>
      <c r="RQP26" s="757"/>
      <c r="RQQ26" s="757"/>
      <c r="RQR26" s="757"/>
      <c r="RQS26" s="757"/>
      <c r="RQT26" s="757"/>
      <c r="RQU26" s="757"/>
      <c r="RQV26" s="757"/>
      <c r="RQW26" s="757"/>
      <c r="RQX26" s="757"/>
      <c r="RQY26" s="757"/>
      <c r="RQZ26" s="757"/>
      <c r="RRA26" s="757"/>
      <c r="RRB26" s="757"/>
      <c r="RRC26" s="757"/>
      <c r="RRD26" s="757"/>
      <c r="RRE26" s="757"/>
      <c r="RRF26" s="757"/>
      <c r="RRG26" s="757"/>
      <c r="RRH26" s="757"/>
      <c r="RRI26" s="757"/>
      <c r="RRJ26" s="757"/>
      <c r="RRK26" s="757"/>
      <c r="RRL26" s="757"/>
      <c r="RRM26" s="757"/>
      <c r="RRN26" s="757"/>
      <c r="RRO26" s="757"/>
      <c r="RRP26" s="757"/>
      <c r="RRQ26" s="757"/>
      <c r="RRR26" s="757"/>
      <c r="RRS26" s="757"/>
      <c r="RRT26" s="757"/>
      <c r="RRU26" s="757"/>
      <c r="RRV26" s="757"/>
      <c r="RRW26" s="757"/>
      <c r="RRX26" s="757"/>
      <c r="RRY26" s="757"/>
      <c r="RRZ26" s="757"/>
      <c r="RSA26" s="757"/>
      <c r="RSB26" s="757"/>
      <c r="RSC26" s="757"/>
      <c r="RSD26" s="757"/>
      <c r="RSE26" s="757"/>
      <c r="RSF26" s="757"/>
      <c r="RSG26" s="757"/>
      <c r="RSH26" s="757"/>
      <c r="RSI26" s="757"/>
      <c r="RSJ26" s="757"/>
      <c r="RSK26" s="757"/>
      <c r="RSL26" s="757"/>
      <c r="RSM26" s="757"/>
      <c r="RSN26" s="757"/>
      <c r="RSO26" s="757"/>
      <c r="RSP26" s="757"/>
      <c r="RSQ26" s="757"/>
      <c r="RSR26" s="757"/>
      <c r="RSS26" s="757"/>
      <c r="RST26" s="757"/>
      <c r="RSU26" s="757"/>
      <c r="RSV26" s="757"/>
      <c r="RSW26" s="757"/>
      <c r="RSX26" s="757"/>
      <c r="RSY26" s="757"/>
      <c r="RSZ26" s="757"/>
      <c r="RTA26" s="757"/>
      <c r="RTB26" s="757"/>
      <c r="RTC26" s="757"/>
      <c r="RTD26" s="757"/>
      <c r="RTE26" s="757"/>
      <c r="RTF26" s="757"/>
      <c r="RTG26" s="757"/>
      <c r="RTH26" s="757"/>
      <c r="RTI26" s="757"/>
      <c r="RTJ26" s="757"/>
      <c r="RTK26" s="757"/>
      <c r="RTL26" s="757"/>
      <c r="RTM26" s="757"/>
      <c r="RTN26" s="757"/>
      <c r="RTO26" s="757"/>
      <c r="RTP26" s="757"/>
      <c r="RTQ26" s="757"/>
      <c r="RTR26" s="757"/>
      <c r="RTS26" s="757"/>
      <c r="RTT26" s="757"/>
      <c r="RTU26" s="757"/>
      <c r="RTV26" s="757"/>
      <c r="RTW26" s="757"/>
      <c r="RTX26" s="757"/>
      <c r="RTY26" s="757"/>
      <c r="RTZ26" s="757"/>
      <c r="RUA26" s="757"/>
      <c r="RUB26" s="757"/>
      <c r="RUC26" s="757"/>
      <c r="RUD26" s="757"/>
      <c r="RUE26" s="757"/>
      <c r="RUF26" s="757"/>
      <c r="RUG26" s="757"/>
      <c r="RUH26" s="757"/>
      <c r="RUI26" s="757"/>
      <c r="RUJ26" s="757"/>
      <c r="RUK26" s="757"/>
      <c r="RUL26" s="757"/>
      <c r="RUM26" s="757"/>
      <c r="RUN26" s="757"/>
      <c r="RUO26" s="757"/>
      <c r="RUP26" s="757"/>
      <c r="RUQ26" s="757"/>
      <c r="RUR26" s="757"/>
      <c r="RUS26" s="757"/>
      <c r="RUT26" s="757"/>
      <c r="RUU26" s="757"/>
      <c r="RUV26" s="757"/>
      <c r="RUW26" s="757"/>
      <c r="RUX26" s="757"/>
      <c r="RUY26" s="757"/>
      <c r="RUZ26" s="757"/>
      <c r="RVA26" s="757"/>
      <c r="RVB26" s="757"/>
      <c r="RVC26" s="757"/>
      <c r="RVD26" s="757"/>
      <c r="RVE26" s="757"/>
      <c r="RVF26" s="757"/>
      <c r="RVG26" s="757"/>
      <c r="RVH26" s="757"/>
      <c r="RVI26" s="757"/>
      <c r="RVJ26" s="757"/>
      <c r="RVK26" s="757"/>
      <c r="RVL26" s="757"/>
      <c r="RVM26" s="757"/>
      <c r="RVN26" s="757"/>
      <c r="RVO26" s="757"/>
      <c r="RVP26" s="757"/>
      <c r="RVQ26" s="757"/>
      <c r="RVR26" s="757"/>
      <c r="RVS26" s="757"/>
      <c r="RVT26" s="757"/>
      <c r="RVU26" s="757"/>
      <c r="RVV26" s="757"/>
      <c r="RVW26" s="757"/>
      <c r="RVX26" s="757"/>
      <c r="RVY26" s="757"/>
      <c r="RVZ26" s="757"/>
      <c r="RWA26" s="757"/>
      <c r="RWB26" s="757"/>
      <c r="RWC26" s="757"/>
      <c r="RWD26" s="757"/>
      <c r="RWE26" s="757"/>
      <c r="RWF26" s="757"/>
      <c r="RWG26" s="757"/>
      <c r="RWH26" s="757"/>
      <c r="RWI26" s="757"/>
      <c r="RWJ26" s="757"/>
      <c r="RWK26" s="757"/>
      <c r="RWL26" s="757"/>
      <c r="RWM26" s="757"/>
      <c r="RWN26" s="757"/>
      <c r="RWO26" s="757"/>
      <c r="RWP26" s="757"/>
      <c r="RWQ26" s="757"/>
      <c r="RWR26" s="757"/>
      <c r="RWS26" s="757"/>
      <c r="RWT26" s="757"/>
      <c r="RWU26" s="757"/>
      <c r="RWV26" s="757"/>
      <c r="RWW26" s="757"/>
      <c r="RWX26" s="757"/>
      <c r="RWY26" s="757"/>
      <c r="RWZ26" s="757"/>
      <c r="RXA26" s="757"/>
      <c r="RXB26" s="757"/>
      <c r="RXC26" s="757"/>
      <c r="RXD26" s="757"/>
      <c r="RXE26" s="757"/>
      <c r="RXF26" s="757"/>
      <c r="RXG26" s="757"/>
      <c r="RXH26" s="757"/>
      <c r="RXI26" s="757"/>
      <c r="RXJ26" s="757"/>
      <c r="RXK26" s="757"/>
      <c r="RXL26" s="757"/>
      <c r="RXM26" s="757"/>
      <c r="RXN26" s="757"/>
      <c r="RXO26" s="757"/>
      <c r="RXP26" s="757"/>
      <c r="RXQ26" s="757"/>
      <c r="RXR26" s="757"/>
      <c r="RXS26" s="757"/>
      <c r="RXT26" s="757"/>
      <c r="RXU26" s="757"/>
      <c r="RXV26" s="757"/>
      <c r="RXW26" s="757"/>
      <c r="RXX26" s="757"/>
      <c r="RXY26" s="757"/>
      <c r="RXZ26" s="757"/>
      <c r="RYA26" s="757"/>
      <c r="RYB26" s="757"/>
      <c r="RYC26" s="757"/>
      <c r="RYD26" s="757"/>
      <c r="RYE26" s="757"/>
      <c r="RYF26" s="757"/>
      <c r="RYG26" s="757"/>
      <c r="RYH26" s="757"/>
      <c r="RYI26" s="757"/>
      <c r="RYJ26" s="757"/>
      <c r="RYK26" s="757"/>
      <c r="RYL26" s="757"/>
      <c r="RYM26" s="757"/>
      <c r="RYN26" s="757"/>
      <c r="RYO26" s="757"/>
      <c r="RYP26" s="757"/>
      <c r="RYQ26" s="757"/>
      <c r="RYR26" s="757"/>
      <c r="RYS26" s="757"/>
      <c r="RYT26" s="757"/>
      <c r="RYU26" s="757"/>
      <c r="RYV26" s="757"/>
      <c r="RYW26" s="757"/>
      <c r="RYX26" s="757"/>
      <c r="RYY26" s="757"/>
      <c r="RYZ26" s="757"/>
      <c r="RZA26" s="757"/>
      <c r="RZB26" s="757"/>
      <c r="RZC26" s="757"/>
      <c r="RZD26" s="757"/>
      <c r="RZE26" s="757"/>
      <c r="RZF26" s="757"/>
      <c r="RZG26" s="757"/>
      <c r="RZH26" s="757"/>
      <c r="RZI26" s="757"/>
      <c r="RZJ26" s="757"/>
      <c r="RZK26" s="757"/>
      <c r="RZL26" s="757"/>
      <c r="RZM26" s="757"/>
      <c r="RZN26" s="757"/>
      <c r="RZO26" s="757"/>
      <c r="RZP26" s="757"/>
      <c r="RZQ26" s="757"/>
      <c r="RZR26" s="757"/>
      <c r="RZS26" s="757"/>
      <c r="RZT26" s="757"/>
      <c r="RZU26" s="757"/>
      <c r="RZV26" s="757"/>
      <c r="RZW26" s="757"/>
      <c r="RZX26" s="757"/>
      <c r="RZY26" s="757"/>
      <c r="RZZ26" s="757"/>
      <c r="SAA26" s="757"/>
      <c r="SAB26" s="757"/>
      <c r="SAC26" s="757"/>
      <c r="SAD26" s="757"/>
      <c r="SAE26" s="757"/>
      <c r="SAF26" s="757"/>
      <c r="SAG26" s="757"/>
      <c r="SAH26" s="757"/>
      <c r="SAI26" s="757"/>
      <c r="SAJ26" s="757"/>
      <c r="SAK26" s="757"/>
      <c r="SAL26" s="757"/>
      <c r="SAM26" s="757"/>
      <c r="SAN26" s="757"/>
      <c r="SAO26" s="757"/>
      <c r="SAP26" s="757"/>
      <c r="SAQ26" s="757"/>
      <c r="SAR26" s="757"/>
      <c r="SAS26" s="757"/>
      <c r="SAT26" s="757"/>
      <c r="SAU26" s="757"/>
      <c r="SAV26" s="757"/>
      <c r="SAW26" s="757"/>
      <c r="SAX26" s="757"/>
      <c r="SAY26" s="757"/>
      <c r="SAZ26" s="757"/>
      <c r="SBA26" s="757"/>
      <c r="SBB26" s="757"/>
      <c r="SBC26" s="757"/>
      <c r="SBD26" s="757"/>
      <c r="SBE26" s="757"/>
      <c r="SBF26" s="757"/>
      <c r="SBG26" s="757"/>
      <c r="SBH26" s="757"/>
      <c r="SBI26" s="757"/>
      <c r="SBJ26" s="757"/>
      <c r="SBK26" s="757"/>
      <c r="SBL26" s="757"/>
      <c r="SBM26" s="757"/>
      <c r="SBN26" s="757"/>
      <c r="SBO26" s="757"/>
      <c r="SBP26" s="757"/>
      <c r="SBQ26" s="757"/>
      <c r="SBR26" s="757"/>
      <c r="SBS26" s="757"/>
      <c r="SBT26" s="757"/>
      <c r="SBU26" s="757"/>
      <c r="SBV26" s="757"/>
      <c r="SBW26" s="757"/>
      <c r="SBX26" s="757"/>
      <c r="SBY26" s="757"/>
      <c r="SBZ26" s="757"/>
      <c r="SCA26" s="757"/>
      <c r="SCB26" s="757"/>
      <c r="SCC26" s="757"/>
      <c r="SCD26" s="757"/>
      <c r="SCE26" s="757"/>
      <c r="SCF26" s="757"/>
      <c r="SCG26" s="757"/>
      <c r="SCH26" s="757"/>
      <c r="SCI26" s="757"/>
      <c r="SCJ26" s="757"/>
      <c r="SCK26" s="757"/>
      <c r="SCL26" s="757"/>
      <c r="SCM26" s="757"/>
      <c r="SCN26" s="757"/>
      <c r="SCO26" s="757"/>
      <c r="SCP26" s="757"/>
      <c r="SCQ26" s="757"/>
      <c r="SCR26" s="757"/>
      <c r="SCS26" s="757"/>
      <c r="SCT26" s="757"/>
      <c r="SCU26" s="757"/>
      <c r="SCV26" s="757"/>
      <c r="SCW26" s="757"/>
      <c r="SCX26" s="757"/>
      <c r="SCY26" s="757"/>
      <c r="SCZ26" s="757"/>
      <c r="SDA26" s="757"/>
      <c r="SDB26" s="757"/>
      <c r="SDC26" s="757"/>
      <c r="SDD26" s="757"/>
      <c r="SDE26" s="757"/>
      <c r="SDF26" s="757"/>
      <c r="SDG26" s="757"/>
      <c r="SDH26" s="757"/>
      <c r="SDI26" s="757"/>
      <c r="SDJ26" s="757"/>
      <c r="SDK26" s="757"/>
      <c r="SDL26" s="757"/>
      <c r="SDM26" s="757"/>
      <c r="SDN26" s="757"/>
      <c r="SDO26" s="757"/>
      <c r="SDP26" s="757"/>
      <c r="SDQ26" s="757"/>
      <c r="SDR26" s="757"/>
      <c r="SDS26" s="757"/>
      <c r="SDT26" s="757"/>
      <c r="SDU26" s="757"/>
      <c r="SDV26" s="757"/>
      <c r="SDW26" s="757"/>
      <c r="SDX26" s="757"/>
      <c r="SDY26" s="757"/>
      <c r="SDZ26" s="757"/>
      <c r="SEA26" s="757"/>
      <c r="SEB26" s="757"/>
      <c r="SEC26" s="757"/>
      <c r="SED26" s="757"/>
      <c r="SEE26" s="757"/>
      <c r="SEF26" s="757"/>
      <c r="SEG26" s="757"/>
      <c r="SEH26" s="757"/>
      <c r="SEI26" s="757"/>
      <c r="SEJ26" s="757"/>
      <c r="SEK26" s="757"/>
      <c r="SEL26" s="757"/>
      <c r="SEM26" s="757"/>
      <c r="SEN26" s="757"/>
      <c r="SEO26" s="757"/>
      <c r="SEP26" s="757"/>
      <c r="SEQ26" s="757"/>
      <c r="SER26" s="757"/>
      <c r="SES26" s="757"/>
      <c r="SET26" s="757"/>
      <c r="SEU26" s="757"/>
      <c r="SEV26" s="757"/>
      <c r="SEW26" s="757"/>
      <c r="SEX26" s="757"/>
      <c r="SEY26" s="757"/>
      <c r="SEZ26" s="757"/>
      <c r="SFA26" s="757"/>
      <c r="SFB26" s="757"/>
      <c r="SFC26" s="757"/>
      <c r="SFD26" s="757"/>
      <c r="SFE26" s="757"/>
      <c r="SFF26" s="757"/>
      <c r="SFG26" s="757"/>
      <c r="SFH26" s="757"/>
      <c r="SFI26" s="757"/>
      <c r="SFJ26" s="757"/>
      <c r="SFK26" s="757"/>
      <c r="SFL26" s="757"/>
      <c r="SFM26" s="757"/>
      <c r="SFN26" s="757"/>
      <c r="SFO26" s="757"/>
      <c r="SFP26" s="757"/>
      <c r="SFQ26" s="757"/>
      <c r="SFR26" s="757"/>
      <c r="SFS26" s="757"/>
      <c r="SFT26" s="757"/>
      <c r="SFU26" s="757"/>
      <c r="SFV26" s="757"/>
      <c r="SFW26" s="757"/>
      <c r="SFX26" s="757"/>
      <c r="SFY26" s="757"/>
      <c r="SFZ26" s="757"/>
      <c r="SGA26" s="757"/>
      <c r="SGB26" s="757"/>
      <c r="SGC26" s="757"/>
      <c r="SGD26" s="757"/>
      <c r="SGE26" s="757"/>
      <c r="SGF26" s="757"/>
      <c r="SGG26" s="757"/>
      <c r="SGH26" s="757"/>
      <c r="SGI26" s="757"/>
      <c r="SGJ26" s="757"/>
      <c r="SGK26" s="757"/>
      <c r="SGL26" s="757"/>
      <c r="SGM26" s="757"/>
      <c r="SGN26" s="757"/>
      <c r="SGO26" s="757"/>
      <c r="SGP26" s="757"/>
      <c r="SGQ26" s="757"/>
      <c r="SGR26" s="757"/>
      <c r="SGS26" s="757"/>
      <c r="SGT26" s="757"/>
      <c r="SGU26" s="757"/>
      <c r="SGV26" s="757"/>
      <c r="SGW26" s="757"/>
      <c r="SGX26" s="757"/>
      <c r="SGY26" s="757"/>
      <c r="SGZ26" s="757"/>
      <c r="SHA26" s="757"/>
      <c r="SHB26" s="757"/>
      <c r="SHC26" s="757"/>
      <c r="SHD26" s="757"/>
      <c r="SHE26" s="757"/>
      <c r="SHF26" s="757"/>
      <c r="SHG26" s="757"/>
      <c r="SHH26" s="757"/>
      <c r="SHI26" s="757"/>
      <c r="SHJ26" s="757"/>
      <c r="SHK26" s="757"/>
      <c r="SHL26" s="757"/>
      <c r="SHM26" s="757"/>
      <c r="SHN26" s="757"/>
      <c r="SHO26" s="757"/>
      <c r="SHP26" s="757"/>
      <c r="SHQ26" s="757"/>
      <c r="SHR26" s="757"/>
      <c r="SHS26" s="757"/>
      <c r="SHT26" s="757"/>
      <c r="SHU26" s="757"/>
      <c r="SHV26" s="757"/>
      <c r="SHW26" s="757"/>
      <c r="SHX26" s="757"/>
      <c r="SHY26" s="757"/>
      <c r="SHZ26" s="757"/>
      <c r="SIA26" s="757"/>
      <c r="SIB26" s="757"/>
      <c r="SIC26" s="757"/>
      <c r="SID26" s="757"/>
      <c r="SIE26" s="757"/>
      <c r="SIF26" s="757"/>
      <c r="SIG26" s="757"/>
      <c r="SIH26" s="757"/>
      <c r="SII26" s="757"/>
      <c r="SIJ26" s="757"/>
      <c r="SIK26" s="757"/>
      <c r="SIL26" s="757"/>
      <c r="SIM26" s="757"/>
      <c r="SIN26" s="757"/>
      <c r="SIO26" s="757"/>
      <c r="SIP26" s="757"/>
      <c r="SIQ26" s="757"/>
      <c r="SIR26" s="757"/>
      <c r="SIS26" s="757"/>
      <c r="SIT26" s="757"/>
      <c r="SIU26" s="757"/>
      <c r="SIV26" s="757"/>
      <c r="SIW26" s="757"/>
      <c r="SIX26" s="757"/>
      <c r="SIY26" s="757"/>
      <c r="SIZ26" s="757"/>
      <c r="SJA26" s="757"/>
      <c r="SJB26" s="757"/>
      <c r="SJC26" s="757"/>
      <c r="SJD26" s="757"/>
      <c r="SJE26" s="757"/>
      <c r="SJF26" s="757"/>
      <c r="SJG26" s="757"/>
      <c r="SJH26" s="757"/>
      <c r="SJI26" s="757"/>
      <c r="SJJ26" s="757"/>
      <c r="SJK26" s="757"/>
      <c r="SJL26" s="757"/>
      <c r="SJM26" s="757"/>
      <c r="SJN26" s="757"/>
      <c r="SJO26" s="757"/>
      <c r="SJP26" s="757"/>
      <c r="SJQ26" s="757"/>
      <c r="SJR26" s="757"/>
      <c r="SJS26" s="757"/>
      <c r="SJT26" s="757"/>
      <c r="SJU26" s="757"/>
      <c r="SJV26" s="757"/>
      <c r="SJW26" s="757"/>
      <c r="SJX26" s="757"/>
      <c r="SJY26" s="757"/>
      <c r="SJZ26" s="757"/>
      <c r="SKA26" s="757"/>
      <c r="SKB26" s="757"/>
      <c r="SKC26" s="757"/>
      <c r="SKD26" s="757"/>
      <c r="SKE26" s="757"/>
      <c r="SKF26" s="757"/>
      <c r="SKG26" s="757"/>
      <c r="SKH26" s="757"/>
      <c r="SKI26" s="757"/>
      <c r="SKJ26" s="757"/>
      <c r="SKK26" s="757"/>
      <c r="SKL26" s="757"/>
      <c r="SKM26" s="757"/>
      <c r="SKN26" s="757"/>
      <c r="SKO26" s="757"/>
      <c r="SKP26" s="757"/>
      <c r="SKQ26" s="757"/>
      <c r="SKR26" s="757"/>
      <c r="SKS26" s="757"/>
      <c r="SKT26" s="757"/>
      <c r="SKU26" s="757"/>
      <c r="SKV26" s="757"/>
      <c r="SKW26" s="757"/>
      <c r="SKX26" s="757"/>
      <c r="SKY26" s="757"/>
      <c r="SKZ26" s="757"/>
      <c r="SLA26" s="757"/>
      <c r="SLB26" s="757"/>
      <c r="SLC26" s="757"/>
      <c r="SLD26" s="757"/>
      <c r="SLE26" s="757"/>
      <c r="SLF26" s="757"/>
      <c r="SLG26" s="757"/>
      <c r="SLH26" s="757"/>
      <c r="SLI26" s="757"/>
      <c r="SLJ26" s="757"/>
      <c r="SLK26" s="757"/>
      <c r="SLL26" s="757"/>
      <c r="SLM26" s="757"/>
      <c r="SLN26" s="757"/>
      <c r="SLO26" s="757"/>
      <c r="SLP26" s="757"/>
      <c r="SLQ26" s="757"/>
      <c r="SLR26" s="757"/>
      <c r="SLS26" s="757"/>
      <c r="SLT26" s="757"/>
      <c r="SLU26" s="757"/>
      <c r="SLV26" s="757"/>
      <c r="SLW26" s="757"/>
      <c r="SLX26" s="757"/>
      <c r="SLY26" s="757"/>
      <c r="SLZ26" s="757"/>
      <c r="SMA26" s="757"/>
      <c r="SMB26" s="757"/>
      <c r="SMC26" s="757"/>
      <c r="SMD26" s="757"/>
      <c r="SME26" s="757"/>
      <c r="SMF26" s="757"/>
      <c r="SMG26" s="757"/>
      <c r="SMH26" s="757"/>
      <c r="SMI26" s="757"/>
      <c r="SMJ26" s="757"/>
      <c r="SMK26" s="757"/>
      <c r="SML26" s="757"/>
      <c r="SMM26" s="757"/>
      <c r="SMN26" s="757"/>
      <c r="SMO26" s="757"/>
      <c r="SMP26" s="757"/>
      <c r="SMQ26" s="757"/>
      <c r="SMR26" s="757"/>
      <c r="SMS26" s="757"/>
      <c r="SMT26" s="757"/>
      <c r="SMU26" s="757"/>
      <c r="SMV26" s="757"/>
      <c r="SMW26" s="757"/>
      <c r="SMX26" s="757"/>
      <c r="SMY26" s="757"/>
      <c r="SMZ26" s="757"/>
      <c r="SNA26" s="757"/>
      <c r="SNB26" s="757"/>
      <c r="SNC26" s="757"/>
      <c r="SND26" s="757"/>
      <c r="SNE26" s="757"/>
      <c r="SNF26" s="757"/>
      <c r="SNG26" s="757"/>
      <c r="SNH26" s="757"/>
      <c r="SNI26" s="757"/>
      <c r="SNJ26" s="757"/>
      <c r="SNK26" s="757"/>
      <c r="SNL26" s="757"/>
      <c r="SNM26" s="757"/>
      <c r="SNN26" s="757"/>
      <c r="SNO26" s="757"/>
      <c r="SNP26" s="757"/>
      <c r="SNQ26" s="757"/>
      <c r="SNR26" s="757"/>
      <c r="SNS26" s="757"/>
      <c r="SNT26" s="757"/>
      <c r="SNU26" s="757"/>
      <c r="SNV26" s="757"/>
      <c r="SNW26" s="757"/>
      <c r="SNX26" s="757"/>
      <c r="SNY26" s="757"/>
      <c r="SNZ26" s="757"/>
      <c r="SOA26" s="757"/>
      <c r="SOB26" s="757"/>
      <c r="SOC26" s="757"/>
      <c r="SOD26" s="757"/>
      <c r="SOE26" s="757"/>
      <c r="SOF26" s="757"/>
      <c r="SOG26" s="757"/>
      <c r="SOH26" s="757"/>
      <c r="SOI26" s="757"/>
      <c r="SOJ26" s="757"/>
      <c r="SOK26" s="757"/>
      <c r="SOL26" s="757"/>
      <c r="SOM26" s="757"/>
      <c r="SON26" s="757"/>
      <c r="SOO26" s="757"/>
      <c r="SOP26" s="757"/>
      <c r="SOQ26" s="757"/>
      <c r="SOR26" s="757"/>
      <c r="SOS26" s="757"/>
      <c r="SOT26" s="757"/>
      <c r="SOU26" s="757"/>
      <c r="SOV26" s="757"/>
      <c r="SOW26" s="757"/>
      <c r="SOX26" s="757"/>
      <c r="SOY26" s="757"/>
      <c r="SOZ26" s="757"/>
      <c r="SPA26" s="757"/>
      <c r="SPB26" s="757"/>
      <c r="SPC26" s="757"/>
      <c r="SPD26" s="757"/>
      <c r="SPE26" s="757"/>
      <c r="SPF26" s="757"/>
      <c r="SPG26" s="757"/>
      <c r="SPH26" s="757"/>
      <c r="SPI26" s="757"/>
      <c r="SPJ26" s="757"/>
      <c r="SPK26" s="757"/>
      <c r="SPL26" s="757"/>
      <c r="SPM26" s="757"/>
      <c r="SPN26" s="757"/>
      <c r="SPO26" s="757"/>
      <c r="SPP26" s="757"/>
      <c r="SPQ26" s="757"/>
      <c r="SPR26" s="757"/>
      <c r="SPS26" s="757"/>
      <c r="SPT26" s="757"/>
      <c r="SPU26" s="757"/>
      <c r="SPV26" s="757"/>
      <c r="SPW26" s="757"/>
      <c r="SPX26" s="757"/>
      <c r="SPY26" s="757"/>
      <c r="SPZ26" s="757"/>
      <c r="SQA26" s="757"/>
      <c r="SQB26" s="757"/>
      <c r="SQC26" s="757"/>
      <c r="SQD26" s="757"/>
      <c r="SQE26" s="757"/>
      <c r="SQF26" s="757"/>
      <c r="SQG26" s="757"/>
      <c r="SQH26" s="757"/>
      <c r="SQI26" s="757"/>
      <c r="SQJ26" s="757"/>
      <c r="SQK26" s="757"/>
      <c r="SQL26" s="757"/>
      <c r="SQM26" s="757"/>
      <c r="SQN26" s="757"/>
      <c r="SQO26" s="757"/>
      <c r="SQP26" s="757"/>
      <c r="SQQ26" s="757"/>
      <c r="SQR26" s="757"/>
      <c r="SQS26" s="757"/>
      <c r="SQT26" s="757"/>
      <c r="SQU26" s="757"/>
      <c r="SQV26" s="757"/>
      <c r="SQW26" s="757"/>
      <c r="SQX26" s="757"/>
      <c r="SQY26" s="757"/>
      <c r="SQZ26" s="757"/>
      <c r="SRA26" s="757"/>
      <c r="SRB26" s="757"/>
      <c r="SRC26" s="757"/>
      <c r="SRD26" s="757"/>
      <c r="SRE26" s="757"/>
      <c r="SRF26" s="757"/>
      <c r="SRG26" s="757"/>
      <c r="SRH26" s="757"/>
      <c r="SRI26" s="757"/>
      <c r="SRJ26" s="757"/>
      <c r="SRK26" s="757"/>
      <c r="SRL26" s="757"/>
      <c r="SRM26" s="757"/>
      <c r="SRN26" s="757"/>
      <c r="SRO26" s="757"/>
      <c r="SRP26" s="757"/>
      <c r="SRQ26" s="757"/>
      <c r="SRR26" s="757"/>
      <c r="SRS26" s="757"/>
      <c r="SRT26" s="757"/>
      <c r="SRU26" s="757"/>
      <c r="SRV26" s="757"/>
      <c r="SRW26" s="757"/>
      <c r="SRX26" s="757"/>
      <c r="SRY26" s="757"/>
      <c r="SRZ26" s="757"/>
      <c r="SSA26" s="757"/>
      <c r="SSB26" s="757"/>
      <c r="SSC26" s="757"/>
      <c r="SSD26" s="757"/>
      <c r="SSE26" s="757"/>
      <c r="SSF26" s="757"/>
      <c r="SSG26" s="757"/>
      <c r="SSH26" s="757"/>
      <c r="SSI26" s="757"/>
      <c r="SSJ26" s="757"/>
      <c r="SSK26" s="757"/>
      <c r="SSL26" s="757"/>
      <c r="SSM26" s="757"/>
      <c r="SSN26" s="757"/>
      <c r="SSO26" s="757"/>
      <c r="SSP26" s="757"/>
      <c r="SSQ26" s="757"/>
      <c r="SSR26" s="757"/>
      <c r="SSS26" s="757"/>
      <c r="SST26" s="757"/>
      <c r="SSU26" s="757"/>
      <c r="SSV26" s="757"/>
      <c r="SSW26" s="757"/>
      <c r="SSX26" s="757"/>
      <c r="SSY26" s="757"/>
      <c r="SSZ26" s="757"/>
      <c r="STA26" s="757"/>
      <c r="STB26" s="757"/>
      <c r="STC26" s="757"/>
      <c r="STD26" s="757"/>
      <c r="STE26" s="757"/>
      <c r="STF26" s="757"/>
      <c r="STG26" s="757"/>
      <c r="STH26" s="757"/>
      <c r="STI26" s="757"/>
      <c r="STJ26" s="757"/>
      <c r="STK26" s="757"/>
      <c r="STL26" s="757"/>
      <c r="STM26" s="757"/>
      <c r="STN26" s="757"/>
      <c r="STO26" s="757"/>
      <c r="STP26" s="757"/>
      <c r="STQ26" s="757"/>
      <c r="STR26" s="757"/>
      <c r="STS26" s="757"/>
      <c r="STT26" s="757"/>
      <c r="STU26" s="757"/>
      <c r="STV26" s="757"/>
      <c r="STW26" s="757"/>
      <c r="STX26" s="757"/>
      <c r="STY26" s="757"/>
      <c r="STZ26" s="757"/>
      <c r="SUA26" s="757"/>
      <c r="SUB26" s="757"/>
      <c r="SUC26" s="757"/>
      <c r="SUD26" s="757"/>
      <c r="SUE26" s="757"/>
      <c r="SUF26" s="757"/>
      <c r="SUG26" s="757"/>
      <c r="SUH26" s="757"/>
      <c r="SUI26" s="757"/>
      <c r="SUJ26" s="757"/>
      <c r="SUK26" s="757"/>
      <c r="SUL26" s="757"/>
      <c r="SUM26" s="757"/>
      <c r="SUN26" s="757"/>
      <c r="SUO26" s="757"/>
      <c r="SUP26" s="757"/>
      <c r="SUQ26" s="757"/>
      <c r="SUR26" s="757"/>
      <c r="SUS26" s="757"/>
      <c r="SUT26" s="757"/>
      <c r="SUU26" s="757"/>
      <c r="SUV26" s="757"/>
      <c r="SUW26" s="757"/>
      <c r="SUX26" s="757"/>
      <c r="SUY26" s="757"/>
      <c r="SUZ26" s="757"/>
      <c r="SVA26" s="757"/>
      <c r="SVB26" s="757"/>
      <c r="SVC26" s="757"/>
      <c r="SVD26" s="757"/>
      <c r="SVE26" s="757"/>
      <c r="SVF26" s="757"/>
      <c r="SVG26" s="757"/>
      <c r="SVH26" s="757"/>
      <c r="SVI26" s="757"/>
      <c r="SVJ26" s="757"/>
      <c r="SVK26" s="757"/>
      <c r="SVL26" s="757"/>
      <c r="SVM26" s="757"/>
      <c r="SVN26" s="757"/>
      <c r="SVO26" s="757"/>
      <c r="SVP26" s="757"/>
      <c r="SVQ26" s="757"/>
      <c r="SVR26" s="757"/>
      <c r="SVS26" s="757"/>
      <c r="SVT26" s="757"/>
      <c r="SVU26" s="757"/>
      <c r="SVV26" s="757"/>
      <c r="SVW26" s="757"/>
      <c r="SVX26" s="757"/>
      <c r="SVY26" s="757"/>
      <c r="SVZ26" s="757"/>
      <c r="SWA26" s="757"/>
      <c r="SWB26" s="757"/>
      <c r="SWC26" s="757"/>
      <c r="SWD26" s="757"/>
      <c r="SWE26" s="757"/>
      <c r="SWF26" s="757"/>
      <c r="SWG26" s="757"/>
      <c r="SWH26" s="757"/>
      <c r="SWI26" s="757"/>
      <c r="SWJ26" s="757"/>
      <c r="SWK26" s="757"/>
      <c r="SWL26" s="757"/>
      <c r="SWM26" s="757"/>
      <c r="SWN26" s="757"/>
      <c r="SWO26" s="757"/>
      <c r="SWP26" s="757"/>
      <c r="SWQ26" s="757"/>
      <c r="SWR26" s="757"/>
      <c r="SWS26" s="757"/>
      <c r="SWT26" s="757"/>
      <c r="SWU26" s="757"/>
      <c r="SWV26" s="757"/>
      <c r="SWW26" s="757"/>
      <c r="SWX26" s="757"/>
      <c r="SWY26" s="757"/>
      <c r="SWZ26" s="757"/>
      <c r="SXA26" s="757"/>
      <c r="SXB26" s="757"/>
      <c r="SXC26" s="757"/>
      <c r="SXD26" s="757"/>
      <c r="SXE26" s="757"/>
      <c r="SXF26" s="757"/>
      <c r="SXG26" s="757"/>
      <c r="SXH26" s="757"/>
      <c r="SXI26" s="757"/>
      <c r="SXJ26" s="757"/>
      <c r="SXK26" s="757"/>
      <c r="SXL26" s="757"/>
      <c r="SXM26" s="757"/>
      <c r="SXN26" s="757"/>
      <c r="SXO26" s="757"/>
      <c r="SXP26" s="757"/>
      <c r="SXQ26" s="757"/>
      <c r="SXR26" s="757"/>
      <c r="SXS26" s="757"/>
      <c r="SXT26" s="757"/>
      <c r="SXU26" s="757"/>
      <c r="SXV26" s="757"/>
      <c r="SXW26" s="757"/>
      <c r="SXX26" s="757"/>
      <c r="SXY26" s="757"/>
      <c r="SXZ26" s="757"/>
      <c r="SYA26" s="757"/>
      <c r="SYB26" s="757"/>
      <c r="SYC26" s="757"/>
      <c r="SYD26" s="757"/>
      <c r="SYE26" s="757"/>
      <c r="SYF26" s="757"/>
      <c r="SYG26" s="757"/>
      <c r="SYH26" s="757"/>
      <c r="SYI26" s="757"/>
      <c r="SYJ26" s="757"/>
      <c r="SYK26" s="757"/>
      <c r="SYL26" s="757"/>
      <c r="SYM26" s="757"/>
      <c r="SYN26" s="757"/>
      <c r="SYO26" s="757"/>
      <c r="SYP26" s="757"/>
      <c r="SYQ26" s="757"/>
      <c r="SYR26" s="757"/>
      <c r="SYS26" s="757"/>
      <c r="SYT26" s="757"/>
      <c r="SYU26" s="757"/>
      <c r="SYV26" s="757"/>
      <c r="SYW26" s="757"/>
      <c r="SYX26" s="757"/>
      <c r="SYY26" s="757"/>
      <c r="SYZ26" s="757"/>
      <c r="SZA26" s="757"/>
      <c r="SZB26" s="757"/>
      <c r="SZC26" s="757"/>
      <c r="SZD26" s="757"/>
      <c r="SZE26" s="757"/>
      <c r="SZF26" s="757"/>
      <c r="SZG26" s="757"/>
      <c r="SZH26" s="757"/>
      <c r="SZI26" s="757"/>
      <c r="SZJ26" s="757"/>
      <c r="SZK26" s="757"/>
      <c r="SZL26" s="757"/>
      <c r="SZM26" s="757"/>
      <c r="SZN26" s="757"/>
      <c r="SZO26" s="757"/>
      <c r="SZP26" s="757"/>
      <c r="SZQ26" s="757"/>
      <c r="SZR26" s="757"/>
      <c r="SZS26" s="757"/>
      <c r="SZT26" s="757"/>
      <c r="SZU26" s="757"/>
      <c r="SZV26" s="757"/>
      <c r="SZW26" s="757"/>
      <c r="SZX26" s="757"/>
      <c r="SZY26" s="757"/>
      <c r="SZZ26" s="757"/>
      <c r="TAA26" s="757"/>
      <c r="TAB26" s="757"/>
      <c r="TAC26" s="757"/>
      <c r="TAD26" s="757"/>
      <c r="TAE26" s="757"/>
      <c r="TAF26" s="757"/>
      <c r="TAG26" s="757"/>
      <c r="TAH26" s="757"/>
      <c r="TAI26" s="757"/>
      <c r="TAJ26" s="757"/>
      <c r="TAK26" s="757"/>
      <c r="TAL26" s="757"/>
      <c r="TAM26" s="757"/>
      <c r="TAN26" s="757"/>
      <c r="TAO26" s="757"/>
      <c r="TAP26" s="757"/>
      <c r="TAQ26" s="757"/>
      <c r="TAR26" s="757"/>
      <c r="TAS26" s="757"/>
      <c r="TAT26" s="757"/>
      <c r="TAU26" s="757"/>
      <c r="TAV26" s="757"/>
      <c r="TAW26" s="757"/>
      <c r="TAX26" s="757"/>
      <c r="TAY26" s="757"/>
      <c r="TAZ26" s="757"/>
      <c r="TBA26" s="757"/>
      <c r="TBB26" s="757"/>
      <c r="TBC26" s="757"/>
      <c r="TBD26" s="757"/>
      <c r="TBE26" s="757"/>
      <c r="TBF26" s="757"/>
      <c r="TBG26" s="757"/>
      <c r="TBH26" s="757"/>
      <c r="TBI26" s="757"/>
      <c r="TBJ26" s="757"/>
      <c r="TBK26" s="757"/>
      <c r="TBL26" s="757"/>
      <c r="TBM26" s="757"/>
      <c r="TBN26" s="757"/>
      <c r="TBO26" s="757"/>
      <c r="TBP26" s="757"/>
      <c r="TBQ26" s="757"/>
      <c r="TBR26" s="757"/>
      <c r="TBS26" s="757"/>
      <c r="TBT26" s="757"/>
      <c r="TBU26" s="757"/>
      <c r="TBV26" s="757"/>
      <c r="TBW26" s="757"/>
      <c r="TBX26" s="757"/>
      <c r="TBY26" s="757"/>
      <c r="TBZ26" s="757"/>
      <c r="TCA26" s="757"/>
      <c r="TCB26" s="757"/>
      <c r="TCC26" s="757"/>
      <c r="TCD26" s="757"/>
      <c r="TCE26" s="757"/>
      <c r="TCF26" s="757"/>
      <c r="TCG26" s="757"/>
      <c r="TCH26" s="757"/>
      <c r="TCI26" s="757"/>
      <c r="TCJ26" s="757"/>
      <c r="TCK26" s="757"/>
      <c r="TCL26" s="757"/>
      <c r="TCM26" s="757"/>
      <c r="TCN26" s="757"/>
      <c r="TCO26" s="757"/>
      <c r="TCP26" s="757"/>
      <c r="TCQ26" s="757"/>
      <c r="TCR26" s="757"/>
      <c r="TCS26" s="757"/>
      <c r="TCT26" s="757"/>
      <c r="TCU26" s="757"/>
      <c r="TCV26" s="757"/>
      <c r="TCW26" s="757"/>
      <c r="TCX26" s="757"/>
      <c r="TCY26" s="757"/>
      <c r="TCZ26" s="757"/>
      <c r="TDA26" s="757"/>
      <c r="TDB26" s="757"/>
      <c r="TDC26" s="757"/>
      <c r="TDD26" s="757"/>
      <c r="TDE26" s="757"/>
      <c r="TDF26" s="757"/>
      <c r="TDG26" s="757"/>
      <c r="TDH26" s="757"/>
      <c r="TDI26" s="757"/>
      <c r="TDJ26" s="757"/>
      <c r="TDK26" s="757"/>
      <c r="TDL26" s="757"/>
      <c r="TDM26" s="757"/>
      <c r="TDN26" s="757"/>
      <c r="TDO26" s="757"/>
      <c r="TDP26" s="757"/>
      <c r="TDQ26" s="757"/>
      <c r="TDR26" s="757"/>
      <c r="TDS26" s="757"/>
      <c r="TDT26" s="757"/>
      <c r="TDU26" s="757"/>
      <c r="TDV26" s="757"/>
      <c r="TDW26" s="757"/>
      <c r="TDX26" s="757"/>
      <c r="TDY26" s="757"/>
      <c r="TDZ26" s="757"/>
      <c r="TEA26" s="757"/>
      <c r="TEB26" s="757"/>
      <c r="TEC26" s="757"/>
      <c r="TED26" s="757"/>
      <c r="TEE26" s="757"/>
      <c r="TEF26" s="757"/>
      <c r="TEG26" s="757"/>
      <c r="TEH26" s="757"/>
      <c r="TEI26" s="757"/>
      <c r="TEJ26" s="757"/>
      <c r="TEK26" s="757"/>
      <c r="TEL26" s="757"/>
      <c r="TEM26" s="757"/>
      <c r="TEN26" s="757"/>
      <c r="TEO26" s="757"/>
      <c r="TEP26" s="757"/>
      <c r="TEQ26" s="757"/>
      <c r="TER26" s="757"/>
      <c r="TES26" s="757"/>
      <c r="TET26" s="757"/>
      <c r="TEU26" s="757"/>
      <c r="TEV26" s="757"/>
      <c r="TEW26" s="757"/>
      <c r="TEX26" s="757"/>
      <c r="TEY26" s="757"/>
      <c r="TEZ26" s="757"/>
      <c r="TFA26" s="757"/>
      <c r="TFB26" s="757"/>
      <c r="TFC26" s="757"/>
      <c r="TFD26" s="757"/>
      <c r="TFE26" s="757"/>
      <c r="TFF26" s="757"/>
      <c r="TFG26" s="757"/>
      <c r="TFH26" s="757"/>
      <c r="TFI26" s="757"/>
      <c r="TFJ26" s="757"/>
      <c r="TFK26" s="757"/>
      <c r="TFL26" s="757"/>
      <c r="TFM26" s="757"/>
      <c r="TFN26" s="757"/>
      <c r="TFO26" s="757"/>
      <c r="TFP26" s="757"/>
      <c r="TFQ26" s="757"/>
      <c r="TFR26" s="757"/>
      <c r="TFS26" s="757"/>
      <c r="TFT26" s="757"/>
      <c r="TFU26" s="757"/>
      <c r="TFV26" s="757"/>
      <c r="TFW26" s="757"/>
      <c r="TFX26" s="757"/>
      <c r="TFY26" s="757"/>
      <c r="TFZ26" s="757"/>
      <c r="TGA26" s="757"/>
      <c r="TGB26" s="757"/>
      <c r="TGC26" s="757"/>
      <c r="TGD26" s="757"/>
      <c r="TGE26" s="757"/>
      <c r="TGF26" s="757"/>
      <c r="TGG26" s="757"/>
      <c r="TGH26" s="757"/>
      <c r="TGI26" s="757"/>
      <c r="TGJ26" s="757"/>
      <c r="TGK26" s="757"/>
      <c r="TGL26" s="757"/>
      <c r="TGM26" s="757"/>
      <c r="TGN26" s="757"/>
      <c r="TGO26" s="757"/>
      <c r="TGP26" s="757"/>
      <c r="TGQ26" s="757"/>
      <c r="TGR26" s="757"/>
      <c r="TGS26" s="757"/>
      <c r="TGT26" s="757"/>
      <c r="TGU26" s="757"/>
      <c r="TGV26" s="757"/>
      <c r="TGW26" s="757"/>
      <c r="TGX26" s="757"/>
      <c r="TGY26" s="757"/>
      <c r="TGZ26" s="757"/>
      <c r="THA26" s="757"/>
      <c r="THB26" s="757"/>
      <c r="THC26" s="757"/>
      <c r="THD26" s="757"/>
      <c r="THE26" s="757"/>
      <c r="THF26" s="757"/>
      <c r="THG26" s="757"/>
      <c r="THH26" s="757"/>
      <c r="THI26" s="757"/>
      <c r="THJ26" s="757"/>
      <c r="THK26" s="757"/>
      <c r="THL26" s="757"/>
      <c r="THM26" s="757"/>
      <c r="THN26" s="757"/>
      <c r="THO26" s="757"/>
      <c r="THP26" s="757"/>
      <c r="THQ26" s="757"/>
      <c r="THR26" s="757"/>
      <c r="THS26" s="757"/>
      <c r="THT26" s="757"/>
      <c r="THU26" s="757"/>
      <c r="THV26" s="757"/>
      <c r="THW26" s="757"/>
      <c r="THX26" s="757"/>
      <c r="THY26" s="757"/>
      <c r="THZ26" s="757"/>
      <c r="TIA26" s="757"/>
      <c r="TIB26" s="757"/>
      <c r="TIC26" s="757"/>
      <c r="TID26" s="757"/>
      <c r="TIE26" s="757"/>
      <c r="TIF26" s="757"/>
      <c r="TIG26" s="757"/>
      <c r="TIH26" s="757"/>
      <c r="TII26" s="757"/>
      <c r="TIJ26" s="757"/>
      <c r="TIK26" s="757"/>
      <c r="TIL26" s="757"/>
      <c r="TIM26" s="757"/>
      <c r="TIN26" s="757"/>
      <c r="TIO26" s="757"/>
      <c r="TIP26" s="757"/>
      <c r="TIQ26" s="757"/>
      <c r="TIR26" s="757"/>
      <c r="TIS26" s="757"/>
      <c r="TIT26" s="757"/>
      <c r="TIU26" s="757"/>
      <c r="TIV26" s="757"/>
      <c r="TIW26" s="757"/>
      <c r="TIX26" s="757"/>
      <c r="TIY26" s="757"/>
      <c r="TIZ26" s="757"/>
      <c r="TJA26" s="757"/>
      <c r="TJB26" s="757"/>
      <c r="TJC26" s="757"/>
      <c r="TJD26" s="757"/>
      <c r="TJE26" s="757"/>
      <c r="TJF26" s="757"/>
      <c r="TJG26" s="757"/>
      <c r="TJH26" s="757"/>
      <c r="TJI26" s="757"/>
      <c r="TJJ26" s="757"/>
      <c r="TJK26" s="757"/>
      <c r="TJL26" s="757"/>
      <c r="TJM26" s="757"/>
      <c r="TJN26" s="757"/>
      <c r="TJO26" s="757"/>
      <c r="TJP26" s="757"/>
      <c r="TJQ26" s="757"/>
      <c r="TJR26" s="757"/>
      <c r="TJS26" s="757"/>
      <c r="TJT26" s="757"/>
      <c r="TJU26" s="757"/>
      <c r="TJV26" s="757"/>
      <c r="TJW26" s="757"/>
      <c r="TJX26" s="757"/>
      <c r="TJY26" s="757"/>
      <c r="TJZ26" s="757"/>
      <c r="TKA26" s="757"/>
      <c r="TKB26" s="757"/>
      <c r="TKC26" s="757"/>
      <c r="TKD26" s="757"/>
      <c r="TKE26" s="757"/>
      <c r="TKF26" s="757"/>
      <c r="TKG26" s="757"/>
      <c r="TKH26" s="757"/>
      <c r="TKI26" s="757"/>
      <c r="TKJ26" s="757"/>
      <c r="TKK26" s="757"/>
      <c r="TKL26" s="757"/>
      <c r="TKM26" s="757"/>
      <c r="TKN26" s="757"/>
      <c r="TKO26" s="757"/>
      <c r="TKP26" s="757"/>
      <c r="TKQ26" s="757"/>
      <c r="TKR26" s="757"/>
      <c r="TKS26" s="757"/>
      <c r="TKT26" s="757"/>
      <c r="TKU26" s="757"/>
      <c r="TKV26" s="757"/>
      <c r="TKW26" s="757"/>
      <c r="TKX26" s="757"/>
      <c r="TKY26" s="757"/>
      <c r="TKZ26" s="757"/>
      <c r="TLA26" s="757"/>
      <c r="TLB26" s="757"/>
      <c r="TLC26" s="757"/>
      <c r="TLD26" s="757"/>
      <c r="TLE26" s="757"/>
      <c r="TLF26" s="757"/>
      <c r="TLG26" s="757"/>
      <c r="TLH26" s="757"/>
      <c r="TLI26" s="757"/>
      <c r="TLJ26" s="757"/>
      <c r="TLK26" s="757"/>
      <c r="TLL26" s="757"/>
      <c r="TLM26" s="757"/>
      <c r="TLN26" s="757"/>
      <c r="TLO26" s="757"/>
      <c r="TLP26" s="757"/>
      <c r="TLQ26" s="757"/>
      <c r="TLR26" s="757"/>
      <c r="TLS26" s="757"/>
      <c r="TLT26" s="757"/>
      <c r="TLU26" s="757"/>
      <c r="TLV26" s="757"/>
      <c r="TLW26" s="757"/>
      <c r="TLX26" s="757"/>
      <c r="TLY26" s="757"/>
      <c r="TLZ26" s="757"/>
      <c r="TMA26" s="757"/>
      <c r="TMB26" s="757"/>
      <c r="TMC26" s="757"/>
      <c r="TMD26" s="757"/>
      <c r="TME26" s="757"/>
      <c r="TMF26" s="757"/>
      <c r="TMG26" s="757"/>
      <c r="TMH26" s="757"/>
      <c r="TMI26" s="757"/>
      <c r="TMJ26" s="757"/>
      <c r="TMK26" s="757"/>
      <c r="TML26" s="757"/>
      <c r="TMM26" s="757"/>
      <c r="TMN26" s="757"/>
      <c r="TMO26" s="757"/>
      <c r="TMP26" s="757"/>
      <c r="TMQ26" s="757"/>
      <c r="TMR26" s="757"/>
      <c r="TMS26" s="757"/>
      <c r="TMT26" s="757"/>
      <c r="TMU26" s="757"/>
      <c r="TMV26" s="757"/>
      <c r="TMW26" s="757"/>
      <c r="TMX26" s="757"/>
      <c r="TMY26" s="757"/>
      <c r="TMZ26" s="757"/>
      <c r="TNA26" s="757"/>
      <c r="TNB26" s="757"/>
      <c r="TNC26" s="757"/>
      <c r="TND26" s="757"/>
      <c r="TNE26" s="757"/>
      <c r="TNF26" s="757"/>
      <c r="TNG26" s="757"/>
      <c r="TNH26" s="757"/>
      <c r="TNI26" s="757"/>
      <c r="TNJ26" s="757"/>
      <c r="TNK26" s="757"/>
      <c r="TNL26" s="757"/>
      <c r="TNM26" s="757"/>
      <c r="TNN26" s="757"/>
      <c r="TNO26" s="757"/>
      <c r="TNP26" s="757"/>
      <c r="TNQ26" s="757"/>
      <c r="TNR26" s="757"/>
      <c r="TNS26" s="757"/>
      <c r="TNT26" s="757"/>
      <c r="TNU26" s="757"/>
      <c r="TNV26" s="757"/>
      <c r="TNW26" s="757"/>
      <c r="TNX26" s="757"/>
      <c r="TNY26" s="757"/>
      <c r="TNZ26" s="757"/>
      <c r="TOA26" s="757"/>
      <c r="TOB26" s="757"/>
      <c r="TOC26" s="757"/>
      <c r="TOD26" s="757"/>
      <c r="TOE26" s="757"/>
      <c r="TOF26" s="757"/>
      <c r="TOG26" s="757"/>
      <c r="TOH26" s="757"/>
      <c r="TOI26" s="757"/>
      <c r="TOJ26" s="757"/>
      <c r="TOK26" s="757"/>
      <c r="TOL26" s="757"/>
      <c r="TOM26" s="757"/>
      <c r="TON26" s="757"/>
      <c r="TOO26" s="757"/>
      <c r="TOP26" s="757"/>
      <c r="TOQ26" s="757"/>
      <c r="TOR26" s="757"/>
      <c r="TOS26" s="757"/>
      <c r="TOT26" s="757"/>
      <c r="TOU26" s="757"/>
      <c r="TOV26" s="757"/>
      <c r="TOW26" s="757"/>
      <c r="TOX26" s="757"/>
      <c r="TOY26" s="757"/>
      <c r="TOZ26" s="757"/>
      <c r="TPA26" s="757"/>
      <c r="TPB26" s="757"/>
      <c r="TPC26" s="757"/>
      <c r="TPD26" s="757"/>
      <c r="TPE26" s="757"/>
      <c r="TPF26" s="757"/>
      <c r="TPG26" s="757"/>
      <c r="TPH26" s="757"/>
      <c r="TPI26" s="757"/>
      <c r="TPJ26" s="757"/>
      <c r="TPK26" s="757"/>
      <c r="TPL26" s="757"/>
      <c r="TPM26" s="757"/>
      <c r="TPN26" s="757"/>
      <c r="TPO26" s="757"/>
      <c r="TPP26" s="757"/>
      <c r="TPQ26" s="757"/>
      <c r="TPR26" s="757"/>
      <c r="TPS26" s="757"/>
      <c r="TPT26" s="757"/>
      <c r="TPU26" s="757"/>
      <c r="TPV26" s="757"/>
      <c r="TPW26" s="757"/>
      <c r="TPX26" s="757"/>
      <c r="TPY26" s="757"/>
      <c r="TPZ26" s="757"/>
      <c r="TQA26" s="757"/>
      <c r="TQB26" s="757"/>
      <c r="TQC26" s="757"/>
      <c r="TQD26" s="757"/>
      <c r="TQE26" s="757"/>
      <c r="TQF26" s="757"/>
      <c r="TQG26" s="757"/>
      <c r="TQH26" s="757"/>
      <c r="TQI26" s="757"/>
      <c r="TQJ26" s="757"/>
      <c r="TQK26" s="757"/>
      <c r="TQL26" s="757"/>
      <c r="TQM26" s="757"/>
      <c r="TQN26" s="757"/>
      <c r="TQO26" s="757"/>
      <c r="TQP26" s="757"/>
      <c r="TQQ26" s="757"/>
      <c r="TQR26" s="757"/>
      <c r="TQS26" s="757"/>
      <c r="TQT26" s="757"/>
      <c r="TQU26" s="757"/>
      <c r="TQV26" s="757"/>
      <c r="TQW26" s="757"/>
      <c r="TQX26" s="757"/>
      <c r="TQY26" s="757"/>
      <c r="TQZ26" s="757"/>
      <c r="TRA26" s="757"/>
      <c r="TRB26" s="757"/>
      <c r="TRC26" s="757"/>
      <c r="TRD26" s="757"/>
      <c r="TRE26" s="757"/>
      <c r="TRF26" s="757"/>
      <c r="TRG26" s="757"/>
      <c r="TRH26" s="757"/>
      <c r="TRI26" s="757"/>
      <c r="TRJ26" s="757"/>
      <c r="TRK26" s="757"/>
      <c r="TRL26" s="757"/>
      <c r="TRM26" s="757"/>
      <c r="TRN26" s="757"/>
      <c r="TRO26" s="757"/>
      <c r="TRP26" s="757"/>
      <c r="TRQ26" s="757"/>
      <c r="TRR26" s="757"/>
      <c r="TRS26" s="757"/>
      <c r="TRT26" s="757"/>
      <c r="TRU26" s="757"/>
      <c r="TRV26" s="757"/>
      <c r="TRW26" s="757"/>
      <c r="TRX26" s="757"/>
      <c r="TRY26" s="757"/>
      <c r="TRZ26" s="757"/>
      <c r="TSA26" s="757"/>
      <c r="TSB26" s="757"/>
      <c r="TSC26" s="757"/>
      <c r="TSD26" s="757"/>
      <c r="TSE26" s="757"/>
      <c r="TSF26" s="757"/>
      <c r="TSG26" s="757"/>
      <c r="TSH26" s="757"/>
      <c r="TSI26" s="757"/>
      <c r="TSJ26" s="757"/>
      <c r="TSK26" s="757"/>
      <c r="TSL26" s="757"/>
      <c r="TSM26" s="757"/>
      <c r="TSN26" s="757"/>
      <c r="TSO26" s="757"/>
      <c r="TSP26" s="757"/>
      <c r="TSQ26" s="757"/>
      <c r="TSR26" s="757"/>
      <c r="TSS26" s="757"/>
      <c r="TST26" s="757"/>
      <c r="TSU26" s="757"/>
      <c r="TSV26" s="757"/>
      <c r="TSW26" s="757"/>
      <c r="TSX26" s="757"/>
      <c r="TSY26" s="757"/>
      <c r="TSZ26" s="757"/>
      <c r="TTA26" s="757"/>
      <c r="TTB26" s="757"/>
      <c r="TTC26" s="757"/>
      <c r="TTD26" s="757"/>
      <c r="TTE26" s="757"/>
      <c r="TTF26" s="757"/>
      <c r="TTG26" s="757"/>
      <c r="TTH26" s="757"/>
      <c r="TTI26" s="757"/>
      <c r="TTJ26" s="757"/>
      <c r="TTK26" s="757"/>
      <c r="TTL26" s="757"/>
      <c r="TTM26" s="757"/>
      <c r="TTN26" s="757"/>
      <c r="TTO26" s="757"/>
      <c r="TTP26" s="757"/>
      <c r="TTQ26" s="757"/>
      <c r="TTR26" s="757"/>
      <c r="TTS26" s="757"/>
      <c r="TTT26" s="757"/>
      <c r="TTU26" s="757"/>
      <c r="TTV26" s="757"/>
      <c r="TTW26" s="757"/>
      <c r="TTX26" s="757"/>
      <c r="TTY26" s="757"/>
      <c r="TTZ26" s="757"/>
      <c r="TUA26" s="757"/>
      <c r="TUB26" s="757"/>
      <c r="TUC26" s="757"/>
      <c r="TUD26" s="757"/>
      <c r="TUE26" s="757"/>
      <c r="TUF26" s="757"/>
      <c r="TUG26" s="757"/>
      <c r="TUH26" s="757"/>
      <c r="TUI26" s="757"/>
      <c r="TUJ26" s="757"/>
      <c r="TUK26" s="757"/>
      <c r="TUL26" s="757"/>
      <c r="TUM26" s="757"/>
      <c r="TUN26" s="757"/>
      <c r="TUO26" s="757"/>
      <c r="TUP26" s="757"/>
      <c r="TUQ26" s="757"/>
      <c r="TUR26" s="757"/>
      <c r="TUS26" s="757"/>
      <c r="TUT26" s="757"/>
      <c r="TUU26" s="757"/>
      <c r="TUV26" s="757"/>
      <c r="TUW26" s="757"/>
      <c r="TUX26" s="757"/>
      <c r="TUY26" s="757"/>
      <c r="TUZ26" s="757"/>
      <c r="TVA26" s="757"/>
      <c r="TVB26" s="757"/>
      <c r="TVC26" s="757"/>
      <c r="TVD26" s="757"/>
      <c r="TVE26" s="757"/>
      <c r="TVF26" s="757"/>
      <c r="TVG26" s="757"/>
      <c r="TVH26" s="757"/>
      <c r="TVI26" s="757"/>
      <c r="TVJ26" s="757"/>
      <c r="TVK26" s="757"/>
      <c r="TVL26" s="757"/>
      <c r="TVM26" s="757"/>
      <c r="TVN26" s="757"/>
      <c r="TVO26" s="757"/>
      <c r="TVP26" s="757"/>
      <c r="TVQ26" s="757"/>
      <c r="TVR26" s="757"/>
      <c r="TVS26" s="757"/>
      <c r="TVT26" s="757"/>
      <c r="TVU26" s="757"/>
      <c r="TVV26" s="757"/>
      <c r="TVW26" s="757"/>
      <c r="TVX26" s="757"/>
      <c r="TVY26" s="757"/>
      <c r="TVZ26" s="757"/>
      <c r="TWA26" s="757"/>
      <c r="TWB26" s="757"/>
      <c r="TWC26" s="757"/>
      <c r="TWD26" s="757"/>
      <c r="TWE26" s="757"/>
      <c r="TWF26" s="757"/>
      <c r="TWG26" s="757"/>
      <c r="TWH26" s="757"/>
      <c r="TWI26" s="757"/>
      <c r="TWJ26" s="757"/>
      <c r="TWK26" s="757"/>
      <c r="TWL26" s="757"/>
      <c r="TWM26" s="757"/>
      <c r="TWN26" s="757"/>
      <c r="TWO26" s="757"/>
      <c r="TWP26" s="757"/>
      <c r="TWQ26" s="757"/>
      <c r="TWR26" s="757"/>
      <c r="TWS26" s="757"/>
      <c r="TWT26" s="757"/>
      <c r="TWU26" s="757"/>
      <c r="TWV26" s="757"/>
      <c r="TWW26" s="757"/>
      <c r="TWX26" s="757"/>
      <c r="TWY26" s="757"/>
      <c r="TWZ26" s="757"/>
      <c r="TXA26" s="757"/>
      <c r="TXB26" s="757"/>
      <c r="TXC26" s="757"/>
      <c r="TXD26" s="757"/>
      <c r="TXE26" s="757"/>
      <c r="TXF26" s="757"/>
      <c r="TXG26" s="757"/>
      <c r="TXH26" s="757"/>
      <c r="TXI26" s="757"/>
      <c r="TXJ26" s="757"/>
      <c r="TXK26" s="757"/>
      <c r="TXL26" s="757"/>
      <c r="TXM26" s="757"/>
      <c r="TXN26" s="757"/>
      <c r="TXO26" s="757"/>
      <c r="TXP26" s="757"/>
      <c r="TXQ26" s="757"/>
      <c r="TXR26" s="757"/>
      <c r="TXS26" s="757"/>
      <c r="TXT26" s="757"/>
      <c r="TXU26" s="757"/>
      <c r="TXV26" s="757"/>
      <c r="TXW26" s="757"/>
      <c r="TXX26" s="757"/>
      <c r="TXY26" s="757"/>
      <c r="TXZ26" s="757"/>
      <c r="TYA26" s="757"/>
      <c r="TYB26" s="757"/>
      <c r="TYC26" s="757"/>
      <c r="TYD26" s="757"/>
      <c r="TYE26" s="757"/>
      <c r="TYF26" s="757"/>
      <c r="TYG26" s="757"/>
      <c r="TYH26" s="757"/>
      <c r="TYI26" s="757"/>
      <c r="TYJ26" s="757"/>
      <c r="TYK26" s="757"/>
      <c r="TYL26" s="757"/>
      <c r="TYM26" s="757"/>
      <c r="TYN26" s="757"/>
      <c r="TYO26" s="757"/>
      <c r="TYP26" s="757"/>
      <c r="TYQ26" s="757"/>
      <c r="TYR26" s="757"/>
      <c r="TYS26" s="757"/>
      <c r="TYT26" s="757"/>
      <c r="TYU26" s="757"/>
      <c r="TYV26" s="757"/>
      <c r="TYW26" s="757"/>
      <c r="TYX26" s="757"/>
      <c r="TYY26" s="757"/>
      <c r="TYZ26" s="757"/>
      <c r="TZA26" s="757"/>
      <c r="TZB26" s="757"/>
      <c r="TZC26" s="757"/>
      <c r="TZD26" s="757"/>
      <c r="TZE26" s="757"/>
      <c r="TZF26" s="757"/>
      <c r="TZG26" s="757"/>
      <c r="TZH26" s="757"/>
      <c r="TZI26" s="757"/>
      <c r="TZJ26" s="757"/>
      <c r="TZK26" s="757"/>
      <c r="TZL26" s="757"/>
      <c r="TZM26" s="757"/>
      <c r="TZN26" s="757"/>
      <c r="TZO26" s="757"/>
      <c r="TZP26" s="757"/>
      <c r="TZQ26" s="757"/>
      <c r="TZR26" s="757"/>
      <c r="TZS26" s="757"/>
      <c r="TZT26" s="757"/>
      <c r="TZU26" s="757"/>
      <c r="TZV26" s="757"/>
      <c r="TZW26" s="757"/>
      <c r="TZX26" s="757"/>
      <c r="TZY26" s="757"/>
      <c r="TZZ26" s="757"/>
      <c r="UAA26" s="757"/>
      <c r="UAB26" s="757"/>
      <c r="UAC26" s="757"/>
      <c r="UAD26" s="757"/>
      <c r="UAE26" s="757"/>
      <c r="UAF26" s="757"/>
      <c r="UAG26" s="757"/>
      <c r="UAH26" s="757"/>
      <c r="UAI26" s="757"/>
      <c r="UAJ26" s="757"/>
      <c r="UAK26" s="757"/>
      <c r="UAL26" s="757"/>
      <c r="UAM26" s="757"/>
      <c r="UAN26" s="757"/>
      <c r="UAO26" s="757"/>
      <c r="UAP26" s="757"/>
      <c r="UAQ26" s="757"/>
      <c r="UAR26" s="757"/>
      <c r="UAS26" s="757"/>
      <c r="UAT26" s="757"/>
      <c r="UAU26" s="757"/>
      <c r="UAV26" s="757"/>
      <c r="UAW26" s="757"/>
      <c r="UAX26" s="757"/>
      <c r="UAY26" s="757"/>
      <c r="UAZ26" s="757"/>
      <c r="UBA26" s="757"/>
      <c r="UBB26" s="757"/>
      <c r="UBC26" s="757"/>
      <c r="UBD26" s="757"/>
      <c r="UBE26" s="757"/>
      <c r="UBF26" s="757"/>
      <c r="UBG26" s="757"/>
      <c r="UBH26" s="757"/>
      <c r="UBI26" s="757"/>
      <c r="UBJ26" s="757"/>
      <c r="UBK26" s="757"/>
      <c r="UBL26" s="757"/>
      <c r="UBM26" s="757"/>
      <c r="UBN26" s="757"/>
      <c r="UBO26" s="757"/>
      <c r="UBP26" s="757"/>
      <c r="UBQ26" s="757"/>
      <c r="UBR26" s="757"/>
      <c r="UBS26" s="757"/>
      <c r="UBT26" s="757"/>
      <c r="UBU26" s="757"/>
      <c r="UBV26" s="757"/>
      <c r="UBW26" s="757"/>
      <c r="UBX26" s="757"/>
      <c r="UBY26" s="757"/>
      <c r="UBZ26" s="757"/>
      <c r="UCA26" s="757"/>
      <c r="UCB26" s="757"/>
      <c r="UCC26" s="757"/>
      <c r="UCD26" s="757"/>
      <c r="UCE26" s="757"/>
      <c r="UCF26" s="757"/>
      <c r="UCG26" s="757"/>
      <c r="UCH26" s="757"/>
      <c r="UCI26" s="757"/>
      <c r="UCJ26" s="757"/>
      <c r="UCK26" s="757"/>
      <c r="UCL26" s="757"/>
      <c r="UCM26" s="757"/>
      <c r="UCN26" s="757"/>
      <c r="UCO26" s="757"/>
      <c r="UCP26" s="757"/>
      <c r="UCQ26" s="757"/>
      <c r="UCR26" s="757"/>
      <c r="UCS26" s="757"/>
      <c r="UCT26" s="757"/>
      <c r="UCU26" s="757"/>
      <c r="UCV26" s="757"/>
      <c r="UCW26" s="757"/>
      <c r="UCX26" s="757"/>
      <c r="UCY26" s="757"/>
      <c r="UCZ26" s="757"/>
      <c r="UDA26" s="757"/>
      <c r="UDB26" s="757"/>
      <c r="UDC26" s="757"/>
      <c r="UDD26" s="757"/>
      <c r="UDE26" s="757"/>
      <c r="UDF26" s="757"/>
      <c r="UDG26" s="757"/>
      <c r="UDH26" s="757"/>
      <c r="UDI26" s="757"/>
      <c r="UDJ26" s="757"/>
      <c r="UDK26" s="757"/>
      <c r="UDL26" s="757"/>
      <c r="UDM26" s="757"/>
      <c r="UDN26" s="757"/>
      <c r="UDO26" s="757"/>
      <c r="UDP26" s="757"/>
      <c r="UDQ26" s="757"/>
      <c r="UDR26" s="757"/>
      <c r="UDS26" s="757"/>
      <c r="UDT26" s="757"/>
      <c r="UDU26" s="757"/>
      <c r="UDV26" s="757"/>
      <c r="UDW26" s="757"/>
      <c r="UDX26" s="757"/>
      <c r="UDY26" s="757"/>
      <c r="UDZ26" s="757"/>
      <c r="UEA26" s="757"/>
      <c r="UEB26" s="757"/>
      <c r="UEC26" s="757"/>
      <c r="UED26" s="757"/>
      <c r="UEE26" s="757"/>
      <c r="UEF26" s="757"/>
      <c r="UEG26" s="757"/>
      <c r="UEH26" s="757"/>
      <c r="UEI26" s="757"/>
      <c r="UEJ26" s="757"/>
      <c r="UEK26" s="757"/>
      <c r="UEL26" s="757"/>
      <c r="UEM26" s="757"/>
      <c r="UEN26" s="757"/>
      <c r="UEO26" s="757"/>
      <c r="UEP26" s="757"/>
      <c r="UEQ26" s="757"/>
      <c r="UER26" s="757"/>
      <c r="UES26" s="757"/>
      <c r="UET26" s="757"/>
      <c r="UEU26" s="757"/>
      <c r="UEV26" s="757"/>
      <c r="UEW26" s="757"/>
      <c r="UEX26" s="757"/>
      <c r="UEY26" s="757"/>
      <c r="UEZ26" s="757"/>
      <c r="UFA26" s="757"/>
      <c r="UFB26" s="757"/>
      <c r="UFC26" s="757"/>
      <c r="UFD26" s="757"/>
      <c r="UFE26" s="757"/>
      <c r="UFF26" s="757"/>
      <c r="UFG26" s="757"/>
      <c r="UFH26" s="757"/>
      <c r="UFI26" s="757"/>
      <c r="UFJ26" s="757"/>
      <c r="UFK26" s="757"/>
      <c r="UFL26" s="757"/>
      <c r="UFM26" s="757"/>
      <c r="UFN26" s="757"/>
      <c r="UFO26" s="757"/>
      <c r="UFP26" s="757"/>
      <c r="UFQ26" s="757"/>
      <c r="UFR26" s="757"/>
      <c r="UFS26" s="757"/>
      <c r="UFT26" s="757"/>
      <c r="UFU26" s="757"/>
      <c r="UFV26" s="757"/>
      <c r="UFW26" s="757"/>
      <c r="UFX26" s="757"/>
      <c r="UFY26" s="757"/>
      <c r="UFZ26" s="757"/>
      <c r="UGA26" s="757"/>
      <c r="UGB26" s="757"/>
      <c r="UGC26" s="757"/>
      <c r="UGD26" s="757"/>
      <c r="UGE26" s="757"/>
      <c r="UGF26" s="757"/>
      <c r="UGG26" s="757"/>
      <c r="UGH26" s="757"/>
      <c r="UGI26" s="757"/>
      <c r="UGJ26" s="757"/>
      <c r="UGK26" s="757"/>
      <c r="UGL26" s="757"/>
      <c r="UGM26" s="757"/>
      <c r="UGN26" s="757"/>
      <c r="UGO26" s="757"/>
      <c r="UGP26" s="757"/>
      <c r="UGQ26" s="757"/>
      <c r="UGR26" s="757"/>
      <c r="UGS26" s="757"/>
      <c r="UGT26" s="757"/>
      <c r="UGU26" s="757"/>
      <c r="UGV26" s="757"/>
      <c r="UGW26" s="757"/>
      <c r="UGX26" s="757"/>
      <c r="UGY26" s="757"/>
      <c r="UGZ26" s="757"/>
      <c r="UHA26" s="757"/>
      <c r="UHB26" s="757"/>
      <c r="UHC26" s="757"/>
      <c r="UHD26" s="757"/>
      <c r="UHE26" s="757"/>
      <c r="UHF26" s="757"/>
      <c r="UHG26" s="757"/>
      <c r="UHH26" s="757"/>
      <c r="UHI26" s="757"/>
      <c r="UHJ26" s="757"/>
      <c r="UHK26" s="757"/>
      <c r="UHL26" s="757"/>
      <c r="UHM26" s="757"/>
      <c r="UHN26" s="757"/>
      <c r="UHO26" s="757"/>
      <c r="UHP26" s="757"/>
      <c r="UHQ26" s="757"/>
      <c r="UHR26" s="757"/>
      <c r="UHS26" s="757"/>
      <c r="UHT26" s="757"/>
      <c r="UHU26" s="757"/>
      <c r="UHV26" s="757"/>
      <c r="UHW26" s="757"/>
      <c r="UHX26" s="757"/>
      <c r="UHY26" s="757"/>
      <c r="UHZ26" s="757"/>
      <c r="UIA26" s="757"/>
      <c r="UIB26" s="757"/>
      <c r="UIC26" s="757"/>
      <c r="UID26" s="757"/>
      <c r="UIE26" s="757"/>
      <c r="UIF26" s="757"/>
      <c r="UIG26" s="757"/>
      <c r="UIH26" s="757"/>
      <c r="UII26" s="757"/>
      <c r="UIJ26" s="757"/>
      <c r="UIK26" s="757"/>
      <c r="UIL26" s="757"/>
      <c r="UIM26" s="757"/>
      <c r="UIN26" s="757"/>
      <c r="UIO26" s="757"/>
      <c r="UIP26" s="757"/>
      <c r="UIQ26" s="757"/>
      <c r="UIR26" s="757"/>
      <c r="UIS26" s="757"/>
      <c r="UIT26" s="757"/>
      <c r="UIU26" s="757"/>
      <c r="UIV26" s="757"/>
      <c r="UIW26" s="757"/>
      <c r="UIX26" s="757"/>
      <c r="UIY26" s="757"/>
      <c r="UIZ26" s="757"/>
      <c r="UJA26" s="757"/>
      <c r="UJB26" s="757"/>
      <c r="UJC26" s="757"/>
      <c r="UJD26" s="757"/>
      <c r="UJE26" s="757"/>
      <c r="UJF26" s="757"/>
      <c r="UJG26" s="757"/>
      <c r="UJH26" s="757"/>
      <c r="UJI26" s="757"/>
      <c r="UJJ26" s="757"/>
      <c r="UJK26" s="757"/>
      <c r="UJL26" s="757"/>
      <c r="UJM26" s="757"/>
      <c r="UJN26" s="757"/>
      <c r="UJO26" s="757"/>
      <c r="UJP26" s="757"/>
      <c r="UJQ26" s="757"/>
      <c r="UJR26" s="757"/>
      <c r="UJS26" s="757"/>
      <c r="UJT26" s="757"/>
      <c r="UJU26" s="757"/>
      <c r="UJV26" s="757"/>
      <c r="UJW26" s="757"/>
      <c r="UJX26" s="757"/>
      <c r="UJY26" s="757"/>
      <c r="UJZ26" s="757"/>
      <c r="UKA26" s="757"/>
      <c r="UKB26" s="757"/>
      <c r="UKC26" s="757"/>
      <c r="UKD26" s="757"/>
      <c r="UKE26" s="757"/>
      <c r="UKF26" s="757"/>
      <c r="UKG26" s="757"/>
      <c r="UKH26" s="757"/>
      <c r="UKI26" s="757"/>
      <c r="UKJ26" s="757"/>
      <c r="UKK26" s="757"/>
      <c r="UKL26" s="757"/>
      <c r="UKM26" s="757"/>
      <c r="UKN26" s="757"/>
      <c r="UKO26" s="757"/>
      <c r="UKP26" s="757"/>
      <c r="UKQ26" s="757"/>
      <c r="UKR26" s="757"/>
      <c r="UKS26" s="757"/>
      <c r="UKT26" s="757"/>
      <c r="UKU26" s="757"/>
      <c r="UKV26" s="757"/>
      <c r="UKW26" s="757"/>
      <c r="UKX26" s="757"/>
      <c r="UKY26" s="757"/>
      <c r="UKZ26" s="757"/>
      <c r="ULA26" s="757"/>
      <c r="ULB26" s="757"/>
      <c r="ULC26" s="757"/>
      <c r="ULD26" s="757"/>
      <c r="ULE26" s="757"/>
      <c r="ULF26" s="757"/>
      <c r="ULG26" s="757"/>
      <c r="ULH26" s="757"/>
      <c r="ULI26" s="757"/>
      <c r="ULJ26" s="757"/>
      <c r="ULK26" s="757"/>
      <c r="ULL26" s="757"/>
      <c r="ULM26" s="757"/>
      <c r="ULN26" s="757"/>
      <c r="ULO26" s="757"/>
      <c r="ULP26" s="757"/>
      <c r="ULQ26" s="757"/>
      <c r="ULR26" s="757"/>
      <c r="ULS26" s="757"/>
      <c r="ULT26" s="757"/>
      <c r="ULU26" s="757"/>
      <c r="ULV26" s="757"/>
      <c r="ULW26" s="757"/>
      <c r="ULX26" s="757"/>
      <c r="ULY26" s="757"/>
      <c r="ULZ26" s="757"/>
      <c r="UMA26" s="757"/>
      <c r="UMB26" s="757"/>
      <c r="UMC26" s="757"/>
      <c r="UMD26" s="757"/>
      <c r="UME26" s="757"/>
      <c r="UMF26" s="757"/>
      <c r="UMG26" s="757"/>
      <c r="UMH26" s="757"/>
      <c r="UMI26" s="757"/>
      <c r="UMJ26" s="757"/>
      <c r="UMK26" s="757"/>
      <c r="UML26" s="757"/>
      <c r="UMM26" s="757"/>
      <c r="UMN26" s="757"/>
      <c r="UMO26" s="757"/>
      <c r="UMP26" s="757"/>
      <c r="UMQ26" s="757"/>
      <c r="UMR26" s="757"/>
      <c r="UMS26" s="757"/>
      <c r="UMT26" s="757"/>
      <c r="UMU26" s="757"/>
      <c r="UMV26" s="757"/>
      <c r="UMW26" s="757"/>
      <c r="UMX26" s="757"/>
      <c r="UMY26" s="757"/>
      <c r="UMZ26" s="757"/>
      <c r="UNA26" s="757"/>
      <c r="UNB26" s="757"/>
      <c r="UNC26" s="757"/>
      <c r="UND26" s="757"/>
      <c r="UNE26" s="757"/>
      <c r="UNF26" s="757"/>
      <c r="UNG26" s="757"/>
      <c r="UNH26" s="757"/>
      <c r="UNI26" s="757"/>
      <c r="UNJ26" s="757"/>
      <c r="UNK26" s="757"/>
      <c r="UNL26" s="757"/>
      <c r="UNM26" s="757"/>
      <c r="UNN26" s="757"/>
      <c r="UNO26" s="757"/>
      <c r="UNP26" s="757"/>
      <c r="UNQ26" s="757"/>
      <c r="UNR26" s="757"/>
      <c r="UNS26" s="757"/>
      <c r="UNT26" s="757"/>
      <c r="UNU26" s="757"/>
      <c r="UNV26" s="757"/>
      <c r="UNW26" s="757"/>
      <c r="UNX26" s="757"/>
      <c r="UNY26" s="757"/>
      <c r="UNZ26" s="757"/>
      <c r="UOA26" s="757"/>
      <c r="UOB26" s="757"/>
      <c r="UOC26" s="757"/>
      <c r="UOD26" s="757"/>
      <c r="UOE26" s="757"/>
      <c r="UOF26" s="757"/>
      <c r="UOG26" s="757"/>
      <c r="UOH26" s="757"/>
      <c r="UOI26" s="757"/>
      <c r="UOJ26" s="757"/>
      <c r="UOK26" s="757"/>
      <c r="UOL26" s="757"/>
      <c r="UOM26" s="757"/>
      <c r="UON26" s="757"/>
      <c r="UOO26" s="757"/>
      <c r="UOP26" s="757"/>
      <c r="UOQ26" s="757"/>
      <c r="UOR26" s="757"/>
      <c r="UOS26" s="757"/>
      <c r="UOT26" s="757"/>
      <c r="UOU26" s="757"/>
      <c r="UOV26" s="757"/>
      <c r="UOW26" s="757"/>
      <c r="UOX26" s="757"/>
      <c r="UOY26" s="757"/>
      <c r="UOZ26" s="757"/>
      <c r="UPA26" s="757"/>
      <c r="UPB26" s="757"/>
      <c r="UPC26" s="757"/>
      <c r="UPD26" s="757"/>
      <c r="UPE26" s="757"/>
      <c r="UPF26" s="757"/>
      <c r="UPG26" s="757"/>
      <c r="UPH26" s="757"/>
      <c r="UPI26" s="757"/>
      <c r="UPJ26" s="757"/>
      <c r="UPK26" s="757"/>
      <c r="UPL26" s="757"/>
      <c r="UPM26" s="757"/>
      <c r="UPN26" s="757"/>
      <c r="UPO26" s="757"/>
      <c r="UPP26" s="757"/>
      <c r="UPQ26" s="757"/>
      <c r="UPR26" s="757"/>
      <c r="UPS26" s="757"/>
      <c r="UPT26" s="757"/>
      <c r="UPU26" s="757"/>
      <c r="UPV26" s="757"/>
      <c r="UPW26" s="757"/>
      <c r="UPX26" s="757"/>
      <c r="UPY26" s="757"/>
      <c r="UPZ26" s="757"/>
      <c r="UQA26" s="757"/>
      <c r="UQB26" s="757"/>
      <c r="UQC26" s="757"/>
      <c r="UQD26" s="757"/>
      <c r="UQE26" s="757"/>
      <c r="UQF26" s="757"/>
      <c r="UQG26" s="757"/>
      <c r="UQH26" s="757"/>
      <c r="UQI26" s="757"/>
      <c r="UQJ26" s="757"/>
      <c r="UQK26" s="757"/>
      <c r="UQL26" s="757"/>
      <c r="UQM26" s="757"/>
      <c r="UQN26" s="757"/>
      <c r="UQO26" s="757"/>
      <c r="UQP26" s="757"/>
      <c r="UQQ26" s="757"/>
      <c r="UQR26" s="757"/>
      <c r="UQS26" s="757"/>
      <c r="UQT26" s="757"/>
      <c r="UQU26" s="757"/>
      <c r="UQV26" s="757"/>
      <c r="UQW26" s="757"/>
      <c r="UQX26" s="757"/>
      <c r="UQY26" s="757"/>
      <c r="UQZ26" s="757"/>
      <c r="URA26" s="757"/>
      <c r="URB26" s="757"/>
      <c r="URC26" s="757"/>
      <c r="URD26" s="757"/>
      <c r="URE26" s="757"/>
      <c r="URF26" s="757"/>
      <c r="URG26" s="757"/>
      <c r="URH26" s="757"/>
      <c r="URI26" s="757"/>
      <c r="URJ26" s="757"/>
      <c r="URK26" s="757"/>
      <c r="URL26" s="757"/>
      <c r="URM26" s="757"/>
      <c r="URN26" s="757"/>
      <c r="URO26" s="757"/>
      <c r="URP26" s="757"/>
      <c r="URQ26" s="757"/>
      <c r="URR26" s="757"/>
      <c r="URS26" s="757"/>
      <c r="URT26" s="757"/>
      <c r="URU26" s="757"/>
      <c r="URV26" s="757"/>
      <c r="URW26" s="757"/>
      <c r="URX26" s="757"/>
      <c r="URY26" s="757"/>
      <c r="URZ26" s="757"/>
      <c r="USA26" s="757"/>
      <c r="USB26" s="757"/>
      <c r="USC26" s="757"/>
      <c r="USD26" s="757"/>
      <c r="USE26" s="757"/>
      <c r="USF26" s="757"/>
      <c r="USG26" s="757"/>
      <c r="USH26" s="757"/>
      <c r="USI26" s="757"/>
      <c r="USJ26" s="757"/>
      <c r="USK26" s="757"/>
      <c r="USL26" s="757"/>
      <c r="USM26" s="757"/>
      <c r="USN26" s="757"/>
      <c r="USO26" s="757"/>
      <c r="USP26" s="757"/>
      <c r="USQ26" s="757"/>
      <c r="USR26" s="757"/>
      <c r="USS26" s="757"/>
      <c r="UST26" s="757"/>
      <c r="USU26" s="757"/>
      <c r="USV26" s="757"/>
      <c r="USW26" s="757"/>
      <c r="USX26" s="757"/>
      <c r="USY26" s="757"/>
      <c r="USZ26" s="757"/>
      <c r="UTA26" s="757"/>
      <c r="UTB26" s="757"/>
      <c r="UTC26" s="757"/>
      <c r="UTD26" s="757"/>
      <c r="UTE26" s="757"/>
      <c r="UTF26" s="757"/>
      <c r="UTG26" s="757"/>
      <c r="UTH26" s="757"/>
      <c r="UTI26" s="757"/>
      <c r="UTJ26" s="757"/>
      <c r="UTK26" s="757"/>
      <c r="UTL26" s="757"/>
      <c r="UTM26" s="757"/>
      <c r="UTN26" s="757"/>
      <c r="UTO26" s="757"/>
      <c r="UTP26" s="757"/>
      <c r="UTQ26" s="757"/>
      <c r="UTR26" s="757"/>
      <c r="UTS26" s="757"/>
      <c r="UTT26" s="757"/>
      <c r="UTU26" s="757"/>
      <c r="UTV26" s="757"/>
      <c r="UTW26" s="757"/>
      <c r="UTX26" s="757"/>
      <c r="UTY26" s="757"/>
      <c r="UTZ26" s="757"/>
      <c r="UUA26" s="757"/>
      <c r="UUB26" s="757"/>
      <c r="UUC26" s="757"/>
      <c r="UUD26" s="757"/>
      <c r="UUE26" s="757"/>
      <c r="UUF26" s="757"/>
      <c r="UUG26" s="757"/>
      <c r="UUH26" s="757"/>
      <c r="UUI26" s="757"/>
      <c r="UUJ26" s="757"/>
      <c r="UUK26" s="757"/>
      <c r="UUL26" s="757"/>
      <c r="UUM26" s="757"/>
      <c r="UUN26" s="757"/>
      <c r="UUO26" s="757"/>
      <c r="UUP26" s="757"/>
      <c r="UUQ26" s="757"/>
      <c r="UUR26" s="757"/>
      <c r="UUS26" s="757"/>
      <c r="UUT26" s="757"/>
      <c r="UUU26" s="757"/>
      <c r="UUV26" s="757"/>
      <c r="UUW26" s="757"/>
      <c r="UUX26" s="757"/>
      <c r="UUY26" s="757"/>
      <c r="UUZ26" s="757"/>
      <c r="UVA26" s="757"/>
      <c r="UVB26" s="757"/>
      <c r="UVC26" s="757"/>
      <c r="UVD26" s="757"/>
      <c r="UVE26" s="757"/>
      <c r="UVF26" s="757"/>
      <c r="UVG26" s="757"/>
      <c r="UVH26" s="757"/>
      <c r="UVI26" s="757"/>
      <c r="UVJ26" s="757"/>
      <c r="UVK26" s="757"/>
      <c r="UVL26" s="757"/>
      <c r="UVM26" s="757"/>
      <c r="UVN26" s="757"/>
      <c r="UVO26" s="757"/>
      <c r="UVP26" s="757"/>
      <c r="UVQ26" s="757"/>
      <c r="UVR26" s="757"/>
      <c r="UVS26" s="757"/>
      <c r="UVT26" s="757"/>
      <c r="UVU26" s="757"/>
      <c r="UVV26" s="757"/>
      <c r="UVW26" s="757"/>
      <c r="UVX26" s="757"/>
      <c r="UVY26" s="757"/>
      <c r="UVZ26" s="757"/>
      <c r="UWA26" s="757"/>
      <c r="UWB26" s="757"/>
      <c r="UWC26" s="757"/>
      <c r="UWD26" s="757"/>
      <c r="UWE26" s="757"/>
      <c r="UWF26" s="757"/>
      <c r="UWG26" s="757"/>
      <c r="UWH26" s="757"/>
      <c r="UWI26" s="757"/>
      <c r="UWJ26" s="757"/>
      <c r="UWK26" s="757"/>
      <c r="UWL26" s="757"/>
      <c r="UWM26" s="757"/>
      <c r="UWN26" s="757"/>
      <c r="UWO26" s="757"/>
      <c r="UWP26" s="757"/>
      <c r="UWQ26" s="757"/>
      <c r="UWR26" s="757"/>
      <c r="UWS26" s="757"/>
      <c r="UWT26" s="757"/>
      <c r="UWU26" s="757"/>
      <c r="UWV26" s="757"/>
      <c r="UWW26" s="757"/>
      <c r="UWX26" s="757"/>
      <c r="UWY26" s="757"/>
      <c r="UWZ26" s="757"/>
      <c r="UXA26" s="757"/>
      <c r="UXB26" s="757"/>
      <c r="UXC26" s="757"/>
      <c r="UXD26" s="757"/>
      <c r="UXE26" s="757"/>
      <c r="UXF26" s="757"/>
      <c r="UXG26" s="757"/>
      <c r="UXH26" s="757"/>
      <c r="UXI26" s="757"/>
      <c r="UXJ26" s="757"/>
      <c r="UXK26" s="757"/>
      <c r="UXL26" s="757"/>
      <c r="UXM26" s="757"/>
      <c r="UXN26" s="757"/>
      <c r="UXO26" s="757"/>
      <c r="UXP26" s="757"/>
      <c r="UXQ26" s="757"/>
      <c r="UXR26" s="757"/>
      <c r="UXS26" s="757"/>
      <c r="UXT26" s="757"/>
      <c r="UXU26" s="757"/>
      <c r="UXV26" s="757"/>
      <c r="UXW26" s="757"/>
      <c r="UXX26" s="757"/>
      <c r="UXY26" s="757"/>
      <c r="UXZ26" s="757"/>
      <c r="UYA26" s="757"/>
      <c r="UYB26" s="757"/>
      <c r="UYC26" s="757"/>
      <c r="UYD26" s="757"/>
      <c r="UYE26" s="757"/>
      <c r="UYF26" s="757"/>
      <c r="UYG26" s="757"/>
      <c r="UYH26" s="757"/>
      <c r="UYI26" s="757"/>
      <c r="UYJ26" s="757"/>
      <c r="UYK26" s="757"/>
      <c r="UYL26" s="757"/>
      <c r="UYM26" s="757"/>
      <c r="UYN26" s="757"/>
      <c r="UYO26" s="757"/>
      <c r="UYP26" s="757"/>
      <c r="UYQ26" s="757"/>
      <c r="UYR26" s="757"/>
      <c r="UYS26" s="757"/>
      <c r="UYT26" s="757"/>
      <c r="UYU26" s="757"/>
      <c r="UYV26" s="757"/>
      <c r="UYW26" s="757"/>
      <c r="UYX26" s="757"/>
      <c r="UYY26" s="757"/>
      <c r="UYZ26" s="757"/>
      <c r="UZA26" s="757"/>
      <c r="UZB26" s="757"/>
      <c r="UZC26" s="757"/>
      <c r="UZD26" s="757"/>
      <c r="UZE26" s="757"/>
      <c r="UZF26" s="757"/>
      <c r="UZG26" s="757"/>
      <c r="UZH26" s="757"/>
      <c r="UZI26" s="757"/>
      <c r="UZJ26" s="757"/>
      <c r="UZK26" s="757"/>
      <c r="UZL26" s="757"/>
      <c r="UZM26" s="757"/>
      <c r="UZN26" s="757"/>
      <c r="UZO26" s="757"/>
      <c r="UZP26" s="757"/>
      <c r="UZQ26" s="757"/>
      <c r="UZR26" s="757"/>
      <c r="UZS26" s="757"/>
      <c r="UZT26" s="757"/>
      <c r="UZU26" s="757"/>
      <c r="UZV26" s="757"/>
      <c r="UZW26" s="757"/>
      <c r="UZX26" s="757"/>
      <c r="UZY26" s="757"/>
      <c r="UZZ26" s="757"/>
      <c r="VAA26" s="757"/>
      <c r="VAB26" s="757"/>
      <c r="VAC26" s="757"/>
      <c r="VAD26" s="757"/>
      <c r="VAE26" s="757"/>
      <c r="VAF26" s="757"/>
      <c r="VAG26" s="757"/>
      <c r="VAH26" s="757"/>
      <c r="VAI26" s="757"/>
      <c r="VAJ26" s="757"/>
      <c r="VAK26" s="757"/>
      <c r="VAL26" s="757"/>
      <c r="VAM26" s="757"/>
      <c r="VAN26" s="757"/>
      <c r="VAO26" s="757"/>
      <c r="VAP26" s="757"/>
      <c r="VAQ26" s="757"/>
      <c r="VAR26" s="757"/>
      <c r="VAS26" s="757"/>
      <c r="VAT26" s="757"/>
      <c r="VAU26" s="757"/>
      <c r="VAV26" s="757"/>
      <c r="VAW26" s="757"/>
      <c r="VAX26" s="757"/>
      <c r="VAY26" s="757"/>
      <c r="VAZ26" s="757"/>
      <c r="VBA26" s="757"/>
      <c r="VBB26" s="757"/>
      <c r="VBC26" s="757"/>
      <c r="VBD26" s="757"/>
      <c r="VBE26" s="757"/>
      <c r="VBF26" s="757"/>
      <c r="VBG26" s="757"/>
      <c r="VBH26" s="757"/>
      <c r="VBI26" s="757"/>
      <c r="VBJ26" s="757"/>
      <c r="VBK26" s="757"/>
      <c r="VBL26" s="757"/>
      <c r="VBM26" s="757"/>
      <c r="VBN26" s="757"/>
      <c r="VBO26" s="757"/>
      <c r="VBP26" s="757"/>
      <c r="VBQ26" s="757"/>
      <c r="VBR26" s="757"/>
      <c r="VBS26" s="757"/>
      <c r="VBT26" s="757"/>
      <c r="VBU26" s="757"/>
      <c r="VBV26" s="757"/>
      <c r="VBW26" s="757"/>
      <c r="VBX26" s="757"/>
      <c r="VBY26" s="757"/>
      <c r="VBZ26" s="757"/>
      <c r="VCA26" s="757"/>
      <c r="VCB26" s="757"/>
      <c r="VCC26" s="757"/>
      <c r="VCD26" s="757"/>
      <c r="VCE26" s="757"/>
      <c r="VCF26" s="757"/>
      <c r="VCG26" s="757"/>
      <c r="VCH26" s="757"/>
      <c r="VCI26" s="757"/>
      <c r="VCJ26" s="757"/>
      <c r="VCK26" s="757"/>
      <c r="VCL26" s="757"/>
      <c r="VCM26" s="757"/>
      <c r="VCN26" s="757"/>
      <c r="VCO26" s="757"/>
      <c r="VCP26" s="757"/>
      <c r="VCQ26" s="757"/>
      <c r="VCR26" s="757"/>
      <c r="VCS26" s="757"/>
      <c r="VCT26" s="757"/>
      <c r="VCU26" s="757"/>
      <c r="VCV26" s="757"/>
      <c r="VCW26" s="757"/>
      <c r="VCX26" s="757"/>
      <c r="VCY26" s="757"/>
      <c r="VCZ26" s="757"/>
      <c r="VDA26" s="757"/>
      <c r="VDB26" s="757"/>
      <c r="VDC26" s="757"/>
      <c r="VDD26" s="757"/>
      <c r="VDE26" s="757"/>
      <c r="VDF26" s="757"/>
      <c r="VDG26" s="757"/>
      <c r="VDH26" s="757"/>
      <c r="VDI26" s="757"/>
      <c r="VDJ26" s="757"/>
      <c r="VDK26" s="757"/>
      <c r="VDL26" s="757"/>
      <c r="VDM26" s="757"/>
      <c r="VDN26" s="757"/>
      <c r="VDO26" s="757"/>
      <c r="VDP26" s="757"/>
      <c r="VDQ26" s="757"/>
      <c r="VDR26" s="757"/>
      <c r="VDS26" s="757"/>
      <c r="VDT26" s="757"/>
      <c r="VDU26" s="757"/>
      <c r="VDV26" s="757"/>
      <c r="VDW26" s="757"/>
      <c r="VDX26" s="757"/>
      <c r="VDY26" s="757"/>
      <c r="VDZ26" s="757"/>
      <c r="VEA26" s="757"/>
      <c r="VEB26" s="757"/>
      <c r="VEC26" s="757"/>
      <c r="VED26" s="757"/>
      <c r="VEE26" s="757"/>
      <c r="VEF26" s="757"/>
      <c r="VEG26" s="757"/>
      <c r="VEH26" s="757"/>
      <c r="VEI26" s="757"/>
      <c r="VEJ26" s="757"/>
      <c r="VEK26" s="757"/>
      <c r="VEL26" s="757"/>
      <c r="VEM26" s="757"/>
      <c r="VEN26" s="757"/>
      <c r="VEO26" s="757"/>
      <c r="VEP26" s="757"/>
      <c r="VEQ26" s="757"/>
      <c r="VER26" s="757"/>
      <c r="VES26" s="757"/>
      <c r="VET26" s="757"/>
      <c r="VEU26" s="757"/>
      <c r="VEV26" s="757"/>
      <c r="VEW26" s="757"/>
      <c r="VEX26" s="757"/>
      <c r="VEY26" s="757"/>
      <c r="VEZ26" s="757"/>
      <c r="VFA26" s="757"/>
      <c r="VFB26" s="757"/>
      <c r="VFC26" s="757"/>
      <c r="VFD26" s="757"/>
      <c r="VFE26" s="757"/>
      <c r="VFF26" s="757"/>
      <c r="VFG26" s="757"/>
      <c r="VFH26" s="757"/>
      <c r="VFI26" s="757"/>
      <c r="VFJ26" s="757"/>
      <c r="VFK26" s="757"/>
      <c r="VFL26" s="757"/>
      <c r="VFM26" s="757"/>
      <c r="VFN26" s="757"/>
      <c r="VFO26" s="757"/>
      <c r="VFP26" s="757"/>
      <c r="VFQ26" s="757"/>
      <c r="VFR26" s="757"/>
      <c r="VFS26" s="757"/>
      <c r="VFT26" s="757"/>
      <c r="VFU26" s="757"/>
      <c r="VFV26" s="757"/>
      <c r="VFW26" s="757"/>
      <c r="VFX26" s="757"/>
      <c r="VFY26" s="757"/>
      <c r="VFZ26" s="757"/>
      <c r="VGA26" s="757"/>
      <c r="VGB26" s="757"/>
      <c r="VGC26" s="757"/>
      <c r="VGD26" s="757"/>
      <c r="VGE26" s="757"/>
      <c r="VGF26" s="757"/>
      <c r="VGG26" s="757"/>
      <c r="VGH26" s="757"/>
      <c r="VGI26" s="757"/>
      <c r="VGJ26" s="757"/>
      <c r="VGK26" s="757"/>
      <c r="VGL26" s="757"/>
      <c r="VGM26" s="757"/>
      <c r="VGN26" s="757"/>
      <c r="VGO26" s="757"/>
      <c r="VGP26" s="757"/>
      <c r="VGQ26" s="757"/>
      <c r="VGR26" s="757"/>
      <c r="VGS26" s="757"/>
      <c r="VGT26" s="757"/>
      <c r="VGU26" s="757"/>
      <c r="VGV26" s="757"/>
      <c r="VGW26" s="757"/>
      <c r="VGX26" s="757"/>
      <c r="VGY26" s="757"/>
      <c r="VGZ26" s="757"/>
      <c r="VHA26" s="757"/>
      <c r="VHB26" s="757"/>
      <c r="VHC26" s="757"/>
      <c r="VHD26" s="757"/>
      <c r="VHE26" s="757"/>
      <c r="VHF26" s="757"/>
      <c r="VHG26" s="757"/>
      <c r="VHH26" s="757"/>
      <c r="VHI26" s="757"/>
      <c r="VHJ26" s="757"/>
      <c r="VHK26" s="757"/>
      <c r="VHL26" s="757"/>
      <c r="VHM26" s="757"/>
      <c r="VHN26" s="757"/>
      <c r="VHO26" s="757"/>
      <c r="VHP26" s="757"/>
      <c r="VHQ26" s="757"/>
      <c r="VHR26" s="757"/>
      <c r="VHS26" s="757"/>
      <c r="VHT26" s="757"/>
      <c r="VHU26" s="757"/>
      <c r="VHV26" s="757"/>
      <c r="VHW26" s="757"/>
      <c r="VHX26" s="757"/>
      <c r="VHY26" s="757"/>
      <c r="VHZ26" s="757"/>
      <c r="VIA26" s="757"/>
      <c r="VIB26" s="757"/>
      <c r="VIC26" s="757"/>
      <c r="VID26" s="757"/>
      <c r="VIE26" s="757"/>
      <c r="VIF26" s="757"/>
      <c r="VIG26" s="757"/>
      <c r="VIH26" s="757"/>
      <c r="VII26" s="757"/>
      <c r="VIJ26" s="757"/>
      <c r="VIK26" s="757"/>
      <c r="VIL26" s="757"/>
      <c r="VIM26" s="757"/>
      <c r="VIN26" s="757"/>
      <c r="VIO26" s="757"/>
      <c r="VIP26" s="757"/>
      <c r="VIQ26" s="757"/>
      <c r="VIR26" s="757"/>
      <c r="VIS26" s="757"/>
      <c r="VIT26" s="757"/>
      <c r="VIU26" s="757"/>
      <c r="VIV26" s="757"/>
      <c r="VIW26" s="757"/>
      <c r="VIX26" s="757"/>
      <c r="VIY26" s="757"/>
      <c r="VIZ26" s="757"/>
      <c r="VJA26" s="757"/>
      <c r="VJB26" s="757"/>
      <c r="VJC26" s="757"/>
      <c r="VJD26" s="757"/>
      <c r="VJE26" s="757"/>
      <c r="VJF26" s="757"/>
      <c r="VJG26" s="757"/>
      <c r="VJH26" s="757"/>
      <c r="VJI26" s="757"/>
      <c r="VJJ26" s="757"/>
      <c r="VJK26" s="757"/>
      <c r="VJL26" s="757"/>
      <c r="VJM26" s="757"/>
      <c r="VJN26" s="757"/>
      <c r="VJO26" s="757"/>
      <c r="VJP26" s="757"/>
      <c r="VJQ26" s="757"/>
      <c r="VJR26" s="757"/>
      <c r="VJS26" s="757"/>
      <c r="VJT26" s="757"/>
      <c r="VJU26" s="757"/>
      <c r="VJV26" s="757"/>
      <c r="VJW26" s="757"/>
      <c r="VJX26" s="757"/>
      <c r="VJY26" s="757"/>
      <c r="VJZ26" s="757"/>
      <c r="VKA26" s="757"/>
      <c r="VKB26" s="757"/>
      <c r="VKC26" s="757"/>
      <c r="VKD26" s="757"/>
      <c r="VKE26" s="757"/>
      <c r="VKF26" s="757"/>
      <c r="VKG26" s="757"/>
      <c r="VKH26" s="757"/>
      <c r="VKI26" s="757"/>
      <c r="VKJ26" s="757"/>
      <c r="VKK26" s="757"/>
      <c r="VKL26" s="757"/>
      <c r="VKM26" s="757"/>
      <c r="VKN26" s="757"/>
      <c r="VKO26" s="757"/>
      <c r="VKP26" s="757"/>
      <c r="VKQ26" s="757"/>
      <c r="VKR26" s="757"/>
      <c r="VKS26" s="757"/>
      <c r="VKT26" s="757"/>
      <c r="VKU26" s="757"/>
      <c r="VKV26" s="757"/>
      <c r="VKW26" s="757"/>
      <c r="VKX26" s="757"/>
      <c r="VKY26" s="757"/>
      <c r="VKZ26" s="757"/>
      <c r="VLA26" s="757"/>
      <c r="VLB26" s="757"/>
      <c r="VLC26" s="757"/>
      <c r="VLD26" s="757"/>
      <c r="VLE26" s="757"/>
      <c r="VLF26" s="757"/>
      <c r="VLG26" s="757"/>
      <c r="VLH26" s="757"/>
      <c r="VLI26" s="757"/>
      <c r="VLJ26" s="757"/>
      <c r="VLK26" s="757"/>
      <c r="VLL26" s="757"/>
      <c r="VLM26" s="757"/>
      <c r="VLN26" s="757"/>
      <c r="VLO26" s="757"/>
      <c r="VLP26" s="757"/>
      <c r="VLQ26" s="757"/>
      <c r="VLR26" s="757"/>
      <c r="VLS26" s="757"/>
      <c r="VLT26" s="757"/>
      <c r="VLU26" s="757"/>
      <c r="VLV26" s="757"/>
      <c r="VLW26" s="757"/>
      <c r="VLX26" s="757"/>
      <c r="VLY26" s="757"/>
      <c r="VLZ26" s="757"/>
      <c r="VMA26" s="757"/>
      <c r="VMB26" s="757"/>
      <c r="VMC26" s="757"/>
      <c r="VMD26" s="757"/>
      <c r="VME26" s="757"/>
      <c r="VMF26" s="757"/>
      <c r="VMG26" s="757"/>
      <c r="VMH26" s="757"/>
      <c r="VMI26" s="757"/>
      <c r="VMJ26" s="757"/>
      <c r="VMK26" s="757"/>
      <c r="VML26" s="757"/>
      <c r="VMM26" s="757"/>
      <c r="VMN26" s="757"/>
      <c r="VMO26" s="757"/>
      <c r="VMP26" s="757"/>
      <c r="VMQ26" s="757"/>
      <c r="VMR26" s="757"/>
      <c r="VMS26" s="757"/>
      <c r="VMT26" s="757"/>
      <c r="VMU26" s="757"/>
      <c r="VMV26" s="757"/>
      <c r="VMW26" s="757"/>
      <c r="VMX26" s="757"/>
      <c r="VMY26" s="757"/>
      <c r="VMZ26" s="757"/>
      <c r="VNA26" s="757"/>
      <c r="VNB26" s="757"/>
      <c r="VNC26" s="757"/>
      <c r="VND26" s="757"/>
      <c r="VNE26" s="757"/>
      <c r="VNF26" s="757"/>
      <c r="VNG26" s="757"/>
      <c r="VNH26" s="757"/>
      <c r="VNI26" s="757"/>
      <c r="VNJ26" s="757"/>
      <c r="VNK26" s="757"/>
      <c r="VNL26" s="757"/>
      <c r="VNM26" s="757"/>
      <c r="VNN26" s="757"/>
      <c r="VNO26" s="757"/>
      <c r="VNP26" s="757"/>
      <c r="VNQ26" s="757"/>
      <c r="VNR26" s="757"/>
      <c r="VNS26" s="757"/>
      <c r="VNT26" s="757"/>
      <c r="VNU26" s="757"/>
      <c r="VNV26" s="757"/>
      <c r="VNW26" s="757"/>
      <c r="VNX26" s="757"/>
      <c r="VNY26" s="757"/>
      <c r="VNZ26" s="757"/>
      <c r="VOA26" s="757"/>
      <c r="VOB26" s="757"/>
      <c r="VOC26" s="757"/>
      <c r="VOD26" s="757"/>
      <c r="VOE26" s="757"/>
      <c r="VOF26" s="757"/>
      <c r="VOG26" s="757"/>
      <c r="VOH26" s="757"/>
      <c r="VOI26" s="757"/>
      <c r="VOJ26" s="757"/>
      <c r="VOK26" s="757"/>
      <c r="VOL26" s="757"/>
      <c r="VOM26" s="757"/>
      <c r="VON26" s="757"/>
      <c r="VOO26" s="757"/>
      <c r="VOP26" s="757"/>
      <c r="VOQ26" s="757"/>
      <c r="VOR26" s="757"/>
      <c r="VOS26" s="757"/>
      <c r="VOT26" s="757"/>
      <c r="VOU26" s="757"/>
      <c r="VOV26" s="757"/>
      <c r="VOW26" s="757"/>
      <c r="VOX26" s="757"/>
      <c r="VOY26" s="757"/>
      <c r="VOZ26" s="757"/>
      <c r="VPA26" s="757"/>
      <c r="VPB26" s="757"/>
      <c r="VPC26" s="757"/>
      <c r="VPD26" s="757"/>
      <c r="VPE26" s="757"/>
      <c r="VPF26" s="757"/>
      <c r="VPG26" s="757"/>
      <c r="VPH26" s="757"/>
      <c r="VPI26" s="757"/>
      <c r="VPJ26" s="757"/>
      <c r="VPK26" s="757"/>
      <c r="VPL26" s="757"/>
      <c r="VPM26" s="757"/>
      <c r="VPN26" s="757"/>
      <c r="VPO26" s="757"/>
      <c r="VPP26" s="757"/>
      <c r="VPQ26" s="757"/>
      <c r="VPR26" s="757"/>
      <c r="VPS26" s="757"/>
      <c r="VPT26" s="757"/>
      <c r="VPU26" s="757"/>
      <c r="VPV26" s="757"/>
      <c r="VPW26" s="757"/>
      <c r="VPX26" s="757"/>
      <c r="VPY26" s="757"/>
      <c r="VPZ26" s="757"/>
      <c r="VQA26" s="757"/>
      <c r="VQB26" s="757"/>
      <c r="VQC26" s="757"/>
      <c r="VQD26" s="757"/>
      <c r="VQE26" s="757"/>
      <c r="VQF26" s="757"/>
      <c r="VQG26" s="757"/>
      <c r="VQH26" s="757"/>
      <c r="VQI26" s="757"/>
      <c r="VQJ26" s="757"/>
      <c r="VQK26" s="757"/>
      <c r="VQL26" s="757"/>
      <c r="VQM26" s="757"/>
      <c r="VQN26" s="757"/>
      <c r="VQO26" s="757"/>
      <c r="VQP26" s="757"/>
      <c r="VQQ26" s="757"/>
      <c r="VQR26" s="757"/>
      <c r="VQS26" s="757"/>
      <c r="VQT26" s="757"/>
      <c r="VQU26" s="757"/>
      <c r="VQV26" s="757"/>
      <c r="VQW26" s="757"/>
      <c r="VQX26" s="757"/>
      <c r="VQY26" s="757"/>
      <c r="VQZ26" s="757"/>
      <c r="VRA26" s="757"/>
      <c r="VRB26" s="757"/>
      <c r="VRC26" s="757"/>
      <c r="VRD26" s="757"/>
      <c r="VRE26" s="757"/>
      <c r="VRF26" s="757"/>
      <c r="VRG26" s="757"/>
      <c r="VRH26" s="757"/>
      <c r="VRI26" s="757"/>
      <c r="VRJ26" s="757"/>
      <c r="VRK26" s="757"/>
      <c r="VRL26" s="757"/>
      <c r="VRM26" s="757"/>
      <c r="VRN26" s="757"/>
      <c r="VRO26" s="757"/>
      <c r="VRP26" s="757"/>
      <c r="VRQ26" s="757"/>
      <c r="VRR26" s="757"/>
      <c r="VRS26" s="757"/>
      <c r="VRT26" s="757"/>
      <c r="VRU26" s="757"/>
      <c r="VRV26" s="757"/>
      <c r="VRW26" s="757"/>
      <c r="VRX26" s="757"/>
      <c r="VRY26" s="757"/>
      <c r="VRZ26" s="757"/>
      <c r="VSA26" s="757"/>
      <c r="VSB26" s="757"/>
      <c r="VSC26" s="757"/>
      <c r="VSD26" s="757"/>
      <c r="VSE26" s="757"/>
      <c r="VSF26" s="757"/>
      <c r="VSG26" s="757"/>
      <c r="VSH26" s="757"/>
      <c r="VSI26" s="757"/>
      <c r="VSJ26" s="757"/>
      <c r="VSK26" s="757"/>
      <c r="VSL26" s="757"/>
      <c r="VSM26" s="757"/>
      <c r="VSN26" s="757"/>
      <c r="VSO26" s="757"/>
      <c r="VSP26" s="757"/>
      <c r="VSQ26" s="757"/>
      <c r="VSR26" s="757"/>
      <c r="VSS26" s="757"/>
      <c r="VST26" s="757"/>
      <c r="VSU26" s="757"/>
      <c r="VSV26" s="757"/>
      <c r="VSW26" s="757"/>
      <c r="VSX26" s="757"/>
      <c r="VSY26" s="757"/>
      <c r="VSZ26" s="757"/>
      <c r="VTA26" s="757"/>
      <c r="VTB26" s="757"/>
      <c r="VTC26" s="757"/>
      <c r="VTD26" s="757"/>
      <c r="VTE26" s="757"/>
      <c r="VTF26" s="757"/>
      <c r="VTG26" s="757"/>
      <c r="VTH26" s="757"/>
      <c r="VTI26" s="757"/>
      <c r="VTJ26" s="757"/>
      <c r="VTK26" s="757"/>
      <c r="VTL26" s="757"/>
      <c r="VTM26" s="757"/>
      <c r="VTN26" s="757"/>
      <c r="VTO26" s="757"/>
      <c r="VTP26" s="757"/>
      <c r="VTQ26" s="757"/>
      <c r="VTR26" s="757"/>
      <c r="VTS26" s="757"/>
      <c r="VTT26" s="757"/>
      <c r="VTU26" s="757"/>
      <c r="VTV26" s="757"/>
      <c r="VTW26" s="757"/>
      <c r="VTX26" s="757"/>
      <c r="VTY26" s="757"/>
      <c r="VTZ26" s="757"/>
      <c r="VUA26" s="757"/>
      <c r="VUB26" s="757"/>
      <c r="VUC26" s="757"/>
      <c r="VUD26" s="757"/>
      <c r="VUE26" s="757"/>
      <c r="VUF26" s="757"/>
      <c r="VUG26" s="757"/>
      <c r="VUH26" s="757"/>
      <c r="VUI26" s="757"/>
      <c r="VUJ26" s="757"/>
      <c r="VUK26" s="757"/>
      <c r="VUL26" s="757"/>
      <c r="VUM26" s="757"/>
      <c r="VUN26" s="757"/>
      <c r="VUO26" s="757"/>
      <c r="VUP26" s="757"/>
      <c r="VUQ26" s="757"/>
      <c r="VUR26" s="757"/>
      <c r="VUS26" s="757"/>
      <c r="VUT26" s="757"/>
      <c r="VUU26" s="757"/>
      <c r="VUV26" s="757"/>
      <c r="VUW26" s="757"/>
      <c r="VUX26" s="757"/>
      <c r="VUY26" s="757"/>
      <c r="VUZ26" s="757"/>
      <c r="VVA26" s="757"/>
      <c r="VVB26" s="757"/>
      <c r="VVC26" s="757"/>
      <c r="VVD26" s="757"/>
      <c r="VVE26" s="757"/>
      <c r="VVF26" s="757"/>
      <c r="VVG26" s="757"/>
      <c r="VVH26" s="757"/>
      <c r="VVI26" s="757"/>
      <c r="VVJ26" s="757"/>
      <c r="VVK26" s="757"/>
      <c r="VVL26" s="757"/>
      <c r="VVM26" s="757"/>
      <c r="VVN26" s="757"/>
      <c r="VVO26" s="757"/>
      <c r="VVP26" s="757"/>
      <c r="VVQ26" s="757"/>
      <c r="VVR26" s="757"/>
      <c r="VVS26" s="757"/>
      <c r="VVT26" s="757"/>
      <c r="VVU26" s="757"/>
      <c r="VVV26" s="757"/>
      <c r="VVW26" s="757"/>
      <c r="VVX26" s="757"/>
      <c r="VVY26" s="757"/>
      <c r="VVZ26" s="757"/>
      <c r="VWA26" s="757"/>
      <c r="VWB26" s="757"/>
      <c r="VWC26" s="757"/>
      <c r="VWD26" s="757"/>
      <c r="VWE26" s="757"/>
      <c r="VWF26" s="757"/>
      <c r="VWG26" s="757"/>
      <c r="VWH26" s="757"/>
      <c r="VWI26" s="757"/>
      <c r="VWJ26" s="757"/>
      <c r="VWK26" s="757"/>
      <c r="VWL26" s="757"/>
      <c r="VWM26" s="757"/>
      <c r="VWN26" s="757"/>
      <c r="VWO26" s="757"/>
      <c r="VWP26" s="757"/>
      <c r="VWQ26" s="757"/>
      <c r="VWR26" s="757"/>
      <c r="VWS26" s="757"/>
      <c r="VWT26" s="757"/>
      <c r="VWU26" s="757"/>
      <c r="VWV26" s="757"/>
      <c r="VWW26" s="757"/>
      <c r="VWX26" s="757"/>
      <c r="VWY26" s="757"/>
      <c r="VWZ26" s="757"/>
      <c r="VXA26" s="757"/>
      <c r="VXB26" s="757"/>
      <c r="VXC26" s="757"/>
      <c r="VXD26" s="757"/>
      <c r="VXE26" s="757"/>
      <c r="VXF26" s="757"/>
      <c r="VXG26" s="757"/>
      <c r="VXH26" s="757"/>
      <c r="VXI26" s="757"/>
      <c r="VXJ26" s="757"/>
      <c r="VXK26" s="757"/>
      <c r="VXL26" s="757"/>
      <c r="VXM26" s="757"/>
      <c r="VXN26" s="757"/>
      <c r="VXO26" s="757"/>
      <c r="VXP26" s="757"/>
      <c r="VXQ26" s="757"/>
      <c r="VXR26" s="757"/>
      <c r="VXS26" s="757"/>
      <c r="VXT26" s="757"/>
      <c r="VXU26" s="757"/>
      <c r="VXV26" s="757"/>
      <c r="VXW26" s="757"/>
      <c r="VXX26" s="757"/>
      <c r="VXY26" s="757"/>
      <c r="VXZ26" s="757"/>
      <c r="VYA26" s="757"/>
      <c r="VYB26" s="757"/>
      <c r="VYC26" s="757"/>
      <c r="VYD26" s="757"/>
      <c r="VYE26" s="757"/>
      <c r="VYF26" s="757"/>
      <c r="VYG26" s="757"/>
      <c r="VYH26" s="757"/>
      <c r="VYI26" s="757"/>
      <c r="VYJ26" s="757"/>
      <c r="VYK26" s="757"/>
      <c r="VYL26" s="757"/>
      <c r="VYM26" s="757"/>
      <c r="VYN26" s="757"/>
      <c r="VYO26" s="757"/>
      <c r="VYP26" s="757"/>
      <c r="VYQ26" s="757"/>
      <c r="VYR26" s="757"/>
      <c r="VYS26" s="757"/>
      <c r="VYT26" s="757"/>
      <c r="VYU26" s="757"/>
      <c r="VYV26" s="757"/>
      <c r="VYW26" s="757"/>
      <c r="VYX26" s="757"/>
      <c r="VYY26" s="757"/>
      <c r="VYZ26" s="757"/>
      <c r="VZA26" s="757"/>
      <c r="VZB26" s="757"/>
      <c r="VZC26" s="757"/>
      <c r="VZD26" s="757"/>
      <c r="VZE26" s="757"/>
      <c r="VZF26" s="757"/>
      <c r="VZG26" s="757"/>
      <c r="VZH26" s="757"/>
      <c r="VZI26" s="757"/>
      <c r="VZJ26" s="757"/>
      <c r="VZK26" s="757"/>
      <c r="VZL26" s="757"/>
      <c r="VZM26" s="757"/>
      <c r="VZN26" s="757"/>
      <c r="VZO26" s="757"/>
      <c r="VZP26" s="757"/>
      <c r="VZQ26" s="757"/>
      <c r="VZR26" s="757"/>
      <c r="VZS26" s="757"/>
      <c r="VZT26" s="757"/>
      <c r="VZU26" s="757"/>
      <c r="VZV26" s="757"/>
      <c r="VZW26" s="757"/>
      <c r="VZX26" s="757"/>
      <c r="VZY26" s="757"/>
      <c r="VZZ26" s="757"/>
      <c r="WAA26" s="757"/>
      <c r="WAB26" s="757"/>
      <c r="WAC26" s="757"/>
      <c r="WAD26" s="757"/>
      <c r="WAE26" s="757"/>
      <c r="WAF26" s="757"/>
      <c r="WAG26" s="757"/>
      <c r="WAH26" s="757"/>
      <c r="WAI26" s="757"/>
      <c r="WAJ26" s="757"/>
      <c r="WAK26" s="757"/>
      <c r="WAL26" s="757"/>
      <c r="WAM26" s="757"/>
      <c r="WAN26" s="757"/>
      <c r="WAO26" s="757"/>
      <c r="WAP26" s="757"/>
      <c r="WAQ26" s="757"/>
      <c r="WAR26" s="757"/>
      <c r="WAS26" s="757"/>
      <c r="WAT26" s="757"/>
      <c r="WAU26" s="757"/>
      <c r="WAV26" s="757"/>
      <c r="WAW26" s="757"/>
      <c r="WAX26" s="757"/>
      <c r="WAY26" s="757"/>
      <c r="WAZ26" s="757"/>
      <c r="WBA26" s="757"/>
      <c r="WBB26" s="757"/>
      <c r="WBC26" s="757"/>
      <c r="WBD26" s="757"/>
      <c r="WBE26" s="757"/>
      <c r="WBF26" s="757"/>
      <c r="WBG26" s="757"/>
      <c r="WBH26" s="757"/>
      <c r="WBI26" s="757"/>
      <c r="WBJ26" s="757"/>
      <c r="WBK26" s="757"/>
      <c r="WBL26" s="757"/>
      <c r="WBM26" s="757"/>
      <c r="WBN26" s="757"/>
      <c r="WBO26" s="757"/>
      <c r="WBP26" s="757"/>
      <c r="WBQ26" s="757"/>
      <c r="WBR26" s="757"/>
      <c r="WBS26" s="757"/>
      <c r="WBT26" s="757"/>
      <c r="WBU26" s="757"/>
      <c r="WBV26" s="757"/>
      <c r="WBW26" s="757"/>
      <c r="WBX26" s="757"/>
      <c r="WBY26" s="757"/>
      <c r="WBZ26" s="757"/>
      <c r="WCA26" s="757"/>
      <c r="WCB26" s="757"/>
      <c r="WCC26" s="757"/>
      <c r="WCD26" s="757"/>
      <c r="WCE26" s="757"/>
      <c r="WCF26" s="757"/>
      <c r="WCG26" s="757"/>
      <c r="WCH26" s="757"/>
      <c r="WCI26" s="757"/>
      <c r="WCJ26" s="757"/>
      <c r="WCK26" s="757"/>
      <c r="WCL26" s="757"/>
      <c r="WCM26" s="757"/>
      <c r="WCN26" s="757"/>
      <c r="WCO26" s="757"/>
      <c r="WCP26" s="757"/>
      <c r="WCQ26" s="757"/>
      <c r="WCR26" s="757"/>
      <c r="WCS26" s="757"/>
      <c r="WCT26" s="757"/>
      <c r="WCU26" s="757"/>
      <c r="WCV26" s="757"/>
      <c r="WCW26" s="757"/>
      <c r="WCX26" s="757"/>
      <c r="WCY26" s="757"/>
      <c r="WCZ26" s="757"/>
      <c r="WDA26" s="757"/>
      <c r="WDB26" s="757"/>
      <c r="WDC26" s="757"/>
      <c r="WDD26" s="757"/>
      <c r="WDE26" s="757"/>
      <c r="WDF26" s="757"/>
      <c r="WDG26" s="757"/>
      <c r="WDH26" s="757"/>
      <c r="WDI26" s="757"/>
      <c r="WDJ26" s="757"/>
      <c r="WDK26" s="757"/>
      <c r="WDL26" s="757"/>
      <c r="WDM26" s="757"/>
      <c r="WDN26" s="757"/>
      <c r="WDO26" s="757"/>
      <c r="WDP26" s="757"/>
      <c r="WDQ26" s="757"/>
      <c r="WDR26" s="757"/>
      <c r="WDS26" s="757"/>
      <c r="WDT26" s="757"/>
      <c r="WDU26" s="757"/>
      <c r="WDV26" s="757"/>
      <c r="WDW26" s="757"/>
      <c r="WDX26" s="757"/>
      <c r="WDY26" s="757"/>
      <c r="WDZ26" s="757"/>
      <c r="WEA26" s="757"/>
      <c r="WEB26" s="757"/>
      <c r="WEC26" s="757"/>
      <c r="WED26" s="757"/>
      <c r="WEE26" s="757"/>
      <c r="WEF26" s="757"/>
      <c r="WEG26" s="757"/>
      <c r="WEH26" s="757"/>
      <c r="WEI26" s="757"/>
      <c r="WEJ26" s="757"/>
      <c r="WEK26" s="757"/>
      <c r="WEL26" s="757"/>
      <c r="WEM26" s="757"/>
      <c r="WEN26" s="757"/>
      <c r="WEO26" s="757"/>
      <c r="WEP26" s="757"/>
      <c r="WEQ26" s="757"/>
      <c r="WER26" s="757"/>
      <c r="WES26" s="757"/>
      <c r="WET26" s="757"/>
      <c r="WEU26" s="757"/>
      <c r="WEV26" s="757"/>
      <c r="WEW26" s="757"/>
      <c r="WEX26" s="757"/>
      <c r="WEY26" s="757"/>
      <c r="WEZ26" s="757"/>
      <c r="WFA26" s="757"/>
      <c r="WFB26" s="757"/>
      <c r="WFC26" s="757"/>
      <c r="WFD26" s="757"/>
      <c r="WFE26" s="757"/>
      <c r="WFF26" s="757"/>
      <c r="WFG26" s="757"/>
      <c r="WFH26" s="757"/>
      <c r="WFI26" s="757"/>
      <c r="WFJ26" s="757"/>
      <c r="WFK26" s="757"/>
      <c r="WFL26" s="757"/>
      <c r="WFM26" s="757"/>
      <c r="WFN26" s="757"/>
      <c r="WFO26" s="757"/>
      <c r="WFP26" s="757"/>
      <c r="WFQ26" s="757"/>
      <c r="WFR26" s="757"/>
      <c r="WFS26" s="757"/>
      <c r="WFT26" s="757"/>
      <c r="WFU26" s="757"/>
      <c r="WFV26" s="757"/>
      <c r="WFW26" s="757"/>
      <c r="WFX26" s="757"/>
      <c r="WFY26" s="757"/>
      <c r="WFZ26" s="757"/>
      <c r="WGA26" s="757"/>
      <c r="WGB26" s="757"/>
      <c r="WGC26" s="757"/>
      <c r="WGD26" s="757"/>
      <c r="WGE26" s="757"/>
      <c r="WGF26" s="757"/>
      <c r="WGG26" s="757"/>
      <c r="WGH26" s="757"/>
      <c r="WGI26" s="757"/>
      <c r="WGJ26" s="757"/>
      <c r="WGK26" s="757"/>
      <c r="WGL26" s="757"/>
      <c r="WGM26" s="757"/>
      <c r="WGN26" s="757"/>
      <c r="WGO26" s="757"/>
      <c r="WGP26" s="757"/>
      <c r="WGQ26" s="757"/>
      <c r="WGR26" s="757"/>
      <c r="WGS26" s="757"/>
      <c r="WGT26" s="757"/>
      <c r="WGU26" s="757"/>
      <c r="WGV26" s="757"/>
      <c r="WGW26" s="757"/>
      <c r="WGX26" s="757"/>
      <c r="WGY26" s="757"/>
      <c r="WGZ26" s="757"/>
      <c r="WHA26" s="757"/>
      <c r="WHB26" s="757"/>
      <c r="WHC26" s="757"/>
      <c r="WHD26" s="757"/>
      <c r="WHE26" s="757"/>
      <c r="WHF26" s="757"/>
      <c r="WHG26" s="757"/>
      <c r="WHH26" s="757"/>
      <c r="WHI26" s="757"/>
      <c r="WHJ26" s="757"/>
      <c r="WHK26" s="757"/>
      <c r="WHL26" s="757"/>
      <c r="WHM26" s="757"/>
      <c r="WHN26" s="757"/>
      <c r="WHO26" s="757"/>
      <c r="WHP26" s="757"/>
      <c r="WHQ26" s="757"/>
      <c r="WHR26" s="757"/>
      <c r="WHS26" s="757"/>
      <c r="WHT26" s="757"/>
      <c r="WHU26" s="757"/>
      <c r="WHV26" s="757"/>
      <c r="WHW26" s="757"/>
      <c r="WHX26" s="757"/>
      <c r="WHY26" s="757"/>
      <c r="WHZ26" s="757"/>
      <c r="WIA26" s="757"/>
      <c r="WIB26" s="757"/>
      <c r="WIC26" s="757"/>
      <c r="WID26" s="757"/>
      <c r="WIE26" s="757"/>
      <c r="WIF26" s="757"/>
      <c r="WIG26" s="757"/>
      <c r="WIH26" s="757"/>
      <c r="WII26" s="757"/>
      <c r="WIJ26" s="757"/>
      <c r="WIK26" s="757"/>
      <c r="WIL26" s="757"/>
      <c r="WIM26" s="757"/>
      <c r="WIN26" s="757"/>
      <c r="WIO26" s="757"/>
      <c r="WIP26" s="757"/>
      <c r="WIQ26" s="757"/>
      <c r="WIR26" s="757"/>
      <c r="WIS26" s="757"/>
      <c r="WIT26" s="757"/>
      <c r="WIU26" s="757"/>
      <c r="WIV26" s="757"/>
      <c r="WIW26" s="757"/>
      <c r="WIX26" s="757"/>
      <c r="WIY26" s="757"/>
      <c r="WIZ26" s="757"/>
      <c r="WJA26" s="757"/>
      <c r="WJB26" s="757"/>
      <c r="WJC26" s="757"/>
      <c r="WJD26" s="757"/>
      <c r="WJE26" s="757"/>
      <c r="WJF26" s="757"/>
      <c r="WJG26" s="757"/>
      <c r="WJH26" s="757"/>
      <c r="WJI26" s="757"/>
      <c r="WJJ26" s="757"/>
      <c r="WJK26" s="757"/>
      <c r="WJL26" s="757"/>
      <c r="WJM26" s="757"/>
      <c r="WJN26" s="757"/>
      <c r="WJO26" s="757"/>
      <c r="WJP26" s="757"/>
      <c r="WJQ26" s="757"/>
      <c r="WJR26" s="757"/>
      <c r="WJS26" s="757"/>
      <c r="WJT26" s="757"/>
      <c r="WJU26" s="757"/>
      <c r="WJV26" s="757"/>
      <c r="WJW26" s="757"/>
      <c r="WJX26" s="757"/>
      <c r="WJY26" s="757"/>
      <c r="WJZ26" s="757"/>
      <c r="WKA26" s="757"/>
      <c r="WKB26" s="757"/>
      <c r="WKC26" s="757"/>
      <c r="WKD26" s="757"/>
      <c r="WKE26" s="757"/>
      <c r="WKF26" s="757"/>
      <c r="WKG26" s="757"/>
      <c r="WKH26" s="757"/>
      <c r="WKI26" s="757"/>
      <c r="WKJ26" s="757"/>
      <c r="WKK26" s="757"/>
      <c r="WKL26" s="757"/>
      <c r="WKM26" s="757"/>
      <c r="WKN26" s="757"/>
      <c r="WKO26" s="757"/>
      <c r="WKP26" s="757"/>
      <c r="WKQ26" s="757"/>
      <c r="WKR26" s="757"/>
      <c r="WKS26" s="757"/>
      <c r="WKT26" s="757"/>
      <c r="WKU26" s="757"/>
      <c r="WKV26" s="757"/>
      <c r="WKW26" s="757"/>
      <c r="WKX26" s="757"/>
      <c r="WKY26" s="757"/>
      <c r="WKZ26" s="757"/>
      <c r="WLA26" s="757"/>
      <c r="WLB26" s="757"/>
      <c r="WLC26" s="757"/>
      <c r="WLD26" s="757"/>
      <c r="WLE26" s="757"/>
      <c r="WLF26" s="757"/>
      <c r="WLG26" s="757"/>
      <c r="WLH26" s="757"/>
      <c r="WLI26" s="757"/>
      <c r="WLJ26" s="757"/>
      <c r="WLK26" s="757"/>
      <c r="WLL26" s="757"/>
      <c r="WLM26" s="757"/>
      <c r="WLN26" s="757"/>
      <c r="WLO26" s="757"/>
      <c r="WLP26" s="757"/>
      <c r="WLQ26" s="757"/>
      <c r="WLR26" s="757"/>
      <c r="WLS26" s="757"/>
      <c r="WLT26" s="757"/>
      <c r="WLU26" s="757"/>
      <c r="WLV26" s="757"/>
      <c r="WLW26" s="757"/>
      <c r="WLX26" s="757"/>
      <c r="WLY26" s="757"/>
      <c r="WLZ26" s="757"/>
      <c r="WMA26" s="757"/>
      <c r="WMB26" s="757"/>
      <c r="WMC26" s="757"/>
      <c r="WMD26" s="757"/>
      <c r="WME26" s="757"/>
      <c r="WMF26" s="757"/>
      <c r="WMG26" s="757"/>
      <c r="WMH26" s="757"/>
      <c r="WMI26" s="757"/>
      <c r="WMJ26" s="757"/>
      <c r="WMK26" s="757"/>
      <c r="WML26" s="757"/>
      <c r="WMM26" s="757"/>
      <c r="WMN26" s="757"/>
      <c r="WMO26" s="757"/>
      <c r="WMP26" s="757"/>
      <c r="WMQ26" s="757"/>
      <c r="WMR26" s="757"/>
      <c r="WMS26" s="757"/>
      <c r="WMT26" s="757"/>
      <c r="WMU26" s="757"/>
      <c r="WMV26" s="757"/>
      <c r="WMW26" s="757"/>
      <c r="WMX26" s="757"/>
      <c r="WMY26" s="757"/>
      <c r="WMZ26" s="757"/>
      <c r="WNA26" s="757"/>
      <c r="WNB26" s="757"/>
      <c r="WNC26" s="757"/>
      <c r="WND26" s="757"/>
      <c r="WNE26" s="757"/>
      <c r="WNF26" s="757"/>
      <c r="WNG26" s="757"/>
      <c r="WNH26" s="757"/>
      <c r="WNI26" s="757"/>
      <c r="WNJ26" s="757"/>
      <c r="WNK26" s="757"/>
      <c r="WNL26" s="757"/>
      <c r="WNM26" s="757"/>
      <c r="WNN26" s="757"/>
      <c r="WNO26" s="757"/>
      <c r="WNP26" s="757"/>
      <c r="WNQ26" s="757"/>
      <c r="WNR26" s="757"/>
      <c r="WNS26" s="757"/>
      <c r="WNT26" s="757"/>
      <c r="WNU26" s="757"/>
      <c r="WNV26" s="757"/>
      <c r="WNW26" s="757"/>
      <c r="WNX26" s="757"/>
      <c r="WNY26" s="757"/>
      <c r="WNZ26" s="757"/>
      <c r="WOA26" s="757"/>
      <c r="WOB26" s="757"/>
      <c r="WOC26" s="757"/>
      <c r="WOD26" s="757"/>
      <c r="WOE26" s="757"/>
      <c r="WOF26" s="757"/>
      <c r="WOG26" s="757"/>
      <c r="WOH26" s="757"/>
      <c r="WOI26" s="757"/>
      <c r="WOJ26" s="757"/>
      <c r="WOK26" s="757"/>
      <c r="WOL26" s="757"/>
      <c r="WOM26" s="757"/>
      <c r="WON26" s="757"/>
      <c r="WOO26" s="757"/>
      <c r="WOP26" s="757"/>
      <c r="WOQ26" s="757"/>
      <c r="WOR26" s="757"/>
      <c r="WOS26" s="757"/>
      <c r="WOT26" s="757"/>
      <c r="WOU26" s="757"/>
      <c r="WOV26" s="757"/>
      <c r="WOW26" s="757"/>
      <c r="WOX26" s="757"/>
      <c r="WOY26" s="757"/>
      <c r="WOZ26" s="757"/>
      <c r="WPA26" s="757"/>
      <c r="WPB26" s="757"/>
      <c r="WPC26" s="757"/>
      <c r="WPD26" s="757"/>
      <c r="WPE26" s="757"/>
      <c r="WPF26" s="757"/>
      <c r="WPG26" s="757"/>
      <c r="WPH26" s="757"/>
      <c r="WPI26" s="757"/>
      <c r="WPJ26" s="757"/>
      <c r="WPK26" s="757"/>
      <c r="WPL26" s="757"/>
      <c r="WPM26" s="757"/>
      <c r="WPN26" s="757"/>
      <c r="WPO26" s="757"/>
      <c r="WPP26" s="757"/>
      <c r="WPQ26" s="757"/>
      <c r="WPR26" s="757"/>
      <c r="WPS26" s="757"/>
      <c r="WPT26" s="757"/>
      <c r="WPU26" s="757"/>
      <c r="WPV26" s="757"/>
      <c r="WPW26" s="757"/>
      <c r="WPX26" s="757"/>
      <c r="WPY26" s="757"/>
      <c r="WPZ26" s="757"/>
      <c r="WQA26" s="757"/>
      <c r="WQB26" s="757"/>
      <c r="WQC26" s="757"/>
      <c r="WQD26" s="757"/>
      <c r="WQE26" s="757"/>
      <c r="WQF26" s="757"/>
      <c r="WQG26" s="757"/>
      <c r="WQH26" s="757"/>
      <c r="WQI26" s="757"/>
      <c r="WQJ26" s="757"/>
      <c r="WQK26" s="757"/>
      <c r="WQL26" s="757"/>
      <c r="WQM26" s="757"/>
      <c r="WQN26" s="757"/>
      <c r="WQO26" s="757"/>
      <c r="WQP26" s="757"/>
      <c r="WQQ26" s="757"/>
      <c r="WQR26" s="757"/>
      <c r="WQS26" s="757"/>
      <c r="WQT26" s="757"/>
      <c r="WQU26" s="757"/>
      <c r="WQV26" s="757"/>
      <c r="WQW26" s="757"/>
      <c r="WQX26" s="757"/>
      <c r="WQY26" s="757"/>
      <c r="WQZ26" s="757"/>
      <c r="WRA26" s="757"/>
      <c r="WRB26" s="757"/>
      <c r="WRC26" s="757"/>
      <c r="WRD26" s="757"/>
      <c r="WRE26" s="757"/>
      <c r="WRF26" s="757"/>
      <c r="WRG26" s="757"/>
      <c r="WRH26" s="757"/>
      <c r="WRI26" s="757"/>
      <c r="WRJ26" s="757"/>
      <c r="WRK26" s="757"/>
      <c r="WRL26" s="757"/>
      <c r="WRM26" s="757"/>
      <c r="WRN26" s="757"/>
      <c r="WRO26" s="757"/>
      <c r="WRP26" s="757"/>
      <c r="WRQ26" s="757"/>
      <c r="WRR26" s="757"/>
      <c r="WRS26" s="757"/>
      <c r="WRT26" s="757"/>
      <c r="WRU26" s="757"/>
      <c r="WRV26" s="757"/>
      <c r="WRW26" s="757"/>
      <c r="WRX26" s="757"/>
      <c r="WRY26" s="757"/>
      <c r="WRZ26" s="757"/>
      <c r="WSA26" s="757"/>
      <c r="WSB26" s="757"/>
      <c r="WSC26" s="757"/>
      <c r="WSD26" s="757"/>
      <c r="WSE26" s="757"/>
      <c r="WSF26" s="757"/>
      <c r="WSG26" s="757"/>
      <c r="WSH26" s="757"/>
      <c r="WSI26" s="757"/>
      <c r="WSJ26" s="757"/>
      <c r="WSK26" s="757"/>
      <c r="WSL26" s="757"/>
      <c r="WSM26" s="757"/>
      <c r="WSN26" s="757"/>
      <c r="WSO26" s="757"/>
      <c r="WSP26" s="757"/>
      <c r="WSQ26" s="757"/>
      <c r="WSR26" s="757"/>
      <c r="WSS26" s="757"/>
      <c r="WST26" s="757"/>
      <c r="WSU26" s="757"/>
      <c r="WSV26" s="757"/>
      <c r="WSW26" s="757"/>
      <c r="WSX26" s="757"/>
      <c r="WSY26" s="757"/>
      <c r="WSZ26" s="757"/>
      <c r="WTA26" s="757"/>
      <c r="WTB26" s="757"/>
      <c r="WTC26" s="757"/>
      <c r="WTD26" s="757"/>
      <c r="WTE26" s="757"/>
      <c r="WTF26" s="757"/>
      <c r="WTG26" s="757"/>
      <c r="WTH26" s="757"/>
      <c r="WTI26" s="757"/>
      <c r="WTJ26" s="757"/>
      <c r="WTK26" s="757"/>
      <c r="WTL26" s="757"/>
      <c r="WTM26" s="757"/>
      <c r="WTN26" s="757"/>
      <c r="WTO26" s="757"/>
      <c r="WTP26" s="757"/>
      <c r="WTQ26" s="757"/>
      <c r="WTR26" s="757"/>
      <c r="WTS26" s="757"/>
      <c r="WTT26" s="757"/>
      <c r="WTU26" s="757"/>
      <c r="WTV26" s="757"/>
      <c r="WTW26" s="757"/>
      <c r="WTX26" s="757"/>
      <c r="WTY26" s="757"/>
      <c r="WTZ26" s="757"/>
      <c r="WUA26" s="757"/>
      <c r="WUB26" s="757"/>
      <c r="WUC26" s="757"/>
      <c r="WUD26" s="757"/>
      <c r="WUE26" s="757"/>
      <c r="WUF26" s="757"/>
      <c r="WUG26" s="757"/>
      <c r="WUH26" s="757"/>
      <c r="WUI26" s="757"/>
      <c r="WUJ26" s="757"/>
      <c r="WUK26" s="757"/>
      <c r="WUL26" s="757"/>
      <c r="WUM26" s="757"/>
      <c r="WUN26" s="757"/>
      <c r="WUO26" s="757"/>
      <c r="WUP26" s="757"/>
      <c r="WUQ26" s="757"/>
      <c r="WUR26" s="757"/>
      <c r="WUS26" s="757"/>
      <c r="WUT26" s="757"/>
      <c r="WUU26" s="757"/>
      <c r="WUV26" s="757"/>
      <c r="WUW26" s="757"/>
      <c r="WUX26" s="757"/>
      <c r="WUY26" s="757"/>
      <c r="WUZ26" s="757"/>
      <c r="WVA26" s="757"/>
      <c r="WVB26" s="757"/>
      <c r="WVC26" s="757"/>
      <c r="WVD26" s="757"/>
      <c r="WVE26" s="757"/>
      <c r="WVF26" s="757"/>
      <c r="WVG26" s="757"/>
      <c r="WVH26" s="757"/>
      <c r="WVI26" s="757"/>
      <c r="WVJ26" s="757"/>
      <c r="WVK26" s="757"/>
      <c r="WVL26" s="757"/>
      <c r="WVM26" s="757"/>
      <c r="WVN26" s="757"/>
      <c r="WVO26" s="757"/>
      <c r="WVP26" s="757"/>
      <c r="WVQ26" s="757"/>
      <c r="WVR26" s="757"/>
      <c r="WVS26" s="757"/>
      <c r="WVT26" s="757"/>
      <c r="WVU26" s="757"/>
      <c r="WVV26" s="757"/>
      <c r="WVW26" s="757"/>
      <c r="WVX26" s="757"/>
      <c r="WVY26" s="757"/>
      <c r="WVZ26" s="757"/>
      <c r="WWA26" s="757"/>
      <c r="WWB26" s="757"/>
      <c r="WWC26" s="757"/>
      <c r="WWD26" s="757"/>
      <c r="WWE26" s="757"/>
      <c r="WWF26" s="757"/>
      <c r="WWG26" s="757"/>
      <c r="WWH26" s="757"/>
      <c r="WWI26" s="757"/>
      <c r="WWJ26" s="757"/>
      <c r="WWK26" s="757"/>
      <c r="WWL26" s="757"/>
      <c r="WWM26" s="757"/>
      <c r="WWN26" s="757"/>
      <c r="WWO26" s="757"/>
      <c r="WWP26" s="757"/>
      <c r="WWQ26" s="757"/>
      <c r="WWR26" s="757"/>
      <c r="WWS26" s="757"/>
      <c r="WWT26" s="757"/>
      <c r="WWU26" s="757"/>
      <c r="WWV26" s="757"/>
      <c r="WWW26" s="757"/>
      <c r="WWX26" s="757"/>
      <c r="WWY26" s="757"/>
      <c r="WWZ26" s="757"/>
      <c r="WXA26" s="757"/>
      <c r="WXB26" s="757"/>
      <c r="WXC26" s="757"/>
      <c r="WXD26" s="757"/>
      <c r="WXE26" s="757"/>
      <c r="WXF26" s="757"/>
      <c r="WXG26" s="757"/>
      <c r="WXH26" s="757"/>
      <c r="WXI26" s="757"/>
      <c r="WXJ26" s="757"/>
      <c r="WXK26" s="757"/>
      <c r="WXL26" s="757"/>
      <c r="WXM26" s="757"/>
      <c r="WXN26" s="757"/>
      <c r="WXO26" s="757"/>
      <c r="WXP26" s="757"/>
      <c r="WXQ26" s="757"/>
      <c r="WXR26" s="757"/>
      <c r="WXS26" s="757"/>
      <c r="WXT26" s="757"/>
      <c r="WXU26" s="757"/>
      <c r="WXV26" s="757"/>
      <c r="WXW26" s="757"/>
      <c r="WXX26" s="757"/>
      <c r="WXY26" s="757"/>
      <c r="WXZ26" s="757"/>
      <c r="WYA26" s="757"/>
      <c r="WYB26" s="757"/>
      <c r="WYC26" s="757"/>
      <c r="WYD26" s="757"/>
      <c r="WYE26" s="757"/>
      <c r="WYF26" s="757"/>
      <c r="WYG26" s="757"/>
      <c r="WYH26" s="757"/>
      <c r="WYI26" s="757"/>
      <c r="WYJ26" s="757"/>
      <c r="WYK26" s="757"/>
      <c r="WYL26" s="757"/>
      <c r="WYM26" s="757"/>
      <c r="WYN26" s="757"/>
      <c r="WYO26" s="757"/>
      <c r="WYP26" s="757"/>
      <c r="WYQ26" s="757"/>
      <c r="WYR26" s="757"/>
      <c r="WYS26" s="757"/>
      <c r="WYT26" s="757"/>
      <c r="WYU26" s="757"/>
      <c r="WYV26" s="757"/>
      <c r="WYW26" s="757"/>
      <c r="WYX26" s="757"/>
      <c r="WYY26" s="757"/>
      <c r="WYZ26" s="757"/>
      <c r="WZA26" s="757"/>
      <c r="WZB26" s="757"/>
      <c r="WZC26" s="757"/>
      <c r="WZD26" s="757"/>
      <c r="WZE26" s="757"/>
      <c r="WZF26" s="757"/>
      <c r="WZG26" s="757"/>
      <c r="WZH26" s="757"/>
      <c r="WZI26" s="757"/>
      <c r="WZJ26" s="757"/>
      <c r="WZK26" s="757"/>
      <c r="WZL26" s="757"/>
      <c r="WZM26" s="757"/>
      <c r="WZN26" s="757"/>
      <c r="WZO26" s="757"/>
      <c r="WZP26" s="757"/>
      <c r="WZQ26" s="757"/>
      <c r="WZR26" s="757"/>
      <c r="WZS26" s="757"/>
      <c r="WZT26" s="757"/>
      <c r="WZU26" s="757"/>
      <c r="WZV26" s="757"/>
      <c r="WZW26" s="757"/>
      <c r="WZX26" s="757"/>
      <c r="WZY26" s="757"/>
      <c r="WZZ26" s="757"/>
      <c r="XAA26" s="757"/>
      <c r="XAB26" s="757"/>
      <c r="XAC26" s="757"/>
      <c r="XAD26" s="757"/>
      <c r="XAE26" s="757"/>
      <c r="XAF26" s="757"/>
      <c r="XAG26" s="757"/>
      <c r="XAH26" s="757"/>
      <c r="XAI26" s="757"/>
      <c r="XAJ26" s="757"/>
      <c r="XAK26" s="757"/>
      <c r="XAL26" s="757"/>
      <c r="XAM26" s="757"/>
      <c r="XAN26" s="757"/>
      <c r="XAO26" s="757"/>
      <c r="XAP26" s="757"/>
      <c r="XAQ26" s="757"/>
      <c r="XAR26" s="757"/>
      <c r="XAS26" s="757"/>
      <c r="XAT26" s="757"/>
      <c r="XAU26" s="757"/>
      <c r="XAV26" s="757"/>
      <c r="XAW26" s="757"/>
      <c r="XAX26" s="757"/>
      <c r="XAY26" s="757"/>
      <c r="XAZ26" s="757"/>
      <c r="XBA26" s="757"/>
      <c r="XBB26" s="757"/>
      <c r="XBC26" s="757"/>
      <c r="XBD26" s="757"/>
      <c r="XBE26" s="757"/>
      <c r="XBF26" s="757"/>
      <c r="XBG26" s="757"/>
      <c r="XBH26" s="757"/>
      <c r="XBI26" s="757"/>
      <c r="XBJ26" s="757"/>
      <c r="XBK26" s="757"/>
      <c r="XBL26" s="757"/>
      <c r="XBM26" s="757"/>
      <c r="XBN26" s="757"/>
      <c r="XBO26" s="757"/>
      <c r="XBP26" s="757"/>
      <c r="XBQ26" s="757"/>
      <c r="XBR26" s="757"/>
      <c r="XBS26" s="757"/>
      <c r="XBT26" s="757"/>
      <c r="XBU26" s="757"/>
      <c r="XBV26" s="757"/>
      <c r="XBW26" s="757"/>
      <c r="XBX26" s="757"/>
      <c r="XBY26" s="757"/>
      <c r="XBZ26" s="757"/>
      <c r="XCA26" s="757"/>
      <c r="XCB26" s="757"/>
      <c r="XCC26" s="757"/>
      <c r="XCD26" s="757"/>
      <c r="XCE26" s="757"/>
      <c r="XCF26" s="757"/>
      <c r="XCG26" s="757"/>
      <c r="XCH26" s="757"/>
      <c r="XCI26" s="757"/>
      <c r="XCJ26" s="757"/>
      <c r="XCK26" s="757"/>
      <c r="XCL26" s="757"/>
      <c r="XCM26" s="757"/>
      <c r="XCN26" s="757"/>
      <c r="XCO26" s="757"/>
      <c r="XCP26" s="757"/>
      <c r="XCQ26" s="757"/>
      <c r="XCR26" s="757"/>
      <c r="XCS26" s="757"/>
      <c r="XCT26" s="757"/>
      <c r="XCU26" s="757"/>
      <c r="XCV26" s="757"/>
      <c r="XCW26" s="757"/>
      <c r="XCX26" s="757"/>
      <c r="XCY26" s="757"/>
      <c r="XCZ26" s="757"/>
      <c r="XDA26" s="757"/>
      <c r="XDB26" s="757"/>
      <c r="XDC26" s="757"/>
      <c r="XDD26" s="757"/>
      <c r="XDE26" s="757"/>
      <c r="XDF26" s="757"/>
      <c r="XDG26" s="757"/>
      <c r="XDH26" s="757"/>
      <c r="XDI26" s="757"/>
      <c r="XDJ26" s="757"/>
      <c r="XDK26" s="757"/>
      <c r="XDL26" s="757"/>
      <c r="XDM26" s="757"/>
      <c r="XDN26" s="757"/>
      <c r="XDO26" s="757"/>
      <c r="XDP26" s="757"/>
      <c r="XDQ26" s="757"/>
      <c r="XDR26" s="757"/>
      <c r="XDS26" s="757"/>
      <c r="XDT26" s="757"/>
      <c r="XDU26" s="757"/>
      <c r="XDV26" s="757"/>
      <c r="XDW26" s="757"/>
      <c r="XDX26" s="757"/>
      <c r="XDY26" s="757"/>
      <c r="XDZ26" s="757"/>
      <c r="XEA26" s="757"/>
      <c r="XEB26" s="757"/>
      <c r="XEC26" s="757"/>
      <c r="XED26" s="757"/>
      <c r="XEE26" s="757"/>
      <c r="XEF26" s="757"/>
      <c r="XEG26" s="757"/>
      <c r="XEH26" s="757"/>
      <c r="XEI26" s="757"/>
      <c r="XEJ26" s="757"/>
      <c r="XEK26" s="757"/>
      <c r="XEL26" s="757"/>
      <c r="XEM26" s="757"/>
      <c r="XEN26" s="757"/>
      <c r="XEO26" s="757"/>
      <c r="XEP26" s="757"/>
      <c r="XEQ26" s="757"/>
      <c r="XER26" s="757"/>
      <c r="XES26" s="757"/>
      <c r="XET26" s="757"/>
      <c r="XEU26" s="757"/>
      <c r="XEV26" s="757"/>
      <c r="XEW26" s="757"/>
      <c r="XEX26" s="757"/>
      <c r="XEY26" s="757"/>
      <c r="XEZ26" s="757"/>
      <c r="XFA26" s="757"/>
      <c r="XFB26" s="757"/>
      <c r="XFC26" s="757"/>
    </row>
    <row r="27" spans="1:16384" s="742" customFormat="1">
      <c r="A27" s="757"/>
      <c r="B27" s="757"/>
      <c r="C27" s="757"/>
      <c r="D27" s="757"/>
      <c r="E27" s="757"/>
      <c r="F27" s="757"/>
      <c r="G27" s="763"/>
      <c r="H27" s="760"/>
      <c r="I27" s="760"/>
      <c r="J27" s="757"/>
      <c r="K27" s="757"/>
      <c r="L27" s="757"/>
      <c r="M27" s="757"/>
      <c r="N27" s="757"/>
      <c r="O27" s="757"/>
      <c r="P27" s="757"/>
      <c r="Q27" s="757"/>
      <c r="R27" s="757"/>
      <c r="S27" s="757"/>
      <c r="T27" s="757"/>
      <c r="U27" s="757"/>
      <c r="V27" s="757"/>
      <c r="W27" s="757"/>
      <c r="X27" s="757"/>
      <c r="Y27" s="757"/>
      <c r="Z27" s="757"/>
      <c r="AA27" s="757"/>
      <c r="AB27" s="757"/>
      <c r="AC27" s="757"/>
      <c r="AD27" s="757"/>
      <c r="AE27" s="757"/>
      <c r="AF27" s="757"/>
      <c r="AG27" s="757"/>
      <c r="AH27" s="757"/>
      <c r="AI27" s="757"/>
      <c r="AJ27" s="757"/>
      <c r="AK27" s="757"/>
      <c r="AL27" s="757"/>
      <c r="AM27" s="757"/>
      <c r="AN27" s="757"/>
      <c r="AO27" s="757"/>
      <c r="AP27" s="757"/>
      <c r="AQ27" s="757"/>
      <c r="AR27" s="757"/>
      <c r="AS27" s="757"/>
      <c r="AT27" s="757"/>
      <c r="AU27" s="757"/>
      <c r="AV27" s="757"/>
      <c r="AW27" s="757"/>
      <c r="AX27" s="757"/>
      <c r="AY27" s="757"/>
      <c r="AZ27" s="757"/>
      <c r="BA27" s="757"/>
      <c r="BB27" s="757"/>
      <c r="BC27" s="757"/>
      <c r="BD27" s="757"/>
      <c r="BE27" s="757"/>
      <c r="BF27" s="757"/>
      <c r="BG27" s="757"/>
      <c r="BH27" s="757"/>
      <c r="BI27" s="757"/>
      <c r="BJ27" s="757"/>
      <c r="BK27" s="757"/>
      <c r="BL27" s="757"/>
      <c r="BM27" s="757"/>
      <c r="BN27" s="757"/>
      <c r="BO27" s="757"/>
      <c r="BP27" s="757"/>
      <c r="BQ27" s="757"/>
      <c r="BR27" s="757"/>
      <c r="BS27" s="757"/>
      <c r="BT27" s="757"/>
      <c r="BU27" s="757"/>
      <c r="BV27" s="757"/>
      <c r="BW27" s="757"/>
      <c r="BX27" s="757"/>
      <c r="BY27" s="757"/>
      <c r="BZ27" s="757"/>
      <c r="CA27" s="757"/>
      <c r="CB27" s="757"/>
      <c r="CC27" s="757"/>
      <c r="CD27" s="757"/>
      <c r="CE27" s="757"/>
      <c r="CF27" s="757"/>
      <c r="CG27" s="757"/>
      <c r="CH27" s="757"/>
      <c r="CI27" s="757"/>
      <c r="CJ27" s="757"/>
      <c r="CK27" s="757"/>
      <c r="CL27" s="757"/>
      <c r="CM27" s="757"/>
      <c r="CN27" s="757"/>
      <c r="CO27" s="757"/>
      <c r="CP27" s="757"/>
      <c r="CQ27" s="757"/>
      <c r="CR27" s="757"/>
      <c r="CS27" s="757"/>
      <c r="CT27" s="757"/>
      <c r="CU27" s="757"/>
      <c r="CV27" s="757"/>
      <c r="CW27" s="757"/>
      <c r="CX27" s="757"/>
      <c r="CY27" s="757"/>
      <c r="CZ27" s="757"/>
      <c r="DA27" s="757"/>
      <c r="DB27" s="757"/>
      <c r="DC27" s="757"/>
      <c r="DD27" s="757"/>
      <c r="DE27" s="757"/>
      <c r="DF27" s="757"/>
      <c r="DG27" s="757"/>
      <c r="DH27" s="757"/>
      <c r="DI27" s="757"/>
      <c r="DJ27" s="757"/>
      <c r="DK27" s="757"/>
      <c r="DL27" s="757"/>
      <c r="DM27" s="757"/>
      <c r="DN27" s="757"/>
      <c r="DO27" s="757"/>
      <c r="DP27" s="757"/>
      <c r="DQ27" s="757"/>
      <c r="DR27" s="757"/>
      <c r="DS27" s="757"/>
      <c r="DT27" s="757"/>
      <c r="DU27" s="757"/>
      <c r="DV27" s="757"/>
      <c r="DW27" s="757"/>
      <c r="DX27" s="757"/>
      <c r="DY27" s="757"/>
      <c r="DZ27" s="757"/>
      <c r="EA27" s="757"/>
      <c r="EB27" s="757"/>
      <c r="EC27" s="757"/>
      <c r="ED27" s="757"/>
      <c r="EE27" s="757"/>
      <c r="EF27" s="757"/>
      <c r="EG27" s="757"/>
      <c r="EH27" s="757"/>
      <c r="EI27" s="757"/>
      <c r="EJ27" s="757"/>
      <c r="EK27" s="757"/>
      <c r="EL27" s="757"/>
      <c r="EM27" s="757"/>
      <c r="EN27" s="757"/>
      <c r="EO27" s="757"/>
      <c r="EP27" s="757"/>
      <c r="EQ27" s="757"/>
      <c r="ER27" s="757"/>
      <c r="ES27" s="757"/>
      <c r="ET27" s="757"/>
      <c r="EU27" s="757"/>
      <c r="EV27" s="757"/>
      <c r="EW27" s="757"/>
      <c r="EX27" s="757"/>
      <c r="EY27" s="757"/>
      <c r="EZ27" s="757"/>
      <c r="FA27" s="757"/>
      <c r="FB27" s="757"/>
      <c r="FC27" s="757"/>
      <c r="FD27" s="757"/>
      <c r="FE27" s="757"/>
      <c r="FF27" s="757"/>
      <c r="FG27" s="757"/>
      <c r="FH27" s="757"/>
      <c r="FI27" s="757"/>
      <c r="FJ27" s="757"/>
      <c r="FK27" s="757"/>
      <c r="FL27" s="757"/>
      <c r="FM27" s="757"/>
      <c r="FN27" s="757"/>
      <c r="FO27" s="757"/>
      <c r="FP27" s="757"/>
      <c r="FQ27" s="757"/>
      <c r="FR27" s="757"/>
      <c r="FS27" s="757"/>
      <c r="FT27" s="757"/>
      <c r="FU27" s="757"/>
      <c r="FV27" s="757"/>
      <c r="FW27" s="757"/>
      <c r="FX27" s="757"/>
      <c r="FY27" s="757"/>
      <c r="FZ27" s="757"/>
      <c r="GA27" s="757"/>
      <c r="GB27" s="757"/>
      <c r="GC27" s="757"/>
      <c r="GD27" s="757"/>
      <c r="GE27" s="757"/>
      <c r="GF27" s="757"/>
      <c r="GG27" s="757"/>
      <c r="GH27" s="757"/>
      <c r="GI27" s="757"/>
      <c r="GJ27" s="757"/>
      <c r="GK27" s="757"/>
      <c r="GL27" s="757"/>
      <c r="GM27" s="757"/>
      <c r="GN27" s="757"/>
      <c r="GO27" s="757"/>
      <c r="GP27" s="757"/>
      <c r="GQ27" s="757"/>
      <c r="GR27" s="757"/>
      <c r="GS27" s="757"/>
      <c r="GT27" s="757"/>
      <c r="GU27" s="757"/>
      <c r="GV27" s="757"/>
      <c r="GW27" s="757"/>
      <c r="GX27" s="757"/>
      <c r="GY27" s="757"/>
      <c r="GZ27" s="757"/>
      <c r="HA27" s="757"/>
      <c r="HB27" s="757"/>
      <c r="HC27" s="757"/>
      <c r="HD27" s="757"/>
      <c r="HE27" s="757"/>
      <c r="HF27" s="757"/>
      <c r="HG27" s="757"/>
      <c r="HH27" s="757"/>
      <c r="HI27" s="757"/>
      <c r="HJ27" s="757"/>
      <c r="HK27" s="757"/>
      <c r="HL27" s="757"/>
      <c r="HM27" s="757"/>
      <c r="HN27" s="757"/>
      <c r="HO27" s="757"/>
      <c r="HP27" s="757"/>
      <c r="HQ27" s="757"/>
      <c r="HR27" s="757"/>
      <c r="HS27" s="757"/>
      <c r="HT27" s="757"/>
      <c r="HU27" s="757"/>
      <c r="HV27" s="757"/>
      <c r="HW27" s="757"/>
      <c r="HX27" s="757"/>
      <c r="HY27" s="757"/>
      <c r="HZ27" s="757"/>
      <c r="IA27" s="757"/>
      <c r="IB27" s="757"/>
      <c r="IC27" s="757"/>
      <c r="ID27" s="757"/>
      <c r="IE27" s="757"/>
      <c r="IF27" s="757"/>
      <c r="IG27" s="757"/>
      <c r="IH27" s="757"/>
      <c r="II27" s="757"/>
      <c r="IJ27" s="757"/>
      <c r="IK27" s="757"/>
      <c r="IL27" s="757"/>
      <c r="IM27" s="757"/>
      <c r="IN27" s="757"/>
      <c r="IO27" s="757"/>
      <c r="IP27" s="757"/>
      <c r="IQ27" s="757"/>
      <c r="IR27" s="757"/>
      <c r="IS27" s="757"/>
      <c r="IT27" s="757"/>
      <c r="IU27" s="757"/>
      <c r="IV27" s="757"/>
      <c r="IW27" s="757"/>
      <c r="IX27" s="757"/>
      <c r="IY27" s="757"/>
      <c r="IZ27" s="757"/>
      <c r="JA27" s="757"/>
      <c r="JB27" s="757"/>
      <c r="JC27" s="757"/>
      <c r="JD27" s="757"/>
      <c r="JE27" s="757"/>
      <c r="JF27" s="757"/>
      <c r="JG27" s="757"/>
      <c r="JH27" s="757"/>
      <c r="JI27" s="757"/>
      <c r="JJ27" s="757"/>
      <c r="JK27" s="757"/>
      <c r="JL27" s="757"/>
      <c r="JM27" s="757"/>
      <c r="JN27" s="757"/>
      <c r="JO27" s="757"/>
      <c r="JP27" s="757"/>
      <c r="JQ27" s="757"/>
      <c r="JR27" s="757"/>
      <c r="JS27" s="757"/>
      <c r="JT27" s="757"/>
      <c r="JU27" s="757"/>
      <c r="JV27" s="757"/>
      <c r="JW27" s="757"/>
      <c r="JX27" s="757"/>
      <c r="JY27" s="757"/>
      <c r="JZ27" s="757"/>
      <c r="KA27" s="757"/>
      <c r="KB27" s="757"/>
      <c r="KC27" s="757"/>
      <c r="KD27" s="757"/>
      <c r="KE27" s="757"/>
      <c r="KF27" s="757"/>
      <c r="KG27" s="757"/>
      <c r="KH27" s="757"/>
      <c r="KI27" s="757"/>
      <c r="KJ27" s="757"/>
      <c r="KK27" s="757"/>
      <c r="KL27" s="757"/>
      <c r="KM27" s="757"/>
      <c r="KN27" s="757"/>
      <c r="KO27" s="757"/>
      <c r="KP27" s="757"/>
      <c r="KQ27" s="757"/>
      <c r="KR27" s="757"/>
      <c r="KS27" s="757"/>
      <c r="KT27" s="757"/>
      <c r="KU27" s="757"/>
      <c r="KV27" s="757"/>
      <c r="KW27" s="757"/>
      <c r="KX27" s="757"/>
      <c r="KY27" s="757"/>
      <c r="KZ27" s="757"/>
      <c r="LA27" s="757"/>
      <c r="LB27" s="757"/>
      <c r="LC27" s="757"/>
      <c r="LD27" s="757"/>
      <c r="LE27" s="757"/>
      <c r="LF27" s="757"/>
      <c r="LG27" s="757"/>
      <c r="LH27" s="757"/>
      <c r="LI27" s="757"/>
      <c r="LJ27" s="757"/>
      <c r="LK27" s="757"/>
      <c r="LL27" s="757"/>
      <c r="LM27" s="757"/>
      <c r="LN27" s="757"/>
      <c r="LO27" s="757"/>
      <c r="LP27" s="757"/>
      <c r="LQ27" s="757"/>
      <c r="LR27" s="757"/>
      <c r="LS27" s="757"/>
      <c r="LT27" s="757"/>
      <c r="LU27" s="757"/>
      <c r="LV27" s="757"/>
      <c r="LW27" s="757"/>
      <c r="LX27" s="757"/>
      <c r="LY27" s="757"/>
      <c r="LZ27" s="757"/>
      <c r="MA27" s="757"/>
      <c r="MB27" s="757"/>
      <c r="MC27" s="757"/>
      <c r="MD27" s="757"/>
      <c r="ME27" s="757"/>
      <c r="MF27" s="757"/>
      <c r="MG27" s="757"/>
      <c r="MH27" s="757"/>
      <c r="MI27" s="757"/>
      <c r="MJ27" s="757"/>
      <c r="MK27" s="757"/>
      <c r="ML27" s="757"/>
      <c r="MM27" s="757"/>
      <c r="MN27" s="757"/>
      <c r="MO27" s="757"/>
      <c r="MP27" s="757"/>
      <c r="MQ27" s="757"/>
      <c r="MR27" s="757"/>
      <c r="MS27" s="757"/>
      <c r="MT27" s="757"/>
      <c r="MU27" s="757"/>
      <c r="MV27" s="757"/>
      <c r="MW27" s="757"/>
      <c r="MX27" s="757"/>
      <c r="MY27" s="757"/>
      <c r="MZ27" s="757"/>
      <c r="NA27" s="757"/>
      <c r="NB27" s="757"/>
      <c r="NC27" s="757"/>
      <c r="ND27" s="757"/>
      <c r="NE27" s="757"/>
      <c r="NF27" s="757"/>
      <c r="NG27" s="757"/>
      <c r="NH27" s="757"/>
      <c r="NI27" s="757"/>
      <c r="NJ27" s="757"/>
      <c r="NK27" s="757"/>
      <c r="NL27" s="757"/>
      <c r="NM27" s="757"/>
      <c r="NN27" s="757"/>
      <c r="NO27" s="757"/>
      <c r="NP27" s="757"/>
      <c r="NQ27" s="757"/>
      <c r="NR27" s="757"/>
      <c r="NS27" s="757"/>
      <c r="NT27" s="757"/>
      <c r="NU27" s="757"/>
      <c r="NV27" s="757"/>
      <c r="NW27" s="757"/>
      <c r="NX27" s="757"/>
      <c r="NY27" s="757"/>
      <c r="NZ27" s="757"/>
      <c r="OA27" s="757"/>
      <c r="OB27" s="757"/>
      <c r="OC27" s="757"/>
      <c r="OD27" s="757"/>
      <c r="OE27" s="757"/>
      <c r="OF27" s="757"/>
      <c r="OG27" s="757"/>
      <c r="OH27" s="757"/>
      <c r="OI27" s="757"/>
      <c r="OJ27" s="757"/>
      <c r="OK27" s="757"/>
      <c r="OL27" s="757"/>
      <c r="OM27" s="757"/>
      <c r="ON27" s="757"/>
      <c r="OO27" s="757"/>
      <c r="OP27" s="757"/>
      <c r="OQ27" s="757"/>
      <c r="OR27" s="757"/>
      <c r="OS27" s="757"/>
      <c r="OT27" s="757"/>
      <c r="OU27" s="757"/>
      <c r="OV27" s="757"/>
      <c r="OW27" s="757"/>
      <c r="OX27" s="757"/>
      <c r="OY27" s="757"/>
      <c r="OZ27" s="757"/>
      <c r="PA27" s="757"/>
      <c r="PB27" s="757"/>
      <c r="PC27" s="757"/>
      <c r="PD27" s="757"/>
      <c r="PE27" s="757"/>
      <c r="PF27" s="757"/>
      <c r="PG27" s="757"/>
      <c r="PH27" s="757"/>
      <c r="PI27" s="757"/>
      <c r="PJ27" s="757"/>
      <c r="PK27" s="757"/>
      <c r="PL27" s="757"/>
      <c r="PM27" s="757"/>
      <c r="PN27" s="757"/>
      <c r="PO27" s="757"/>
      <c r="PP27" s="757"/>
      <c r="PQ27" s="757"/>
      <c r="PR27" s="757"/>
      <c r="PS27" s="757"/>
      <c r="PT27" s="757"/>
      <c r="PU27" s="757"/>
      <c r="PV27" s="757"/>
      <c r="PW27" s="757"/>
      <c r="PX27" s="757"/>
      <c r="PY27" s="757"/>
      <c r="PZ27" s="757"/>
      <c r="QA27" s="757"/>
      <c r="QB27" s="757"/>
      <c r="QC27" s="757"/>
      <c r="QD27" s="757"/>
      <c r="QE27" s="757"/>
      <c r="QF27" s="757"/>
      <c r="QG27" s="757"/>
      <c r="QH27" s="757"/>
      <c r="QI27" s="757"/>
      <c r="QJ27" s="757"/>
      <c r="QK27" s="757"/>
      <c r="QL27" s="757"/>
      <c r="QM27" s="757"/>
      <c r="QN27" s="757"/>
      <c r="QO27" s="757"/>
      <c r="QP27" s="757"/>
      <c r="QQ27" s="757"/>
      <c r="QR27" s="757"/>
      <c r="QS27" s="757"/>
      <c r="QT27" s="757"/>
      <c r="QU27" s="757"/>
      <c r="QV27" s="757"/>
      <c r="QW27" s="757"/>
      <c r="QX27" s="757"/>
      <c r="QY27" s="757"/>
      <c r="QZ27" s="757"/>
      <c r="RA27" s="757"/>
      <c r="RB27" s="757"/>
      <c r="RC27" s="757"/>
      <c r="RD27" s="757"/>
      <c r="RE27" s="757"/>
      <c r="RF27" s="757"/>
      <c r="RG27" s="757"/>
      <c r="RH27" s="757"/>
      <c r="RI27" s="757"/>
      <c r="RJ27" s="757"/>
      <c r="RK27" s="757"/>
      <c r="RL27" s="757"/>
      <c r="RM27" s="757"/>
      <c r="RN27" s="757"/>
      <c r="RO27" s="757"/>
      <c r="RP27" s="757"/>
      <c r="RQ27" s="757"/>
      <c r="RR27" s="757"/>
      <c r="RS27" s="757"/>
      <c r="RT27" s="757"/>
      <c r="RU27" s="757"/>
      <c r="RV27" s="757"/>
      <c r="RW27" s="757"/>
      <c r="RX27" s="757"/>
      <c r="RY27" s="757"/>
      <c r="RZ27" s="757"/>
      <c r="SA27" s="757"/>
      <c r="SB27" s="757"/>
      <c r="SC27" s="757"/>
      <c r="SD27" s="757"/>
      <c r="SE27" s="757"/>
      <c r="SF27" s="757"/>
      <c r="SG27" s="757"/>
      <c r="SH27" s="757"/>
      <c r="SI27" s="757"/>
      <c r="SJ27" s="757"/>
      <c r="SK27" s="757"/>
      <c r="SL27" s="757"/>
      <c r="SM27" s="757"/>
      <c r="SN27" s="757"/>
      <c r="SO27" s="757"/>
      <c r="SP27" s="757"/>
      <c r="SQ27" s="757"/>
      <c r="SR27" s="757"/>
      <c r="SS27" s="757"/>
      <c r="ST27" s="757"/>
      <c r="SU27" s="757"/>
      <c r="SV27" s="757"/>
      <c r="SW27" s="757"/>
      <c r="SX27" s="757"/>
      <c r="SY27" s="757"/>
      <c r="SZ27" s="757"/>
      <c r="TA27" s="757"/>
      <c r="TB27" s="757"/>
      <c r="TC27" s="757"/>
      <c r="TD27" s="757"/>
      <c r="TE27" s="757"/>
      <c r="TF27" s="757"/>
      <c r="TG27" s="757"/>
      <c r="TH27" s="757"/>
      <c r="TI27" s="757"/>
      <c r="TJ27" s="757"/>
      <c r="TK27" s="757"/>
      <c r="TL27" s="757"/>
      <c r="TM27" s="757"/>
      <c r="TN27" s="757"/>
      <c r="TO27" s="757"/>
      <c r="TP27" s="757"/>
      <c r="TQ27" s="757"/>
      <c r="TR27" s="757"/>
      <c r="TS27" s="757"/>
      <c r="TT27" s="757"/>
      <c r="TU27" s="757"/>
      <c r="TV27" s="757"/>
      <c r="TW27" s="757"/>
      <c r="TX27" s="757"/>
      <c r="TY27" s="757"/>
      <c r="TZ27" s="757"/>
      <c r="UA27" s="757"/>
      <c r="UB27" s="757"/>
      <c r="UC27" s="757"/>
      <c r="UD27" s="757"/>
      <c r="UE27" s="757"/>
      <c r="UF27" s="757"/>
      <c r="UG27" s="757"/>
      <c r="UH27" s="757"/>
      <c r="UI27" s="757"/>
      <c r="UJ27" s="757"/>
      <c r="UK27" s="757"/>
      <c r="UL27" s="757"/>
      <c r="UM27" s="757"/>
      <c r="UN27" s="757"/>
      <c r="UO27" s="757"/>
      <c r="UP27" s="757"/>
      <c r="UQ27" s="757"/>
      <c r="UR27" s="757"/>
      <c r="US27" s="757"/>
      <c r="UT27" s="757"/>
      <c r="UU27" s="757"/>
      <c r="UV27" s="757"/>
      <c r="UW27" s="757"/>
      <c r="UX27" s="757"/>
      <c r="UY27" s="757"/>
      <c r="UZ27" s="757"/>
      <c r="VA27" s="757"/>
      <c r="VB27" s="757"/>
      <c r="VC27" s="757"/>
      <c r="VD27" s="757"/>
      <c r="VE27" s="757"/>
      <c r="VF27" s="757"/>
      <c r="VG27" s="757"/>
      <c r="VH27" s="757"/>
      <c r="VI27" s="757"/>
      <c r="VJ27" s="757"/>
      <c r="VK27" s="757"/>
      <c r="VL27" s="757"/>
      <c r="VM27" s="757"/>
      <c r="VN27" s="757"/>
      <c r="VO27" s="757"/>
      <c r="VP27" s="757"/>
      <c r="VQ27" s="757"/>
      <c r="VR27" s="757"/>
      <c r="VS27" s="757"/>
      <c r="VT27" s="757"/>
      <c r="VU27" s="757"/>
      <c r="VV27" s="757"/>
      <c r="VW27" s="757"/>
      <c r="VX27" s="757"/>
      <c r="VY27" s="757"/>
      <c r="VZ27" s="757"/>
      <c r="WA27" s="757"/>
      <c r="WB27" s="757"/>
      <c r="WC27" s="757"/>
      <c r="WD27" s="757"/>
      <c r="WE27" s="757"/>
      <c r="WF27" s="757"/>
      <c r="WG27" s="757"/>
      <c r="WH27" s="757"/>
      <c r="WI27" s="757"/>
      <c r="WJ27" s="757"/>
      <c r="WK27" s="757"/>
      <c r="WL27" s="757"/>
      <c r="WM27" s="757"/>
      <c r="WN27" s="757"/>
      <c r="WO27" s="757"/>
      <c r="WP27" s="757"/>
      <c r="WQ27" s="757"/>
      <c r="WR27" s="757"/>
      <c r="WS27" s="757"/>
      <c r="WT27" s="757"/>
      <c r="WU27" s="757"/>
      <c r="WV27" s="757"/>
      <c r="WW27" s="757"/>
      <c r="WX27" s="757"/>
      <c r="WY27" s="757"/>
      <c r="WZ27" s="757"/>
      <c r="XA27" s="757"/>
      <c r="XB27" s="757"/>
      <c r="XC27" s="757"/>
      <c r="XD27" s="757"/>
      <c r="XE27" s="757"/>
      <c r="XF27" s="757"/>
      <c r="XG27" s="757"/>
      <c r="XH27" s="757"/>
      <c r="XI27" s="757"/>
      <c r="XJ27" s="757"/>
      <c r="XK27" s="757"/>
      <c r="XL27" s="757"/>
      <c r="XM27" s="757"/>
      <c r="XN27" s="757"/>
      <c r="XO27" s="757"/>
      <c r="XP27" s="757"/>
      <c r="XQ27" s="757"/>
      <c r="XR27" s="757"/>
      <c r="XS27" s="757"/>
      <c r="XT27" s="757"/>
      <c r="XU27" s="757"/>
      <c r="XV27" s="757"/>
      <c r="XW27" s="757"/>
      <c r="XX27" s="757"/>
      <c r="XY27" s="757"/>
      <c r="XZ27" s="757"/>
      <c r="YA27" s="757"/>
      <c r="YB27" s="757"/>
      <c r="YC27" s="757"/>
      <c r="YD27" s="757"/>
      <c r="YE27" s="757"/>
      <c r="YF27" s="757"/>
      <c r="YG27" s="757"/>
      <c r="YH27" s="757"/>
      <c r="YI27" s="757"/>
      <c r="YJ27" s="757"/>
      <c r="YK27" s="757"/>
      <c r="YL27" s="757"/>
      <c r="YM27" s="757"/>
      <c r="YN27" s="757"/>
      <c r="YO27" s="757"/>
      <c r="YP27" s="757"/>
      <c r="YQ27" s="757"/>
      <c r="YR27" s="757"/>
      <c r="YS27" s="757"/>
      <c r="YT27" s="757"/>
      <c r="YU27" s="757"/>
      <c r="YV27" s="757"/>
      <c r="YW27" s="757"/>
      <c r="YX27" s="757"/>
      <c r="YY27" s="757"/>
      <c r="YZ27" s="757"/>
      <c r="ZA27" s="757"/>
      <c r="ZB27" s="757"/>
      <c r="ZC27" s="757"/>
      <c r="ZD27" s="757"/>
      <c r="ZE27" s="757"/>
      <c r="ZF27" s="757"/>
      <c r="ZG27" s="757"/>
      <c r="ZH27" s="757"/>
      <c r="ZI27" s="757"/>
      <c r="ZJ27" s="757"/>
      <c r="ZK27" s="757"/>
      <c r="ZL27" s="757"/>
      <c r="ZM27" s="757"/>
      <c r="ZN27" s="757"/>
      <c r="ZO27" s="757"/>
      <c r="ZP27" s="757"/>
      <c r="ZQ27" s="757"/>
      <c r="ZR27" s="757"/>
      <c r="ZS27" s="757"/>
      <c r="ZT27" s="757"/>
      <c r="ZU27" s="757"/>
      <c r="ZV27" s="757"/>
      <c r="ZW27" s="757"/>
      <c r="ZX27" s="757"/>
      <c r="ZY27" s="757"/>
      <c r="ZZ27" s="757"/>
      <c r="AAA27" s="757"/>
      <c r="AAB27" s="757"/>
      <c r="AAC27" s="757"/>
      <c r="AAD27" s="757"/>
      <c r="AAE27" s="757"/>
      <c r="AAF27" s="757"/>
      <c r="AAG27" s="757"/>
      <c r="AAH27" s="757"/>
      <c r="AAI27" s="757"/>
      <c r="AAJ27" s="757"/>
      <c r="AAK27" s="757"/>
      <c r="AAL27" s="757"/>
      <c r="AAM27" s="757"/>
      <c r="AAN27" s="757"/>
      <c r="AAO27" s="757"/>
      <c r="AAP27" s="757"/>
      <c r="AAQ27" s="757"/>
      <c r="AAR27" s="757"/>
      <c r="AAS27" s="757"/>
      <c r="AAT27" s="757"/>
      <c r="AAU27" s="757"/>
      <c r="AAV27" s="757"/>
      <c r="AAW27" s="757"/>
      <c r="AAX27" s="757"/>
      <c r="AAY27" s="757"/>
      <c r="AAZ27" s="757"/>
      <c r="ABA27" s="757"/>
      <c r="ABB27" s="757"/>
      <c r="ABC27" s="757"/>
      <c r="ABD27" s="757"/>
      <c r="ABE27" s="757"/>
      <c r="ABF27" s="757"/>
      <c r="ABG27" s="757"/>
      <c r="ABH27" s="757"/>
      <c r="ABI27" s="757"/>
      <c r="ABJ27" s="757"/>
      <c r="ABK27" s="757"/>
      <c r="ABL27" s="757"/>
      <c r="ABM27" s="757"/>
      <c r="ABN27" s="757"/>
      <c r="ABO27" s="757"/>
      <c r="ABP27" s="757"/>
      <c r="ABQ27" s="757"/>
      <c r="ABR27" s="757"/>
      <c r="ABS27" s="757"/>
      <c r="ABT27" s="757"/>
      <c r="ABU27" s="757"/>
      <c r="ABV27" s="757"/>
      <c r="ABW27" s="757"/>
      <c r="ABX27" s="757"/>
      <c r="ABY27" s="757"/>
      <c r="ABZ27" s="757"/>
      <c r="ACA27" s="757"/>
      <c r="ACB27" s="757"/>
      <c r="ACC27" s="757"/>
      <c r="ACD27" s="757"/>
      <c r="ACE27" s="757"/>
      <c r="ACF27" s="757"/>
      <c r="ACG27" s="757"/>
      <c r="ACH27" s="757"/>
      <c r="ACI27" s="757"/>
      <c r="ACJ27" s="757"/>
      <c r="ACK27" s="757"/>
      <c r="ACL27" s="757"/>
      <c r="ACM27" s="757"/>
      <c r="ACN27" s="757"/>
      <c r="ACO27" s="757"/>
      <c r="ACP27" s="757"/>
      <c r="ACQ27" s="757"/>
      <c r="ACR27" s="757"/>
      <c r="ACS27" s="757"/>
      <c r="ACT27" s="757"/>
      <c r="ACU27" s="757"/>
      <c r="ACV27" s="757"/>
      <c r="ACW27" s="757"/>
      <c r="ACX27" s="757"/>
      <c r="ACY27" s="757"/>
      <c r="ACZ27" s="757"/>
      <c r="ADA27" s="757"/>
      <c r="ADB27" s="757"/>
      <c r="ADC27" s="757"/>
      <c r="ADD27" s="757"/>
      <c r="ADE27" s="757"/>
      <c r="ADF27" s="757"/>
      <c r="ADG27" s="757"/>
      <c r="ADH27" s="757"/>
      <c r="ADI27" s="757"/>
      <c r="ADJ27" s="757"/>
      <c r="ADK27" s="757"/>
      <c r="ADL27" s="757"/>
      <c r="ADM27" s="757"/>
      <c r="ADN27" s="757"/>
      <c r="ADO27" s="757"/>
      <c r="ADP27" s="757"/>
      <c r="ADQ27" s="757"/>
      <c r="ADR27" s="757"/>
      <c r="ADS27" s="757"/>
      <c r="ADT27" s="757"/>
      <c r="ADU27" s="757"/>
      <c r="ADV27" s="757"/>
      <c r="ADW27" s="757"/>
      <c r="ADX27" s="757"/>
      <c r="ADY27" s="757"/>
      <c r="ADZ27" s="757"/>
      <c r="AEA27" s="757"/>
      <c r="AEB27" s="757"/>
      <c r="AEC27" s="757"/>
      <c r="AED27" s="757"/>
      <c r="AEE27" s="757"/>
      <c r="AEF27" s="757"/>
      <c r="AEG27" s="757"/>
      <c r="AEH27" s="757"/>
      <c r="AEI27" s="757"/>
      <c r="AEJ27" s="757"/>
      <c r="AEK27" s="757"/>
      <c r="AEL27" s="757"/>
      <c r="AEM27" s="757"/>
      <c r="AEN27" s="757"/>
      <c r="AEO27" s="757"/>
      <c r="AEP27" s="757"/>
      <c r="AEQ27" s="757"/>
      <c r="AER27" s="757"/>
      <c r="AES27" s="757"/>
      <c r="AET27" s="757"/>
      <c r="AEU27" s="757"/>
      <c r="AEV27" s="757"/>
      <c r="AEW27" s="757"/>
      <c r="AEX27" s="757"/>
      <c r="AEY27" s="757"/>
      <c r="AEZ27" s="757"/>
      <c r="AFA27" s="757"/>
      <c r="AFB27" s="757"/>
      <c r="AFC27" s="757"/>
      <c r="AFD27" s="757"/>
      <c r="AFE27" s="757"/>
      <c r="AFF27" s="757"/>
      <c r="AFG27" s="757"/>
      <c r="AFH27" s="757"/>
      <c r="AFI27" s="757"/>
      <c r="AFJ27" s="757"/>
      <c r="AFK27" s="757"/>
      <c r="AFL27" s="757"/>
      <c r="AFM27" s="757"/>
      <c r="AFN27" s="757"/>
      <c r="AFO27" s="757"/>
      <c r="AFP27" s="757"/>
      <c r="AFQ27" s="757"/>
      <c r="AFR27" s="757"/>
      <c r="AFS27" s="757"/>
      <c r="AFT27" s="757"/>
      <c r="AFU27" s="757"/>
      <c r="AFV27" s="757"/>
      <c r="AFW27" s="757"/>
      <c r="AFX27" s="757"/>
      <c r="AFY27" s="757"/>
      <c r="AFZ27" s="757"/>
      <c r="AGA27" s="757"/>
      <c r="AGB27" s="757"/>
      <c r="AGC27" s="757"/>
      <c r="AGD27" s="757"/>
      <c r="AGE27" s="757"/>
      <c r="AGF27" s="757"/>
      <c r="AGG27" s="757"/>
      <c r="AGH27" s="757"/>
      <c r="AGI27" s="757"/>
      <c r="AGJ27" s="757"/>
      <c r="AGK27" s="757"/>
      <c r="AGL27" s="757"/>
      <c r="AGM27" s="757"/>
      <c r="AGN27" s="757"/>
      <c r="AGO27" s="757"/>
      <c r="AGP27" s="757"/>
      <c r="AGQ27" s="757"/>
      <c r="AGR27" s="757"/>
      <c r="AGS27" s="757"/>
      <c r="AGT27" s="757"/>
      <c r="AGU27" s="757"/>
      <c r="AGV27" s="757"/>
      <c r="AGW27" s="757"/>
      <c r="AGX27" s="757"/>
      <c r="AGY27" s="757"/>
      <c r="AGZ27" s="757"/>
      <c r="AHA27" s="757"/>
      <c r="AHB27" s="757"/>
      <c r="AHC27" s="757"/>
      <c r="AHD27" s="757"/>
      <c r="AHE27" s="757"/>
      <c r="AHF27" s="757"/>
      <c r="AHG27" s="757"/>
      <c r="AHH27" s="757"/>
      <c r="AHI27" s="757"/>
      <c r="AHJ27" s="757"/>
      <c r="AHK27" s="757"/>
      <c r="AHL27" s="757"/>
      <c r="AHM27" s="757"/>
      <c r="AHN27" s="757"/>
      <c r="AHO27" s="757"/>
      <c r="AHP27" s="757"/>
      <c r="AHQ27" s="757"/>
      <c r="AHR27" s="757"/>
      <c r="AHS27" s="757"/>
      <c r="AHT27" s="757"/>
      <c r="AHU27" s="757"/>
      <c r="AHV27" s="757"/>
      <c r="AHW27" s="757"/>
      <c r="AHX27" s="757"/>
      <c r="AHY27" s="757"/>
      <c r="AHZ27" s="757"/>
      <c r="AIA27" s="757"/>
      <c r="AIB27" s="757"/>
      <c r="AIC27" s="757"/>
      <c r="AID27" s="757"/>
      <c r="AIE27" s="757"/>
      <c r="AIF27" s="757"/>
      <c r="AIG27" s="757"/>
      <c r="AIH27" s="757"/>
      <c r="AII27" s="757"/>
      <c r="AIJ27" s="757"/>
      <c r="AIK27" s="757"/>
      <c r="AIL27" s="757"/>
      <c r="AIM27" s="757"/>
      <c r="AIN27" s="757"/>
      <c r="AIO27" s="757"/>
      <c r="AIP27" s="757"/>
      <c r="AIQ27" s="757"/>
      <c r="AIR27" s="757"/>
      <c r="AIS27" s="757"/>
      <c r="AIT27" s="757"/>
      <c r="AIU27" s="757"/>
      <c r="AIV27" s="757"/>
      <c r="AIW27" s="757"/>
      <c r="AIX27" s="757"/>
      <c r="AIY27" s="757"/>
      <c r="AIZ27" s="757"/>
      <c r="AJA27" s="757"/>
      <c r="AJB27" s="757"/>
      <c r="AJC27" s="757"/>
      <c r="AJD27" s="757"/>
      <c r="AJE27" s="757"/>
      <c r="AJF27" s="757"/>
      <c r="AJG27" s="757"/>
      <c r="AJH27" s="757"/>
      <c r="AJI27" s="757"/>
      <c r="AJJ27" s="757"/>
      <c r="AJK27" s="757"/>
      <c r="AJL27" s="757"/>
      <c r="AJM27" s="757"/>
      <c r="AJN27" s="757"/>
      <c r="AJO27" s="757"/>
      <c r="AJP27" s="757"/>
      <c r="AJQ27" s="757"/>
      <c r="AJR27" s="757"/>
      <c r="AJS27" s="757"/>
      <c r="AJT27" s="757"/>
      <c r="AJU27" s="757"/>
      <c r="AJV27" s="757"/>
      <c r="AJW27" s="757"/>
      <c r="AJX27" s="757"/>
      <c r="AJY27" s="757"/>
      <c r="AJZ27" s="757"/>
      <c r="AKA27" s="757"/>
      <c r="AKB27" s="757"/>
      <c r="AKC27" s="757"/>
      <c r="AKD27" s="757"/>
      <c r="AKE27" s="757"/>
      <c r="AKF27" s="757"/>
      <c r="AKG27" s="757"/>
      <c r="AKH27" s="757"/>
      <c r="AKI27" s="757"/>
      <c r="AKJ27" s="757"/>
      <c r="AKK27" s="757"/>
      <c r="AKL27" s="757"/>
      <c r="AKM27" s="757"/>
      <c r="AKN27" s="757"/>
      <c r="AKO27" s="757"/>
      <c r="AKP27" s="757"/>
      <c r="AKQ27" s="757"/>
      <c r="AKR27" s="757"/>
      <c r="AKS27" s="757"/>
      <c r="AKT27" s="757"/>
      <c r="AKU27" s="757"/>
      <c r="AKV27" s="757"/>
      <c r="AKW27" s="757"/>
      <c r="AKX27" s="757"/>
      <c r="AKY27" s="757"/>
      <c r="AKZ27" s="757"/>
      <c r="ALA27" s="757"/>
      <c r="ALB27" s="757"/>
      <c r="ALC27" s="757"/>
      <c r="ALD27" s="757"/>
      <c r="ALE27" s="757"/>
      <c r="ALF27" s="757"/>
      <c r="ALG27" s="757"/>
      <c r="ALH27" s="757"/>
      <c r="ALI27" s="757"/>
      <c r="ALJ27" s="757"/>
      <c r="ALK27" s="757"/>
      <c r="ALL27" s="757"/>
      <c r="ALM27" s="757"/>
      <c r="ALN27" s="757"/>
      <c r="ALO27" s="757"/>
      <c r="ALP27" s="757"/>
      <c r="ALQ27" s="757"/>
      <c r="ALR27" s="757"/>
      <c r="ALS27" s="757"/>
      <c r="ALT27" s="757"/>
      <c r="ALU27" s="757"/>
      <c r="ALV27" s="757"/>
      <c r="ALW27" s="757"/>
      <c r="ALX27" s="757"/>
      <c r="ALY27" s="757"/>
      <c r="ALZ27" s="757"/>
      <c r="AMA27" s="757"/>
      <c r="AMB27" s="757"/>
      <c r="AMC27" s="757"/>
      <c r="AMD27" s="757"/>
      <c r="AME27" s="757"/>
      <c r="AMF27" s="757"/>
      <c r="AMG27" s="757"/>
      <c r="AMH27" s="757"/>
      <c r="AMI27" s="757"/>
      <c r="AMJ27" s="757"/>
      <c r="AMK27" s="757"/>
      <c r="AML27" s="757"/>
      <c r="AMM27" s="757"/>
      <c r="AMN27" s="757"/>
      <c r="AMO27" s="757"/>
      <c r="AMP27" s="757"/>
      <c r="AMQ27" s="757"/>
      <c r="AMR27" s="757"/>
      <c r="AMS27" s="757"/>
      <c r="AMT27" s="757"/>
      <c r="AMU27" s="757"/>
      <c r="AMV27" s="757"/>
      <c r="AMW27" s="757"/>
      <c r="AMX27" s="757"/>
      <c r="AMY27" s="757"/>
      <c r="AMZ27" s="757"/>
      <c r="ANA27" s="757"/>
      <c r="ANB27" s="757"/>
      <c r="ANC27" s="757"/>
      <c r="AND27" s="757"/>
      <c r="ANE27" s="757"/>
      <c r="ANF27" s="757"/>
      <c r="ANG27" s="757"/>
      <c r="ANH27" s="757"/>
      <c r="ANI27" s="757"/>
      <c r="ANJ27" s="757"/>
      <c r="ANK27" s="757"/>
      <c r="ANL27" s="757"/>
      <c r="ANM27" s="757"/>
      <c r="ANN27" s="757"/>
      <c r="ANO27" s="757"/>
      <c r="ANP27" s="757"/>
      <c r="ANQ27" s="757"/>
      <c r="ANR27" s="757"/>
      <c r="ANS27" s="757"/>
      <c r="ANT27" s="757"/>
      <c r="ANU27" s="757"/>
      <c r="ANV27" s="757"/>
      <c r="ANW27" s="757"/>
      <c r="ANX27" s="757"/>
      <c r="ANY27" s="757"/>
      <c r="ANZ27" s="757"/>
      <c r="AOA27" s="757"/>
      <c r="AOB27" s="757"/>
      <c r="AOC27" s="757"/>
      <c r="AOD27" s="757"/>
      <c r="AOE27" s="757"/>
      <c r="AOF27" s="757"/>
      <c r="AOG27" s="757"/>
      <c r="AOH27" s="757"/>
      <c r="AOI27" s="757"/>
      <c r="AOJ27" s="757"/>
      <c r="AOK27" s="757"/>
      <c r="AOL27" s="757"/>
      <c r="AOM27" s="757"/>
      <c r="AON27" s="757"/>
      <c r="AOO27" s="757"/>
      <c r="AOP27" s="757"/>
      <c r="AOQ27" s="757"/>
      <c r="AOR27" s="757"/>
      <c r="AOS27" s="757"/>
      <c r="AOT27" s="757"/>
      <c r="AOU27" s="757"/>
      <c r="AOV27" s="757"/>
      <c r="AOW27" s="757"/>
      <c r="AOX27" s="757"/>
      <c r="AOY27" s="757"/>
      <c r="AOZ27" s="757"/>
      <c r="APA27" s="757"/>
      <c r="APB27" s="757"/>
      <c r="APC27" s="757"/>
      <c r="APD27" s="757"/>
      <c r="APE27" s="757"/>
      <c r="APF27" s="757"/>
      <c r="APG27" s="757"/>
      <c r="APH27" s="757"/>
      <c r="API27" s="757"/>
      <c r="APJ27" s="757"/>
      <c r="APK27" s="757"/>
      <c r="APL27" s="757"/>
      <c r="APM27" s="757"/>
      <c r="APN27" s="757"/>
      <c r="APO27" s="757"/>
      <c r="APP27" s="757"/>
      <c r="APQ27" s="757"/>
      <c r="APR27" s="757"/>
      <c r="APS27" s="757"/>
      <c r="APT27" s="757"/>
      <c r="APU27" s="757"/>
      <c r="APV27" s="757"/>
      <c r="APW27" s="757"/>
      <c r="APX27" s="757"/>
      <c r="APY27" s="757"/>
      <c r="APZ27" s="757"/>
      <c r="AQA27" s="757"/>
      <c r="AQB27" s="757"/>
      <c r="AQC27" s="757"/>
      <c r="AQD27" s="757"/>
      <c r="AQE27" s="757"/>
      <c r="AQF27" s="757"/>
      <c r="AQG27" s="757"/>
      <c r="AQH27" s="757"/>
      <c r="AQI27" s="757"/>
      <c r="AQJ27" s="757"/>
      <c r="AQK27" s="757"/>
      <c r="AQL27" s="757"/>
      <c r="AQM27" s="757"/>
      <c r="AQN27" s="757"/>
      <c r="AQO27" s="757"/>
      <c r="AQP27" s="757"/>
      <c r="AQQ27" s="757"/>
      <c r="AQR27" s="757"/>
      <c r="AQS27" s="757"/>
      <c r="AQT27" s="757"/>
      <c r="AQU27" s="757"/>
      <c r="AQV27" s="757"/>
      <c r="AQW27" s="757"/>
      <c r="AQX27" s="757"/>
      <c r="AQY27" s="757"/>
      <c r="AQZ27" s="757"/>
      <c r="ARA27" s="757"/>
      <c r="ARB27" s="757"/>
      <c r="ARC27" s="757"/>
      <c r="ARD27" s="757"/>
      <c r="ARE27" s="757"/>
      <c r="ARF27" s="757"/>
      <c r="ARG27" s="757"/>
      <c r="ARH27" s="757"/>
      <c r="ARI27" s="757"/>
      <c r="ARJ27" s="757"/>
      <c r="ARK27" s="757"/>
      <c r="ARL27" s="757"/>
      <c r="ARM27" s="757"/>
      <c r="ARN27" s="757"/>
      <c r="ARO27" s="757"/>
      <c r="ARP27" s="757"/>
      <c r="ARQ27" s="757"/>
      <c r="ARR27" s="757"/>
      <c r="ARS27" s="757"/>
      <c r="ART27" s="757"/>
      <c r="ARU27" s="757"/>
      <c r="ARV27" s="757"/>
      <c r="ARW27" s="757"/>
      <c r="ARX27" s="757"/>
      <c r="ARY27" s="757"/>
      <c r="ARZ27" s="757"/>
      <c r="ASA27" s="757"/>
      <c r="ASB27" s="757"/>
      <c r="ASC27" s="757"/>
      <c r="ASD27" s="757"/>
      <c r="ASE27" s="757"/>
      <c r="ASF27" s="757"/>
      <c r="ASG27" s="757"/>
      <c r="ASH27" s="757"/>
      <c r="ASI27" s="757"/>
      <c r="ASJ27" s="757"/>
      <c r="ASK27" s="757"/>
      <c r="ASL27" s="757"/>
      <c r="ASM27" s="757"/>
      <c r="ASN27" s="757"/>
      <c r="ASO27" s="757"/>
      <c r="ASP27" s="757"/>
      <c r="ASQ27" s="757"/>
      <c r="ASR27" s="757"/>
      <c r="ASS27" s="757"/>
      <c r="AST27" s="757"/>
      <c r="ASU27" s="757"/>
      <c r="ASV27" s="757"/>
      <c r="ASW27" s="757"/>
      <c r="ASX27" s="757"/>
      <c r="ASY27" s="757"/>
      <c r="ASZ27" s="757"/>
      <c r="ATA27" s="757"/>
      <c r="ATB27" s="757"/>
      <c r="ATC27" s="757"/>
      <c r="ATD27" s="757"/>
      <c r="ATE27" s="757"/>
      <c r="ATF27" s="757"/>
      <c r="ATG27" s="757"/>
      <c r="ATH27" s="757"/>
      <c r="ATI27" s="757"/>
      <c r="ATJ27" s="757"/>
      <c r="ATK27" s="757"/>
      <c r="ATL27" s="757"/>
      <c r="ATM27" s="757"/>
      <c r="ATN27" s="757"/>
      <c r="ATO27" s="757"/>
      <c r="ATP27" s="757"/>
      <c r="ATQ27" s="757"/>
      <c r="ATR27" s="757"/>
      <c r="ATS27" s="757"/>
      <c r="ATT27" s="757"/>
      <c r="ATU27" s="757"/>
      <c r="ATV27" s="757"/>
      <c r="ATW27" s="757"/>
      <c r="ATX27" s="757"/>
      <c r="ATY27" s="757"/>
      <c r="ATZ27" s="757"/>
      <c r="AUA27" s="757"/>
      <c r="AUB27" s="757"/>
      <c r="AUC27" s="757"/>
      <c r="AUD27" s="757"/>
      <c r="AUE27" s="757"/>
      <c r="AUF27" s="757"/>
      <c r="AUG27" s="757"/>
      <c r="AUH27" s="757"/>
      <c r="AUI27" s="757"/>
      <c r="AUJ27" s="757"/>
      <c r="AUK27" s="757"/>
      <c r="AUL27" s="757"/>
      <c r="AUM27" s="757"/>
      <c r="AUN27" s="757"/>
      <c r="AUO27" s="757"/>
      <c r="AUP27" s="757"/>
      <c r="AUQ27" s="757"/>
      <c r="AUR27" s="757"/>
      <c r="AUS27" s="757"/>
      <c r="AUT27" s="757"/>
      <c r="AUU27" s="757"/>
      <c r="AUV27" s="757"/>
      <c r="AUW27" s="757"/>
      <c r="AUX27" s="757"/>
      <c r="AUY27" s="757"/>
      <c r="AUZ27" s="757"/>
      <c r="AVA27" s="757"/>
      <c r="AVB27" s="757"/>
      <c r="AVC27" s="757"/>
      <c r="AVD27" s="757"/>
      <c r="AVE27" s="757"/>
      <c r="AVF27" s="757"/>
      <c r="AVG27" s="757"/>
      <c r="AVH27" s="757"/>
      <c r="AVI27" s="757"/>
      <c r="AVJ27" s="757"/>
      <c r="AVK27" s="757"/>
      <c r="AVL27" s="757"/>
      <c r="AVM27" s="757"/>
      <c r="AVN27" s="757"/>
      <c r="AVO27" s="757"/>
      <c r="AVP27" s="757"/>
      <c r="AVQ27" s="757"/>
      <c r="AVR27" s="757"/>
      <c r="AVS27" s="757"/>
      <c r="AVT27" s="757"/>
      <c r="AVU27" s="757"/>
      <c r="AVV27" s="757"/>
      <c r="AVW27" s="757"/>
      <c r="AVX27" s="757"/>
      <c r="AVY27" s="757"/>
      <c r="AVZ27" s="757"/>
      <c r="AWA27" s="757"/>
      <c r="AWB27" s="757"/>
      <c r="AWC27" s="757"/>
      <c r="AWD27" s="757"/>
      <c r="AWE27" s="757"/>
      <c r="AWF27" s="757"/>
      <c r="AWG27" s="757"/>
      <c r="AWH27" s="757"/>
      <c r="AWI27" s="757"/>
      <c r="AWJ27" s="757"/>
      <c r="AWK27" s="757"/>
      <c r="AWL27" s="757"/>
      <c r="AWM27" s="757"/>
      <c r="AWN27" s="757"/>
      <c r="AWO27" s="757"/>
      <c r="AWP27" s="757"/>
      <c r="AWQ27" s="757"/>
      <c r="AWR27" s="757"/>
      <c r="AWS27" s="757"/>
      <c r="AWT27" s="757"/>
      <c r="AWU27" s="757"/>
      <c r="AWV27" s="757"/>
      <c r="AWW27" s="757"/>
      <c r="AWX27" s="757"/>
      <c r="AWY27" s="757"/>
      <c r="AWZ27" s="757"/>
      <c r="AXA27" s="757"/>
      <c r="AXB27" s="757"/>
      <c r="AXC27" s="757"/>
      <c r="AXD27" s="757"/>
      <c r="AXE27" s="757"/>
      <c r="AXF27" s="757"/>
      <c r="AXG27" s="757"/>
      <c r="AXH27" s="757"/>
      <c r="AXI27" s="757"/>
      <c r="AXJ27" s="757"/>
      <c r="AXK27" s="757"/>
      <c r="AXL27" s="757"/>
      <c r="AXM27" s="757"/>
      <c r="AXN27" s="757"/>
      <c r="AXO27" s="757"/>
      <c r="AXP27" s="757"/>
      <c r="AXQ27" s="757"/>
      <c r="AXR27" s="757"/>
      <c r="AXS27" s="757"/>
      <c r="AXT27" s="757"/>
      <c r="AXU27" s="757"/>
      <c r="AXV27" s="757"/>
      <c r="AXW27" s="757"/>
      <c r="AXX27" s="757"/>
      <c r="AXY27" s="757"/>
      <c r="AXZ27" s="757"/>
      <c r="AYA27" s="757"/>
      <c r="AYB27" s="757"/>
      <c r="AYC27" s="757"/>
      <c r="AYD27" s="757"/>
      <c r="AYE27" s="757"/>
      <c r="AYF27" s="757"/>
      <c r="AYG27" s="757"/>
      <c r="AYH27" s="757"/>
      <c r="AYI27" s="757"/>
      <c r="AYJ27" s="757"/>
      <c r="AYK27" s="757"/>
      <c r="AYL27" s="757"/>
      <c r="AYM27" s="757"/>
      <c r="AYN27" s="757"/>
      <c r="AYO27" s="757"/>
      <c r="AYP27" s="757"/>
      <c r="AYQ27" s="757"/>
      <c r="AYR27" s="757"/>
      <c r="AYS27" s="757"/>
      <c r="AYT27" s="757"/>
      <c r="AYU27" s="757"/>
      <c r="AYV27" s="757"/>
      <c r="AYW27" s="757"/>
      <c r="AYX27" s="757"/>
      <c r="AYY27" s="757"/>
      <c r="AYZ27" s="757"/>
      <c r="AZA27" s="757"/>
      <c r="AZB27" s="757"/>
      <c r="AZC27" s="757"/>
      <c r="AZD27" s="757"/>
      <c r="AZE27" s="757"/>
      <c r="AZF27" s="757"/>
      <c r="AZG27" s="757"/>
      <c r="AZH27" s="757"/>
      <c r="AZI27" s="757"/>
      <c r="AZJ27" s="757"/>
      <c r="AZK27" s="757"/>
      <c r="AZL27" s="757"/>
      <c r="AZM27" s="757"/>
      <c r="AZN27" s="757"/>
      <c r="AZO27" s="757"/>
      <c r="AZP27" s="757"/>
      <c r="AZQ27" s="757"/>
      <c r="AZR27" s="757"/>
      <c r="AZS27" s="757"/>
      <c r="AZT27" s="757"/>
      <c r="AZU27" s="757"/>
      <c r="AZV27" s="757"/>
      <c r="AZW27" s="757"/>
      <c r="AZX27" s="757"/>
      <c r="AZY27" s="757"/>
      <c r="AZZ27" s="757"/>
      <c r="BAA27" s="757"/>
      <c r="BAB27" s="757"/>
      <c r="BAC27" s="757"/>
      <c r="BAD27" s="757"/>
      <c r="BAE27" s="757"/>
      <c r="BAF27" s="757"/>
      <c r="BAG27" s="757"/>
      <c r="BAH27" s="757"/>
      <c r="BAI27" s="757"/>
      <c r="BAJ27" s="757"/>
      <c r="BAK27" s="757"/>
      <c r="BAL27" s="757"/>
      <c r="BAM27" s="757"/>
      <c r="BAN27" s="757"/>
      <c r="BAO27" s="757"/>
      <c r="BAP27" s="757"/>
      <c r="BAQ27" s="757"/>
      <c r="BAR27" s="757"/>
      <c r="BAS27" s="757"/>
      <c r="BAT27" s="757"/>
      <c r="BAU27" s="757"/>
      <c r="BAV27" s="757"/>
      <c r="BAW27" s="757"/>
      <c r="BAX27" s="757"/>
      <c r="BAY27" s="757"/>
      <c r="BAZ27" s="757"/>
      <c r="BBA27" s="757"/>
      <c r="BBB27" s="757"/>
      <c r="BBC27" s="757"/>
      <c r="BBD27" s="757"/>
      <c r="BBE27" s="757"/>
      <c r="BBF27" s="757"/>
      <c r="BBG27" s="757"/>
      <c r="BBH27" s="757"/>
      <c r="BBI27" s="757"/>
      <c r="BBJ27" s="757"/>
      <c r="BBK27" s="757"/>
      <c r="BBL27" s="757"/>
      <c r="BBM27" s="757"/>
      <c r="BBN27" s="757"/>
      <c r="BBO27" s="757"/>
      <c r="BBP27" s="757"/>
      <c r="BBQ27" s="757"/>
      <c r="BBR27" s="757"/>
      <c r="BBS27" s="757"/>
      <c r="BBT27" s="757"/>
      <c r="BBU27" s="757"/>
      <c r="BBV27" s="757"/>
      <c r="BBW27" s="757"/>
      <c r="BBX27" s="757"/>
      <c r="BBY27" s="757"/>
      <c r="BBZ27" s="757"/>
      <c r="BCA27" s="757"/>
      <c r="BCB27" s="757"/>
      <c r="BCC27" s="757"/>
      <c r="BCD27" s="757"/>
      <c r="BCE27" s="757"/>
      <c r="BCF27" s="757"/>
      <c r="BCG27" s="757"/>
      <c r="BCH27" s="757"/>
      <c r="BCI27" s="757"/>
      <c r="BCJ27" s="757"/>
      <c r="BCK27" s="757"/>
      <c r="BCL27" s="757"/>
      <c r="BCM27" s="757"/>
      <c r="BCN27" s="757"/>
      <c r="BCO27" s="757"/>
      <c r="BCP27" s="757"/>
      <c r="BCQ27" s="757"/>
      <c r="BCR27" s="757"/>
      <c r="BCS27" s="757"/>
      <c r="BCT27" s="757"/>
      <c r="BCU27" s="757"/>
      <c r="BCV27" s="757"/>
      <c r="BCW27" s="757"/>
      <c r="BCX27" s="757"/>
      <c r="BCY27" s="757"/>
      <c r="BCZ27" s="757"/>
      <c r="BDA27" s="757"/>
      <c r="BDB27" s="757"/>
      <c r="BDC27" s="757"/>
      <c r="BDD27" s="757"/>
      <c r="BDE27" s="757"/>
      <c r="BDF27" s="757"/>
      <c r="BDG27" s="757"/>
      <c r="BDH27" s="757"/>
      <c r="BDI27" s="757"/>
      <c r="BDJ27" s="757"/>
      <c r="BDK27" s="757"/>
      <c r="BDL27" s="757"/>
      <c r="BDM27" s="757"/>
      <c r="BDN27" s="757"/>
      <c r="BDO27" s="757"/>
      <c r="BDP27" s="757"/>
      <c r="BDQ27" s="757"/>
      <c r="BDR27" s="757"/>
      <c r="BDS27" s="757"/>
      <c r="BDT27" s="757"/>
      <c r="BDU27" s="757"/>
      <c r="BDV27" s="757"/>
      <c r="BDW27" s="757"/>
      <c r="BDX27" s="757"/>
      <c r="BDY27" s="757"/>
      <c r="BDZ27" s="757"/>
      <c r="BEA27" s="757"/>
      <c r="BEB27" s="757"/>
      <c r="BEC27" s="757"/>
      <c r="BED27" s="757"/>
      <c r="BEE27" s="757"/>
      <c r="BEF27" s="757"/>
      <c r="BEG27" s="757"/>
      <c r="BEH27" s="757"/>
      <c r="BEI27" s="757"/>
      <c r="BEJ27" s="757"/>
      <c r="BEK27" s="757"/>
      <c r="BEL27" s="757"/>
      <c r="BEM27" s="757"/>
      <c r="BEN27" s="757"/>
      <c r="BEO27" s="757"/>
      <c r="BEP27" s="757"/>
      <c r="BEQ27" s="757"/>
      <c r="BER27" s="757"/>
      <c r="BES27" s="757"/>
      <c r="BET27" s="757"/>
      <c r="BEU27" s="757"/>
      <c r="BEV27" s="757"/>
      <c r="BEW27" s="757"/>
      <c r="BEX27" s="757"/>
      <c r="BEY27" s="757"/>
      <c r="BEZ27" s="757"/>
      <c r="BFA27" s="757"/>
      <c r="BFB27" s="757"/>
      <c r="BFC27" s="757"/>
      <c r="BFD27" s="757"/>
      <c r="BFE27" s="757"/>
      <c r="BFF27" s="757"/>
      <c r="BFG27" s="757"/>
      <c r="BFH27" s="757"/>
      <c r="BFI27" s="757"/>
      <c r="BFJ27" s="757"/>
      <c r="BFK27" s="757"/>
      <c r="BFL27" s="757"/>
      <c r="BFM27" s="757"/>
      <c r="BFN27" s="757"/>
      <c r="BFO27" s="757"/>
      <c r="BFP27" s="757"/>
      <c r="BFQ27" s="757"/>
      <c r="BFR27" s="757"/>
      <c r="BFS27" s="757"/>
      <c r="BFT27" s="757"/>
      <c r="BFU27" s="757"/>
      <c r="BFV27" s="757"/>
      <c r="BFW27" s="757"/>
      <c r="BFX27" s="757"/>
      <c r="BFY27" s="757"/>
      <c r="BFZ27" s="757"/>
      <c r="BGA27" s="757"/>
      <c r="BGB27" s="757"/>
      <c r="BGC27" s="757"/>
      <c r="BGD27" s="757"/>
      <c r="BGE27" s="757"/>
      <c r="BGF27" s="757"/>
      <c r="BGG27" s="757"/>
      <c r="BGH27" s="757"/>
      <c r="BGI27" s="757"/>
      <c r="BGJ27" s="757"/>
      <c r="BGK27" s="757"/>
      <c r="BGL27" s="757"/>
      <c r="BGM27" s="757"/>
      <c r="BGN27" s="757"/>
      <c r="BGO27" s="757"/>
      <c r="BGP27" s="757"/>
      <c r="BGQ27" s="757"/>
      <c r="BGR27" s="757"/>
      <c r="BGS27" s="757"/>
      <c r="BGT27" s="757"/>
      <c r="BGU27" s="757"/>
      <c r="BGV27" s="757"/>
      <c r="BGW27" s="757"/>
      <c r="BGX27" s="757"/>
      <c r="BGY27" s="757"/>
      <c r="BGZ27" s="757"/>
      <c r="BHA27" s="757"/>
      <c r="BHB27" s="757"/>
      <c r="BHC27" s="757"/>
      <c r="BHD27" s="757"/>
      <c r="BHE27" s="757"/>
      <c r="BHF27" s="757"/>
      <c r="BHG27" s="757"/>
      <c r="BHH27" s="757"/>
      <c r="BHI27" s="757"/>
      <c r="BHJ27" s="757"/>
      <c r="BHK27" s="757"/>
      <c r="BHL27" s="757"/>
      <c r="BHM27" s="757"/>
      <c r="BHN27" s="757"/>
      <c r="BHO27" s="757"/>
      <c r="BHP27" s="757"/>
      <c r="BHQ27" s="757"/>
      <c r="BHR27" s="757"/>
      <c r="BHS27" s="757"/>
      <c r="BHT27" s="757"/>
      <c r="BHU27" s="757"/>
      <c r="BHV27" s="757"/>
      <c r="BHW27" s="757"/>
      <c r="BHX27" s="757"/>
      <c r="BHY27" s="757"/>
      <c r="BHZ27" s="757"/>
      <c r="BIA27" s="757"/>
      <c r="BIB27" s="757"/>
      <c r="BIC27" s="757"/>
      <c r="BID27" s="757"/>
      <c r="BIE27" s="757"/>
      <c r="BIF27" s="757"/>
      <c r="BIG27" s="757"/>
      <c r="BIH27" s="757"/>
      <c r="BII27" s="757"/>
      <c r="BIJ27" s="757"/>
      <c r="BIK27" s="757"/>
      <c r="BIL27" s="757"/>
      <c r="BIM27" s="757"/>
      <c r="BIN27" s="757"/>
      <c r="BIO27" s="757"/>
      <c r="BIP27" s="757"/>
      <c r="BIQ27" s="757"/>
      <c r="BIR27" s="757"/>
      <c r="BIS27" s="757"/>
      <c r="BIT27" s="757"/>
      <c r="BIU27" s="757"/>
      <c r="BIV27" s="757"/>
      <c r="BIW27" s="757"/>
      <c r="BIX27" s="757"/>
      <c r="BIY27" s="757"/>
      <c r="BIZ27" s="757"/>
      <c r="BJA27" s="757"/>
      <c r="BJB27" s="757"/>
      <c r="BJC27" s="757"/>
      <c r="BJD27" s="757"/>
      <c r="BJE27" s="757"/>
      <c r="BJF27" s="757"/>
      <c r="BJG27" s="757"/>
      <c r="BJH27" s="757"/>
      <c r="BJI27" s="757"/>
      <c r="BJJ27" s="757"/>
      <c r="BJK27" s="757"/>
      <c r="BJL27" s="757"/>
      <c r="BJM27" s="757"/>
      <c r="BJN27" s="757"/>
      <c r="BJO27" s="757"/>
      <c r="BJP27" s="757"/>
      <c r="BJQ27" s="757"/>
      <c r="BJR27" s="757"/>
      <c r="BJS27" s="757"/>
      <c r="BJT27" s="757"/>
      <c r="BJU27" s="757"/>
      <c r="BJV27" s="757"/>
      <c r="BJW27" s="757"/>
      <c r="BJX27" s="757"/>
      <c r="BJY27" s="757"/>
      <c r="BJZ27" s="757"/>
      <c r="BKA27" s="757"/>
      <c r="BKB27" s="757"/>
      <c r="BKC27" s="757"/>
      <c r="BKD27" s="757"/>
      <c r="BKE27" s="757"/>
      <c r="BKF27" s="757"/>
      <c r="BKG27" s="757"/>
      <c r="BKH27" s="757"/>
      <c r="BKI27" s="757"/>
      <c r="BKJ27" s="757"/>
      <c r="BKK27" s="757"/>
      <c r="BKL27" s="757"/>
      <c r="BKM27" s="757"/>
      <c r="BKN27" s="757"/>
      <c r="BKO27" s="757"/>
      <c r="BKP27" s="757"/>
      <c r="BKQ27" s="757"/>
      <c r="BKR27" s="757"/>
      <c r="BKS27" s="757"/>
      <c r="BKT27" s="757"/>
      <c r="BKU27" s="757"/>
      <c r="BKV27" s="757"/>
      <c r="BKW27" s="757"/>
      <c r="BKX27" s="757"/>
      <c r="BKY27" s="757"/>
      <c r="BKZ27" s="757"/>
      <c r="BLA27" s="757"/>
      <c r="BLB27" s="757"/>
      <c r="BLC27" s="757"/>
      <c r="BLD27" s="757"/>
      <c r="BLE27" s="757"/>
      <c r="BLF27" s="757"/>
      <c r="BLG27" s="757"/>
      <c r="BLH27" s="757"/>
      <c r="BLI27" s="757"/>
      <c r="BLJ27" s="757"/>
      <c r="BLK27" s="757"/>
      <c r="BLL27" s="757"/>
      <c r="BLM27" s="757"/>
      <c r="BLN27" s="757"/>
      <c r="BLO27" s="757"/>
      <c r="BLP27" s="757"/>
      <c r="BLQ27" s="757"/>
      <c r="BLR27" s="757"/>
      <c r="BLS27" s="757"/>
      <c r="BLT27" s="757"/>
      <c r="BLU27" s="757"/>
      <c r="BLV27" s="757"/>
      <c r="BLW27" s="757"/>
      <c r="BLX27" s="757"/>
      <c r="BLY27" s="757"/>
      <c r="BLZ27" s="757"/>
      <c r="BMA27" s="757"/>
      <c r="BMB27" s="757"/>
      <c r="BMC27" s="757"/>
      <c r="BMD27" s="757"/>
      <c r="BME27" s="757"/>
      <c r="BMF27" s="757"/>
      <c r="BMG27" s="757"/>
      <c r="BMH27" s="757"/>
      <c r="BMI27" s="757"/>
      <c r="BMJ27" s="757"/>
      <c r="BMK27" s="757"/>
      <c r="BML27" s="757"/>
      <c r="BMM27" s="757"/>
      <c r="BMN27" s="757"/>
      <c r="BMO27" s="757"/>
      <c r="BMP27" s="757"/>
      <c r="BMQ27" s="757"/>
      <c r="BMR27" s="757"/>
      <c r="BMS27" s="757"/>
      <c r="BMT27" s="757"/>
      <c r="BMU27" s="757"/>
      <c r="BMV27" s="757"/>
      <c r="BMW27" s="757"/>
      <c r="BMX27" s="757"/>
      <c r="BMY27" s="757"/>
      <c r="BMZ27" s="757"/>
      <c r="BNA27" s="757"/>
      <c r="BNB27" s="757"/>
      <c r="BNC27" s="757"/>
      <c r="BND27" s="757"/>
      <c r="BNE27" s="757"/>
      <c r="BNF27" s="757"/>
      <c r="BNG27" s="757"/>
      <c r="BNH27" s="757"/>
      <c r="BNI27" s="757"/>
      <c r="BNJ27" s="757"/>
      <c r="BNK27" s="757"/>
      <c r="BNL27" s="757"/>
      <c r="BNM27" s="757"/>
      <c r="BNN27" s="757"/>
      <c r="BNO27" s="757"/>
      <c r="BNP27" s="757"/>
      <c r="BNQ27" s="757"/>
      <c r="BNR27" s="757"/>
      <c r="BNS27" s="757"/>
      <c r="BNT27" s="757"/>
      <c r="BNU27" s="757"/>
      <c r="BNV27" s="757"/>
      <c r="BNW27" s="757"/>
      <c r="BNX27" s="757"/>
      <c r="BNY27" s="757"/>
      <c r="BNZ27" s="757"/>
      <c r="BOA27" s="757"/>
      <c r="BOB27" s="757"/>
      <c r="BOC27" s="757"/>
      <c r="BOD27" s="757"/>
      <c r="BOE27" s="757"/>
      <c r="BOF27" s="757"/>
      <c r="BOG27" s="757"/>
      <c r="BOH27" s="757"/>
      <c r="BOI27" s="757"/>
      <c r="BOJ27" s="757"/>
      <c r="BOK27" s="757"/>
      <c r="BOL27" s="757"/>
      <c r="BOM27" s="757"/>
      <c r="BON27" s="757"/>
      <c r="BOO27" s="757"/>
      <c r="BOP27" s="757"/>
      <c r="BOQ27" s="757"/>
      <c r="BOR27" s="757"/>
      <c r="BOS27" s="757"/>
      <c r="BOT27" s="757"/>
      <c r="BOU27" s="757"/>
      <c r="BOV27" s="757"/>
      <c r="BOW27" s="757"/>
      <c r="BOX27" s="757"/>
      <c r="BOY27" s="757"/>
      <c r="BOZ27" s="757"/>
      <c r="BPA27" s="757"/>
      <c r="BPB27" s="757"/>
      <c r="BPC27" s="757"/>
      <c r="BPD27" s="757"/>
      <c r="BPE27" s="757"/>
      <c r="BPF27" s="757"/>
      <c r="BPG27" s="757"/>
      <c r="BPH27" s="757"/>
      <c r="BPI27" s="757"/>
      <c r="BPJ27" s="757"/>
      <c r="BPK27" s="757"/>
      <c r="BPL27" s="757"/>
      <c r="BPM27" s="757"/>
      <c r="BPN27" s="757"/>
      <c r="BPO27" s="757"/>
      <c r="BPP27" s="757"/>
      <c r="BPQ27" s="757"/>
      <c r="BPR27" s="757"/>
      <c r="BPS27" s="757"/>
      <c r="BPT27" s="757"/>
      <c r="BPU27" s="757"/>
      <c r="BPV27" s="757"/>
      <c r="BPW27" s="757"/>
      <c r="BPX27" s="757"/>
      <c r="BPY27" s="757"/>
      <c r="BPZ27" s="757"/>
      <c r="BQA27" s="757"/>
      <c r="BQB27" s="757"/>
      <c r="BQC27" s="757"/>
      <c r="BQD27" s="757"/>
      <c r="BQE27" s="757"/>
      <c r="BQF27" s="757"/>
      <c r="BQG27" s="757"/>
      <c r="BQH27" s="757"/>
      <c r="BQI27" s="757"/>
      <c r="BQJ27" s="757"/>
      <c r="BQK27" s="757"/>
      <c r="BQL27" s="757"/>
      <c r="BQM27" s="757"/>
      <c r="BQN27" s="757"/>
      <c r="BQO27" s="757"/>
      <c r="BQP27" s="757"/>
      <c r="BQQ27" s="757"/>
      <c r="BQR27" s="757"/>
      <c r="BQS27" s="757"/>
      <c r="BQT27" s="757"/>
      <c r="BQU27" s="757"/>
      <c r="BQV27" s="757"/>
      <c r="BQW27" s="757"/>
      <c r="BQX27" s="757"/>
      <c r="BQY27" s="757"/>
      <c r="BQZ27" s="757"/>
      <c r="BRA27" s="757"/>
      <c r="BRB27" s="757"/>
      <c r="BRC27" s="757"/>
      <c r="BRD27" s="757"/>
      <c r="BRE27" s="757"/>
      <c r="BRF27" s="757"/>
      <c r="BRG27" s="757"/>
      <c r="BRH27" s="757"/>
      <c r="BRI27" s="757"/>
      <c r="BRJ27" s="757"/>
      <c r="BRK27" s="757"/>
      <c r="BRL27" s="757"/>
      <c r="BRM27" s="757"/>
      <c r="BRN27" s="757"/>
      <c r="BRO27" s="757"/>
      <c r="BRP27" s="757"/>
      <c r="BRQ27" s="757"/>
      <c r="BRR27" s="757"/>
      <c r="BRS27" s="757"/>
      <c r="BRT27" s="757"/>
      <c r="BRU27" s="757"/>
      <c r="BRV27" s="757"/>
      <c r="BRW27" s="757"/>
      <c r="BRX27" s="757"/>
      <c r="BRY27" s="757"/>
      <c r="BRZ27" s="757"/>
      <c r="BSA27" s="757"/>
      <c r="BSB27" s="757"/>
      <c r="BSC27" s="757"/>
      <c r="BSD27" s="757"/>
      <c r="BSE27" s="757"/>
      <c r="BSF27" s="757"/>
      <c r="BSG27" s="757"/>
      <c r="BSH27" s="757"/>
      <c r="BSI27" s="757"/>
      <c r="BSJ27" s="757"/>
      <c r="BSK27" s="757"/>
      <c r="BSL27" s="757"/>
      <c r="BSM27" s="757"/>
      <c r="BSN27" s="757"/>
      <c r="BSO27" s="757"/>
      <c r="BSP27" s="757"/>
      <c r="BSQ27" s="757"/>
      <c r="BSR27" s="757"/>
      <c r="BSS27" s="757"/>
      <c r="BST27" s="757"/>
      <c r="BSU27" s="757"/>
      <c r="BSV27" s="757"/>
      <c r="BSW27" s="757"/>
      <c r="BSX27" s="757"/>
      <c r="BSY27" s="757"/>
      <c r="BSZ27" s="757"/>
      <c r="BTA27" s="757"/>
      <c r="BTB27" s="757"/>
      <c r="BTC27" s="757"/>
      <c r="BTD27" s="757"/>
      <c r="BTE27" s="757"/>
      <c r="BTF27" s="757"/>
      <c r="BTG27" s="757"/>
      <c r="BTH27" s="757"/>
      <c r="BTI27" s="757"/>
      <c r="BTJ27" s="757"/>
      <c r="BTK27" s="757"/>
      <c r="BTL27" s="757"/>
      <c r="BTM27" s="757"/>
      <c r="BTN27" s="757"/>
      <c r="BTO27" s="757"/>
      <c r="BTP27" s="757"/>
      <c r="BTQ27" s="757"/>
      <c r="BTR27" s="757"/>
      <c r="BTS27" s="757"/>
      <c r="BTT27" s="757"/>
      <c r="BTU27" s="757"/>
      <c r="BTV27" s="757"/>
      <c r="BTW27" s="757"/>
      <c r="BTX27" s="757"/>
      <c r="BTY27" s="757"/>
      <c r="BTZ27" s="757"/>
      <c r="BUA27" s="757"/>
      <c r="BUB27" s="757"/>
      <c r="BUC27" s="757"/>
      <c r="BUD27" s="757"/>
      <c r="BUE27" s="757"/>
      <c r="BUF27" s="757"/>
      <c r="BUG27" s="757"/>
      <c r="BUH27" s="757"/>
      <c r="BUI27" s="757"/>
      <c r="BUJ27" s="757"/>
      <c r="BUK27" s="757"/>
      <c r="BUL27" s="757"/>
      <c r="BUM27" s="757"/>
      <c r="BUN27" s="757"/>
      <c r="BUO27" s="757"/>
      <c r="BUP27" s="757"/>
      <c r="BUQ27" s="757"/>
      <c r="BUR27" s="757"/>
      <c r="BUS27" s="757"/>
      <c r="BUT27" s="757"/>
      <c r="BUU27" s="757"/>
      <c r="BUV27" s="757"/>
      <c r="BUW27" s="757"/>
      <c r="BUX27" s="757"/>
      <c r="BUY27" s="757"/>
      <c r="BUZ27" s="757"/>
      <c r="BVA27" s="757"/>
      <c r="BVB27" s="757"/>
      <c r="BVC27" s="757"/>
      <c r="BVD27" s="757"/>
      <c r="BVE27" s="757"/>
      <c r="BVF27" s="757"/>
      <c r="BVG27" s="757"/>
      <c r="BVH27" s="757"/>
      <c r="BVI27" s="757"/>
      <c r="BVJ27" s="757"/>
      <c r="BVK27" s="757"/>
      <c r="BVL27" s="757"/>
      <c r="BVM27" s="757"/>
      <c r="BVN27" s="757"/>
      <c r="BVO27" s="757"/>
      <c r="BVP27" s="757"/>
      <c r="BVQ27" s="757"/>
      <c r="BVR27" s="757"/>
      <c r="BVS27" s="757"/>
      <c r="BVT27" s="757"/>
      <c r="BVU27" s="757"/>
      <c r="BVV27" s="757"/>
      <c r="BVW27" s="757"/>
      <c r="BVX27" s="757"/>
      <c r="BVY27" s="757"/>
      <c r="BVZ27" s="757"/>
      <c r="BWA27" s="757"/>
      <c r="BWB27" s="757"/>
      <c r="BWC27" s="757"/>
      <c r="BWD27" s="757"/>
      <c r="BWE27" s="757"/>
      <c r="BWF27" s="757"/>
      <c r="BWG27" s="757"/>
      <c r="BWH27" s="757"/>
      <c r="BWI27" s="757"/>
      <c r="BWJ27" s="757"/>
      <c r="BWK27" s="757"/>
      <c r="BWL27" s="757"/>
      <c r="BWM27" s="757"/>
      <c r="BWN27" s="757"/>
      <c r="BWO27" s="757"/>
      <c r="BWP27" s="757"/>
      <c r="BWQ27" s="757"/>
      <c r="BWR27" s="757"/>
      <c r="BWS27" s="757"/>
      <c r="BWT27" s="757"/>
      <c r="BWU27" s="757"/>
      <c r="BWV27" s="757"/>
      <c r="BWW27" s="757"/>
      <c r="BWX27" s="757"/>
      <c r="BWY27" s="757"/>
      <c r="BWZ27" s="757"/>
      <c r="BXA27" s="757"/>
      <c r="BXB27" s="757"/>
      <c r="BXC27" s="757"/>
      <c r="BXD27" s="757"/>
      <c r="BXE27" s="757"/>
      <c r="BXF27" s="757"/>
      <c r="BXG27" s="757"/>
      <c r="BXH27" s="757"/>
      <c r="BXI27" s="757"/>
      <c r="BXJ27" s="757"/>
      <c r="BXK27" s="757"/>
      <c r="BXL27" s="757"/>
      <c r="BXM27" s="757"/>
      <c r="BXN27" s="757"/>
      <c r="BXO27" s="757"/>
      <c r="BXP27" s="757"/>
      <c r="BXQ27" s="757"/>
      <c r="BXR27" s="757"/>
      <c r="BXS27" s="757"/>
      <c r="BXT27" s="757"/>
      <c r="BXU27" s="757"/>
      <c r="BXV27" s="757"/>
      <c r="BXW27" s="757"/>
      <c r="BXX27" s="757"/>
      <c r="BXY27" s="757"/>
      <c r="BXZ27" s="757"/>
      <c r="BYA27" s="757"/>
      <c r="BYB27" s="757"/>
      <c r="BYC27" s="757"/>
      <c r="BYD27" s="757"/>
      <c r="BYE27" s="757"/>
      <c r="BYF27" s="757"/>
      <c r="BYG27" s="757"/>
      <c r="BYH27" s="757"/>
      <c r="BYI27" s="757"/>
      <c r="BYJ27" s="757"/>
      <c r="BYK27" s="757"/>
      <c r="BYL27" s="757"/>
      <c r="BYM27" s="757"/>
      <c r="BYN27" s="757"/>
      <c r="BYO27" s="757"/>
      <c r="BYP27" s="757"/>
      <c r="BYQ27" s="757"/>
      <c r="BYR27" s="757"/>
      <c r="BYS27" s="757"/>
      <c r="BYT27" s="757"/>
      <c r="BYU27" s="757"/>
      <c r="BYV27" s="757"/>
      <c r="BYW27" s="757"/>
      <c r="BYX27" s="757"/>
      <c r="BYY27" s="757"/>
      <c r="BYZ27" s="757"/>
      <c r="BZA27" s="757"/>
      <c r="BZB27" s="757"/>
      <c r="BZC27" s="757"/>
      <c r="BZD27" s="757"/>
      <c r="BZE27" s="757"/>
      <c r="BZF27" s="757"/>
      <c r="BZG27" s="757"/>
      <c r="BZH27" s="757"/>
      <c r="BZI27" s="757"/>
      <c r="BZJ27" s="757"/>
      <c r="BZK27" s="757"/>
      <c r="BZL27" s="757"/>
      <c r="BZM27" s="757"/>
      <c r="BZN27" s="757"/>
      <c r="BZO27" s="757"/>
      <c r="BZP27" s="757"/>
      <c r="BZQ27" s="757"/>
      <c r="BZR27" s="757"/>
      <c r="BZS27" s="757"/>
      <c r="BZT27" s="757"/>
      <c r="BZU27" s="757"/>
      <c r="BZV27" s="757"/>
      <c r="BZW27" s="757"/>
      <c r="BZX27" s="757"/>
      <c r="BZY27" s="757"/>
      <c r="BZZ27" s="757"/>
      <c r="CAA27" s="757"/>
      <c r="CAB27" s="757"/>
      <c r="CAC27" s="757"/>
      <c r="CAD27" s="757"/>
      <c r="CAE27" s="757"/>
      <c r="CAF27" s="757"/>
      <c r="CAG27" s="757"/>
      <c r="CAH27" s="757"/>
      <c r="CAI27" s="757"/>
      <c r="CAJ27" s="757"/>
      <c r="CAK27" s="757"/>
      <c r="CAL27" s="757"/>
      <c r="CAM27" s="757"/>
      <c r="CAN27" s="757"/>
      <c r="CAO27" s="757"/>
      <c r="CAP27" s="757"/>
      <c r="CAQ27" s="757"/>
      <c r="CAR27" s="757"/>
      <c r="CAS27" s="757"/>
      <c r="CAT27" s="757"/>
      <c r="CAU27" s="757"/>
      <c r="CAV27" s="757"/>
      <c r="CAW27" s="757"/>
      <c r="CAX27" s="757"/>
      <c r="CAY27" s="757"/>
      <c r="CAZ27" s="757"/>
      <c r="CBA27" s="757"/>
      <c r="CBB27" s="757"/>
      <c r="CBC27" s="757"/>
      <c r="CBD27" s="757"/>
      <c r="CBE27" s="757"/>
      <c r="CBF27" s="757"/>
      <c r="CBG27" s="757"/>
      <c r="CBH27" s="757"/>
      <c r="CBI27" s="757"/>
      <c r="CBJ27" s="757"/>
      <c r="CBK27" s="757"/>
      <c r="CBL27" s="757"/>
      <c r="CBM27" s="757"/>
      <c r="CBN27" s="757"/>
      <c r="CBO27" s="757"/>
      <c r="CBP27" s="757"/>
      <c r="CBQ27" s="757"/>
      <c r="CBR27" s="757"/>
      <c r="CBS27" s="757"/>
      <c r="CBT27" s="757"/>
      <c r="CBU27" s="757"/>
      <c r="CBV27" s="757"/>
      <c r="CBW27" s="757"/>
      <c r="CBX27" s="757"/>
      <c r="CBY27" s="757"/>
      <c r="CBZ27" s="757"/>
      <c r="CCA27" s="757"/>
      <c r="CCB27" s="757"/>
      <c r="CCC27" s="757"/>
      <c r="CCD27" s="757"/>
      <c r="CCE27" s="757"/>
      <c r="CCF27" s="757"/>
      <c r="CCG27" s="757"/>
      <c r="CCH27" s="757"/>
      <c r="CCI27" s="757"/>
      <c r="CCJ27" s="757"/>
      <c r="CCK27" s="757"/>
      <c r="CCL27" s="757"/>
      <c r="CCM27" s="757"/>
      <c r="CCN27" s="757"/>
      <c r="CCO27" s="757"/>
      <c r="CCP27" s="757"/>
      <c r="CCQ27" s="757"/>
      <c r="CCR27" s="757"/>
      <c r="CCS27" s="757"/>
      <c r="CCT27" s="757"/>
      <c r="CCU27" s="757"/>
      <c r="CCV27" s="757"/>
      <c r="CCW27" s="757"/>
      <c r="CCX27" s="757"/>
      <c r="CCY27" s="757"/>
      <c r="CCZ27" s="757"/>
      <c r="CDA27" s="757"/>
      <c r="CDB27" s="757"/>
      <c r="CDC27" s="757"/>
      <c r="CDD27" s="757"/>
      <c r="CDE27" s="757"/>
      <c r="CDF27" s="757"/>
      <c r="CDG27" s="757"/>
      <c r="CDH27" s="757"/>
      <c r="CDI27" s="757"/>
      <c r="CDJ27" s="757"/>
      <c r="CDK27" s="757"/>
      <c r="CDL27" s="757"/>
      <c r="CDM27" s="757"/>
      <c r="CDN27" s="757"/>
      <c r="CDO27" s="757"/>
      <c r="CDP27" s="757"/>
      <c r="CDQ27" s="757"/>
      <c r="CDR27" s="757"/>
      <c r="CDS27" s="757"/>
      <c r="CDT27" s="757"/>
      <c r="CDU27" s="757"/>
      <c r="CDV27" s="757"/>
      <c r="CDW27" s="757"/>
      <c r="CDX27" s="757"/>
      <c r="CDY27" s="757"/>
      <c r="CDZ27" s="757"/>
      <c r="CEA27" s="757"/>
      <c r="CEB27" s="757"/>
      <c r="CEC27" s="757"/>
      <c r="CED27" s="757"/>
      <c r="CEE27" s="757"/>
      <c r="CEF27" s="757"/>
      <c r="CEG27" s="757"/>
      <c r="CEH27" s="757"/>
      <c r="CEI27" s="757"/>
      <c r="CEJ27" s="757"/>
      <c r="CEK27" s="757"/>
      <c r="CEL27" s="757"/>
      <c r="CEM27" s="757"/>
      <c r="CEN27" s="757"/>
      <c r="CEO27" s="757"/>
      <c r="CEP27" s="757"/>
      <c r="CEQ27" s="757"/>
      <c r="CER27" s="757"/>
      <c r="CES27" s="757"/>
      <c r="CET27" s="757"/>
      <c r="CEU27" s="757"/>
      <c r="CEV27" s="757"/>
      <c r="CEW27" s="757"/>
      <c r="CEX27" s="757"/>
      <c r="CEY27" s="757"/>
      <c r="CEZ27" s="757"/>
      <c r="CFA27" s="757"/>
      <c r="CFB27" s="757"/>
      <c r="CFC27" s="757"/>
      <c r="CFD27" s="757"/>
      <c r="CFE27" s="757"/>
      <c r="CFF27" s="757"/>
      <c r="CFG27" s="757"/>
      <c r="CFH27" s="757"/>
      <c r="CFI27" s="757"/>
      <c r="CFJ27" s="757"/>
      <c r="CFK27" s="757"/>
      <c r="CFL27" s="757"/>
      <c r="CFM27" s="757"/>
      <c r="CFN27" s="757"/>
      <c r="CFO27" s="757"/>
      <c r="CFP27" s="757"/>
      <c r="CFQ27" s="757"/>
      <c r="CFR27" s="757"/>
      <c r="CFS27" s="757"/>
      <c r="CFT27" s="757"/>
      <c r="CFU27" s="757"/>
      <c r="CFV27" s="757"/>
      <c r="CFW27" s="757"/>
      <c r="CFX27" s="757"/>
      <c r="CFY27" s="757"/>
      <c r="CFZ27" s="757"/>
      <c r="CGA27" s="757"/>
      <c r="CGB27" s="757"/>
      <c r="CGC27" s="757"/>
      <c r="CGD27" s="757"/>
      <c r="CGE27" s="757"/>
      <c r="CGF27" s="757"/>
      <c r="CGG27" s="757"/>
      <c r="CGH27" s="757"/>
      <c r="CGI27" s="757"/>
      <c r="CGJ27" s="757"/>
      <c r="CGK27" s="757"/>
      <c r="CGL27" s="757"/>
      <c r="CGM27" s="757"/>
      <c r="CGN27" s="757"/>
      <c r="CGO27" s="757"/>
      <c r="CGP27" s="757"/>
      <c r="CGQ27" s="757"/>
      <c r="CGR27" s="757"/>
      <c r="CGS27" s="757"/>
      <c r="CGT27" s="757"/>
      <c r="CGU27" s="757"/>
      <c r="CGV27" s="757"/>
      <c r="CGW27" s="757"/>
      <c r="CGX27" s="757"/>
      <c r="CGY27" s="757"/>
      <c r="CGZ27" s="757"/>
      <c r="CHA27" s="757"/>
      <c r="CHB27" s="757"/>
      <c r="CHC27" s="757"/>
      <c r="CHD27" s="757"/>
      <c r="CHE27" s="757"/>
      <c r="CHF27" s="757"/>
      <c r="CHG27" s="757"/>
      <c r="CHH27" s="757"/>
      <c r="CHI27" s="757"/>
      <c r="CHJ27" s="757"/>
      <c r="CHK27" s="757"/>
      <c r="CHL27" s="757"/>
      <c r="CHM27" s="757"/>
      <c r="CHN27" s="757"/>
      <c r="CHO27" s="757"/>
      <c r="CHP27" s="757"/>
      <c r="CHQ27" s="757"/>
      <c r="CHR27" s="757"/>
      <c r="CHS27" s="757"/>
      <c r="CHT27" s="757"/>
      <c r="CHU27" s="757"/>
      <c r="CHV27" s="757"/>
      <c r="CHW27" s="757"/>
      <c r="CHX27" s="757"/>
      <c r="CHY27" s="757"/>
      <c r="CHZ27" s="757"/>
      <c r="CIA27" s="757"/>
      <c r="CIB27" s="757"/>
      <c r="CIC27" s="757"/>
      <c r="CID27" s="757"/>
      <c r="CIE27" s="757"/>
      <c r="CIF27" s="757"/>
      <c r="CIG27" s="757"/>
      <c r="CIH27" s="757"/>
      <c r="CII27" s="757"/>
      <c r="CIJ27" s="757"/>
      <c r="CIK27" s="757"/>
      <c r="CIL27" s="757"/>
      <c r="CIM27" s="757"/>
      <c r="CIN27" s="757"/>
      <c r="CIO27" s="757"/>
      <c r="CIP27" s="757"/>
      <c r="CIQ27" s="757"/>
      <c r="CIR27" s="757"/>
      <c r="CIS27" s="757"/>
      <c r="CIT27" s="757"/>
      <c r="CIU27" s="757"/>
      <c r="CIV27" s="757"/>
      <c r="CIW27" s="757"/>
      <c r="CIX27" s="757"/>
      <c r="CIY27" s="757"/>
      <c r="CIZ27" s="757"/>
      <c r="CJA27" s="757"/>
      <c r="CJB27" s="757"/>
      <c r="CJC27" s="757"/>
      <c r="CJD27" s="757"/>
      <c r="CJE27" s="757"/>
      <c r="CJF27" s="757"/>
      <c r="CJG27" s="757"/>
      <c r="CJH27" s="757"/>
      <c r="CJI27" s="757"/>
      <c r="CJJ27" s="757"/>
      <c r="CJK27" s="757"/>
      <c r="CJL27" s="757"/>
      <c r="CJM27" s="757"/>
      <c r="CJN27" s="757"/>
      <c r="CJO27" s="757"/>
      <c r="CJP27" s="757"/>
      <c r="CJQ27" s="757"/>
      <c r="CJR27" s="757"/>
      <c r="CJS27" s="757"/>
      <c r="CJT27" s="757"/>
      <c r="CJU27" s="757"/>
      <c r="CJV27" s="757"/>
      <c r="CJW27" s="757"/>
      <c r="CJX27" s="757"/>
      <c r="CJY27" s="757"/>
      <c r="CJZ27" s="757"/>
      <c r="CKA27" s="757"/>
      <c r="CKB27" s="757"/>
      <c r="CKC27" s="757"/>
      <c r="CKD27" s="757"/>
      <c r="CKE27" s="757"/>
      <c r="CKF27" s="757"/>
      <c r="CKG27" s="757"/>
      <c r="CKH27" s="757"/>
      <c r="CKI27" s="757"/>
      <c r="CKJ27" s="757"/>
      <c r="CKK27" s="757"/>
      <c r="CKL27" s="757"/>
      <c r="CKM27" s="757"/>
      <c r="CKN27" s="757"/>
      <c r="CKO27" s="757"/>
      <c r="CKP27" s="757"/>
      <c r="CKQ27" s="757"/>
      <c r="CKR27" s="757"/>
      <c r="CKS27" s="757"/>
      <c r="CKT27" s="757"/>
      <c r="CKU27" s="757"/>
      <c r="CKV27" s="757"/>
      <c r="CKW27" s="757"/>
      <c r="CKX27" s="757"/>
      <c r="CKY27" s="757"/>
      <c r="CKZ27" s="757"/>
      <c r="CLA27" s="757"/>
      <c r="CLB27" s="757"/>
      <c r="CLC27" s="757"/>
      <c r="CLD27" s="757"/>
      <c r="CLE27" s="757"/>
      <c r="CLF27" s="757"/>
      <c r="CLG27" s="757"/>
      <c r="CLH27" s="757"/>
      <c r="CLI27" s="757"/>
      <c r="CLJ27" s="757"/>
      <c r="CLK27" s="757"/>
      <c r="CLL27" s="757"/>
      <c r="CLM27" s="757"/>
      <c r="CLN27" s="757"/>
      <c r="CLO27" s="757"/>
      <c r="CLP27" s="757"/>
      <c r="CLQ27" s="757"/>
      <c r="CLR27" s="757"/>
      <c r="CLS27" s="757"/>
      <c r="CLT27" s="757"/>
      <c r="CLU27" s="757"/>
      <c r="CLV27" s="757"/>
      <c r="CLW27" s="757"/>
      <c r="CLX27" s="757"/>
      <c r="CLY27" s="757"/>
      <c r="CLZ27" s="757"/>
      <c r="CMA27" s="757"/>
      <c r="CMB27" s="757"/>
      <c r="CMC27" s="757"/>
      <c r="CMD27" s="757"/>
      <c r="CME27" s="757"/>
      <c r="CMF27" s="757"/>
      <c r="CMG27" s="757"/>
      <c r="CMH27" s="757"/>
      <c r="CMI27" s="757"/>
      <c r="CMJ27" s="757"/>
      <c r="CMK27" s="757"/>
      <c r="CML27" s="757"/>
      <c r="CMM27" s="757"/>
      <c r="CMN27" s="757"/>
      <c r="CMO27" s="757"/>
      <c r="CMP27" s="757"/>
      <c r="CMQ27" s="757"/>
      <c r="CMR27" s="757"/>
      <c r="CMS27" s="757"/>
      <c r="CMT27" s="757"/>
      <c r="CMU27" s="757"/>
      <c r="CMV27" s="757"/>
      <c r="CMW27" s="757"/>
      <c r="CMX27" s="757"/>
      <c r="CMY27" s="757"/>
      <c r="CMZ27" s="757"/>
      <c r="CNA27" s="757"/>
      <c r="CNB27" s="757"/>
      <c r="CNC27" s="757"/>
      <c r="CND27" s="757"/>
      <c r="CNE27" s="757"/>
      <c r="CNF27" s="757"/>
      <c r="CNG27" s="757"/>
      <c r="CNH27" s="757"/>
      <c r="CNI27" s="757"/>
      <c r="CNJ27" s="757"/>
      <c r="CNK27" s="757"/>
      <c r="CNL27" s="757"/>
      <c r="CNM27" s="757"/>
      <c r="CNN27" s="757"/>
      <c r="CNO27" s="757"/>
      <c r="CNP27" s="757"/>
      <c r="CNQ27" s="757"/>
      <c r="CNR27" s="757"/>
      <c r="CNS27" s="757"/>
      <c r="CNT27" s="757"/>
      <c r="CNU27" s="757"/>
      <c r="CNV27" s="757"/>
      <c r="CNW27" s="757"/>
      <c r="CNX27" s="757"/>
      <c r="CNY27" s="757"/>
      <c r="CNZ27" s="757"/>
      <c r="COA27" s="757"/>
      <c r="COB27" s="757"/>
      <c r="COC27" s="757"/>
      <c r="COD27" s="757"/>
      <c r="COE27" s="757"/>
      <c r="COF27" s="757"/>
      <c r="COG27" s="757"/>
      <c r="COH27" s="757"/>
      <c r="COI27" s="757"/>
      <c r="COJ27" s="757"/>
      <c r="COK27" s="757"/>
      <c r="COL27" s="757"/>
      <c r="COM27" s="757"/>
      <c r="CON27" s="757"/>
      <c r="COO27" s="757"/>
      <c r="COP27" s="757"/>
      <c r="COQ27" s="757"/>
      <c r="COR27" s="757"/>
      <c r="COS27" s="757"/>
      <c r="COT27" s="757"/>
      <c r="COU27" s="757"/>
      <c r="COV27" s="757"/>
      <c r="COW27" s="757"/>
      <c r="COX27" s="757"/>
      <c r="COY27" s="757"/>
      <c r="COZ27" s="757"/>
      <c r="CPA27" s="757"/>
      <c r="CPB27" s="757"/>
      <c r="CPC27" s="757"/>
      <c r="CPD27" s="757"/>
      <c r="CPE27" s="757"/>
      <c r="CPF27" s="757"/>
      <c r="CPG27" s="757"/>
      <c r="CPH27" s="757"/>
      <c r="CPI27" s="757"/>
      <c r="CPJ27" s="757"/>
      <c r="CPK27" s="757"/>
      <c r="CPL27" s="757"/>
      <c r="CPM27" s="757"/>
      <c r="CPN27" s="757"/>
      <c r="CPO27" s="757"/>
      <c r="CPP27" s="757"/>
      <c r="CPQ27" s="757"/>
      <c r="CPR27" s="757"/>
      <c r="CPS27" s="757"/>
      <c r="CPT27" s="757"/>
      <c r="CPU27" s="757"/>
      <c r="CPV27" s="757"/>
      <c r="CPW27" s="757"/>
      <c r="CPX27" s="757"/>
      <c r="CPY27" s="757"/>
      <c r="CPZ27" s="757"/>
      <c r="CQA27" s="757"/>
      <c r="CQB27" s="757"/>
      <c r="CQC27" s="757"/>
      <c r="CQD27" s="757"/>
      <c r="CQE27" s="757"/>
      <c r="CQF27" s="757"/>
      <c r="CQG27" s="757"/>
      <c r="CQH27" s="757"/>
      <c r="CQI27" s="757"/>
      <c r="CQJ27" s="757"/>
      <c r="CQK27" s="757"/>
      <c r="CQL27" s="757"/>
      <c r="CQM27" s="757"/>
      <c r="CQN27" s="757"/>
      <c r="CQO27" s="757"/>
      <c r="CQP27" s="757"/>
      <c r="CQQ27" s="757"/>
      <c r="CQR27" s="757"/>
      <c r="CQS27" s="757"/>
      <c r="CQT27" s="757"/>
      <c r="CQU27" s="757"/>
      <c r="CQV27" s="757"/>
      <c r="CQW27" s="757"/>
      <c r="CQX27" s="757"/>
      <c r="CQY27" s="757"/>
      <c r="CQZ27" s="757"/>
      <c r="CRA27" s="757"/>
      <c r="CRB27" s="757"/>
      <c r="CRC27" s="757"/>
      <c r="CRD27" s="757"/>
      <c r="CRE27" s="757"/>
      <c r="CRF27" s="757"/>
      <c r="CRG27" s="757"/>
      <c r="CRH27" s="757"/>
      <c r="CRI27" s="757"/>
      <c r="CRJ27" s="757"/>
      <c r="CRK27" s="757"/>
      <c r="CRL27" s="757"/>
      <c r="CRM27" s="757"/>
      <c r="CRN27" s="757"/>
      <c r="CRO27" s="757"/>
      <c r="CRP27" s="757"/>
      <c r="CRQ27" s="757"/>
      <c r="CRR27" s="757"/>
      <c r="CRS27" s="757"/>
      <c r="CRT27" s="757"/>
      <c r="CRU27" s="757"/>
      <c r="CRV27" s="757"/>
      <c r="CRW27" s="757"/>
      <c r="CRX27" s="757"/>
      <c r="CRY27" s="757"/>
      <c r="CRZ27" s="757"/>
      <c r="CSA27" s="757"/>
      <c r="CSB27" s="757"/>
      <c r="CSC27" s="757"/>
      <c r="CSD27" s="757"/>
      <c r="CSE27" s="757"/>
      <c r="CSF27" s="757"/>
      <c r="CSG27" s="757"/>
      <c r="CSH27" s="757"/>
      <c r="CSI27" s="757"/>
      <c r="CSJ27" s="757"/>
      <c r="CSK27" s="757"/>
      <c r="CSL27" s="757"/>
      <c r="CSM27" s="757"/>
      <c r="CSN27" s="757"/>
      <c r="CSO27" s="757"/>
      <c r="CSP27" s="757"/>
      <c r="CSQ27" s="757"/>
      <c r="CSR27" s="757"/>
      <c r="CSS27" s="757"/>
      <c r="CST27" s="757"/>
      <c r="CSU27" s="757"/>
      <c r="CSV27" s="757"/>
      <c r="CSW27" s="757"/>
      <c r="CSX27" s="757"/>
      <c r="CSY27" s="757"/>
      <c r="CSZ27" s="757"/>
      <c r="CTA27" s="757"/>
      <c r="CTB27" s="757"/>
      <c r="CTC27" s="757"/>
      <c r="CTD27" s="757"/>
      <c r="CTE27" s="757"/>
      <c r="CTF27" s="757"/>
      <c r="CTG27" s="757"/>
      <c r="CTH27" s="757"/>
      <c r="CTI27" s="757"/>
      <c r="CTJ27" s="757"/>
      <c r="CTK27" s="757"/>
      <c r="CTL27" s="757"/>
      <c r="CTM27" s="757"/>
      <c r="CTN27" s="757"/>
      <c r="CTO27" s="757"/>
      <c r="CTP27" s="757"/>
      <c r="CTQ27" s="757"/>
      <c r="CTR27" s="757"/>
      <c r="CTS27" s="757"/>
      <c r="CTT27" s="757"/>
      <c r="CTU27" s="757"/>
      <c r="CTV27" s="757"/>
      <c r="CTW27" s="757"/>
      <c r="CTX27" s="757"/>
      <c r="CTY27" s="757"/>
      <c r="CTZ27" s="757"/>
      <c r="CUA27" s="757"/>
      <c r="CUB27" s="757"/>
      <c r="CUC27" s="757"/>
      <c r="CUD27" s="757"/>
      <c r="CUE27" s="757"/>
      <c r="CUF27" s="757"/>
      <c r="CUG27" s="757"/>
      <c r="CUH27" s="757"/>
      <c r="CUI27" s="757"/>
      <c r="CUJ27" s="757"/>
      <c r="CUK27" s="757"/>
      <c r="CUL27" s="757"/>
      <c r="CUM27" s="757"/>
      <c r="CUN27" s="757"/>
      <c r="CUO27" s="757"/>
      <c r="CUP27" s="757"/>
      <c r="CUQ27" s="757"/>
      <c r="CUR27" s="757"/>
      <c r="CUS27" s="757"/>
      <c r="CUT27" s="757"/>
      <c r="CUU27" s="757"/>
      <c r="CUV27" s="757"/>
      <c r="CUW27" s="757"/>
      <c r="CUX27" s="757"/>
      <c r="CUY27" s="757"/>
      <c r="CUZ27" s="757"/>
      <c r="CVA27" s="757"/>
      <c r="CVB27" s="757"/>
      <c r="CVC27" s="757"/>
      <c r="CVD27" s="757"/>
      <c r="CVE27" s="757"/>
      <c r="CVF27" s="757"/>
      <c r="CVG27" s="757"/>
      <c r="CVH27" s="757"/>
      <c r="CVI27" s="757"/>
      <c r="CVJ27" s="757"/>
      <c r="CVK27" s="757"/>
      <c r="CVL27" s="757"/>
      <c r="CVM27" s="757"/>
      <c r="CVN27" s="757"/>
      <c r="CVO27" s="757"/>
      <c r="CVP27" s="757"/>
      <c r="CVQ27" s="757"/>
      <c r="CVR27" s="757"/>
      <c r="CVS27" s="757"/>
      <c r="CVT27" s="757"/>
      <c r="CVU27" s="757"/>
      <c r="CVV27" s="757"/>
      <c r="CVW27" s="757"/>
      <c r="CVX27" s="757"/>
      <c r="CVY27" s="757"/>
      <c r="CVZ27" s="757"/>
      <c r="CWA27" s="757"/>
      <c r="CWB27" s="757"/>
      <c r="CWC27" s="757"/>
      <c r="CWD27" s="757"/>
      <c r="CWE27" s="757"/>
      <c r="CWF27" s="757"/>
      <c r="CWG27" s="757"/>
      <c r="CWH27" s="757"/>
      <c r="CWI27" s="757"/>
      <c r="CWJ27" s="757"/>
      <c r="CWK27" s="757"/>
      <c r="CWL27" s="757"/>
      <c r="CWM27" s="757"/>
      <c r="CWN27" s="757"/>
      <c r="CWO27" s="757"/>
      <c r="CWP27" s="757"/>
      <c r="CWQ27" s="757"/>
      <c r="CWR27" s="757"/>
      <c r="CWS27" s="757"/>
      <c r="CWT27" s="757"/>
      <c r="CWU27" s="757"/>
      <c r="CWV27" s="757"/>
      <c r="CWW27" s="757"/>
      <c r="CWX27" s="757"/>
      <c r="CWY27" s="757"/>
      <c r="CWZ27" s="757"/>
      <c r="CXA27" s="757"/>
      <c r="CXB27" s="757"/>
      <c r="CXC27" s="757"/>
      <c r="CXD27" s="757"/>
      <c r="CXE27" s="757"/>
      <c r="CXF27" s="757"/>
      <c r="CXG27" s="757"/>
      <c r="CXH27" s="757"/>
      <c r="CXI27" s="757"/>
      <c r="CXJ27" s="757"/>
      <c r="CXK27" s="757"/>
      <c r="CXL27" s="757"/>
      <c r="CXM27" s="757"/>
      <c r="CXN27" s="757"/>
      <c r="CXO27" s="757"/>
      <c r="CXP27" s="757"/>
      <c r="CXQ27" s="757"/>
      <c r="CXR27" s="757"/>
      <c r="CXS27" s="757"/>
      <c r="CXT27" s="757"/>
      <c r="CXU27" s="757"/>
      <c r="CXV27" s="757"/>
      <c r="CXW27" s="757"/>
      <c r="CXX27" s="757"/>
      <c r="CXY27" s="757"/>
      <c r="CXZ27" s="757"/>
      <c r="CYA27" s="757"/>
      <c r="CYB27" s="757"/>
      <c r="CYC27" s="757"/>
      <c r="CYD27" s="757"/>
      <c r="CYE27" s="757"/>
      <c r="CYF27" s="757"/>
      <c r="CYG27" s="757"/>
      <c r="CYH27" s="757"/>
      <c r="CYI27" s="757"/>
      <c r="CYJ27" s="757"/>
      <c r="CYK27" s="757"/>
      <c r="CYL27" s="757"/>
      <c r="CYM27" s="757"/>
      <c r="CYN27" s="757"/>
      <c r="CYO27" s="757"/>
      <c r="CYP27" s="757"/>
      <c r="CYQ27" s="757"/>
      <c r="CYR27" s="757"/>
      <c r="CYS27" s="757"/>
      <c r="CYT27" s="757"/>
      <c r="CYU27" s="757"/>
      <c r="CYV27" s="757"/>
      <c r="CYW27" s="757"/>
      <c r="CYX27" s="757"/>
      <c r="CYY27" s="757"/>
      <c r="CYZ27" s="757"/>
      <c r="CZA27" s="757"/>
      <c r="CZB27" s="757"/>
      <c r="CZC27" s="757"/>
      <c r="CZD27" s="757"/>
      <c r="CZE27" s="757"/>
      <c r="CZF27" s="757"/>
      <c r="CZG27" s="757"/>
      <c r="CZH27" s="757"/>
      <c r="CZI27" s="757"/>
      <c r="CZJ27" s="757"/>
      <c r="CZK27" s="757"/>
      <c r="CZL27" s="757"/>
      <c r="CZM27" s="757"/>
      <c r="CZN27" s="757"/>
      <c r="CZO27" s="757"/>
      <c r="CZP27" s="757"/>
      <c r="CZQ27" s="757"/>
      <c r="CZR27" s="757"/>
      <c r="CZS27" s="757"/>
      <c r="CZT27" s="757"/>
      <c r="CZU27" s="757"/>
      <c r="CZV27" s="757"/>
      <c r="CZW27" s="757"/>
      <c r="CZX27" s="757"/>
      <c r="CZY27" s="757"/>
      <c r="CZZ27" s="757"/>
      <c r="DAA27" s="757"/>
      <c r="DAB27" s="757"/>
      <c r="DAC27" s="757"/>
      <c r="DAD27" s="757"/>
      <c r="DAE27" s="757"/>
      <c r="DAF27" s="757"/>
      <c r="DAG27" s="757"/>
      <c r="DAH27" s="757"/>
      <c r="DAI27" s="757"/>
      <c r="DAJ27" s="757"/>
      <c r="DAK27" s="757"/>
      <c r="DAL27" s="757"/>
      <c r="DAM27" s="757"/>
      <c r="DAN27" s="757"/>
      <c r="DAO27" s="757"/>
      <c r="DAP27" s="757"/>
      <c r="DAQ27" s="757"/>
      <c r="DAR27" s="757"/>
      <c r="DAS27" s="757"/>
      <c r="DAT27" s="757"/>
      <c r="DAU27" s="757"/>
      <c r="DAV27" s="757"/>
      <c r="DAW27" s="757"/>
      <c r="DAX27" s="757"/>
      <c r="DAY27" s="757"/>
      <c r="DAZ27" s="757"/>
      <c r="DBA27" s="757"/>
      <c r="DBB27" s="757"/>
      <c r="DBC27" s="757"/>
      <c r="DBD27" s="757"/>
      <c r="DBE27" s="757"/>
      <c r="DBF27" s="757"/>
      <c r="DBG27" s="757"/>
      <c r="DBH27" s="757"/>
      <c r="DBI27" s="757"/>
      <c r="DBJ27" s="757"/>
      <c r="DBK27" s="757"/>
      <c r="DBL27" s="757"/>
      <c r="DBM27" s="757"/>
      <c r="DBN27" s="757"/>
      <c r="DBO27" s="757"/>
      <c r="DBP27" s="757"/>
      <c r="DBQ27" s="757"/>
      <c r="DBR27" s="757"/>
      <c r="DBS27" s="757"/>
      <c r="DBT27" s="757"/>
      <c r="DBU27" s="757"/>
      <c r="DBV27" s="757"/>
      <c r="DBW27" s="757"/>
      <c r="DBX27" s="757"/>
      <c r="DBY27" s="757"/>
      <c r="DBZ27" s="757"/>
      <c r="DCA27" s="757"/>
      <c r="DCB27" s="757"/>
      <c r="DCC27" s="757"/>
      <c r="DCD27" s="757"/>
      <c r="DCE27" s="757"/>
      <c r="DCF27" s="757"/>
      <c r="DCG27" s="757"/>
      <c r="DCH27" s="757"/>
      <c r="DCI27" s="757"/>
      <c r="DCJ27" s="757"/>
      <c r="DCK27" s="757"/>
      <c r="DCL27" s="757"/>
      <c r="DCM27" s="757"/>
      <c r="DCN27" s="757"/>
      <c r="DCO27" s="757"/>
      <c r="DCP27" s="757"/>
      <c r="DCQ27" s="757"/>
      <c r="DCR27" s="757"/>
      <c r="DCS27" s="757"/>
      <c r="DCT27" s="757"/>
      <c r="DCU27" s="757"/>
      <c r="DCV27" s="757"/>
      <c r="DCW27" s="757"/>
      <c r="DCX27" s="757"/>
      <c r="DCY27" s="757"/>
      <c r="DCZ27" s="757"/>
      <c r="DDA27" s="757"/>
      <c r="DDB27" s="757"/>
      <c r="DDC27" s="757"/>
      <c r="DDD27" s="757"/>
      <c r="DDE27" s="757"/>
      <c r="DDF27" s="757"/>
      <c r="DDG27" s="757"/>
      <c r="DDH27" s="757"/>
      <c r="DDI27" s="757"/>
      <c r="DDJ27" s="757"/>
      <c r="DDK27" s="757"/>
      <c r="DDL27" s="757"/>
      <c r="DDM27" s="757"/>
      <c r="DDN27" s="757"/>
      <c r="DDO27" s="757"/>
      <c r="DDP27" s="757"/>
      <c r="DDQ27" s="757"/>
      <c r="DDR27" s="757"/>
      <c r="DDS27" s="757"/>
      <c r="DDT27" s="757"/>
      <c r="DDU27" s="757"/>
      <c r="DDV27" s="757"/>
      <c r="DDW27" s="757"/>
      <c r="DDX27" s="757"/>
      <c r="DDY27" s="757"/>
      <c r="DDZ27" s="757"/>
      <c r="DEA27" s="757"/>
      <c r="DEB27" s="757"/>
      <c r="DEC27" s="757"/>
      <c r="DED27" s="757"/>
      <c r="DEE27" s="757"/>
      <c r="DEF27" s="757"/>
      <c r="DEG27" s="757"/>
      <c r="DEH27" s="757"/>
      <c r="DEI27" s="757"/>
      <c r="DEJ27" s="757"/>
      <c r="DEK27" s="757"/>
      <c r="DEL27" s="757"/>
      <c r="DEM27" s="757"/>
      <c r="DEN27" s="757"/>
      <c r="DEO27" s="757"/>
      <c r="DEP27" s="757"/>
      <c r="DEQ27" s="757"/>
      <c r="DER27" s="757"/>
      <c r="DES27" s="757"/>
      <c r="DET27" s="757"/>
      <c r="DEU27" s="757"/>
      <c r="DEV27" s="757"/>
      <c r="DEW27" s="757"/>
      <c r="DEX27" s="757"/>
      <c r="DEY27" s="757"/>
      <c r="DEZ27" s="757"/>
      <c r="DFA27" s="757"/>
      <c r="DFB27" s="757"/>
      <c r="DFC27" s="757"/>
      <c r="DFD27" s="757"/>
      <c r="DFE27" s="757"/>
      <c r="DFF27" s="757"/>
      <c r="DFG27" s="757"/>
      <c r="DFH27" s="757"/>
      <c r="DFI27" s="757"/>
      <c r="DFJ27" s="757"/>
      <c r="DFK27" s="757"/>
      <c r="DFL27" s="757"/>
      <c r="DFM27" s="757"/>
      <c r="DFN27" s="757"/>
      <c r="DFO27" s="757"/>
      <c r="DFP27" s="757"/>
      <c r="DFQ27" s="757"/>
      <c r="DFR27" s="757"/>
      <c r="DFS27" s="757"/>
      <c r="DFT27" s="757"/>
      <c r="DFU27" s="757"/>
      <c r="DFV27" s="757"/>
      <c r="DFW27" s="757"/>
      <c r="DFX27" s="757"/>
      <c r="DFY27" s="757"/>
      <c r="DFZ27" s="757"/>
      <c r="DGA27" s="757"/>
      <c r="DGB27" s="757"/>
      <c r="DGC27" s="757"/>
      <c r="DGD27" s="757"/>
      <c r="DGE27" s="757"/>
      <c r="DGF27" s="757"/>
      <c r="DGG27" s="757"/>
      <c r="DGH27" s="757"/>
      <c r="DGI27" s="757"/>
      <c r="DGJ27" s="757"/>
      <c r="DGK27" s="757"/>
      <c r="DGL27" s="757"/>
      <c r="DGM27" s="757"/>
      <c r="DGN27" s="757"/>
      <c r="DGO27" s="757"/>
      <c r="DGP27" s="757"/>
      <c r="DGQ27" s="757"/>
      <c r="DGR27" s="757"/>
      <c r="DGS27" s="757"/>
      <c r="DGT27" s="757"/>
      <c r="DGU27" s="757"/>
      <c r="DGV27" s="757"/>
      <c r="DGW27" s="757"/>
      <c r="DGX27" s="757"/>
      <c r="DGY27" s="757"/>
      <c r="DGZ27" s="757"/>
      <c r="DHA27" s="757"/>
      <c r="DHB27" s="757"/>
      <c r="DHC27" s="757"/>
      <c r="DHD27" s="757"/>
      <c r="DHE27" s="757"/>
      <c r="DHF27" s="757"/>
      <c r="DHG27" s="757"/>
      <c r="DHH27" s="757"/>
      <c r="DHI27" s="757"/>
      <c r="DHJ27" s="757"/>
      <c r="DHK27" s="757"/>
      <c r="DHL27" s="757"/>
      <c r="DHM27" s="757"/>
      <c r="DHN27" s="757"/>
      <c r="DHO27" s="757"/>
      <c r="DHP27" s="757"/>
      <c r="DHQ27" s="757"/>
      <c r="DHR27" s="757"/>
      <c r="DHS27" s="757"/>
      <c r="DHT27" s="757"/>
      <c r="DHU27" s="757"/>
      <c r="DHV27" s="757"/>
      <c r="DHW27" s="757"/>
      <c r="DHX27" s="757"/>
      <c r="DHY27" s="757"/>
      <c r="DHZ27" s="757"/>
      <c r="DIA27" s="757"/>
      <c r="DIB27" s="757"/>
      <c r="DIC27" s="757"/>
      <c r="DID27" s="757"/>
      <c r="DIE27" s="757"/>
      <c r="DIF27" s="757"/>
      <c r="DIG27" s="757"/>
      <c r="DIH27" s="757"/>
      <c r="DII27" s="757"/>
      <c r="DIJ27" s="757"/>
      <c r="DIK27" s="757"/>
      <c r="DIL27" s="757"/>
      <c r="DIM27" s="757"/>
      <c r="DIN27" s="757"/>
      <c r="DIO27" s="757"/>
      <c r="DIP27" s="757"/>
      <c r="DIQ27" s="757"/>
      <c r="DIR27" s="757"/>
      <c r="DIS27" s="757"/>
      <c r="DIT27" s="757"/>
      <c r="DIU27" s="757"/>
      <c r="DIV27" s="757"/>
      <c r="DIW27" s="757"/>
      <c r="DIX27" s="757"/>
      <c r="DIY27" s="757"/>
      <c r="DIZ27" s="757"/>
      <c r="DJA27" s="757"/>
      <c r="DJB27" s="757"/>
      <c r="DJC27" s="757"/>
      <c r="DJD27" s="757"/>
      <c r="DJE27" s="757"/>
      <c r="DJF27" s="757"/>
      <c r="DJG27" s="757"/>
      <c r="DJH27" s="757"/>
      <c r="DJI27" s="757"/>
      <c r="DJJ27" s="757"/>
      <c r="DJK27" s="757"/>
      <c r="DJL27" s="757"/>
      <c r="DJM27" s="757"/>
      <c r="DJN27" s="757"/>
      <c r="DJO27" s="757"/>
      <c r="DJP27" s="757"/>
      <c r="DJQ27" s="757"/>
      <c r="DJR27" s="757"/>
      <c r="DJS27" s="757"/>
      <c r="DJT27" s="757"/>
      <c r="DJU27" s="757"/>
      <c r="DJV27" s="757"/>
      <c r="DJW27" s="757"/>
      <c r="DJX27" s="757"/>
      <c r="DJY27" s="757"/>
      <c r="DJZ27" s="757"/>
      <c r="DKA27" s="757"/>
      <c r="DKB27" s="757"/>
      <c r="DKC27" s="757"/>
      <c r="DKD27" s="757"/>
      <c r="DKE27" s="757"/>
      <c r="DKF27" s="757"/>
      <c r="DKG27" s="757"/>
      <c r="DKH27" s="757"/>
      <c r="DKI27" s="757"/>
      <c r="DKJ27" s="757"/>
      <c r="DKK27" s="757"/>
      <c r="DKL27" s="757"/>
      <c r="DKM27" s="757"/>
      <c r="DKN27" s="757"/>
      <c r="DKO27" s="757"/>
      <c r="DKP27" s="757"/>
      <c r="DKQ27" s="757"/>
      <c r="DKR27" s="757"/>
      <c r="DKS27" s="757"/>
      <c r="DKT27" s="757"/>
      <c r="DKU27" s="757"/>
      <c r="DKV27" s="757"/>
      <c r="DKW27" s="757"/>
      <c r="DKX27" s="757"/>
      <c r="DKY27" s="757"/>
      <c r="DKZ27" s="757"/>
      <c r="DLA27" s="757"/>
      <c r="DLB27" s="757"/>
      <c r="DLC27" s="757"/>
      <c r="DLD27" s="757"/>
      <c r="DLE27" s="757"/>
      <c r="DLF27" s="757"/>
      <c r="DLG27" s="757"/>
      <c r="DLH27" s="757"/>
      <c r="DLI27" s="757"/>
      <c r="DLJ27" s="757"/>
      <c r="DLK27" s="757"/>
      <c r="DLL27" s="757"/>
      <c r="DLM27" s="757"/>
      <c r="DLN27" s="757"/>
      <c r="DLO27" s="757"/>
      <c r="DLP27" s="757"/>
      <c r="DLQ27" s="757"/>
      <c r="DLR27" s="757"/>
      <c r="DLS27" s="757"/>
      <c r="DLT27" s="757"/>
      <c r="DLU27" s="757"/>
      <c r="DLV27" s="757"/>
      <c r="DLW27" s="757"/>
      <c r="DLX27" s="757"/>
      <c r="DLY27" s="757"/>
      <c r="DLZ27" s="757"/>
      <c r="DMA27" s="757"/>
      <c r="DMB27" s="757"/>
      <c r="DMC27" s="757"/>
      <c r="DMD27" s="757"/>
      <c r="DME27" s="757"/>
      <c r="DMF27" s="757"/>
      <c r="DMG27" s="757"/>
      <c r="DMH27" s="757"/>
      <c r="DMI27" s="757"/>
      <c r="DMJ27" s="757"/>
      <c r="DMK27" s="757"/>
      <c r="DML27" s="757"/>
      <c r="DMM27" s="757"/>
      <c r="DMN27" s="757"/>
      <c r="DMO27" s="757"/>
      <c r="DMP27" s="757"/>
      <c r="DMQ27" s="757"/>
      <c r="DMR27" s="757"/>
      <c r="DMS27" s="757"/>
      <c r="DMT27" s="757"/>
      <c r="DMU27" s="757"/>
      <c r="DMV27" s="757"/>
      <c r="DMW27" s="757"/>
      <c r="DMX27" s="757"/>
      <c r="DMY27" s="757"/>
      <c r="DMZ27" s="757"/>
      <c r="DNA27" s="757"/>
      <c r="DNB27" s="757"/>
      <c r="DNC27" s="757"/>
      <c r="DND27" s="757"/>
      <c r="DNE27" s="757"/>
      <c r="DNF27" s="757"/>
      <c r="DNG27" s="757"/>
      <c r="DNH27" s="757"/>
      <c r="DNI27" s="757"/>
      <c r="DNJ27" s="757"/>
      <c r="DNK27" s="757"/>
      <c r="DNL27" s="757"/>
      <c r="DNM27" s="757"/>
      <c r="DNN27" s="757"/>
      <c r="DNO27" s="757"/>
      <c r="DNP27" s="757"/>
      <c r="DNQ27" s="757"/>
      <c r="DNR27" s="757"/>
      <c r="DNS27" s="757"/>
      <c r="DNT27" s="757"/>
      <c r="DNU27" s="757"/>
      <c r="DNV27" s="757"/>
      <c r="DNW27" s="757"/>
      <c r="DNX27" s="757"/>
      <c r="DNY27" s="757"/>
      <c r="DNZ27" s="757"/>
      <c r="DOA27" s="757"/>
      <c r="DOB27" s="757"/>
      <c r="DOC27" s="757"/>
      <c r="DOD27" s="757"/>
      <c r="DOE27" s="757"/>
      <c r="DOF27" s="757"/>
      <c r="DOG27" s="757"/>
      <c r="DOH27" s="757"/>
      <c r="DOI27" s="757"/>
      <c r="DOJ27" s="757"/>
      <c r="DOK27" s="757"/>
      <c r="DOL27" s="757"/>
      <c r="DOM27" s="757"/>
      <c r="DON27" s="757"/>
      <c r="DOO27" s="757"/>
      <c r="DOP27" s="757"/>
      <c r="DOQ27" s="757"/>
      <c r="DOR27" s="757"/>
      <c r="DOS27" s="757"/>
      <c r="DOT27" s="757"/>
      <c r="DOU27" s="757"/>
      <c r="DOV27" s="757"/>
      <c r="DOW27" s="757"/>
      <c r="DOX27" s="757"/>
      <c r="DOY27" s="757"/>
      <c r="DOZ27" s="757"/>
      <c r="DPA27" s="757"/>
      <c r="DPB27" s="757"/>
      <c r="DPC27" s="757"/>
      <c r="DPD27" s="757"/>
      <c r="DPE27" s="757"/>
      <c r="DPF27" s="757"/>
      <c r="DPG27" s="757"/>
      <c r="DPH27" s="757"/>
      <c r="DPI27" s="757"/>
      <c r="DPJ27" s="757"/>
      <c r="DPK27" s="757"/>
      <c r="DPL27" s="757"/>
      <c r="DPM27" s="757"/>
      <c r="DPN27" s="757"/>
      <c r="DPO27" s="757"/>
      <c r="DPP27" s="757"/>
      <c r="DPQ27" s="757"/>
      <c r="DPR27" s="757"/>
      <c r="DPS27" s="757"/>
      <c r="DPT27" s="757"/>
      <c r="DPU27" s="757"/>
      <c r="DPV27" s="757"/>
      <c r="DPW27" s="757"/>
      <c r="DPX27" s="757"/>
      <c r="DPY27" s="757"/>
      <c r="DPZ27" s="757"/>
      <c r="DQA27" s="757"/>
      <c r="DQB27" s="757"/>
      <c r="DQC27" s="757"/>
      <c r="DQD27" s="757"/>
      <c r="DQE27" s="757"/>
      <c r="DQF27" s="757"/>
      <c r="DQG27" s="757"/>
      <c r="DQH27" s="757"/>
      <c r="DQI27" s="757"/>
      <c r="DQJ27" s="757"/>
      <c r="DQK27" s="757"/>
      <c r="DQL27" s="757"/>
      <c r="DQM27" s="757"/>
      <c r="DQN27" s="757"/>
      <c r="DQO27" s="757"/>
      <c r="DQP27" s="757"/>
      <c r="DQQ27" s="757"/>
      <c r="DQR27" s="757"/>
      <c r="DQS27" s="757"/>
      <c r="DQT27" s="757"/>
      <c r="DQU27" s="757"/>
      <c r="DQV27" s="757"/>
      <c r="DQW27" s="757"/>
      <c r="DQX27" s="757"/>
      <c r="DQY27" s="757"/>
      <c r="DQZ27" s="757"/>
      <c r="DRA27" s="757"/>
      <c r="DRB27" s="757"/>
      <c r="DRC27" s="757"/>
      <c r="DRD27" s="757"/>
      <c r="DRE27" s="757"/>
      <c r="DRF27" s="757"/>
      <c r="DRG27" s="757"/>
      <c r="DRH27" s="757"/>
      <c r="DRI27" s="757"/>
      <c r="DRJ27" s="757"/>
      <c r="DRK27" s="757"/>
      <c r="DRL27" s="757"/>
      <c r="DRM27" s="757"/>
      <c r="DRN27" s="757"/>
      <c r="DRO27" s="757"/>
      <c r="DRP27" s="757"/>
      <c r="DRQ27" s="757"/>
      <c r="DRR27" s="757"/>
      <c r="DRS27" s="757"/>
      <c r="DRT27" s="757"/>
      <c r="DRU27" s="757"/>
      <c r="DRV27" s="757"/>
      <c r="DRW27" s="757"/>
      <c r="DRX27" s="757"/>
      <c r="DRY27" s="757"/>
      <c r="DRZ27" s="757"/>
      <c r="DSA27" s="757"/>
      <c r="DSB27" s="757"/>
      <c r="DSC27" s="757"/>
      <c r="DSD27" s="757"/>
      <c r="DSE27" s="757"/>
      <c r="DSF27" s="757"/>
      <c r="DSG27" s="757"/>
      <c r="DSH27" s="757"/>
      <c r="DSI27" s="757"/>
      <c r="DSJ27" s="757"/>
      <c r="DSK27" s="757"/>
      <c r="DSL27" s="757"/>
      <c r="DSM27" s="757"/>
      <c r="DSN27" s="757"/>
      <c r="DSO27" s="757"/>
      <c r="DSP27" s="757"/>
      <c r="DSQ27" s="757"/>
      <c r="DSR27" s="757"/>
      <c r="DSS27" s="757"/>
      <c r="DST27" s="757"/>
      <c r="DSU27" s="757"/>
      <c r="DSV27" s="757"/>
      <c r="DSW27" s="757"/>
      <c r="DSX27" s="757"/>
      <c r="DSY27" s="757"/>
      <c r="DSZ27" s="757"/>
      <c r="DTA27" s="757"/>
      <c r="DTB27" s="757"/>
      <c r="DTC27" s="757"/>
      <c r="DTD27" s="757"/>
      <c r="DTE27" s="757"/>
      <c r="DTF27" s="757"/>
      <c r="DTG27" s="757"/>
      <c r="DTH27" s="757"/>
      <c r="DTI27" s="757"/>
      <c r="DTJ27" s="757"/>
      <c r="DTK27" s="757"/>
      <c r="DTL27" s="757"/>
      <c r="DTM27" s="757"/>
      <c r="DTN27" s="757"/>
      <c r="DTO27" s="757"/>
      <c r="DTP27" s="757"/>
      <c r="DTQ27" s="757"/>
      <c r="DTR27" s="757"/>
      <c r="DTS27" s="757"/>
      <c r="DTT27" s="757"/>
      <c r="DTU27" s="757"/>
      <c r="DTV27" s="757"/>
      <c r="DTW27" s="757"/>
      <c r="DTX27" s="757"/>
      <c r="DTY27" s="757"/>
      <c r="DTZ27" s="757"/>
      <c r="DUA27" s="757"/>
      <c r="DUB27" s="757"/>
      <c r="DUC27" s="757"/>
      <c r="DUD27" s="757"/>
      <c r="DUE27" s="757"/>
      <c r="DUF27" s="757"/>
      <c r="DUG27" s="757"/>
      <c r="DUH27" s="757"/>
      <c r="DUI27" s="757"/>
      <c r="DUJ27" s="757"/>
      <c r="DUK27" s="757"/>
      <c r="DUL27" s="757"/>
      <c r="DUM27" s="757"/>
      <c r="DUN27" s="757"/>
      <c r="DUO27" s="757"/>
      <c r="DUP27" s="757"/>
      <c r="DUQ27" s="757"/>
      <c r="DUR27" s="757"/>
      <c r="DUS27" s="757"/>
      <c r="DUT27" s="757"/>
      <c r="DUU27" s="757"/>
      <c r="DUV27" s="757"/>
      <c r="DUW27" s="757"/>
      <c r="DUX27" s="757"/>
      <c r="DUY27" s="757"/>
      <c r="DUZ27" s="757"/>
      <c r="DVA27" s="757"/>
      <c r="DVB27" s="757"/>
      <c r="DVC27" s="757"/>
      <c r="DVD27" s="757"/>
      <c r="DVE27" s="757"/>
      <c r="DVF27" s="757"/>
      <c r="DVG27" s="757"/>
      <c r="DVH27" s="757"/>
      <c r="DVI27" s="757"/>
      <c r="DVJ27" s="757"/>
      <c r="DVK27" s="757"/>
      <c r="DVL27" s="757"/>
      <c r="DVM27" s="757"/>
      <c r="DVN27" s="757"/>
      <c r="DVO27" s="757"/>
      <c r="DVP27" s="757"/>
      <c r="DVQ27" s="757"/>
      <c r="DVR27" s="757"/>
      <c r="DVS27" s="757"/>
      <c r="DVT27" s="757"/>
      <c r="DVU27" s="757"/>
      <c r="DVV27" s="757"/>
      <c r="DVW27" s="757"/>
      <c r="DVX27" s="757"/>
      <c r="DVY27" s="757"/>
      <c r="DVZ27" s="757"/>
      <c r="DWA27" s="757"/>
      <c r="DWB27" s="757"/>
      <c r="DWC27" s="757"/>
      <c r="DWD27" s="757"/>
      <c r="DWE27" s="757"/>
      <c r="DWF27" s="757"/>
      <c r="DWG27" s="757"/>
      <c r="DWH27" s="757"/>
      <c r="DWI27" s="757"/>
      <c r="DWJ27" s="757"/>
      <c r="DWK27" s="757"/>
      <c r="DWL27" s="757"/>
      <c r="DWM27" s="757"/>
      <c r="DWN27" s="757"/>
      <c r="DWO27" s="757"/>
      <c r="DWP27" s="757"/>
      <c r="DWQ27" s="757"/>
      <c r="DWR27" s="757"/>
      <c r="DWS27" s="757"/>
      <c r="DWT27" s="757"/>
      <c r="DWU27" s="757"/>
      <c r="DWV27" s="757"/>
      <c r="DWW27" s="757"/>
      <c r="DWX27" s="757"/>
      <c r="DWY27" s="757"/>
      <c r="DWZ27" s="757"/>
      <c r="DXA27" s="757"/>
      <c r="DXB27" s="757"/>
      <c r="DXC27" s="757"/>
      <c r="DXD27" s="757"/>
      <c r="DXE27" s="757"/>
      <c r="DXF27" s="757"/>
      <c r="DXG27" s="757"/>
      <c r="DXH27" s="757"/>
      <c r="DXI27" s="757"/>
      <c r="DXJ27" s="757"/>
      <c r="DXK27" s="757"/>
      <c r="DXL27" s="757"/>
      <c r="DXM27" s="757"/>
      <c r="DXN27" s="757"/>
      <c r="DXO27" s="757"/>
      <c r="DXP27" s="757"/>
      <c r="DXQ27" s="757"/>
      <c r="DXR27" s="757"/>
      <c r="DXS27" s="757"/>
      <c r="DXT27" s="757"/>
      <c r="DXU27" s="757"/>
      <c r="DXV27" s="757"/>
      <c r="DXW27" s="757"/>
      <c r="DXX27" s="757"/>
      <c r="DXY27" s="757"/>
      <c r="DXZ27" s="757"/>
      <c r="DYA27" s="757"/>
      <c r="DYB27" s="757"/>
      <c r="DYC27" s="757"/>
      <c r="DYD27" s="757"/>
      <c r="DYE27" s="757"/>
      <c r="DYF27" s="757"/>
      <c r="DYG27" s="757"/>
      <c r="DYH27" s="757"/>
      <c r="DYI27" s="757"/>
      <c r="DYJ27" s="757"/>
      <c r="DYK27" s="757"/>
      <c r="DYL27" s="757"/>
      <c r="DYM27" s="757"/>
      <c r="DYN27" s="757"/>
      <c r="DYO27" s="757"/>
      <c r="DYP27" s="757"/>
      <c r="DYQ27" s="757"/>
      <c r="DYR27" s="757"/>
      <c r="DYS27" s="757"/>
      <c r="DYT27" s="757"/>
      <c r="DYU27" s="757"/>
      <c r="DYV27" s="757"/>
      <c r="DYW27" s="757"/>
      <c r="DYX27" s="757"/>
      <c r="DYY27" s="757"/>
      <c r="DYZ27" s="757"/>
      <c r="DZA27" s="757"/>
      <c r="DZB27" s="757"/>
      <c r="DZC27" s="757"/>
      <c r="DZD27" s="757"/>
      <c r="DZE27" s="757"/>
      <c r="DZF27" s="757"/>
      <c r="DZG27" s="757"/>
      <c r="DZH27" s="757"/>
      <c r="DZI27" s="757"/>
      <c r="DZJ27" s="757"/>
      <c r="DZK27" s="757"/>
      <c r="DZL27" s="757"/>
      <c r="DZM27" s="757"/>
      <c r="DZN27" s="757"/>
      <c r="DZO27" s="757"/>
      <c r="DZP27" s="757"/>
      <c r="DZQ27" s="757"/>
      <c r="DZR27" s="757"/>
      <c r="DZS27" s="757"/>
      <c r="DZT27" s="757"/>
      <c r="DZU27" s="757"/>
      <c r="DZV27" s="757"/>
      <c r="DZW27" s="757"/>
      <c r="DZX27" s="757"/>
      <c r="DZY27" s="757"/>
      <c r="DZZ27" s="757"/>
      <c r="EAA27" s="757"/>
      <c r="EAB27" s="757"/>
      <c r="EAC27" s="757"/>
      <c r="EAD27" s="757"/>
      <c r="EAE27" s="757"/>
      <c r="EAF27" s="757"/>
      <c r="EAG27" s="757"/>
      <c r="EAH27" s="757"/>
      <c r="EAI27" s="757"/>
      <c r="EAJ27" s="757"/>
      <c r="EAK27" s="757"/>
      <c r="EAL27" s="757"/>
      <c r="EAM27" s="757"/>
      <c r="EAN27" s="757"/>
      <c r="EAO27" s="757"/>
      <c r="EAP27" s="757"/>
      <c r="EAQ27" s="757"/>
      <c r="EAR27" s="757"/>
      <c r="EAS27" s="757"/>
      <c r="EAT27" s="757"/>
      <c r="EAU27" s="757"/>
      <c r="EAV27" s="757"/>
      <c r="EAW27" s="757"/>
      <c r="EAX27" s="757"/>
      <c r="EAY27" s="757"/>
      <c r="EAZ27" s="757"/>
      <c r="EBA27" s="757"/>
      <c r="EBB27" s="757"/>
      <c r="EBC27" s="757"/>
      <c r="EBD27" s="757"/>
      <c r="EBE27" s="757"/>
      <c r="EBF27" s="757"/>
      <c r="EBG27" s="757"/>
      <c r="EBH27" s="757"/>
      <c r="EBI27" s="757"/>
      <c r="EBJ27" s="757"/>
      <c r="EBK27" s="757"/>
      <c r="EBL27" s="757"/>
      <c r="EBM27" s="757"/>
      <c r="EBN27" s="757"/>
      <c r="EBO27" s="757"/>
      <c r="EBP27" s="757"/>
      <c r="EBQ27" s="757"/>
      <c r="EBR27" s="757"/>
      <c r="EBS27" s="757"/>
      <c r="EBT27" s="757"/>
      <c r="EBU27" s="757"/>
      <c r="EBV27" s="757"/>
      <c r="EBW27" s="757"/>
      <c r="EBX27" s="757"/>
      <c r="EBY27" s="757"/>
      <c r="EBZ27" s="757"/>
      <c r="ECA27" s="757"/>
      <c r="ECB27" s="757"/>
      <c r="ECC27" s="757"/>
      <c r="ECD27" s="757"/>
      <c r="ECE27" s="757"/>
      <c r="ECF27" s="757"/>
      <c r="ECG27" s="757"/>
      <c r="ECH27" s="757"/>
      <c r="ECI27" s="757"/>
      <c r="ECJ27" s="757"/>
      <c r="ECK27" s="757"/>
      <c r="ECL27" s="757"/>
      <c r="ECM27" s="757"/>
      <c r="ECN27" s="757"/>
      <c r="ECO27" s="757"/>
      <c r="ECP27" s="757"/>
      <c r="ECQ27" s="757"/>
      <c r="ECR27" s="757"/>
      <c r="ECS27" s="757"/>
      <c r="ECT27" s="757"/>
      <c r="ECU27" s="757"/>
      <c r="ECV27" s="757"/>
      <c r="ECW27" s="757"/>
      <c r="ECX27" s="757"/>
      <c r="ECY27" s="757"/>
      <c r="ECZ27" s="757"/>
      <c r="EDA27" s="757"/>
      <c r="EDB27" s="757"/>
      <c r="EDC27" s="757"/>
      <c r="EDD27" s="757"/>
      <c r="EDE27" s="757"/>
      <c r="EDF27" s="757"/>
      <c r="EDG27" s="757"/>
      <c r="EDH27" s="757"/>
      <c r="EDI27" s="757"/>
      <c r="EDJ27" s="757"/>
      <c r="EDK27" s="757"/>
      <c r="EDL27" s="757"/>
      <c r="EDM27" s="757"/>
      <c r="EDN27" s="757"/>
      <c r="EDO27" s="757"/>
      <c r="EDP27" s="757"/>
      <c r="EDQ27" s="757"/>
      <c r="EDR27" s="757"/>
      <c r="EDS27" s="757"/>
      <c r="EDT27" s="757"/>
      <c r="EDU27" s="757"/>
      <c r="EDV27" s="757"/>
      <c r="EDW27" s="757"/>
      <c r="EDX27" s="757"/>
      <c r="EDY27" s="757"/>
      <c r="EDZ27" s="757"/>
      <c r="EEA27" s="757"/>
      <c r="EEB27" s="757"/>
      <c r="EEC27" s="757"/>
      <c r="EED27" s="757"/>
      <c r="EEE27" s="757"/>
      <c r="EEF27" s="757"/>
      <c r="EEG27" s="757"/>
      <c r="EEH27" s="757"/>
      <c r="EEI27" s="757"/>
      <c r="EEJ27" s="757"/>
      <c r="EEK27" s="757"/>
      <c r="EEL27" s="757"/>
      <c r="EEM27" s="757"/>
      <c r="EEN27" s="757"/>
      <c r="EEO27" s="757"/>
      <c r="EEP27" s="757"/>
      <c r="EEQ27" s="757"/>
      <c r="EER27" s="757"/>
      <c r="EES27" s="757"/>
      <c r="EET27" s="757"/>
      <c r="EEU27" s="757"/>
      <c r="EEV27" s="757"/>
      <c r="EEW27" s="757"/>
      <c r="EEX27" s="757"/>
      <c r="EEY27" s="757"/>
      <c r="EEZ27" s="757"/>
      <c r="EFA27" s="757"/>
      <c r="EFB27" s="757"/>
      <c r="EFC27" s="757"/>
      <c r="EFD27" s="757"/>
      <c r="EFE27" s="757"/>
      <c r="EFF27" s="757"/>
      <c r="EFG27" s="757"/>
      <c r="EFH27" s="757"/>
      <c r="EFI27" s="757"/>
      <c r="EFJ27" s="757"/>
      <c r="EFK27" s="757"/>
      <c r="EFL27" s="757"/>
      <c r="EFM27" s="757"/>
      <c r="EFN27" s="757"/>
      <c r="EFO27" s="757"/>
      <c r="EFP27" s="757"/>
      <c r="EFQ27" s="757"/>
      <c r="EFR27" s="757"/>
      <c r="EFS27" s="757"/>
      <c r="EFT27" s="757"/>
      <c r="EFU27" s="757"/>
      <c r="EFV27" s="757"/>
      <c r="EFW27" s="757"/>
      <c r="EFX27" s="757"/>
      <c r="EFY27" s="757"/>
      <c r="EFZ27" s="757"/>
      <c r="EGA27" s="757"/>
      <c r="EGB27" s="757"/>
      <c r="EGC27" s="757"/>
      <c r="EGD27" s="757"/>
      <c r="EGE27" s="757"/>
      <c r="EGF27" s="757"/>
      <c r="EGG27" s="757"/>
      <c r="EGH27" s="757"/>
      <c r="EGI27" s="757"/>
      <c r="EGJ27" s="757"/>
      <c r="EGK27" s="757"/>
      <c r="EGL27" s="757"/>
      <c r="EGM27" s="757"/>
      <c r="EGN27" s="757"/>
      <c r="EGO27" s="757"/>
      <c r="EGP27" s="757"/>
      <c r="EGQ27" s="757"/>
      <c r="EGR27" s="757"/>
      <c r="EGS27" s="757"/>
      <c r="EGT27" s="757"/>
      <c r="EGU27" s="757"/>
      <c r="EGV27" s="757"/>
      <c r="EGW27" s="757"/>
      <c r="EGX27" s="757"/>
      <c r="EGY27" s="757"/>
      <c r="EGZ27" s="757"/>
      <c r="EHA27" s="757"/>
      <c r="EHB27" s="757"/>
      <c r="EHC27" s="757"/>
      <c r="EHD27" s="757"/>
      <c r="EHE27" s="757"/>
      <c r="EHF27" s="757"/>
      <c r="EHG27" s="757"/>
      <c r="EHH27" s="757"/>
      <c r="EHI27" s="757"/>
      <c r="EHJ27" s="757"/>
      <c r="EHK27" s="757"/>
      <c r="EHL27" s="757"/>
      <c r="EHM27" s="757"/>
      <c r="EHN27" s="757"/>
      <c r="EHO27" s="757"/>
      <c r="EHP27" s="757"/>
      <c r="EHQ27" s="757"/>
      <c r="EHR27" s="757"/>
      <c r="EHS27" s="757"/>
      <c r="EHT27" s="757"/>
      <c r="EHU27" s="757"/>
      <c r="EHV27" s="757"/>
      <c r="EHW27" s="757"/>
      <c r="EHX27" s="757"/>
      <c r="EHY27" s="757"/>
      <c r="EHZ27" s="757"/>
      <c r="EIA27" s="757"/>
      <c r="EIB27" s="757"/>
      <c r="EIC27" s="757"/>
      <c r="EID27" s="757"/>
      <c r="EIE27" s="757"/>
      <c r="EIF27" s="757"/>
      <c r="EIG27" s="757"/>
      <c r="EIH27" s="757"/>
      <c r="EII27" s="757"/>
      <c r="EIJ27" s="757"/>
      <c r="EIK27" s="757"/>
      <c r="EIL27" s="757"/>
      <c r="EIM27" s="757"/>
      <c r="EIN27" s="757"/>
      <c r="EIO27" s="757"/>
      <c r="EIP27" s="757"/>
      <c r="EIQ27" s="757"/>
      <c r="EIR27" s="757"/>
      <c r="EIS27" s="757"/>
      <c r="EIT27" s="757"/>
      <c r="EIU27" s="757"/>
      <c r="EIV27" s="757"/>
      <c r="EIW27" s="757"/>
      <c r="EIX27" s="757"/>
      <c r="EIY27" s="757"/>
      <c r="EIZ27" s="757"/>
      <c r="EJA27" s="757"/>
      <c r="EJB27" s="757"/>
      <c r="EJC27" s="757"/>
      <c r="EJD27" s="757"/>
      <c r="EJE27" s="757"/>
      <c r="EJF27" s="757"/>
      <c r="EJG27" s="757"/>
      <c r="EJH27" s="757"/>
      <c r="EJI27" s="757"/>
      <c r="EJJ27" s="757"/>
      <c r="EJK27" s="757"/>
      <c r="EJL27" s="757"/>
      <c r="EJM27" s="757"/>
      <c r="EJN27" s="757"/>
      <c r="EJO27" s="757"/>
      <c r="EJP27" s="757"/>
      <c r="EJQ27" s="757"/>
      <c r="EJR27" s="757"/>
      <c r="EJS27" s="757"/>
      <c r="EJT27" s="757"/>
      <c r="EJU27" s="757"/>
      <c r="EJV27" s="757"/>
      <c r="EJW27" s="757"/>
      <c r="EJX27" s="757"/>
      <c r="EJY27" s="757"/>
      <c r="EJZ27" s="757"/>
      <c r="EKA27" s="757"/>
      <c r="EKB27" s="757"/>
      <c r="EKC27" s="757"/>
      <c r="EKD27" s="757"/>
      <c r="EKE27" s="757"/>
      <c r="EKF27" s="757"/>
      <c r="EKG27" s="757"/>
      <c r="EKH27" s="757"/>
      <c r="EKI27" s="757"/>
      <c r="EKJ27" s="757"/>
      <c r="EKK27" s="757"/>
      <c r="EKL27" s="757"/>
      <c r="EKM27" s="757"/>
      <c r="EKN27" s="757"/>
      <c r="EKO27" s="757"/>
      <c r="EKP27" s="757"/>
      <c r="EKQ27" s="757"/>
      <c r="EKR27" s="757"/>
      <c r="EKS27" s="757"/>
      <c r="EKT27" s="757"/>
      <c r="EKU27" s="757"/>
      <c r="EKV27" s="757"/>
      <c r="EKW27" s="757"/>
      <c r="EKX27" s="757"/>
      <c r="EKY27" s="757"/>
      <c r="EKZ27" s="757"/>
      <c r="ELA27" s="757"/>
      <c r="ELB27" s="757"/>
      <c r="ELC27" s="757"/>
      <c r="ELD27" s="757"/>
      <c r="ELE27" s="757"/>
      <c r="ELF27" s="757"/>
      <c r="ELG27" s="757"/>
      <c r="ELH27" s="757"/>
      <c r="ELI27" s="757"/>
      <c r="ELJ27" s="757"/>
      <c r="ELK27" s="757"/>
      <c r="ELL27" s="757"/>
      <c r="ELM27" s="757"/>
      <c r="ELN27" s="757"/>
      <c r="ELO27" s="757"/>
      <c r="ELP27" s="757"/>
      <c r="ELQ27" s="757"/>
      <c r="ELR27" s="757"/>
      <c r="ELS27" s="757"/>
      <c r="ELT27" s="757"/>
      <c r="ELU27" s="757"/>
      <c r="ELV27" s="757"/>
      <c r="ELW27" s="757"/>
      <c r="ELX27" s="757"/>
      <c r="ELY27" s="757"/>
      <c r="ELZ27" s="757"/>
      <c r="EMA27" s="757"/>
      <c r="EMB27" s="757"/>
      <c r="EMC27" s="757"/>
      <c r="EMD27" s="757"/>
      <c r="EME27" s="757"/>
      <c r="EMF27" s="757"/>
      <c r="EMG27" s="757"/>
      <c r="EMH27" s="757"/>
      <c r="EMI27" s="757"/>
      <c r="EMJ27" s="757"/>
      <c r="EMK27" s="757"/>
      <c r="EML27" s="757"/>
      <c r="EMM27" s="757"/>
      <c r="EMN27" s="757"/>
      <c r="EMO27" s="757"/>
      <c r="EMP27" s="757"/>
      <c r="EMQ27" s="757"/>
      <c r="EMR27" s="757"/>
      <c r="EMS27" s="757"/>
      <c r="EMT27" s="757"/>
      <c r="EMU27" s="757"/>
      <c r="EMV27" s="757"/>
      <c r="EMW27" s="757"/>
      <c r="EMX27" s="757"/>
      <c r="EMY27" s="757"/>
      <c r="EMZ27" s="757"/>
      <c r="ENA27" s="757"/>
      <c r="ENB27" s="757"/>
      <c r="ENC27" s="757"/>
      <c r="END27" s="757"/>
      <c r="ENE27" s="757"/>
      <c r="ENF27" s="757"/>
      <c r="ENG27" s="757"/>
      <c r="ENH27" s="757"/>
      <c r="ENI27" s="757"/>
      <c r="ENJ27" s="757"/>
      <c r="ENK27" s="757"/>
      <c r="ENL27" s="757"/>
      <c r="ENM27" s="757"/>
      <c r="ENN27" s="757"/>
      <c r="ENO27" s="757"/>
      <c r="ENP27" s="757"/>
      <c r="ENQ27" s="757"/>
      <c r="ENR27" s="757"/>
      <c r="ENS27" s="757"/>
      <c r="ENT27" s="757"/>
      <c r="ENU27" s="757"/>
      <c r="ENV27" s="757"/>
      <c r="ENW27" s="757"/>
      <c r="ENX27" s="757"/>
      <c r="ENY27" s="757"/>
      <c r="ENZ27" s="757"/>
      <c r="EOA27" s="757"/>
      <c r="EOB27" s="757"/>
      <c r="EOC27" s="757"/>
      <c r="EOD27" s="757"/>
      <c r="EOE27" s="757"/>
      <c r="EOF27" s="757"/>
      <c r="EOG27" s="757"/>
      <c r="EOH27" s="757"/>
      <c r="EOI27" s="757"/>
      <c r="EOJ27" s="757"/>
      <c r="EOK27" s="757"/>
      <c r="EOL27" s="757"/>
      <c r="EOM27" s="757"/>
      <c r="EON27" s="757"/>
      <c r="EOO27" s="757"/>
      <c r="EOP27" s="757"/>
      <c r="EOQ27" s="757"/>
      <c r="EOR27" s="757"/>
      <c r="EOS27" s="757"/>
      <c r="EOT27" s="757"/>
      <c r="EOU27" s="757"/>
      <c r="EOV27" s="757"/>
      <c r="EOW27" s="757"/>
      <c r="EOX27" s="757"/>
      <c r="EOY27" s="757"/>
      <c r="EOZ27" s="757"/>
      <c r="EPA27" s="757"/>
      <c r="EPB27" s="757"/>
      <c r="EPC27" s="757"/>
      <c r="EPD27" s="757"/>
      <c r="EPE27" s="757"/>
      <c r="EPF27" s="757"/>
      <c r="EPG27" s="757"/>
      <c r="EPH27" s="757"/>
      <c r="EPI27" s="757"/>
      <c r="EPJ27" s="757"/>
      <c r="EPK27" s="757"/>
      <c r="EPL27" s="757"/>
      <c r="EPM27" s="757"/>
      <c r="EPN27" s="757"/>
      <c r="EPO27" s="757"/>
      <c r="EPP27" s="757"/>
      <c r="EPQ27" s="757"/>
      <c r="EPR27" s="757"/>
      <c r="EPS27" s="757"/>
      <c r="EPT27" s="757"/>
      <c r="EPU27" s="757"/>
      <c r="EPV27" s="757"/>
      <c r="EPW27" s="757"/>
      <c r="EPX27" s="757"/>
      <c r="EPY27" s="757"/>
      <c r="EPZ27" s="757"/>
      <c r="EQA27" s="757"/>
      <c r="EQB27" s="757"/>
      <c r="EQC27" s="757"/>
      <c r="EQD27" s="757"/>
      <c r="EQE27" s="757"/>
      <c r="EQF27" s="757"/>
      <c r="EQG27" s="757"/>
      <c r="EQH27" s="757"/>
      <c r="EQI27" s="757"/>
      <c r="EQJ27" s="757"/>
      <c r="EQK27" s="757"/>
      <c r="EQL27" s="757"/>
      <c r="EQM27" s="757"/>
      <c r="EQN27" s="757"/>
      <c r="EQO27" s="757"/>
      <c r="EQP27" s="757"/>
      <c r="EQQ27" s="757"/>
      <c r="EQR27" s="757"/>
      <c r="EQS27" s="757"/>
      <c r="EQT27" s="757"/>
      <c r="EQU27" s="757"/>
      <c r="EQV27" s="757"/>
      <c r="EQW27" s="757"/>
      <c r="EQX27" s="757"/>
      <c r="EQY27" s="757"/>
      <c r="EQZ27" s="757"/>
      <c r="ERA27" s="757"/>
      <c r="ERB27" s="757"/>
      <c r="ERC27" s="757"/>
      <c r="ERD27" s="757"/>
      <c r="ERE27" s="757"/>
      <c r="ERF27" s="757"/>
      <c r="ERG27" s="757"/>
      <c r="ERH27" s="757"/>
      <c r="ERI27" s="757"/>
      <c r="ERJ27" s="757"/>
      <c r="ERK27" s="757"/>
      <c r="ERL27" s="757"/>
      <c r="ERM27" s="757"/>
      <c r="ERN27" s="757"/>
      <c r="ERO27" s="757"/>
      <c r="ERP27" s="757"/>
      <c r="ERQ27" s="757"/>
      <c r="ERR27" s="757"/>
      <c r="ERS27" s="757"/>
      <c r="ERT27" s="757"/>
      <c r="ERU27" s="757"/>
      <c r="ERV27" s="757"/>
      <c r="ERW27" s="757"/>
      <c r="ERX27" s="757"/>
      <c r="ERY27" s="757"/>
      <c r="ERZ27" s="757"/>
      <c r="ESA27" s="757"/>
      <c r="ESB27" s="757"/>
      <c r="ESC27" s="757"/>
      <c r="ESD27" s="757"/>
      <c r="ESE27" s="757"/>
      <c r="ESF27" s="757"/>
      <c r="ESG27" s="757"/>
      <c r="ESH27" s="757"/>
      <c r="ESI27" s="757"/>
      <c r="ESJ27" s="757"/>
      <c r="ESK27" s="757"/>
      <c r="ESL27" s="757"/>
      <c r="ESM27" s="757"/>
      <c r="ESN27" s="757"/>
      <c r="ESO27" s="757"/>
      <c r="ESP27" s="757"/>
      <c r="ESQ27" s="757"/>
      <c r="ESR27" s="757"/>
      <c r="ESS27" s="757"/>
      <c r="EST27" s="757"/>
      <c r="ESU27" s="757"/>
      <c r="ESV27" s="757"/>
      <c r="ESW27" s="757"/>
      <c r="ESX27" s="757"/>
      <c r="ESY27" s="757"/>
      <c r="ESZ27" s="757"/>
      <c r="ETA27" s="757"/>
      <c r="ETB27" s="757"/>
      <c r="ETC27" s="757"/>
      <c r="ETD27" s="757"/>
      <c r="ETE27" s="757"/>
      <c r="ETF27" s="757"/>
      <c r="ETG27" s="757"/>
      <c r="ETH27" s="757"/>
      <c r="ETI27" s="757"/>
      <c r="ETJ27" s="757"/>
      <c r="ETK27" s="757"/>
      <c r="ETL27" s="757"/>
      <c r="ETM27" s="757"/>
      <c r="ETN27" s="757"/>
      <c r="ETO27" s="757"/>
      <c r="ETP27" s="757"/>
      <c r="ETQ27" s="757"/>
      <c r="ETR27" s="757"/>
      <c r="ETS27" s="757"/>
      <c r="ETT27" s="757"/>
      <c r="ETU27" s="757"/>
      <c r="ETV27" s="757"/>
      <c r="ETW27" s="757"/>
      <c r="ETX27" s="757"/>
      <c r="ETY27" s="757"/>
      <c r="ETZ27" s="757"/>
      <c r="EUA27" s="757"/>
      <c r="EUB27" s="757"/>
      <c r="EUC27" s="757"/>
      <c r="EUD27" s="757"/>
      <c r="EUE27" s="757"/>
      <c r="EUF27" s="757"/>
      <c r="EUG27" s="757"/>
      <c r="EUH27" s="757"/>
      <c r="EUI27" s="757"/>
      <c r="EUJ27" s="757"/>
      <c r="EUK27" s="757"/>
      <c r="EUL27" s="757"/>
      <c r="EUM27" s="757"/>
      <c r="EUN27" s="757"/>
      <c r="EUO27" s="757"/>
      <c r="EUP27" s="757"/>
      <c r="EUQ27" s="757"/>
      <c r="EUR27" s="757"/>
      <c r="EUS27" s="757"/>
      <c r="EUT27" s="757"/>
      <c r="EUU27" s="757"/>
      <c r="EUV27" s="757"/>
      <c r="EUW27" s="757"/>
      <c r="EUX27" s="757"/>
      <c r="EUY27" s="757"/>
      <c r="EUZ27" s="757"/>
      <c r="EVA27" s="757"/>
      <c r="EVB27" s="757"/>
      <c r="EVC27" s="757"/>
      <c r="EVD27" s="757"/>
      <c r="EVE27" s="757"/>
      <c r="EVF27" s="757"/>
      <c r="EVG27" s="757"/>
      <c r="EVH27" s="757"/>
      <c r="EVI27" s="757"/>
      <c r="EVJ27" s="757"/>
      <c r="EVK27" s="757"/>
      <c r="EVL27" s="757"/>
      <c r="EVM27" s="757"/>
      <c r="EVN27" s="757"/>
      <c r="EVO27" s="757"/>
      <c r="EVP27" s="757"/>
      <c r="EVQ27" s="757"/>
      <c r="EVR27" s="757"/>
      <c r="EVS27" s="757"/>
      <c r="EVT27" s="757"/>
      <c r="EVU27" s="757"/>
      <c r="EVV27" s="757"/>
      <c r="EVW27" s="757"/>
      <c r="EVX27" s="757"/>
      <c r="EVY27" s="757"/>
      <c r="EVZ27" s="757"/>
      <c r="EWA27" s="757"/>
      <c r="EWB27" s="757"/>
      <c r="EWC27" s="757"/>
      <c r="EWD27" s="757"/>
      <c r="EWE27" s="757"/>
      <c r="EWF27" s="757"/>
      <c r="EWG27" s="757"/>
      <c r="EWH27" s="757"/>
      <c r="EWI27" s="757"/>
      <c r="EWJ27" s="757"/>
      <c r="EWK27" s="757"/>
      <c r="EWL27" s="757"/>
      <c r="EWM27" s="757"/>
      <c r="EWN27" s="757"/>
      <c r="EWO27" s="757"/>
      <c r="EWP27" s="757"/>
      <c r="EWQ27" s="757"/>
      <c r="EWR27" s="757"/>
      <c r="EWS27" s="757"/>
      <c r="EWT27" s="757"/>
      <c r="EWU27" s="757"/>
      <c r="EWV27" s="757"/>
      <c r="EWW27" s="757"/>
      <c r="EWX27" s="757"/>
      <c r="EWY27" s="757"/>
      <c r="EWZ27" s="757"/>
      <c r="EXA27" s="757"/>
      <c r="EXB27" s="757"/>
      <c r="EXC27" s="757"/>
      <c r="EXD27" s="757"/>
      <c r="EXE27" s="757"/>
      <c r="EXF27" s="757"/>
      <c r="EXG27" s="757"/>
      <c r="EXH27" s="757"/>
      <c r="EXI27" s="757"/>
      <c r="EXJ27" s="757"/>
      <c r="EXK27" s="757"/>
      <c r="EXL27" s="757"/>
      <c r="EXM27" s="757"/>
      <c r="EXN27" s="757"/>
      <c r="EXO27" s="757"/>
      <c r="EXP27" s="757"/>
      <c r="EXQ27" s="757"/>
      <c r="EXR27" s="757"/>
      <c r="EXS27" s="757"/>
      <c r="EXT27" s="757"/>
      <c r="EXU27" s="757"/>
      <c r="EXV27" s="757"/>
      <c r="EXW27" s="757"/>
      <c r="EXX27" s="757"/>
      <c r="EXY27" s="757"/>
      <c r="EXZ27" s="757"/>
      <c r="EYA27" s="757"/>
      <c r="EYB27" s="757"/>
      <c r="EYC27" s="757"/>
      <c r="EYD27" s="757"/>
      <c r="EYE27" s="757"/>
      <c r="EYF27" s="757"/>
      <c r="EYG27" s="757"/>
      <c r="EYH27" s="757"/>
      <c r="EYI27" s="757"/>
      <c r="EYJ27" s="757"/>
      <c r="EYK27" s="757"/>
      <c r="EYL27" s="757"/>
      <c r="EYM27" s="757"/>
      <c r="EYN27" s="757"/>
      <c r="EYO27" s="757"/>
      <c r="EYP27" s="757"/>
      <c r="EYQ27" s="757"/>
      <c r="EYR27" s="757"/>
      <c r="EYS27" s="757"/>
      <c r="EYT27" s="757"/>
      <c r="EYU27" s="757"/>
      <c r="EYV27" s="757"/>
      <c r="EYW27" s="757"/>
      <c r="EYX27" s="757"/>
      <c r="EYY27" s="757"/>
      <c r="EYZ27" s="757"/>
      <c r="EZA27" s="757"/>
      <c r="EZB27" s="757"/>
      <c r="EZC27" s="757"/>
      <c r="EZD27" s="757"/>
      <c r="EZE27" s="757"/>
      <c r="EZF27" s="757"/>
      <c r="EZG27" s="757"/>
      <c r="EZH27" s="757"/>
      <c r="EZI27" s="757"/>
      <c r="EZJ27" s="757"/>
      <c r="EZK27" s="757"/>
      <c r="EZL27" s="757"/>
      <c r="EZM27" s="757"/>
      <c r="EZN27" s="757"/>
      <c r="EZO27" s="757"/>
      <c r="EZP27" s="757"/>
      <c r="EZQ27" s="757"/>
      <c r="EZR27" s="757"/>
      <c r="EZS27" s="757"/>
      <c r="EZT27" s="757"/>
      <c r="EZU27" s="757"/>
      <c r="EZV27" s="757"/>
      <c r="EZW27" s="757"/>
      <c r="EZX27" s="757"/>
      <c r="EZY27" s="757"/>
      <c r="EZZ27" s="757"/>
      <c r="FAA27" s="757"/>
      <c r="FAB27" s="757"/>
      <c r="FAC27" s="757"/>
      <c r="FAD27" s="757"/>
      <c r="FAE27" s="757"/>
      <c r="FAF27" s="757"/>
      <c r="FAG27" s="757"/>
      <c r="FAH27" s="757"/>
      <c r="FAI27" s="757"/>
      <c r="FAJ27" s="757"/>
      <c r="FAK27" s="757"/>
      <c r="FAL27" s="757"/>
      <c r="FAM27" s="757"/>
      <c r="FAN27" s="757"/>
      <c r="FAO27" s="757"/>
      <c r="FAP27" s="757"/>
      <c r="FAQ27" s="757"/>
      <c r="FAR27" s="757"/>
      <c r="FAS27" s="757"/>
      <c r="FAT27" s="757"/>
      <c r="FAU27" s="757"/>
      <c r="FAV27" s="757"/>
      <c r="FAW27" s="757"/>
      <c r="FAX27" s="757"/>
      <c r="FAY27" s="757"/>
      <c r="FAZ27" s="757"/>
      <c r="FBA27" s="757"/>
      <c r="FBB27" s="757"/>
      <c r="FBC27" s="757"/>
      <c r="FBD27" s="757"/>
      <c r="FBE27" s="757"/>
      <c r="FBF27" s="757"/>
      <c r="FBG27" s="757"/>
      <c r="FBH27" s="757"/>
      <c r="FBI27" s="757"/>
      <c r="FBJ27" s="757"/>
      <c r="FBK27" s="757"/>
      <c r="FBL27" s="757"/>
      <c r="FBM27" s="757"/>
      <c r="FBN27" s="757"/>
      <c r="FBO27" s="757"/>
      <c r="FBP27" s="757"/>
      <c r="FBQ27" s="757"/>
      <c r="FBR27" s="757"/>
      <c r="FBS27" s="757"/>
      <c r="FBT27" s="757"/>
      <c r="FBU27" s="757"/>
      <c r="FBV27" s="757"/>
      <c r="FBW27" s="757"/>
      <c r="FBX27" s="757"/>
      <c r="FBY27" s="757"/>
      <c r="FBZ27" s="757"/>
      <c r="FCA27" s="757"/>
      <c r="FCB27" s="757"/>
      <c r="FCC27" s="757"/>
      <c r="FCD27" s="757"/>
      <c r="FCE27" s="757"/>
      <c r="FCF27" s="757"/>
      <c r="FCG27" s="757"/>
      <c r="FCH27" s="757"/>
      <c r="FCI27" s="757"/>
      <c r="FCJ27" s="757"/>
      <c r="FCK27" s="757"/>
      <c r="FCL27" s="757"/>
      <c r="FCM27" s="757"/>
      <c r="FCN27" s="757"/>
      <c r="FCO27" s="757"/>
      <c r="FCP27" s="757"/>
      <c r="FCQ27" s="757"/>
      <c r="FCR27" s="757"/>
      <c r="FCS27" s="757"/>
      <c r="FCT27" s="757"/>
      <c r="FCU27" s="757"/>
      <c r="FCV27" s="757"/>
      <c r="FCW27" s="757"/>
      <c r="FCX27" s="757"/>
      <c r="FCY27" s="757"/>
      <c r="FCZ27" s="757"/>
      <c r="FDA27" s="757"/>
      <c r="FDB27" s="757"/>
      <c r="FDC27" s="757"/>
      <c r="FDD27" s="757"/>
      <c r="FDE27" s="757"/>
      <c r="FDF27" s="757"/>
      <c r="FDG27" s="757"/>
      <c r="FDH27" s="757"/>
      <c r="FDI27" s="757"/>
      <c r="FDJ27" s="757"/>
      <c r="FDK27" s="757"/>
      <c r="FDL27" s="757"/>
      <c r="FDM27" s="757"/>
      <c r="FDN27" s="757"/>
      <c r="FDO27" s="757"/>
      <c r="FDP27" s="757"/>
      <c r="FDQ27" s="757"/>
      <c r="FDR27" s="757"/>
      <c r="FDS27" s="757"/>
      <c r="FDT27" s="757"/>
      <c r="FDU27" s="757"/>
      <c r="FDV27" s="757"/>
      <c r="FDW27" s="757"/>
      <c r="FDX27" s="757"/>
      <c r="FDY27" s="757"/>
      <c r="FDZ27" s="757"/>
      <c r="FEA27" s="757"/>
      <c r="FEB27" s="757"/>
      <c r="FEC27" s="757"/>
      <c r="FED27" s="757"/>
      <c r="FEE27" s="757"/>
      <c r="FEF27" s="757"/>
      <c r="FEG27" s="757"/>
      <c r="FEH27" s="757"/>
      <c r="FEI27" s="757"/>
      <c r="FEJ27" s="757"/>
      <c r="FEK27" s="757"/>
      <c r="FEL27" s="757"/>
      <c r="FEM27" s="757"/>
      <c r="FEN27" s="757"/>
      <c r="FEO27" s="757"/>
      <c r="FEP27" s="757"/>
      <c r="FEQ27" s="757"/>
      <c r="FER27" s="757"/>
      <c r="FES27" s="757"/>
      <c r="FET27" s="757"/>
      <c r="FEU27" s="757"/>
      <c r="FEV27" s="757"/>
      <c r="FEW27" s="757"/>
      <c r="FEX27" s="757"/>
      <c r="FEY27" s="757"/>
      <c r="FEZ27" s="757"/>
      <c r="FFA27" s="757"/>
      <c r="FFB27" s="757"/>
      <c r="FFC27" s="757"/>
      <c r="FFD27" s="757"/>
      <c r="FFE27" s="757"/>
      <c r="FFF27" s="757"/>
      <c r="FFG27" s="757"/>
      <c r="FFH27" s="757"/>
      <c r="FFI27" s="757"/>
      <c r="FFJ27" s="757"/>
      <c r="FFK27" s="757"/>
      <c r="FFL27" s="757"/>
      <c r="FFM27" s="757"/>
      <c r="FFN27" s="757"/>
      <c r="FFO27" s="757"/>
      <c r="FFP27" s="757"/>
      <c r="FFQ27" s="757"/>
      <c r="FFR27" s="757"/>
      <c r="FFS27" s="757"/>
      <c r="FFT27" s="757"/>
      <c r="FFU27" s="757"/>
      <c r="FFV27" s="757"/>
      <c r="FFW27" s="757"/>
      <c r="FFX27" s="757"/>
      <c r="FFY27" s="757"/>
      <c r="FFZ27" s="757"/>
      <c r="FGA27" s="757"/>
      <c r="FGB27" s="757"/>
      <c r="FGC27" s="757"/>
      <c r="FGD27" s="757"/>
      <c r="FGE27" s="757"/>
      <c r="FGF27" s="757"/>
      <c r="FGG27" s="757"/>
      <c r="FGH27" s="757"/>
      <c r="FGI27" s="757"/>
      <c r="FGJ27" s="757"/>
      <c r="FGK27" s="757"/>
      <c r="FGL27" s="757"/>
      <c r="FGM27" s="757"/>
      <c r="FGN27" s="757"/>
      <c r="FGO27" s="757"/>
      <c r="FGP27" s="757"/>
      <c r="FGQ27" s="757"/>
      <c r="FGR27" s="757"/>
      <c r="FGS27" s="757"/>
      <c r="FGT27" s="757"/>
      <c r="FGU27" s="757"/>
      <c r="FGV27" s="757"/>
      <c r="FGW27" s="757"/>
      <c r="FGX27" s="757"/>
      <c r="FGY27" s="757"/>
      <c r="FGZ27" s="757"/>
      <c r="FHA27" s="757"/>
      <c r="FHB27" s="757"/>
      <c r="FHC27" s="757"/>
      <c r="FHD27" s="757"/>
      <c r="FHE27" s="757"/>
      <c r="FHF27" s="757"/>
      <c r="FHG27" s="757"/>
      <c r="FHH27" s="757"/>
      <c r="FHI27" s="757"/>
      <c r="FHJ27" s="757"/>
      <c r="FHK27" s="757"/>
      <c r="FHL27" s="757"/>
      <c r="FHM27" s="757"/>
      <c r="FHN27" s="757"/>
      <c r="FHO27" s="757"/>
      <c r="FHP27" s="757"/>
      <c r="FHQ27" s="757"/>
      <c r="FHR27" s="757"/>
      <c r="FHS27" s="757"/>
      <c r="FHT27" s="757"/>
      <c r="FHU27" s="757"/>
      <c r="FHV27" s="757"/>
      <c r="FHW27" s="757"/>
      <c r="FHX27" s="757"/>
      <c r="FHY27" s="757"/>
      <c r="FHZ27" s="757"/>
      <c r="FIA27" s="757"/>
      <c r="FIB27" s="757"/>
      <c r="FIC27" s="757"/>
      <c r="FID27" s="757"/>
      <c r="FIE27" s="757"/>
      <c r="FIF27" s="757"/>
      <c r="FIG27" s="757"/>
      <c r="FIH27" s="757"/>
      <c r="FII27" s="757"/>
      <c r="FIJ27" s="757"/>
      <c r="FIK27" s="757"/>
      <c r="FIL27" s="757"/>
      <c r="FIM27" s="757"/>
      <c r="FIN27" s="757"/>
      <c r="FIO27" s="757"/>
      <c r="FIP27" s="757"/>
      <c r="FIQ27" s="757"/>
      <c r="FIR27" s="757"/>
      <c r="FIS27" s="757"/>
      <c r="FIT27" s="757"/>
      <c r="FIU27" s="757"/>
      <c r="FIV27" s="757"/>
      <c r="FIW27" s="757"/>
      <c r="FIX27" s="757"/>
      <c r="FIY27" s="757"/>
      <c r="FIZ27" s="757"/>
      <c r="FJA27" s="757"/>
      <c r="FJB27" s="757"/>
      <c r="FJC27" s="757"/>
      <c r="FJD27" s="757"/>
      <c r="FJE27" s="757"/>
      <c r="FJF27" s="757"/>
      <c r="FJG27" s="757"/>
      <c r="FJH27" s="757"/>
      <c r="FJI27" s="757"/>
      <c r="FJJ27" s="757"/>
      <c r="FJK27" s="757"/>
      <c r="FJL27" s="757"/>
      <c r="FJM27" s="757"/>
      <c r="FJN27" s="757"/>
      <c r="FJO27" s="757"/>
      <c r="FJP27" s="757"/>
      <c r="FJQ27" s="757"/>
      <c r="FJR27" s="757"/>
      <c r="FJS27" s="757"/>
      <c r="FJT27" s="757"/>
      <c r="FJU27" s="757"/>
      <c r="FJV27" s="757"/>
      <c r="FJW27" s="757"/>
      <c r="FJX27" s="757"/>
      <c r="FJY27" s="757"/>
      <c r="FJZ27" s="757"/>
      <c r="FKA27" s="757"/>
      <c r="FKB27" s="757"/>
      <c r="FKC27" s="757"/>
      <c r="FKD27" s="757"/>
      <c r="FKE27" s="757"/>
      <c r="FKF27" s="757"/>
      <c r="FKG27" s="757"/>
      <c r="FKH27" s="757"/>
      <c r="FKI27" s="757"/>
      <c r="FKJ27" s="757"/>
      <c r="FKK27" s="757"/>
      <c r="FKL27" s="757"/>
      <c r="FKM27" s="757"/>
      <c r="FKN27" s="757"/>
      <c r="FKO27" s="757"/>
      <c r="FKP27" s="757"/>
      <c r="FKQ27" s="757"/>
      <c r="FKR27" s="757"/>
      <c r="FKS27" s="757"/>
      <c r="FKT27" s="757"/>
      <c r="FKU27" s="757"/>
      <c r="FKV27" s="757"/>
      <c r="FKW27" s="757"/>
      <c r="FKX27" s="757"/>
      <c r="FKY27" s="757"/>
      <c r="FKZ27" s="757"/>
      <c r="FLA27" s="757"/>
      <c r="FLB27" s="757"/>
      <c r="FLC27" s="757"/>
      <c r="FLD27" s="757"/>
      <c r="FLE27" s="757"/>
      <c r="FLF27" s="757"/>
      <c r="FLG27" s="757"/>
      <c r="FLH27" s="757"/>
      <c r="FLI27" s="757"/>
      <c r="FLJ27" s="757"/>
      <c r="FLK27" s="757"/>
      <c r="FLL27" s="757"/>
      <c r="FLM27" s="757"/>
      <c r="FLN27" s="757"/>
      <c r="FLO27" s="757"/>
      <c r="FLP27" s="757"/>
      <c r="FLQ27" s="757"/>
      <c r="FLR27" s="757"/>
      <c r="FLS27" s="757"/>
      <c r="FLT27" s="757"/>
      <c r="FLU27" s="757"/>
      <c r="FLV27" s="757"/>
      <c r="FLW27" s="757"/>
      <c r="FLX27" s="757"/>
      <c r="FLY27" s="757"/>
      <c r="FLZ27" s="757"/>
      <c r="FMA27" s="757"/>
      <c r="FMB27" s="757"/>
      <c r="FMC27" s="757"/>
      <c r="FMD27" s="757"/>
      <c r="FME27" s="757"/>
      <c r="FMF27" s="757"/>
      <c r="FMG27" s="757"/>
      <c r="FMH27" s="757"/>
      <c r="FMI27" s="757"/>
      <c r="FMJ27" s="757"/>
      <c r="FMK27" s="757"/>
      <c r="FML27" s="757"/>
      <c r="FMM27" s="757"/>
      <c r="FMN27" s="757"/>
      <c r="FMO27" s="757"/>
      <c r="FMP27" s="757"/>
      <c r="FMQ27" s="757"/>
      <c r="FMR27" s="757"/>
      <c r="FMS27" s="757"/>
      <c r="FMT27" s="757"/>
      <c r="FMU27" s="757"/>
      <c r="FMV27" s="757"/>
      <c r="FMW27" s="757"/>
      <c r="FMX27" s="757"/>
      <c r="FMY27" s="757"/>
      <c r="FMZ27" s="757"/>
      <c r="FNA27" s="757"/>
      <c r="FNB27" s="757"/>
      <c r="FNC27" s="757"/>
      <c r="FND27" s="757"/>
      <c r="FNE27" s="757"/>
      <c r="FNF27" s="757"/>
      <c r="FNG27" s="757"/>
      <c r="FNH27" s="757"/>
      <c r="FNI27" s="757"/>
      <c r="FNJ27" s="757"/>
      <c r="FNK27" s="757"/>
      <c r="FNL27" s="757"/>
      <c r="FNM27" s="757"/>
      <c r="FNN27" s="757"/>
      <c r="FNO27" s="757"/>
      <c r="FNP27" s="757"/>
      <c r="FNQ27" s="757"/>
      <c r="FNR27" s="757"/>
      <c r="FNS27" s="757"/>
      <c r="FNT27" s="757"/>
      <c r="FNU27" s="757"/>
      <c r="FNV27" s="757"/>
      <c r="FNW27" s="757"/>
      <c r="FNX27" s="757"/>
      <c r="FNY27" s="757"/>
      <c r="FNZ27" s="757"/>
      <c r="FOA27" s="757"/>
      <c r="FOB27" s="757"/>
      <c r="FOC27" s="757"/>
      <c r="FOD27" s="757"/>
      <c r="FOE27" s="757"/>
      <c r="FOF27" s="757"/>
      <c r="FOG27" s="757"/>
      <c r="FOH27" s="757"/>
      <c r="FOI27" s="757"/>
      <c r="FOJ27" s="757"/>
      <c r="FOK27" s="757"/>
      <c r="FOL27" s="757"/>
      <c r="FOM27" s="757"/>
      <c r="FON27" s="757"/>
      <c r="FOO27" s="757"/>
      <c r="FOP27" s="757"/>
      <c r="FOQ27" s="757"/>
      <c r="FOR27" s="757"/>
      <c r="FOS27" s="757"/>
      <c r="FOT27" s="757"/>
      <c r="FOU27" s="757"/>
      <c r="FOV27" s="757"/>
      <c r="FOW27" s="757"/>
      <c r="FOX27" s="757"/>
      <c r="FOY27" s="757"/>
      <c r="FOZ27" s="757"/>
      <c r="FPA27" s="757"/>
      <c r="FPB27" s="757"/>
      <c r="FPC27" s="757"/>
      <c r="FPD27" s="757"/>
      <c r="FPE27" s="757"/>
      <c r="FPF27" s="757"/>
      <c r="FPG27" s="757"/>
      <c r="FPH27" s="757"/>
      <c r="FPI27" s="757"/>
      <c r="FPJ27" s="757"/>
      <c r="FPK27" s="757"/>
      <c r="FPL27" s="757"/>
      <c r="FPM27" s="757"/>
      <c r="FPN27" s="757"/>
      <c r="FPO27" s="757"/>
      <c r="FPP27" s="757"/>
      <c r="FPQ27" s="757"/>
      <c r="FPR27" s="757"/>
      <c r="FPS27" s="757"/>
      <c r="FPT27" s="757"/>
      <c r="FPU27" s="757"/>
      <c r="FPV27" s="757"/>
      <c r="FPW27" s="757"/>
      <c r="FPX27" s="757"/>
      <c r="FPY27" s="757"/>
      <c r="FPZ27" s="757"/>
      <c r="FQA27" s="757"/>
      <c r="FQB27" s="757"/>
      <c r="FQC27" s="757"/>
      <c r="FQD27" s="757"/>
      <c r="FQE27" s="757"/>
      <c r="FQF27" s="757"/>
      <c r="FQG27" s="757"/>
      <c r="FQH27" s="757"/>
      <c r="FQI27" s="757"/>
      <c r="FQJ27" s="757"/>
      <c r="FQK27" s="757"/>
      <c r="FQL27" s="757"/>
      <c r="FQM27" s="757"/>
      <c r="FQN27" s="757"/>
      <c r="FQO27" s="757"/>
      <c r="FQP27" s="757"/>
      <c r="FQQ27" s="757"/>
      <c r="FQR27" s="757"/>
      <c r="FQS27" s="757"/>
      <c r="FQT27" s="757"/>
      <c r="FQU27" s="757"/>
      <c r="FQV27" s="757"/>
      <c r="FQW27" s="757"/>
      <c r="FQX27" s="757"/>
      <c r="FQY27" s="757"/>
      <c r="FQZ27" s="757"/>
      <c r="FRA27" s="757"/>
      <c r="FRB27" s="757"/>
      <c r="FRC27" s="757"/>
      <c r="FRD27" s="757"/>
      <c r="FRE27" s="757"/>
      <c r="FRF27" s="757"/>
      <c r="FRG27" s="757"/>
      <c r="FRH27" s="757"/>
      <c r="FRI27" s="757"/>
      <c r="FRJ27" s="757"/>
      <c r="FRK27" s="757"/>
      <c r="FRL27" s="757"/>
      <c r="FRM27" s="757"/>
      <c r="FRN27" s="757"/>
      <c r="FRO27" s="757"/>
      <c r="FRP27" s="757"/>
      <c r="FRQ27" s="757"/>
      <c r="FRR27" s="757"/>
      <c r="FRS27" s="757"/>
      <c r="FRT27" s="757"/>
      <c r="FRU27" s="757"/>
      <c r="FRV27" s="757"/>
      <c r="FRW27" s="757"/>
      <c r="FRX27" s="757"/>
      <c r="FRY27" s="757"/>
      <c r="FRZ27" s="757"/>
      <c r="FSA27" s="757"/>
      <c r="FSB27" s="757"/>
      <c r="FSC27" s="757"/>
      <c r="FSD27" s="757"/>
      <c r="FSE27" s="757"/>
      <c r="FSF27" s="757"/>
      <c r="FSG27" s="757"/>
      <c r="FSH27" s="757"/>
      <c r="FSI27" s="757"/>
      <c r="FSJ27" s="757"/>
      <c r="FSK27" s="757"/>
      <c r="FSL27" s="757"/>
      <c r="FSM27" s="757"/>
      <c r="FSN27" s="757"/>
      <c r="FSO27" s="757"/>
      <c r="FSP27" s="757"/>
      <c r="FSQ27" s="757"/>
      <c r="FSR27" s="757"/>
      <c r="FSS27" s="757"/>
      <c r="FST27" s="757"/>
      <c r="FSU27" s="757"/>
      <c r="FSV27" s="757"/>
      <c r="FSW27" s="757"/>
      <c r="FSX27" s="757"/>
      <c r="FSY27" s="757"/>
      <c r="FSZ27" s="757"/>
      <c r="FTA27" s="757"/>
      <c r="FTB27" s="757"/>
      <c r="FTC27" s="757"/>
      <c r="FTD27" s="757"/>
      <c r="FTE27" s="757"/>
      <c r="FTF27" s="757"/>
      <c r="FTG27" s="757"/>
      <c r="FTH27" s="757"/>
      <c r="FTI27" s="757"/>
      <c r="FTJ27" s="757"/>
      <c r="FTK27" s="757"/>
      <c r="FTL27" s="757"/>
      <c r="FTM27" s="757"/>
      <c r="FTN27" s="757"/>
      <c r="FTO27" s="757"/>
      <c r="FTP27" s="757"/>
      <c r="FTQ27" s="757"/>
      <c r="FTR27" s="757"/>
      <c r="FTS27" s="757"/>
      <c r="FTT27" s="757"/>
      <c r="FTU27" s="757"/>
      <c r="FTV27" s="757"/>
      <c r="FTW27" s="757"/>
      <c r="FTX27" s="757"/>
      <c r="FTY27" s="757"/>
      <c r="FTZ27" s="757"/>
      <c r="FUA27" s="757"/>
      <c r="FUB27" s="757"/>
      <c r="FUC27" s="757"/>
      <c r="FUD27" s="757"/>
      <c r="FUE27" s="757"/>
      <c r="FUF27" s="757"/>
      <c r="FUG27" s="757"/>
      <c r="FUH27" s="757"/>
      <c r="FUI27" s="757"/>
      <c r="FUJ27" s="757"/>
      <c r="FUK27" s="757"/>
      <c r="FUL27" s="757"/>
      <c r="FUM27" s="757"/>
      <c r="FUN27" s="757"/>
      <c r="FUO27" s="757"/>
      <c r="FUP27" s="757"/>
      <c r="FUQ27" s="757"/>
      <c r="FUR27" s="757"/>
      <c r="FUS27" s="757"/>
      <c r="FUT27" s="757"/>
      <c r="FUU27" s="757"/>
      <c r="FUV27" s="757"/>
      <c r="FUW27" s="757"/>
      <c r="FUX27" s="757"/>
      <c r="FUY27" s="757"/>
      <c r="FUZ27" s="757"/>
      <c r="FVA27" s="757"/>
      <c r="FVB27" s="757"/>
      <c r="FVC27" s="757"/>
      <c r="FVD27" s="757"/>
      <c r="FVE27" s="757"/>
      <c r="FVF27" s="757"/>
      <c r="FVG27" s="757"/>
      <c r="FVH27" s="757"/>
      <c r="FVI27" s="757"/>
      <c r="FVJ27" s="757"/>
      <c r="FVK27" s="757"/>
      <c r="FVL27" s="757"/>
      <c r="FVM27" s="757"/>
      <c r="FVN27" s="757"/>
      <c r="FVO27" s="757"/>
      <c r="FVP27" s="757"/>
      <c r="FVQ27" s="757"/>
      <c r="FVR27" s="757"/>
      <c r="FVS27" s="757"/>
      <c r="FVT27" s="757"/>
      <c r="FVU27" s="757"/>
      <c r="FVV27" s="757"/>
      <c r="FVW27" s="757"/>
      <c r="FVX27" s="757"/>
      <c r="FVY27" s="757"/>
      <c r="FVZ27" s="757"/>
      <c r="FWA27" s="757"/>
      <c r="FWB27" s="757"/>
      <c r="FWC27" s="757"/>
      <c r="FWD27" s="757"/>
      <c r="FWE27" s="757"/>
      <c r="FWF27" s="757"/>
      <c r="FWG27" s="757"/>
      <c r="FWH27" s="757"/>
      <c r="FWI27" s="757"/>
      <c r="FWJ27" s="757"/>
      <c r="FWK27" s="757"/>
      <c r="FWL27" s="757"/>
      <c r="FWM27" s="757"/>
      <c r="FWN27" s="757"/>
      <c r="FWO27" s="757"/>
      <c r="FWP27" s="757"/>
      <c r="FWQ27" s="757"/>
      <c r="FWR27" s="757"/>
      <c r="FWS27" s="757"/>
      <c r="FWT27" s="757"/>
      <c r="FWU27" s="757"/>
      <c r="FWV27" s="757"/>
      <c r="FWW27" s="757"/>
      <c r="FWX27" s="757"/>
      <c r="FWY27" s="757"/>
      <c r="FWZ27" s="757"/>
      <c r="FXA27" s="757"/>
      <c r="FXB27" s="757"/>
      <c r="FXC27" s="757"/>
      <c r="FXD27" s="757"/>
      <c r="FXE27" s="757"/>
      <c r="FXF27" s="757"/>
      <c r="FXG27" s="757"/>
      <c r="FXH27" s="757"/>
      <c r="FXI27" s="757"/>
      <c r="FXJ27" s="757"/>
      <c r="FXK27" s="757"/>
      <c r="FXL27" s="757"/>
      <c r="FXM27" s="757"/>
      <c r="FXN27" s="757"/>
      <c r="FXO27" s="757"/>
      <c r="FXP27" s="757"/>
      <c r="FXQ27" s="757"/>
      <c r="FXR27" s="757"/>
      <c r="FXS27" s="757"/>
      <c r="FXT27" s="757"/>
      <c r="FXU27" s="757"/>
      <c r="FXV27" s="757"/>
      <c r="FXW27" s="757"/>
      <c r="FXX27" s="757"/>
      <c r="FXY27" s="757"/>
      <c r="FXZ27" s="757"/>
      <c r="FYA27" s="757"/>
      <c r="FYB27" s="757"/>
      <c r="FYC27" s="757"/>
      <c r="FYD27" s="757"/>
      <c r="FYE27" s="757"/>
      <c r="FYF27" s="757"/>
      <c r="FYG27" s="757"/>
      <c r="FYH27" s="757"/>
      <c r="FYI27" s="757"/>
      <c r="FYJ27" s="757"/>
      <c r="FYK27" s="757"/>
      <c r="FYL27" s="757"/>
      <c r="FYM27" s="757"/>
      <c r="FYN27" s="757"/>
      <c r="FYO27" s="757"/>
      <c r="FYP27" s="757"/>
      <c r="FYQ27" s="757"/>
      <c r="FYR27" s="757"/>
      <c r="FYS27" s="757"/>
      <c r="FYT27" s="757"/>
      <c r="FYU27" s="757"/>
      <c r="FYV27" s="757"/>
      <c r="FYW27" s="757"/>
      <c r="FYX27" s="757"/>
      <c r="FYY27" s="757"/>
      <c r="FYZ27" s="757"/>
      <c r="FZA27" s="757"/>
      <c r="FZB27" s="757"/>
      <c r="FZC27" s="757"/>
      <c r="FZD27" s="757"/>
      <c r="FZE27" s="757"/>
      <c r="FZF27" s="757"/>
      <c r="FZG27" s="757"/>
      <c r="FZH27" s="757"/>
      <c r="FZI27" s="757"/>
      <c r="FZJ27" s="757"/>
      <c r="FZK27" s="757"/>
      <c r="FZL27" s="757"/>
      <c r="FZM27" s="757"/>
      <c r="FZN27" s="757"/>
      <c r="FZO27" s="757"/>
      <c r="FZP27" s="757"/>
      <c r="FZQ27" s="757"/>
      <c r="FZR27" s="757"/>
      <c r="FZS27" s="757"/>
      <c r="FZT27" s="757"/>
      <c r="FZU27" s="757"/>
      <c r="FZV27" s="757"/>
      <c r="FZW27" s="757"/>
      <c r="FZX27" s="757"/>
      <c r="FZY27" s="757"/>
      <c r="FZZ27" s="757"/>
      <c r="GAA27" s="757"/>
      <c r="GAB27" s="757"/>
      <c r="GAC27" s="757"/>
      <c r="GAD27" s="757"/>
      <c r="GAE27" s="757"/>
      <c r="GAF27" s="757"/>
      <c r="GAG27" s="757"/>
      <c r="GAH27" s="757"/>
      <c r="GAI27" s="757"/>
      <c r="GAJ27" s="757"/>
      <c r="GAK27" s="757"/>
      <c r="GAL27" s="757"/>
      <c r="GAM27" s="757"/>
      <c r="GAN27" s="757"/>
      <c r="GAO27" s="757"/>
      <c r="GAP27" s="757"/>
      <c r="GAQ27" s="757"/>
      <c r="GAR27" s="757"/>
      <c r="GAS27" s="757"/>
      <c r="GAT27" s="757"/>
      <c r="GAU27" s="757"/>
      <c r="GAV27" s="757"/>
      <c r="GAW27" s="757"/>
      <c r="GAX27" s="757"/>
      <c r="GAY27" s="757"/>
      <c r="GAZ27" s="757"/>
      <c r="GBA27" s="757"/>
      <c r="GBB27" s="757"/>
      <c r="GBC27" s="757"/>
      <c r="GBD27" s="757"/>
      <c r="GBE27" s="757"/>
      <c r="GBF27" s="757"/>
      <c r="GBG27" s="757"/>
      <c r="GBH27" s="757"/>
      <c r="GBI27" s="757"/>
      <c r="GBJ27" s="757"/>
      <c r="GBK27" s="757"/>
      <c r="GBL27" s="757"/>
      <c r="GBM27" s="757"/>
      <c r="GBN27" s="757"/>
      <c r="GBO27" s="757"/>
      <c r="GBP27" s="757"/>
      <c r="GBQ27" s="757"/>
      <c r="GBR27" s="757"/>
      <c r="GBS27" s="757"/>
      <c r="GBT27" s="757"/>
      <c r="GBU27" s="757"/>
      <c r="GBV27" s="757"/>
      <c r="GBW27" s="757"/>
      <c r="GBX27" s="757"/>
      <c r="GBY27" s="757"/>
      <c r="GBZ27" s="757"/>
      <c r="GCA27" s="757"/>
      <c r="GCB27" s="757"/>
      <c r="GCC27" s="757"/>
      <c r="GCD27" s="757"/>
      <c r="GCE27" s="757"/>
      <c r="GCF27" s="757"/>
      <c r="GCG27" s="757"/>
      <c r="GCH27" s="757"/>
      <c r="GCI27" s="757"/>
      <c r="GCJ27" s="757"/>
      <c r="GCK27" s="757"/>
      <c r="GCL27" s="757"/>
      <c r="GCM27" s="757"/>
      <c r="GCN27" s="757"/>
      <c r="GCO27" s="757"/>
      <c r="GCP27" s="757"/>
      <c r="GCQ27" s="757"/>
      <c r="GCR27" s="757"/>
      <c r="GCS27" s="757"/>
      <c r="GCT27" s="757"/>
      <c r="GCU27" s="757"/>
      <c r="GCV27" s="757"/>
      <c r="GCW27" s="757"/>
      <c r="GCX27" s="757"/>
      <c r="GCY27" s="757"/>
      <c r="GCZ27" s="757"/>
      <c r="GDA27" s="757"/>
      <c r="GDB27" s="757"/>
      <c r="GDC27" s="757"/>
      <c r="GDD27" s="757"/>
      <c r="GDE27" s="757"/>
      <c r="GDF27" s="757"/>
      <c r="GDG27" s="757"/>
      <c r="GDH27" s="757"/>
      <c r="GDI27" s="757"/>
      <c r="GDJ27" s="757"/>
      <c r="GDK27" s="757"/>
      <c r="GDL27" s="757"/>
      <c r="GDM27" s="757"/>
      <c r="GDN27" s="757"/>
      <c r="GDO27" s="757"/>
      <c r="GDP27" s="757"/>
      <c r="GDQ27" s="757"/>
      <c r="GDR27" s="757"/>
      <c r="GDS27" s="757"/>
      <c r="GDT27" s="757"/>
      <c r="GDU27" s="757"/>
      <c r="GDV27" s="757"/>
      <c r="GDW27" s="757"/>
      <c r="GDX27" s="757"/>
      <c r="GDY27" s="757"/>
      <c r="GDZ27" s="757"/>
      <c r="GEA27" s="757"/>
      <c r="GEB27" s="757"/>
      <c r="GEC27" s="757"/>
      <c r="GED27" s="757"/>
      <c r="GEE27" s="757"/>
      <c r="GEF27" s="757"/>
      <c r="GEG27" s="757"/>
      <c r="GEH27" s="757"/>
      <c r="GEI27" s="757"/>
      <c r="GEJ27" s="757"/>
      <c r="GEK27" s="757"/>
      <c r="GEL27" s="757"/>
      <c r="GEM27" s="757"/>
      <c r="GEN27" s="757"/>
      <c r="GEO27" s="757"/>
      <c r="GEP27" s="757"/>
      <c r="GEQ27" s="757"/>
      <c r="GER27" s="757"/>
      <c r="GES27" s="757"/>
      <c r="GET27" s="757"/>
      <c r="GEU27" s="757"/>
      <c r="GEV27" s="757"/>
      <c r="GEW27" s="757"/>
      <c r="GEX27" s="757"/>
      <c r="GEY27" s="757"/>
      <c r="GEZ27" s="757"/>
      <c r="GFA27" s="757"/>
      <c r="GFB27" s="757"/>
      <c r="GFC27" s="757"/>
      <c r="GFD27" s="757"/>
      <c r="GFE27" s="757"/>
      <c r="GFF27" s="757"/>
      <c r="GFG27" s="757"/>
      <c r="GFH27" s="757"/>
      <c r="GFI27" s="757"/>
      <c r="GFJ27" s="757"/>
      <c r="GFK27" s="757"/>
      <c r="GFL27" s="757"/>
      <c r="GFM27" s="757"/>
      <c r="GFN27" s="757"/>
      <c r="GFO27" s="757"/>
      <c r="GFP27" s="757"/>
      <c r="GFQ27" s="757"/>
      <c r="GFR27" s="757"/>
      <c r="GFS27" s="757"/>
      <c r="GFT27" s="757"/>
      <c r="GFU27" s="757"/>
      <c r="GFV27" s="757"/>
      <c r="GFW27" s="757"/>
      <c r="GFX27" s="757"/>
      <c r="GFY27" s="757"/>
      <c r="GFZ27" s="757"/>
      <c r="GGA27" s="757"/>
      <c r="GGB27" s="757"/>
      <c r="GGC27" s="757"/>
      <c r="GGD27" s="757"/>
      <c r="GGE27" s="757"/>
      <c r="GGF27" s="757"/>
      <c r="GGG27" s="757"/>
      <c r="GGH27" s="757"/>
      <c r="GGI27" s="757"/>
      <c r="GGJ27" s="757"/>
      <c r="GGK27" s="757"/>
      <c r="GGL27" s="757"/>
      <c r="GGM27" s="757"/>
      <c r="GGN27" s="757"/>
      <c r="GGO27" s="757"/>
      <c r="GGP27" s="757"/>
      <c r="GGQ27" s="757"/>
      <c r="GGR27" s="757"/>
      <c r="GGS27" s="757"/>
      <c r="GGT27" s="757"/>
      <c r="GGU27" s="757"/>
      <c r="GGV27" s="757"/>
      <c r="GGW27" s="757"/>
      <c r="GGX27" s="757"/>
      <c r="GGY27" s="757"/>
      <c r="GGZ27" s="757"/>
      <c r="GHA27" s="757"/>
      <c r="GHB27" s="757"/>
      <c r="GHC27" s="757"/>
      <c r="GHD27" s="757"/>
      <c r="GHE27" s="757"/>
      <c r="GHF27" s="757"/>
      <c r="GHG27" s="757"/>
      <c r="GHH27" s="757"/>
      <c r="GHI27" s="757"/>
      <c r="GHJ27" s="757"/>
      <c r="GHK27" s="757"/>
      <c r="GHL27" s="757"/>
      <c r="GHM27" s="757"/>
      <c r="GHN27" s="757"/>
      <c r="GHO27" s="757"/>
      <c r="GHP27" s="757"/>
      <c r="GHQ27" s="757"/>
      <c r="GHR27" s="757"/>
      <c r="GHS27" s="757"/>
      <c r="GHT27" s="757"/>
      <c r="GHU27" s="757"/>
      <c r="GHV27" s="757"/>
      <c r="GHW27" s="757"/>
      <c r="GHX27" s="757"/>
      <c r="GHY27" s="757"/>
      <c r="GHZ27" s="757"/>
      <c r="GIA27" s="757"/>
      <c r="GIB27" s="757"/>
      <c r="GIC27" s="757"/>
      <c r="GID27" s="757"/>
      <c r="GIE27" s="757"/>
      <c r="GIF27" s="757"/>
      <c r="GIG27" s="757"/>
      <c r="GIH27" s="757"/>
      <c r="GII27" s="757"/>
      <c r="GIJ27" s="757"/>
      <c r="GIK27" s="757"/>
      <c r="GIL27" s="757"/>
      <c r="GIM27" s="757"/>
      <c r="GIN27" s="757"/>
      <c r="GIO27" s="757"/>
      <c r="GIP27" s="757"/>
      <c r="GIQ27" s="757"/>
      <c r="GIR27" s="757"/>
      <c r="GIS27" s="757"/>
      <c r="GIT27" s="757"/>
      <c r="GIU27" s="757"/>
      <c r="GIV27" s="757"/>
      <c r="GIW27" s="757"/>
      <c r="GIX27" s="757"/>
      <c r="GIY27" s="757"/>
      <c r="GIZ27" s="757"/>
      <c r="GJA27" s="757"/>
      <c r="GJB27" s="757"/>
      <c r="GJC27" s="757"/>
      <c r="GJD27" s="757"/>
      <c r="GJE27" s="757"/>
      <c r="GJF27" s="757"/>
      <c r="GJG27" s="757"/>
      <c r="GJH27" s="757"/>
      <c r="GJI27" s="757"/>
      <c r="GJJ27" s="757"/>
      <c r="GJK27" s="757"/>
      <c r="GJL27" s="757"/>
      <c r="GJM27" s="757"/>
      <c r="GJN27" s="757"/>
      <c r="GJO27" s="757"/>
      <c r="GJP27" s="757"/>
      <c r="GJQ27" s="757"/>
      <c r="GJR27" s="757"/>
      <c r="GJS27" s="757"/>
      <c r="GJT27" s="757"/>
      <c r="GJU27" s="757"/>
      <c r="GJV27" s="757"/>
      <c r="GJW27" s="757"/>
      <c r="GJX27" s="757"/>
      <c r="GJY27" s="757"/>
      <c r="GJZ27" s="757"/>
      <c r="GKA27" s="757"/>
      <c r="GKB27" s="757"/>
      <c r="GKC27" s="757"/>
      <c r="GKD27" s="757"/>
      <c r="GKE27" s="757"/>
      <c r="GKF27" s="757"/>
      <c r="GKG27" s="757"/>
      <c r="GKH27" s="757"/>
      <c r="GKI27" s="757"/>
      <c r="GKJ27" s="757"/>
      <c r="GKK27" s="757"/>
      <c r="GKL27" s="757"/>
      <c r="GKM27" s="757"/>
      <c r="GKN27" s="757"/>
      <c r="GKO27" s="757"/>
      <c r="GKP27" s="757"/>
      <c r="GKQ27" s="757"/>
      <c r="GKR27" s="757"/>
      <c r="GKS27" s="757"/>
      <c r="GKT27" s="757"/>
      <c r="GKU27" s="757"/>
      <c r="GKV27" s="757"/>
      <c r="GKW27" s="757"/>
      <c r="GKX27" s="757"/>
      <c r="GKY27" s="757"/>
      <c r="GKZ27" s="757"/>
      <c r="GLA27" s="757"/>
      <c r="GLB27" s="757"/>
      <c r="GLC27" s="757"/>
      <c r="GLD27" s="757"/>
      <c r="GLE27" s="757"/>
      <c r="GLF27" s="757"/>
      <c r="GLG27" s="757"/>
      <c r="GLH27" s="757"/>
      <c r="GLI27" s="757"/>
      <c r="GLJ27" s="757"/>
      <c r="GLK27" s="757"/>
      <c r="GLL27" s="757"/>
      <c r="GLM27" s="757"/>
      <c r="GLN27" s="757"/>
      <c r="GLO27" s="757"/>
      <c r="GLP27" s="757"/>
      <c r="GLQ27" s="757"/>
      <c r="GLR27" s="757"/>
      <c r="GLS27" s="757"/>
      <c r="GLT27" s="757"/>
      <c r="GLU27" s="757"/>
      <c r="GLV27" s="757"/>
      <c r="GLW27" s="757"/>
      <c r="GLX27" s="757"/>
      <c r="GLY27" s="757"/>
      <c r="GLZ27" s="757"/>
      <c r="GMA27" s="757"/>
      <c r="GMB27" s="757"/>
      <c r="GMC27" s="757"/>
      <c r="GMD27" s="757"/>
      <c r="GME27" s="757"/>
      <c r="GMF27" s="757"/>
      <c r="GMG27" s="757"/>
      <c r="GMH27" s="757"/>
      <c r="GMI27" s="757"/>
      <c r="GMJ27" s="757"/>
      <c r="GMK27" s="757"/>
      <c r="GML27" s="757"/>
      <c r="GMM27" s="757"/>
      <c r="GMN27" s="757"/>
      <c r="GMO27" s="757"/>
      <c r="GMP27" s="757"/>
      <c r="GMQ27" s="757"/>
      <c r="GMR27" s="757"/>
      <c r="GMS27" s="757"/>
      <c r="GMT27" s="757"/>
      <c r="GMU27" s="757"/>
      <c r="GMV27" s="757"/>
      <c r="GMW27" s="757"/>
      <c r="GMX27" s="757"/>
      <c r="GMY27" s="757"/>
      <c r="GMZ27" s="757"/>
      <c r="GNA27" s="757"/>
      <c r="GNB27" s="757"/>
      <c r="GNC27" s="757"/>
      <c r="GND27" s="757"/>
      <c r="GNE27" s="757"/>
      <c r="GNF27" s="757"/>
      <c r="GNG27" s="757"/>
      <c r="GNH27" s="757"/>
      <c r="GNI27" s="757"/>
      <c r="GNJ27" s="757"/>
      <c r="GNK27" s="757"/>
      <c r="GNL27" s="757"/>
      <c r="GNM27" s="757"/>
      <c r="GNN27" s="757"/>
      <c r="GNO27" s="757"/>
      <c r="GNP27" s="757"/>
      <c r="GNQ27" s="757"/>
      <c r="GNR27" s="757"/>
      <c r="GNS27" s="757"/>
      <c r="GNT27" s="757"/>
      <c r="GNU27" s="757"/>
      <c r="GNV27" s="757"/>
      <c r="GNW27" s="757"/>
      <c r="GNX27" s="757"/>
      <c r="GNY27" s="757"/>
      <c r="GNZ27" s="757"/>
      <c r="GOA27" s="757"/>
      <c r="GOB27" s="757"/>
      <c r="GOC27" s="757"/>
      <c r="GOD27" s="757"/>
      <c r="GOE27" s="757"/>
      <c r="GOF27" s="757"/>
      <c r="GOG27" s="757"/>
      <c r="GOH27" s="757"/>
      <c r="GOI27" s="757"/>
      <c r="GOJ27" s="757"/>
      <c r="GOK27" s="757"/>
      <c r="GOL27" s="757"/>
      <c r="GOM27" s="757"/>
      <c r="GON27" s="757"/>
      <c r="GOO27" s="757"/>
      <c r="GOP27" s="757"/>
      <c r="GOQ27" s="757"/>
      <c r="GOR27" s="757"/>
      <c r="GOS27" s="757"/>
      <c r="GOT27" s="757"/>
      <c r="GOU27" s="757"/>
      <c r="GOV27" s="757"/>
      <c r="GOW27" s="757"/>
      <c r="GOX27" s="757"/>
      <c r="GOY27" s="757"/>
      <c r="GOZ27" s="757"/>
      <c r="GPA27" s="757"/>
      <c r="GPB27" s="757"/>
      <c r="GPC27" s="757"/>
      <c r="GPD27" s="757"/>
      <c r="GPE27" s="757"/>
      <c r="GPF27" s="757"/>
      <c r="GPG27" s="757"/>
      <c r="GPH27" s="757"/>
      <c r="GPI27" s="757"/>
      <c r="GPJ27" s="757"/>
      <c r="GPK27" s="757"/>
      <c r="GPL27" s="757"/>
      <c r="GPM27" s="757"/>
      <c r="GPN27" s="757"/>
      <c r="GPO27" s="757"/>
      <c r="GPP27" s="757"/>
      <c r="GPQ27" s="757"/>
      <c r="GPR27" s="757"/>
      <c r="GPS27" s="757"/>
      <c r="GPT27" s="757"/>
      <c r="GPU27" s="757"/>
      <c r="GPV27" s="757"/>
      <c r="GPW27" s="757"/>
      <c r="GPX27" s="757"/>
      <c r="GPY27" s="757"/>
      <c r="GPZ27" s="757"/>
      <c r="GQA27" s="757"/>
      <c r="GQB27" s="757"/>
      <c r="GQC27" s="757"/>
      <c r="GQD27" s="757"/>
      <c r="GQE27" s="757"/>
      <c r="GQF27" s="757"/>
      <c r="GQG27" s="757"/>
      <c r="GQH27" s="757"/>
      <c r="GQI27" s="757"/>
      <c r="GQJ27" s="757"/>
      <c r="GQK27" s="757"/>
      <c r="GQL27" s="757"/>
      <c r="GQM27" s="757"/>
      <c r="GQN27" s="757"/>
      <c r="GQO27" s="757"/>
      <c r="GQP27" s="757"/>
      <c r="GQQ27" s="757"/>
      <c r="GQR27" s="757"/>
      <c r="GQS27" s="757"/>
      <c r="GQT27" s="757"/>
      <c r="GQU27" s="757"/>
      <c r="GQV27" s="757"/>
      <c r="GQW27" s="757"/>
      <c r="GQX27" s="757"/>
      <c r="GQY27" s="757"/>
      <c r="GQZ27" s="757"/>
      <c r="GRA27" s="757"/>
      <c r="GRB27" s="757"/>
      <c r="GRC27" s="757"/>
      <c r="GRD27" s="757"/>
      <c r="GRE27" s="757"/>
      <c r="GRF27" s="757"/>
      <c r="GRG27" s="757"/>
      <c r="GRH27" s="757"/>
      <c r="GRI27" s="757"/>
      <c r="GRJ27" s="757"/>
      <c r="GRK27" s="757"/>
      <c r="GRL27" s="757"/>
      <c r="GRM27" s="757"/>
      <c r="GRN27" s="757"/>
      <c r="GRO27" s="757"/>
      <c r="GRP27" s="757"/>
      <c r="GRQ27" s="757"/>
      <c r="GRR27" s="757"/>
      <c r="GRS27" s="757"/>
      <c r="GRT27" s="757"/>
      <c r="GRU27" s="757"/>
      <c r="GRV27" s="757"/>
      <c r="GRW27" s="757"/>
      <c r="GRX27" s="757"/>
      <c r="GRY27" s="757"/>
      <c r="GRZ27" s="757"/>
      <c r="GSA27" s="757"/>
      <c r="GSB27" s="757"/>
      <c r="GSC27" s="757"/>
      <c r="GSD27" s="757"/>
      <c r="GSE27" s="757"/>
      <c r="GSF27" s="757"/>
      <c r="GSG27" s="757"/>
      <c r="GSH27" s="757"/>
      <c r="GSI27" s="757"/>
      <c r="GSJ27" s="757"/>
      <c r="GSK27" s="757"/>
      <c r="GSL27" s="757"/>
      <c r="GSM27" s="757"/>
      <c r="GSN27" s="757"/>
      <c r="GSO27" s="757"/>
      <c r="GSP27" s="757"/>
      <c r="GSQ27" s="757"/>
      <c r="GSR27" s="757"/>
      <c r="GSS27" s="757"/>
      <c r="GST27" s="757"/>
      <c r="GSU27" s="757"/>
      <c r="GSV27" s="757"/>
      <c r="GSW27" s="757"/>
      <c r="GSX27" s="757"/>
      <c r="GSY27" s="757"/>
      <c r="GSZ27" s="757"/>
      <c r="GTA27" s="757"/>
      <c r="GTB27" s="757"/>
      <c r="GTC27" s="757"/>
      <c r="GTD27" s="757"/>
      <c r="GTE27" s="757"/>
      <c r="GTF27" s="757"/>
      <c r="GTG27" s="757"/>
      <c r="GTH27" s="757"/>
      <c r="GTI27" s="757"/>
      <c r="GTJ27" s="757"/>
      <c r="GTK27" s="757"/>
      <c r="GTL27" s="757"/>
      <c r="GTM27" s="757"/>
      <c r="GTN27" s="757"/>
      <c r="GTO27" s="757"/>
      <c r="GTP27" s="757"/>
      <c r="GTQ27" s="757"/>
      <c r="GTR27" s="757"/>
      <c r="GTS27" s="757"/>
      <c r="GTT27" s="757"/>
      <c r="GTU27" s="757"/>
      <c r="GTV27" s="757"/>
      <c r="GTW27" s="757"/>
      <c r="GTX27" s="757"/>
      <c r="GTY27" s="757"/>
      <c r="GTZ27" s="757"/>
      <c r="GUA27" s="757"/>
      <c r="GUB27" s="757"/>
      <c r="GUC27" s="757"/>
      <c r="GUD27" s="757"/>
      <c r="GUE27" s="757"/>
      <c r="GUF27" s="757"/>
      <c r="GUG27" s="757"/>
      <c r="GUH27" s="757"/>
      <c r="GUI27" s="757"/>
      <c r="GUJ27" s="757"/>
      <c r="GUK27" s="757"/>
      <c r="GUL27" s="757"/>
      <c r="GUM27" s="757"/>
      <c r="GUN27" s="757"/>
      <c r="GUO27" s="757"/>
      <c r="GUP27" s="757"/>
      <c r="GUQ27" s="757"/>
      <c r="GUR27" s="757"/>
      <c r="GUS27" s="757"/>
      <c r="GUT27" s="757"/>
      <c r="GUU27" s="757"/>
      <c r="GUV27" s="757"/>
      <c r="GUW27" s="757"/>
      <c r="GUX27" s="757"/>
      <c r="GUY27" s="757"/>
      <c r="GUZ27" s="757"/>
      <c r="GVA27" s="757"/>
      <c r="GVB27" s="757"/>
      <c r="GVC27" s="757"/>
      <c r="GVD27" s="757"/>
      <c r="GVE27" s="757"/>
      <c r="GVF27" s="757"/>
      <c r="GVG27" s="757"/>
      <c r="GVH27" s="757"/>
      <c r="GVI27" s="757"/>
      <c r="GVJ27" s="757"/>
      <c r="GVK27" s="757"/>
      <c r="GVL27" s="757"/>
      <c r="GVM27" s="757"/>
      <c r="GVN27" s="757"/>
      <c r="GVO27" s="757"/>
      <c r="GVP27" s="757"/>
      <c r="GVQ27" s="757"/>
      <c r="GVR27" s="757"/>
      <c r="GVS27" s="757"/>
      <c r="GVT27" s="757"/>
      <c r="GVU27" s="757"/>
      <c r="GVV27" s="757"/>
      <c r="GVW27" s="757"/>
      <c r="GVX27" s="757"/>
      <c r="GVY27" s="757"/>
      <c r="GVZ27" s="757"/>
      <c r="GWA27" s="757"/>
      <c r="GWB27" s="757"/>
      <c r="GWC27" s="757"/>
      <c r="GWD27" s="757"/>
      <c r="GWE27" s="757"/>
      <c r="GWF27" s="757"/>
      <c r="GWG27" s="757"/>
      <c r="GWH27" s="757"/>
      <c r="GWI27" s="757"/>
      <c r="GWJ27" s="757"/>
      <c r="GWK27" s="757"/>
      <c r="GWL27" s="757"/>
      <c r="GWM27" s="757"/>
      <c r="GWN27" s="757"/>
      <c r="GWO27" s="757"/>
      <c r="GWP27" s="757"/>
      <c r="GWQ27" s="757"/>
      <c r="GWR27" s="757"/>
      <c r="GWS27" s="757"/>
      <c r="GWT27" s="757"/>
      <c r="GWU27" s="757"/>
      <c r="GWV27" s="757"/>
      <c r="GWW27" s="757"/>
      <c r="GWX27" s="757"/>
      <c r="GWY27" s="757"/>
      <c r="GWZ27" s="757"/>
      <c r="GXA27" s="757"/>
      <c r="GXB27" s="757"/>
      <c r="GXC27" s="757"/>
      <c r="GXD27" s="757"/>
      <c r="GXE27" s="757"/>
      <c r="GXF27" s="757"/>
      <c r="GXG27" s="757"/>
      <c r="GXH27" s="757"/>
      <c r="GXI27" s="757"/>
      <c r="GXJ27" s="757"/>
      <c r="GXK27" s="757"/>
      <c r="GXL27" s="757"/>
      <c r="GXM27" s="757"/>
      <c r="GXN27" s="757"/>
      <c r="GXO27" s="757"/>
      <c r="GXP27" s="757"/>
      <c r="GXQ27" s="757"/>
      <c r="GXR27" s="757"/>
      <c r="GXS27" s="757"/>
      <c r="GXT27" s="757"/>
      <c r="GXU27" s="757"/>
      <c r="GXV27" s="757"/>
      <c r="GXW27" s="757"/>
      <c r="GXX27" s="757"/>
      <c r="GXY27" s="757"/>
      <c r="GXZ27" s="757"/>
      <c r="GYA27" s="757"/>
      <c r="GYB27" s="757"/>
      <c r="GYC27" s="757"/>
      <c r="GYD27" s="757"/>
      <c r="GYE27" s="757"/>
      <c r="GYF27" s="757"/>
      <c r="GYG27" s="757"/>
      <c r="GYH27" s="757"/>
      <c r="GYI27" s="757"/>
      <c r="GYJ27" s="757"/>
      <c r="GYK27" s="757"/>
      <c r="GYL27" s="757"/>
      <c r="GYM27" s="757"/>
      <c r="GYN27" s="757"/>
      <c r="GYO27" s="757"/>
      <c r="GYP27" s="757"/>
      <c r="GYQ27" s="757"/>
      <c r="GYR27" s="757"/>
      <c r="GYS27" s="757"/>
      <c r="GYT27" s="757"/>
      <c r="GYU27" s="757"/>
      <c r="GYV27" s="757"/>
      <c r="GYW27" s="757"/>
      <c r="GYX27" s="757"/>
      <c r="GYY27" s="757"/>
      <c r="GYZ27" s="757"/>
      <c r="GZA27" s="757"/>
      <c r="GZB27" s="757"/>
      <c r="GZC27" s="757"/>
      <c r="GZD27" s="757"/>
      <c r="GZE27" s="757"/>
      <c r="GZF27" s="757"/>
      <c r="GZG27" s="757"/>
      <c r="GZH27" s="757"/>
      <c r="GZI27" s="757"/>
      <c r="GZJ27" s="757"/>
      <c r="GZK27" s="757"/>
      <c r="GZL27" s="757"/>
      <c r="GZM27" s="757"/>
      <c r="GZN27" s="757"/>
      <c r="GZO27" s="757"/>
      <c r="GZP27" s="757"/>
      <c r="GZQ27" s="757"/>
      <c r="GZR27" s="757"/>
      <c r="GZS27" s="757"/>
      <c r="GZT27" s="757"/>
      <c r="GZU27" s="757"/>
      <c r="GZV27" s="757"/>
      <c r="GZW27" s="757"/>
      <c r="GZX27" s="757"/>
      <c r="GZY27" s="757"/>
      <c r="GZZ27" s="757"/>
      <c r="HAA27" s="757"/>
      <c r="HAB27" s="757"/>
      <c r="HAC27" s="757"/>
      <c r="HAD27" s="757"/>
      <c r="HAE27" s="757"/>
      <c r="HAF27" s="757"/>
      <c r="HAG27" s="757"/>
      <c r="HAH27" s="757"/>
      <c r="HAI27" s="757"/>
      <c r="HAJ27" s="757"/>
      <c r="HAK27" s="757"/>
      <c r="HAL27" s="757"/>
      <c r="HAM27" s="757"/>
      <c r="HAN27" s="757"/>
      <c r="HAO27" s="757"/>
      <c r="HAP27" s="757"/>
      <c r="HAQ27" s="757"/>
      <c r="HAR27" s="757"/>
      <c r="HAS27" s="757"/>
      <c r="HAT27" s="757"/>
      <c r="HAU27" s="757"/>
      <c r="HAV27" s="757"/>
      <c r="HAW27" s="757"/>
      <c r="HAX27" s="757"/>
      <c r="HAY27" s="757"/>
      <c r="HAZ27" s="757"/>
      <c r="HBA27" s="757"/>
      <c r="HBB27" s="757"/>
      <c r="HBC27" s="757"/>
      <c r="HBD27" s="757"/>
      <c r="HBE27" s="757"/>
      <c r="HBF27" s="757"/>
      <c r="HBG27" s="757"/>
      <c r="HBH27" s="757"/>
      <c r="HBI27" s="757"/>
      <c r="HBJ27" s="757"/>
      <c r="HBK27" s="757"/>
      <c r="HBL27" s="757"/>
      <c r="HBM27" s="757"/>
      <c r="HBN27" s="757"/>
      <c r="HBO27" s="757"/>
      <c r="HBP27" s="757"/>
      <c r="HBQ27" s="757"/>
      <c r="HBR27" s="757"/>
      <c r="HBS27" s="757"/>
      <c r="HBT27" s="757"/>
      <c r="HBU27" s="757"/>
      <c r="HBV27" s="757"/>
      <c r="HBW27" s="757"/>
      <c r="HBX27" s="757"/>
      <c r="HBY27" s="757"/>
      <c r="HBZ27" s="757"/>
      <c r="HCA27" s="757"/>
      <c r="HCB27" s="757"/>
      <c r="HCC27" s="757"/>
      <c r="HCD27" s="757"/>
      <c r="HCE27" s="757"/>
      <c r="HCF27" s="757"/>
      <c r="HCG27" s="757"/>
      <c r="HCH27" s="757"/>
      <c r="HCI27" s="757"/>
      <c r="HCJ27" s="757"/>
      <c r="HCK27" s="757"/>
      <c r="HCL27" s="757"/>
      <c r="HCM27" s="757"/>
      <c r="HCN27" s="757"/>
      <c r="HCO27" s="757"/>
      <c r="HCP27" s="757"/>
      <c r="HCQ27" s="757"/>
      <c r="HCR27" s="757"/>
      <c r="HCS27" s="757"/>
      <c r="HCT27" s="757"/>
      <c r="HCU27" s="757"/>
      <c r="HCV27" s="757"/>
      <c r="HCW27" s="757"/>
      <c r="HCX27" s="757"/>
      <c r="HCY27" s="757"/>
      <c r="HCZ27" s="757"/>
      <c r="HDA27" s="757"/>
      <c r="HDB27" s="757"/>
      <c r="HDC27" s="757"/>
      <c r="HDD27" s="757"/>
      <c r="HDE27" s="757"/>
      <c r="HDF27" s="757"/>
      <c r="HDG27" s="757"/>
      <c r="HDH27" s="757"/>
      <c r="HDI27" s="757"/>
      <c r="HDJ27" s="757"/>
      <c r="HDK27" s="757"/>
      <c r="HDL27" s="757"/>
      <c r="HDM27" s="757"/>
      <c r="HDN27" s="757"/>
      <c r="HDO27" s="757"/>
      <c r="HDP27" s="757"/>
      <c r="HDQ27" s="757"/>
      <c r="HDR27" s="757"/>
      <c r="HDS27" s="757"/>
      <c r="HDT27" s="757"/>
      <c r="HDU27" s="757"/>
      <c r="HDV27" s="757"/>
      <c r="HDW27" s="757"/>
      <c r="HDX27" s="757"/>
      <c r="HDY27" s="757"/>
      <c r="HDZ27" s="757"/>
      <c r="HEA27" s="757"/>
      <c r="HEB27" s="757"/>
      <c r="HEC27" s="757"/>
      <c r="HED27" s="757"/>
      <c r="HEE27" s="757"/>
      <c r="HEF27" s="757"/>
      <c r="HEG27" s="757"/>
      <c r="HEH27" s="757"/>
      <c r="HEI27" s="757"/>
      <c r="HEJ27" s="757"/>
      <c r="HEK27" s="757"/>
      <c r="HEL27" s="757"/>
      <c r="HEM27" s="757"/>
      <c r="HEN27" s="757"/>
      <c r="HEO27" s="757"/>
      <c r="HEP27" s="757"/>
      <c r="HEQ27" s="757"/>
      <c r="HER27" s="757"/>
      <c r="HES27" s="757"/>
      <c r="HET27" s="757"/>
      <c r="HEU27" s="757"/>
      <c r="HEV27" s="757"/>
      <c r="HEW27" s="757"/>
      <c r="HEX27" s="757"/>
      <c r="HEY27" s="757"/>
      <c r="HEZ27" s="757"/>
      <c r="HFA27" s="757"/>
      <c r="HFB27" s="757"/>
      <c r="HFC27" s="757"/>
      <c r="HFD27" s="757"/>
      <c r="HFE27" s="757"/>
      <c r="HFF27" s="757"/>
      <c r="HFG27" s="757"/>
      <c r="HFH27" s="757"/>
      <c r="HFI27" s="757"/>
      <c r="HFJ27" s="757"/>
      <c r="HFK27" s="757"/>
      <c r="HFL27" s="757"/>
      <c r="HFM27" s="757"/>
      <c r="HFN27" s="757"/>
      <c r="HFO27" s="757"/>
      <c r="HFP27" s="757"/>
      <c r="HFQ27" s="757"/>
      <c r="HFR27" s="757"/>
      <c r="HFS27" s="757"/>
      <c r="HFT27" s="757"/>
      <c r="HFU27" s="757"/>
      <c r="HFV27" s="757"/>
      <c r="HFW27" s="757"/>
      <c r="HFX27" s="757"/>
      <c r="HFY27" s="757"/>
      <c r="HFZ27" s="757"/>
      <c r="HGA27" s="757"/>
      <c r="HGB27" s="757"/>
      <c r="HGC27" s="757"/>
      <c r="HGD27" s="757"/>
      <c r="HGE27" s="757"/>
      <c r="HGF27" s="757"/>
      <c r="HGG27" s="757"/>
      <c r="HGH27" s="757"/>
      <c r="HGI27" s="757"/>
      <c r="HGJ27" s="757"/>
      <c r="HGK27" s="757"/>
      <c r="HGL27" s="757"/>
      <c r="HGM27" s="757"/>
      <c r="HGN27" s="757"/>
      <c r="HGO27" s="757"/>
      <c r="HGP27" s="757"/>
      <c r="HGQ27" s="757"/>
      <c r="HGR27" s="757"/>
      <c r="HGS27" s="757"/>
      <c r="HGT27" s="757"/>
      <c r="HGU27" s="757"/>
      <c r="HGV27" s="757"/>
      <c r="HGW27" s="757"/>
      <c r="HGX27" s="757"/>
      <c r="HGY27" s="757"/>
      <c r="HGZ27" s="757"/>
      <c r="HHA27" s="757"/>
      <c r="HHB27" s="757"/>
      <c r="HHC27" s="757"/>
      <c r="HHD27" s="757"/>
      <c r="HHE27" s="757"/>
      <c r="HHF27" s="757"/>
      <c r="HHG27" s="757"/>
      <c r="HHH27" s="757"/>
      <c r="HHI27" s="757"/>
      <c r="HHJ27" s="757"/>
      <c r="HHK27" s="757"/>
      <c r="HHL27" s="757"/>
      <c r="HHM27" s="757"/>
      <c r="HHN27" s="757"/>
      <c r="HHO27" s="757"/>
      <c r="HHP27" s="757"/>
      <c r="HHQ27" s="757"/>
      <c r="HHR27" s="757"/>
      <c r="HHS27" s="757"/>
      <c r="HHT27" s="757"/>
      <c r="HHU27" s="757"/>
      <c r="HHV27" s="757"/>
      <c r="HHW27" s="757"/>
      <c r="HHX27" s="757"/>
      <c r="HHY27" s="757"/>
      <c r="HHZ27" s="757"/>
      <c r="HIA27" s="757"/>
      <c r="HIB27" s="757"/>
      <c r="HIC27" s="757"/>
      <c r="HID27" s="757"/>
      <c r="HIE27" s="757"/>
      <c r="HIF27" s="757"/>
      <c r="HIG27" s="757"/>
      <c r="HIH27" s="757"/>
      <c r="HII27" s="757"/>
      <c r="HIJ27" s="757"/>
      <c r="HIK27" s="757"/>
      <c r="HIL27" s="757"/>
      <c r="HIM27" s="757"/>
      <c r="HIN27" s="757"/>
      <c r="HIO27" s="757"/>
      <c r="HIP27" s="757"/>
      <c r="HIQ27" s="757"/>
      <c r="HIR27" s="757"/>
      <c r="HIS27" s="757"/>
      <c r="HIT27" s="757"/>
      <c r="HIU27" s="757"/>
      <c r="HIV27" s="757"/>
      <c r="HIW27" s="757"/>
      <c r="HIX27" s="757"/>
      <c r="HIY27" s="757"/>
      <c r="HIZ27" s="757"/>
      <c r="HJA27" s="757"/>
      <c r="HJB27" s="757"/>
      <c r="HJC27" s="757"/>
      <c r="HJD27" s="757"/>
      <c r="HJE27" s="757"/>
      <c r="HJF27" s="757"/>
      <c r="HJG27" s="757"/>
      <c r="HJH27" s="757"/>
      <c r="HJI27" s="757"/>
      <c r="HJJ27" s="757"/>
      <c r="HJK27" s="757"/>
      <c r="HJL27" s="757"/>
      <c r="HJM27" s="757"/>
      <c r="HJN27" s="757"/>
      <c r="HJO27" s="757"/>
      <c r="HJP27" s="757"/>
      <c r="HJQ27" s="757"/>
      <c r="HJR27" s="757"/>
      <c r="HJS27" s="757"/>
      <c r="HJT27" s="757"/>
      <c r="HJU27" s="757"/>
      <c r="HJV27" s="757"/>
      <c r="HJW27" s="757"/>
      <c r="HJX27" s="757"/>
      <c r="HJY27" s="757"/>
      <c r="HJZ27" s="757"/>
      <c r="HKA27" s="757"/>
      <c r="HKB27" s="757"/>
      <c r="HKC27" s="757"/>
      <c r="HKD27" s="757"/>
      <c r="HKE27" s="757"/>
      <c r="HKF27" s="757"/>
      <c r="HKG27" s="757"/>
      <c r="HKH27" s="757"/>
      <c r="HKI27" s="757"/>
      <c r="HKJ27" s="757"/>
      <c r="HKK27" s="757"/>
      <c r="HKL27" s="757"/>
      <c r="HKM27" s="757"/>
      <c r="HKN27" s="757"/>
      <c r="HKO27" s="757"/>
      <c r="HKP27" s="757"/>
      <c r="HKQ27" s="757"/>
      <c r="HKR27" s="757"/>
      <c r="HKS27" s="757"/>
      <c r="HKT27" s="757"/>
      <c r="HKU27" s="757"/>
      <c r="HKV27" s="757"/>
      <c r="HKW27" s="757"/>
      <c r="HKX27" s="757"/>
      <c r="HKY27" s="757"/>
      <c r="HKZ27" s="757"/>
      <c r="HLA27" s="757"/>
      <c r="HLB27" s="757"/>
      <c r="HLC27" s="757"/>
      <c r="HLD27" s="757"/>
      <c r="HLE27" s="757"/>
      <c r="HLF27" s="757"/>
      <c r="HLG27" s="757"/>
      <c r="HLH27" s="757"/>
      <c r="HLI27" s="757"/>
      <c r="HLJ27" s="757"/>
      <c r="HLK27" s="757"/>
      <c r="HLL27" s="757"/>
      <c r="HLM27" s="757"/>
      <c r="HLN27" s="757"/>
      <c r="HLO27" s="757"/>
      <c r="HLP27" s="757"/>
      <c r="HLQ27" s="757"/>
      <c r="HLR27" s="757"/>
      <c r="HLS27" s="757"/>
      <c r="HLT27" s="757"/>
      <c r="HLU27" s="757"/>
      <c r="HLV27" s="757"/>
      <c r="HLW27" s="757"/>
      <c r="HLX27" s="757"/>
      <c r="HLY27" s="757"/>
      <c r="HLZ27" s="757"/>
      <c r="HMA27" s="757"/>
      <c r="HMB27" s="757"/>
      <c r="HMC27" s="757"/>
      <c r="HMD27" s="757"/>
      <c r="HME27" s="757"/>
      <c r="HMF27" s="757"/>
      <c r="HMG27" s="757"/>
      <c r="HMH27" s="757"/>
      <c r="HMI27" s="757"/>
      <c r="HMJ27" s="757"/>
      <c r="HMK27" s="757"/>
      <c r="HML27" s="757"/>
      <c r="HMM27" s="757"/>
      <c r="HMN27" s="757"/>
      <c r="HMO27" s="757"/>
      <c r="HMP27" s="757"/>
      <c r="HMQ27" s="757"/>
      <c r="HMR27" s="757"/>
      <c r="HMS27" s="757"/>
      <c r="HMT27" s="757"/>
      <c r="HMU27" s="757"/>
      <c r="HMV27" s="757"/>
      <c r="HMW27" s="757"/>
      <c r="HMX27" s="757"/>
      <c r="HMY27" s="757"/>
      <c r="HMZ27" s="757"/>
      <c r="HNA27" s="757"/>
      <c r="HNB27" s="757"/>
      <c r="HNC27" s="757"/>
      <c r="HND27" s="757"/>
      <c r="HNE27" s="757"/>
      <c r="HNF27" s="757"/>
      <c r="HNG27" s="757"/>
      <c r="HNH27" s="757"/>
      <c r="HNI27" s="757"/>
      <c r="HNJ27" s="757"/>
      <c r="HNK27" s="757"/>
      <c r="HNL27" s="757"/>
      <c r="HNM27" s="757"/>
      <c r="HNN27" s="757"/>
      <c r="HNO27" s="757"/>
      <c r="HNP27" s="757"/>
      <c r="HNQ27" s="757"/>
      <c r="HNR27" s="757"/>
      <c r="HNS27" s="757"/>
      <c r="HNT27" s="757"/>
      <c r="HNU27" s="757"/>
      <c r="HNV27" s="757"/>
      <c r="HNW27" s="757"/>
      <c r="HNX27" s="757"/>
      <c r="HNY27" s="757"/>
      <c r="HNZ27" s="757"/>
      <c r="HOA27" s="757"/>
      <c r="HOB27" s="757"/>
      <c r="HOC27" s="757"/>
      <c r="HOD27" s="757"/>
      <c r="HOE27" s="757"/>
      <c r="HOF27" s="757"/>
      <c r="HOG27" s="757"/>
      <c r="HOH27" s="757"/>
      <c r="HOI27" s="757"/>
      <c r="HOJ27" s="757"/>
      <c r="HOK27" s="757"/>
      <c r="HOL27" s="757"/>
      <c r="HOM27" s="757"/>
      <c r="HON27" s="757"/>
      <c r="HOO27" s="757"/>
      <c r="HOP27" s="757"/>
      <c r="HOQ27" s="757"/>
      <c r="HOR27" s="757"/>
      <c r="HOS27" s="757"/>
      <c r="HOT27" s="757"/>
      <c r="HOU27" s="757"/>
      <c r="HOV27" s="757"/>
      <c r="HOW27" s="757"/>
      <c r="HOX27" s="757"/>
      <c r="HOY27" s="757"/>
      <c r="HOZ27" s="757"/>
      <c r="HPA27" s="757"/>
      <c r="HPB27" s="757"/>
      <c r="HPC27" s="757"/>
      <c r="HPD27" s="757"/>
      <c r="HPE27" s="757"/>
      <c r="HPF27" s="757"/>
      <c r="HPG27" s="757"/>
      <c r="HPH27" s="757"/>
      <c r="HPI27" s="757"/>
      <c r="HPJ27" s="757"/>
      <c r="HPK27" s="757"/>
      <c r="HPL27" s="757"/>
      <c r="HPM27" s="757"/>
      <c r="HPN27" s="757"/>
      <c r="HPO27" s="757"/>
      <c r="HPP27" s="757"/>
      <c r="HPQ27" s="757"/>
      <c r="HPR27" s="757"/>
      <c r="HPS27" s="757"/>
      <c r="HPT27" s="757"/>
      <c r="HPU27" s="757"/>
      <c r="HPV27" s="757"/>
      <c r="HPW27" s="757"/>
      <c r="HPX27" s="757"/>
      <c r="HPY27" s="757"/>
      <c r="HPZ27" s="757"/>
      <c r="HQA27" s="757"/>
      <c r="HQB27" s="757"/>
      <c r="HQC27" s="757"/>
      <c r="HQD27" s="757"/>
      <c r="HQE27" s="757"/>
      <c r="HQF27" s="757"/>
      <c r="HQG27" s="757"/>
      <c r="HQH27" s="757"/>
      <c r="HQI27" s="757"/>
      <c r="HQJ27" s="757"/>
      <c r="HQK27" s="757"/>
      <c r="HQL27" s="757"/>
      <c r="HQM27" s="757"/>
      <c r="HQN27" s="757"/>
      <c r="HQO27" s="757"/>
      <c r="HQP27" s="757"/>
      <c r="HQQ27" s="757"/>
      <c r="HQR27" s="757"/>
      <c r="HQS27" s="757"/>
      <c r="HQT27" s="757"/>
      <c r="HQU27" s="757"/>
      <c r="HQV27" s="757"/>
      <c r="HQW27" s="757"/>
      <c r="HQX27" s="757"/>
      <c r="HQY27" s="757"/>
      <c r="HQZ27" s="757"/>
      <c r="HRA27" s="757"/>
      <c r="HRB27" s="757"/>
      <c r="HRC27" s="757"/>
      <c r="HRD27" s="757"/>
      <c r="HRE27" s="757"/>
      <c r="HRF27" s="757"/>
      <c r="HRG27" s="757"/>
      <c r="HRH27" s="757"/>
      <c r="HRI27" s="757"/>
      <c r="HRJ27" s="757"/>
      <c r="HRK27" s="757"/>
      <c r="HRL27" s="757"/>
      <c r="HRM27" s="757"/>
      <c r="HRN27" s="757"/>
      <c r="HRO27" s="757"/>
      <c r="HRP27" s="757"/>
      <c r="HRQ27" s="757"/>
      <c r="HRR27" s="757"/>
      <c r="HRS27" s="757"/>
      <c r="HRT27" s="757"/>
      <c r="HRU27" s="757"/>
      <c r="HRV27" s="757"/>
      <c r="HRW27" s="757"/>
      <c r="HRX27" s="757"/>
      <c r="HRY27" s="757"/>
      <c r="HRZ27" s="757"/>
      <c r="HSA27" s="757"/>
      <c r="HSB27" s="757"/>
      <c r="HSC27" s="757"/>
      <c r="HSD27" s="757"/>
      <c r="HSE27" s="757"/>
      <c r="HSF27" s="757"/>
      <c r="HSG27" s="757"/>
      <c r="HSH27" s="757"/>
      <c r="HSI27" s="757"/>
      <c r="HSJ27" s="757"/>
      <c r="HSK27" s="757"/>
      <c r="HSL27" s="757"/>
      <c r="HSM27" s="757"/>
      <c r="HSN27" s="757"/>
      <c r="HSO27" s="757"/>
      <c r="HSP27" s="757"/>
      <c r="HSQ27" s="757"/>
      <c r="HSR27" s="757"/>
      <c r="HSS27" s="757"/>
      <c r="HST27" s="757"/>
      <c r="HSU27" s="757"/>
      <c r="HSV27" s="757"/>
      <c r="HSW27" s="757"/>
      <c r="HSX27" s="757"/>
      <c r="HSY27" s="757"/>
      <c r="HSZ27" s="757"/>
      <c r="HTA27" s="757"/>
      <c r="HTB27" s="757"/>
      <c r="HTC27" s="757"/>
      <c r="HTD27" s="757"/>
      <c r="HTE27" s="757"/>
      <c r="HTF27" s="757"/>
      <c r="HTG27" s="757"/>
      <c r="HTH27" s="757"/>
      <c r="HTI27" s="757"/>
      <c r="HTJ27" s="757"/>
      <c r="HTK27" s="757"/>
      <c r="HTL27" s="757"/>
      <c r="HTM27" s="757"/>
      <c r="HTN27" s="757"/>
      <c r="HTO27" s="757"/>
      <c r="HTP27" s="757"/>
      <c r="HTQ27" s="757"/>
      <c r="HTR27" s="757"/>
      <c r="HTS27" s="757"/>
      <c r="HTT27" s="757"/>
      <c r="HTU27" s="757"/>
      <c r="HTV27" s="757"/>
      <c r="HTW27" s="757"/>
      <c r="HTX27" s="757"/>
      <c r="HTY27" s="757"/>
      <c r="HTZ27" s="757"/>
      <c r="HUA27" s="757"/>
      <c r="HUB27" s="757"/>
      <c r="HUC27" s="757"/>
      <c r="HUD27" s="757"/>
      <c r="HUE27" s="757"/>
      <c r="HUF27" s="757"/>
      <c r="HUG27" s="757"/>
      <c r="HUH27" s="757"/>
      <c r="HUI27" s="757"/>
      <c r="HUJ27" s="757"/>
      <c r="HUK27" s="757"/>
      <c r="HUL27" s="757"/>
      <c r="HUM27" s="757"/>
      <c r="HUN27" s="757"/>
      <c r="HUO27" s="757"/>
      <c r="HUP27" s="757"/>
      <c r="HUQ27" s="757"/>
      <c r="HUR27" s="757"/>
      <c r="HUS27" s="757"/>
      <c r="HUT27" s="757"/>
      <c r="HUU27" s="757"/>
      <c r="HUV27" s="757"/>
      <c r="HUW27" s="757"/>
      <c r="HUX27" s="757"/>
      <c r="HUY27" s="757"/>
      <c r="HUZ27" s="757"/>
      <c r="HVA27" s="757"/>
      <c r="HVB27" s="757"/>
      <c r="HVC27" s="757"/>
      <c r="HVD27" s="757"/>
      <c r="HVE27" s="757"/>
      <c r="HVF27" s="757"/>
      <c r="HVG27" s="757"/>
      <c r="HVH27" s="757"/>
      <c r="HVI27" s="757"/>
      <c r="HVJ27" s="757"/>
      <c r="HVK27" s="757"/>
      <c r="HVL27" s="757"/>
      <c r="HVM27" s="757"/>
      <c r="HVN27" s="757"/>
      <c r="HVO27" s="757"/>
      <c r="HVP27" s="757"/>
      <c r="HVQ27" s="757"/>
      <c r="HVR27" s="757"/>
      <c r="HVS27" s="757"/>
      <c r="HVT27" s="757"/>
      <c r="HVU27" s="757"/>
      <c r="HVV27" s="757"/>
      <c r="HVW27" s="757"/>
      <c r="HVX27" s="757"/>
      <c r="HVY27" s="757"/>
      <c r="HVZ27" s="757"/>
      <c r="HWA27" s="757"/>
      <c r="HWB27" s="757"/>
      <c r="HWC27" s="757"/>
      <c r="HWD27" s="757"/>
      <c r="HWE27" s="757"/>
      <c r="HWF27" s="757"/>
      <c r="HWG27" s="757"/>
      <c r="HWH27" s="757"/>
      <c r="HWI27" s="757"/>
      <c r="HWJ27" s="757"/>
      <c r="HWK27" s="757"/>
      <c r="HWL27" s="757"/>
      <c r="HWM27" s="757"/>
      <c r="HWN27" s="757"/>
      <c r="HWO27" s="757"/>
      <c r="HWP27" s="757"/>
      <c r="HWQ27" s="757"/>
      <c r="HWR27" s="757"/>
      <c r="HWS27" s="757"/>
      <c r="HWT27" s="757"/>
      <c r="HWU27" s="757"/>
      <c r="HWV27" s="757"/>
      <c r="HWW27" s="757"/>
      <c r="HWX27" s="757"/>
      <c r="HWY27" s="757"/>
      <c r="HWZ27" s="757"/>
      <c r="HXA27" s="757"/>
      <c r="HXB27" s="757"/>
      <c r="HXC27" s="757"/>
      <c r="HXD27" s="757"/>
      <c r="HXE27" s="757"/>
      <c r="HXF27" s="757"/>
      <c r="HXG27" s="757"/>
      <c r="HXH27" s="757"/>
      <c r="HXI27" s="757"/>
      <c r="HXJ27" s="757"/>
      <c r="HXK27" s="757"/>
      <c r="HXL27" s="757"/>
      <c r="HXM27" s="757"/>
      <c r="HXN27" s="757"/>
      <c r="HXO27" s="757"/>
      <c r="HXP27" s="757"/>
      <c r="HXQ27" s="757"/>
      <c r="HXR27" s="757"/>
      <c r="HXS27" s="757"/>
      <c r="HXT27" s="757"/>
      <c r="HXU27" s="757"/>
      <c r="HXV27" s="757"/>
      <c r="HXW27" s="757"/>
      <c r="HXX27" s="757"/>
      <c r="HXY27" s="757"/>
      <c r="HXZ27" s="757"/>
      <c r="HYA27" s="757"/>
      <c r="HYB27" s="757"/>
      <c r="HYC27" s="757"/>
      <c r="HYD27" s="757"/>
      <c r="HYE27" s="757"/>
      <c r="HYF27" s="757"/>
      <c r="HYG27" s="757"/>
      <c r="HYH27" s="757"/>
      <c r="HYI27" s="757"/>
      <c r="HYJ27" s="757"/>
      <c r="HYK27" s="757"/>
      <c r="HYL27" s="757"/>
      <c r="HYM27" s="757"/>
      <c r="HYN27" s="757"/>
      <c r="HYO27" s="757"/>
      <c r="HYP27" s="757"/>
      <c r="HYQ27" s="757"/>
      <c r="HYR27" s="757"/>
      <c r="HYS27" s="757"/>
      <c r="HYT27" s="757"/>
      <c r="HYU27" s="757"/>
      <c r="HYV27" s="757"/>
      <c r="HYW27" s="757"/>
      <c r="HYX27" s="757"/>
      <c r="HYY27" s="757"/>
      <c r="HYZ27" s="757"/>
      <c r="HZA27" s="757"/>
      <c r="HZB27" s="757"/>
      <c r="HZC27" s="757"/>
      <c r="HZD27" s="757"/>
      <c r="HZE27" s="757"/>
      <c r="HZF27" s="757"/>
      <c r="HZG27" s="757"/>
      <c r="HZH27" s="757"/>
      <c r="HZI27" s="757"/>
      <c r="HZJ27" s="757"/>
      <c r="HZK27" s="757"/>
      <c r="HZL27" s="757"/>
      <c r="HZM27" s="757"/>
      <c r="HZN27" s="757"/>
      <c r="HZO27" s="757"/>
      <c r="HZP27" s="757"/>
      <c r="HZQ27" s="757"/>
      <c r="HZR27" s="757"/>
      <c r="HZS27" s="757"/>
      <c r="HZT27" s="757"/>
      <c r="HZU27" s="757"/>
      <c r="HZV27" s="757"/>
      <c r="HZW27" s="757"/>
      <c r="HZX27" s="757"/>
      <c r="HZY27" s="757"/>
      <c r="HZZ27" s="757"/>
      <c r="IAA27" s="757"/>
      <c r="IAB27" s="757"/>
      <c r="IAC27" s="757"/>
      <c r="IAD27" s="757"/>
      <c r="IAE27" s="757"/>
      <c r="IAF27" s="757"/>
      <c r="IAG27" s="757"/>
      <c r="IAH27" s="757"/>
      <c r="IAI27" s="757"/>
      <c r="IAJ27" s="757"/>
      <c r="IAK27" s="757"/>
      <c r="IAL27" s="757"/>
      <c r="IAM27" s="757"/>
      <c r="IAN27" s="757"/>
      <c r="IAO27" s="757"/>
      <c r="IAP27" s="757"/>
      <c r="IAQ27" s="757"/>
      <c r="IAR27" s="757"/>
      <c r="IAS27" s="757"/>
      <c r="IAT27" s="757"/>
      <c r="IAU27" s="757"/>
      <c r="IAV27" s="757"/>
      <c r="IAW27" s="757"/>
      <c r="IAX27" s="757"/>
      <c r="IAY27" s="757"/>
      <c r="IAZ27" s="757"/>
      <c r="IBA27" s="757"/>
      <c r="IBB27" s="757"/>
      <c r="IBC27" s="757"/>
      <c r="IBD27" s="757"/>
      <c r="IBE27" s="757"/>
      <c r="IBF27" s="757"/>
      <c r="IBG27" s="757"/>
      <c r="IBH27" s="757"/>
      <c r="IBI27" s="757"/>
      <c r="IBJ27" s="757"/>
      <c r="IBK27" s="757"/>
      <c r="IBL27" s="757"/>
      <c r="IBM27" s="757"/>
      <c r="IBN27" s="757"/>
      <c r="IBO27" s="757"/>
      <c r="IBP27" s="757"/>
      <c r="IBQ27" s="757"/>
      <c r="IBR27" s="757"/>
      <c r="IBS27" s="757"/>
      <c r="IBT27" s="757"/>
      <c r="IBU27" s="757"/>
      <c r="IBV27" s="757"/>
      <c r="IBW27" s="757"/>
      <c r="IBX27" s="757"/>
      <c r="IBY27" s="757"/>
      <c r="IBZ27" s="757"/>
      <c r="ICA27" s="757"/>
      <c r="ICB27" s="757"/>
      <c r="ICC27" s="757"/>
      <c r="ICD27" s="757"/>
      <c r="ICE27" s="757"/>
      <c r="ICF27" s="757"/>
      <c r="ICG27" s="757"/>
      <c r="ICH27" s="757"/>
      <c r="ICI27" s="757"/>
      <c r="ICJ27" s="757"/>
      <c r="ICK27" s="757"/>
      <c r="ICL27" s="757"/>
      <c r="ICM27" s="757"/>
      <c r="ICN27" s="757"/>
      <c r="ICO27" s="757"/>
      <c r="ICP27" s="757"/>
      <c r="ICQ27" s="757"/>
      <c r="ICR27" s="757"/>
      <c r="ICS27" s="757"/>
      <c r="ICT27" s="757"/>
      <c r="ICU27" s="757"/>
      <c r="ICV27" s="757"/>
      <c r="ICW27" s="757"/>
      <c r="ICX27" s="757"/>
      <c r="ICY27" s="757"/>
      <c r="ICZ27" s="757"/>
      <c r="IDA27" s="757"/>
      <c r="IDB27" s="757"/>
      <c r="IDC27" s="757"/>
      <c r="IDD27" s="757"/>
      <c r="IDE27" s="757"/>
      <c r="IDF27" s="757"/>
      <c r="IDG27" s="757"/>
      <c r="IDH27" s="757"/>
      <c r="IDI27" s="757"/>
      <c r="IDJ27" s="757"/>
      <c r="IDK27" s="757"/>
      <c r="IDL27" s="757"/>
      <c r="IDM27" s="757"/>
      <c r="IDN27" s="757"/>
      <c r="IDO27" s="757"/>
      <c r="IDP27" s="757"/>
      <c r="IDQ27" s="757"/>
      <c r="IDR27" s="757"/>
      <c r="IDS27" s="757"/>
      <c r="IDT27" s="757"/>
      <c r="IDU27" s="757"/>
      <c r="IDV27" s="757"/>
      <c r="IDW27" s="757"/>
      <c r="IDX27" s="757"/>
      <c r="IDY27" s="757"/>
      <c r="IDZ27" s="757"/>
      <c r="IEA27" s="757"/>
      <c r="IEB27" s="757"/>
      <c r="IEC27" s="757"/>
      <c r="IED27" s="757"/>
      <c r="IEE27" s="757"/>
      <c r="IEF27" s="757"/>
      <c r="IEG27" s="757"/>
      <c r="IEH27" s="757"/>
      <c r="IEI27" s="757"/>
      <c r="IEJ27" s="757"/>
      <c r="IEK27" s="757"/>
      <c r="IEL27" s="757"/>
      <c r="IEM27" s="757"/>
      <c r="IEN27" s="757"/>
      <c r="IEO27" s="757"/>
      <c r="IEP27" s="757"/>
      <c r="IEQ27" s="757"/>
      <c r="IER27" s="757"/>
      <c r="IES27" s="757"/>
      <c r="IET27" s="757"/>
      <c r="IEU27" s="757"/>
      <c r="IEV27" s="757"/>
      <c r="IEW27" s="757"/>
      <c r="IEX27" s="757"/>
      <c r="IEY27" s="757"/>
      <c r="IEZ27" s="757"/>
      <c r="IFA27" s="757"/>
      <c r="IFB27" s="757"/>
      <c r="IFC27" s="757"/>
      <c r="IFD27" s="757"/>
      <c r="IFE27" s="757"/>
      <c r="IFF27" s="757"/>
      <c r="IFG27" s="757"/>
      <c r="IFH27" s="757"/>
      <c r="IFI27" s="757"/>
      <c r="IFJ27" s="757"/>
      <c r="IFK27" s="757"/>
      <c r="IFL27" s="757"/>
      <c r="IFM27" s="757"/>
      <c r="IFN27" s="757"/>
      <c r="IFO27" s="757"/>
      <c r="IFP27" s="757"/>
      <c r="IFQ27" s="757"/>
      <c r="IFR27" s="757"/>
      <c r="IFS27" s="757"/>
      <c r="IFT27" s="757"/>
      <c r="IFU27" s="757"/>
      <c r="IFV27" s="757"/>
      <c r="IFW27" s="757"/>
      <c r="IFX27" s="757"/>
      <c r="IFY27" s="757"/>
      <c r="IFZ27" s="757"/>
      <c r="IGA27" s="757"/>
      <c r="IGB27" s="757"/>
      <c r="IGC27" s="757"/>
      <c r="IGD27" s="757"/>
      <c r="IGE27" s="757"/>
      <c r="IGF27" s="757"/>
      <c r="IGG27" s="757"/>
      <c r="IGH27" s="757"/>
      <c r="IGI27" s="757"/>
      <c r="IGJ27" s="757"/>
      <c r="IGK27" s="757"/>
      <c r="IGL27" s="757"/>
      <c r="IGM27" s="757"/>
      <c r="IGN27" s="757"/>
      <c r="IGO27" s="757"/>
      <c r="IGP27" s="757"/>
      <c r="IGQ27" s="757"/>
      <c r="IGR27" s="757"/>
      <c r="IGS27" s="757"/>
      <c r="IGT27" s="757"/>
      <c r="IGU27" s="757"/>
      <c r="IGV27" s="757"/>
      <c r="IGW27" s="757"/>
      <c r="IGX27" s="757"/>
      <c r="IGY27" s="757"/>
      <c r="IGZ27" s="757"/>
      <c r="IHA27" s="757"/>
      <c r="IHB27" s="757"/>
      <c r="IHC27" s="757"/>
      <c r="IHD27" s="757"/>
      <c r="IHE27" s="757"/>
      <c r="IHF27" s="757"/>
      <c r="IHG27" s="757"/>
      <c r="IHH27" s="757"/>
      <c r="IHI27" s="757"/>
      <c r="IHJ27" s="757"/>
      <c r="IHK27" s="757"/>
      <c r="IHL27" s="757"/>
      <c r="IHM27" s="757"/>
      <c r="IHN27" s="757"/>
      <c r="IHO27" s="757"/>
      <c r="IHP27" s="757"/>
      <c r="IHQ27" s="757"/>
      <c r="IHR27" s="757"/>
      <c r="IHS27" s="757"/>
      <c r="IHT27" s="757"/>
      <c r="IHU27" s="757"/>
      <c r="IHV27" s="757"/>
      <c r="IHW27" s="757"/>
      <c r="IHX27" s="757"/>
      <c r="IHY27" s="757"/>
      <c r="IHZ27" s="757"/>
      <c r="IIA27" s="757"/>
      <c r="IIB27" s="757"/>
      <c r="IIC27" s="757"/>
      <c r="IID27" s="757"/>
      <c r="IIE27" s="757"/>
      <c r="IIF27" s="757"/>
      <c r="IIG27" s="757"/>
      <c r="IIH27" s="757"/>
      <c r="III27" s="757"/>
      <c r="IIJ27" s="757"/>
      <c r="IIK27" s="757"/>
      <c r="IIL27" s="757"/>
      <c r="IIM27" s="757"/>
      <c r="IIN27" s="757"/>
      <c r="IIO27" s="757"/>
      <c r="IIP27" s="757"/>
      <c r="IIQ27" s="757"/>
      <c r="IIR27" s="757"/>
      <c r="IIS27" s="757"/>
      <c r="IIT27" s="757"/>
      <c r="IIU27" s="757"/>
      <c r="IIV27" s="757"/>
      <c r="IIW27" s="757"/>
      <c r="IIX27" s="757"/>
      <c r="IIY27" s="757"/>
      <c r="IIZ27" s="757"/>
      <c r="IJA27" s="757"/>
      <c r="IJB27" s="757"/>
      <c r="IJC27" s="757"/>
      <c r="IJD27" s="757"/>
      <c r="IJE27" s="757"/>
      <c r="IJF27" s="757"/>
      <c r="IJG27" s="757"/>
      <c r="IJH27" s="757"/>
      <c r="IJI27" s="757"/>
      <c r="IJJ27" s="757"/>
      <c r="IJK27" s="757"/>
      <c r="IJL27" s="757"/>
      <c r="IJM27" s="757"/>
      <c r="IJN27" s="757"/>
      <c r="IJO27" s="757"/>
      <c r="IJP27" s="757"/>
      <c r="IJQ27" s="757"/>
      <c r="IJR27" s="757"/>
      <c r="IJS27" s="757"/>
      <c r="IJT27" s="757"/>
      <c r="IJU27" s="757"/>
      <c r="IJV27" s="757"/>
      <c r="IJW27" s="757"/>
      <c r="IJX27" s="757"/>
      <c r="IJY27" s="757"/>
      <c r="IJZ27" s="757"/>
      <c r="IKA27" s="757"/>
      <c r="IKB27" s="757"/>
      <c r="IKC27" s="757"/>
      <c r="IKD27" s="757"/>
      <c r="IKE27" s="757"/>
      <c r="IKF27" s="757"/>
      <c r="IKG27" s="757"/>
      <c r="IKH27" s="757"/>
      <c r="IKI27" s="757"/>
      <c r="IKJ27" s="757"/>
      <c r="IKK27" s="757"/>
      <c r="IKL27" s="757"/>
      <c r="IKM27" s="757"/>
      <c r="IKN27" s="757"/>
      <c r="IKO27" s="757"/>
      <c r="IKP27" s="757"/>
      <c r="IKQ27" s="757"/>
      <c r="IKR27" s="757"/>
      <c r="IKS27" s="757"/>
      <c r="IKT27" s="757"/>
      <c r="IKU27" s="757"/>
      <c r="IKV27" s="757"/>
      <c r="IKW27" s="757"/>
      <c r="IKX27" s="757"/>
      <c r="IKY27" s="757"/>
      <c r="IKZ27" s="757"/>
      <c r="ILA27" s="757"/>
      <c r="ILB27" s="757"/>
      <c r="ILC27" s="757"/>
      <c r="ILD27" s="757"/>
      <c r="ILE27" s="757"/>
      <c r="ILF27" s="757"/>
      <c r="ILG27" s="757"/>
      <c r="ILH27" s="757"/>
      <c r="ILI27" s="757"/>
      <c r="ILJ27" s="757"/>
      <c r="ILK27" s="757"/>
      <c r="ILL27" s="757"/>
      <c r="ILM27" s="757"/>
      <c r="ILN27" s="757"/>
      <c r="ILO27" s="757"/>
      <c r="ILP27" s="757"/>
      <c r="ILQ27" s="757"/>
      <c r="ILR27" s="757"/>
      <c r="ILS27" s="757"/>
      <c r="ILT27" s="757"/>
      <c r="ILU27" s="757"/>
      <c r="ILV27" s="757"/>
      <c r="ILW27" s="757"/>
      <c r="ILX27" s="757"/>
      <c r="ILY27" s="757"/>
      <c r="ILZ27" s="757"/>
      <c r="IMA27" s="757"/>
      <c r="IMB27" s="757"/>
      <c r="IMC27" s="757"/>
      <c r="IMD27" s="757"/>
      <c r="IME27" s="757"/>
      <c r="IMF27" s="757"/>
      <c r="IMG27" s="757"/>
      <c r="IMH27" s="757"/>
      <c r="IMI27" s="757"/>
      <c r="IMJ27" s="757"/>
      <c r="IMK27" s="757"/>
      <c r="IML27" s="757"/>
      <c r="IMM27" s="757"/>
      <c r="IMN27" s="757"/>
      <c r="IMO27" s="757"/>
      <c r="IMP27" s="757"/>
      <c r="IMQ27" s="757"/>
      <c r="IMR27" s="757"/>
      <c r="IMS27" s="757"/>
      <c r="IMT27" s="757"/>
      <c r="IMU27" s="757"/>
      <c r="IMV27" s="757"/>
      <c r="IMW27" s="757"/>
      <c r="IMX27" s="757"/>
      <c r="IMY27" s="757"/>
      <c r="IMZ27" s="757"/>
      <c r="INA27" s="757"/>
      <c r="INB27" s="757"/>
      <c r="INC27" s="757"/>
      <c r="IND27" s="757"/>
      <c r="INE27" s="757"/>
      <c r="INF27" s="757"/>
      <c r="ING27" s="757"/>
      <c r="INH27" s="757"/>
      <c r="INI27" s="757"/>
      <c r="INJ27" s="757"/>
      <c r="INK27" s="757"/>
      <c r="INL27" s="757"/>
      <c r="INM27" s="757"/>
      <c r="INN27" s="757"/>
      <c r="INO27" s="757"/>
      <c r="INP27" s="757"/>
      <c r="INQ27" s="757"/>
      <c r="INR27" s="757"/>
      <c r="INS27" s="757"/>
      <c r="INT27" s="757"/>
      <c r="INU27" s="757"/>
      <c r="INV27" s="757"/>
      <c r="INW27" s="757"/>
      <c r="INX27" s="757"/>
      <c r="INY27" s="757"/>
      <c r="INZ27" s="757"/>
      <c r="IOA27" s="757"/>
      <c r="IOB27" s="757"/>
      <c r="IOC27" s="757"/>
      <c r="IOD27" s="757"/>
      <c r="IOE27" s="757"/>
      <c r="IOF27" s="757"/>
      <c r="IOG27" s="757"/>
      <c r="IOH27" s="757"/>
      <c r="IOI27" s="757"/>
      <c r="IOJ27" s="757"/>
      <c r="IOK27" s="757"/>
      <c r="IOL27" s="757"/>
      <c r="IOM27" s="757"/>
      <c r="ION27" s="757"/>
      <c r="IOO27" s="757"/>
      <c r="IOP27" s="757"/>
      <c r="IOQ27" s="757"/>
      <c r="IOR27" s="757"/>
      <c r="IOS27" s="757"/>
      <c r="IOT27" s="757"/>
      <c r="IOU27" s="757"/>
      <c r="IOV27" s="757"/>
      <c r="IOW27" s="757"/>
      <c r="IOX27" s="757"/>
      <c r="IOY27" s="757"/>
      <c r="IOZ27" s="757"/>
      <c r="IPA27" s="757"/>
      <c r="IPB27" s="757"/>
      <c r="IPC27" s="757"/>
      <c r="IPD27" s="757"/>
      <c r="IPE27" s="757"/>
      <c r="IPF27" s="757"/>
      <c r="IPG27" s="757"/>
      <c r="IPH27" s="757"/>
      <c r="IPI27" s="757"/>
      <c r="IPJ27" s="757"/>
      <c r="IPK27" s="757"/>
      <c r="IPL27" s="757"/>
      <c r="IPM27" s="757"/>
      <c r="IPN27" s="757"/>
      <c r="IPO27" s="757"/>
      <c r="IPP27" s="757"/>
      <c r="IPQ27" s="757"/>
      <c r="IPR27" s="757"/>
      <c r="IPS27" s="757"/>
      <c r="IPT27" s="757"/>
      <c r="IPU27" s="757"/>
      <c r="IPV27" s="757"/>
      <c r="IPW27" s="757"/>
      <c r="IPX27" s="757"/>
      <c r="IPY27" s="757"/>
      <c r="IPZ27" s="757"/>
      <c r="IQA27" s="757"/>
      <c r="IQB27" s="757"/>
      <c r="IQC27" s="757"/>
      <c r="IQD27" s="757"/>
      <c r="IQE27" s="757"/>
      <c r="IQF27" s="757"/>
      <c r="IQG27" s="757"/>
      <c r="IQH27" s="757"/>
      <c r="IQI27" s="757"/>
      <c r="IQJ27" s="757"/>
      <c r="IQK27" s="757"/>
      <c r="IQL27" s="757"/>
      <c r="IQM27" s="757"/>
      <c r="IQN27" s="757"/>
      <c r="IQO27" s="757"/>
      <c r="IQP27" s="757"/>
      <c r="IQQ27" s="757"/>
      <c r="IQR27" s="757"/>
      <c r="IQS27" s="757"/>
      <c r="IQT27" s="757"/>
      <c r="IQU27" s="757"/>
      <c r="IQV27" s="757"/>
      <c r="IQW27" s="757"/>
      <c r="IQX27" s="757"/>
      <c r="IQY27" s="757"/>
      <c r="IQZ27" s="757"/>
      <c r="IRA27" s="757"/>
      <c r="IRB27" s="757"/>
      <c r="IRC27" s="757"/>
      <c r="IRD27" s="757"/>
      <c r="IRE27" s="757"/>
      <c r="IRF27" s="757"/>
      <c r="IRG27" s="757"/>
      <c r="IRH27" s="757"/>
      <c r="IRI27" s="757"/>
      <c r="IRJ27" s="757"/>
      <c r="IRK27" s="757"/>
      <c r="IRL27" s="757"/>
      <c r="IRM27" s="757"/>
      <c r="IRN27" s="757"/>
      <c r="IRO27" s="757"/>
      <c r="IRP27" s="757"/>
      <c r="IRQ27" s="757"/>
      <c r="IRR27" s="757"/>
      <c r="IRS27" s="757"/>
      <c r="IRT27" s="757"/>
      <c r="IRU27" s="757"/>
      <c r="IRV27" s="757"/>
      <c r="IRW27" s="757"/>
      <c r="IRX27" s="757"/>
      <c r="IRY27" s="757"/>
      <c r="IRZ27" s="757"/>
      <c r="ISA27" s="757"/>
      <c r="ISB27" s="757"/>
      <c r="ISC27" s="757"/>
      <c r="ISD27" s="757"/>
      <c r="ISE27" s="757"/>
      <c r="ISF27" s="757"/>
      <c r="ISG27" s="757"/>
      <c r="ISH27" s="757"/>
      <c r="ISI27" s="757"/>
      <c r="ISJ27" s="757"/>
      <c r="ISK27" s="757"/>
      <c r="ISL27" s="757"/>
      <c r="ISM27" s="757"/>
      <c r="ISN27" s="757"/>
      <c r="ISO27" s="757"/>
      <c r="ISP27" s="757"/>
      <c r="ISQ27" s="757"/>
      <c r="ISR27" s="757"/>
      <c r="ISS27" s="757"/>
      <c r="IST27" s="757"/>
      <c r="ISU27" s="757"/>
      <c r="ISV27" s="757"/>
      <c r="ISW27" s="757"/>
      <c r="ISX27" s="757"/>
      <c r="ISY27" s="757"/>
      <c r="ISZ27" s="757"/>
      <c r="ITA27" s="757"/>
      <c r="ITB27" s="757"/>
      <c r="ITC27" s="757"/>
      <c r="ITD27" s="757"/>
      <c r="ITE27" s="757"/>
      <c r="ITF27" s="757"/>
      <c r="ITG27" s="757"/>
      <c r="ITH27" s="757"/>
      <c r="ITI27" s="757"/>
      <c r="ITJ27" s="757"/>
      <c r="ITK27" s="757"/>
      <c r="ITL27" s="757"/>
      <c r="ITM27" s="757"/>
      <c r="ITN27" s="757"/>
      <c r="ITO27" s="757"/>
      <c r="ITP27" s="757"/>
      <c r="ITQ27" s="757"/>
      <c r="ITR27" s="757"/>
      <c r="ITS27" s="757"/>
      <c r="ITT27" s="757"/>
      <c r="ITU27" s="757"/>
      <c r="ITV27" s="757"/>
      <c r="ITW27" s="757"/>
      <c r="ITX27" s="757"/>
      <c r="ITY27" s="757"/>
      <c r="ITZ27" s="757"/>
      <c r="IUA27" s="757"/>
      <c r="IUB27" s="757"/>
      <c r="IUC27" s="757"/>
      <c r="IUD27" s="757"/>
      <c r="IUE27" s="757"/>
      <c r="IUF27" s="757"/>
      <c r="IUG27" s="757"/>
      <c r="IUH27" s="757"/>
      <c r="IUI27" s="757"/>
      <c r="IUJ27" s="757"/>
      <c r="IUK27" s="757"/>
      <c r="IUL27" s="757"/>
      <c r="IUM27" s="757"/>
      <c r="IUN27" s="757"/>
      <c r="IUO27" s="757"/>
      <c r="IUP27" s="757"/>
      <c r="IUQ27" s="757"/>
      <c r="IUR27" s="757"/>
      <c r="IUS27" s="757"/>
      <c r="IUT27" s="757"/>
      <c r="IUU27" s="757"/>
      <c r="IUV27" s="757"/>
      <c r="IUW27" s="757"/>
      <c r="IUX27" s="757"/>
      <c r="IUY27" s="757"/>
      <c r="IUZ27" s="757"/>
      <c r="IVA27" s="757"/>
      <c r="IVB27" s="757"/>
      <c r="IVC27" s="757"/>
      <c r="IVD27" s="757"/>
      <c r="IVE27" s="757"/>
      <c r="IVF27" s="757"/>
      <c r="IVG27" s="757"/>
      <c r="IVH27" s="757"/>
      <c r="IVI27" s="757"/>
      <c r="IVJ27" s="757"/>
      <c r="IVK27" s="757"/>
      <c r="IVL27" s="757"/>
      <c r="IVM27" s="757"/>
      <c r="IVN27" s="757"/>
      <c r="IVO27" s="757"/>
      <c r="IVP27" s="757"/>
      <c r="IVQ27" s="757"/>
      <c r="IVR27" s="757"/>
      <c r="IVS27" s="757"/>
      <c r="IVT27" s="757"/>
      <c r="IVU27" s="757"/>
      <c r="IVV27" s="757"/>
      <c r="IVW27" s="757"/>
      <c r="IVX27" s="757"/>
      <c r="IVY27" s="757"/>
      <c r="IVZ27" s="757"/>
      <c r="IWA27" s="757"/>
      <c r="IWB27" s="757"/>
      <c r="IWC27" s="757"/>
      <c r="IWD27" s="757"/>
      <c r="IWE27" s="757"/>
      <c r="IWF27" s="757"/>
      <c r="IWG27" s="757"/>
      <c r="IWH27" s="757"/>
      <c r="IWI27" s="757"/>
      <c r="IWJ27" s="757"/>
      <c r="IWK27" s="757"/>
      <c r="IWL27" s="757"/>
      <c r="IWM27" s="757"/>
      <c r="IWN27" s="757"/>
      <c r="IWO27" s="757"/>
      <c r="IWP27" s="757"/>
      <c r="IWQ27" s="757"/>
      <c r="IWR27" s="757"/>
      <c r="IWS27" s="757"/>
      <c r="IWT27" s="757"/>
      <c r="IWU27" s="757"/>
      <c r="IWV27" s="757"/>
      <c r="IWW27" s="757"/>
      <c r="IWX27" s="757"/>
      <c r="IWY27" s="757"/>
      <c r="IWZ27" s="757"/>
      <c r="IXA27" s="757"/>
      <c r="IXB27" s="757"/>
      <c r="IXC27" s="757"/>
      <c r="IXD27" s="757"/>
      <c r="IXE27" s="757"/>
      <c r="IXF27" s="757"/>
      <c r="IXG27" s="757"/>
      <c r="IXH27" s="757"/>
      <c r="IXI27" s="757"/>
      <c r="IXJ27" s="757"/>
      <c r="IXK27" s="757"/>
      <c r="IXL27" s="757"/>
      <c r="IXM27" s="757"/>
      <c r="IXN27" s="757"/>
      <c r="IXO27" s="757"/>
      <c r="IXP27" s="757"/>
      <c r="IXQ27" s="757"/>
      <c r="IXR27" s="757"/>
      <c r="IXS27" s="757"/>
      <c r="IXT27" s="757"/>
      <c r="IXU27" s="757"/>
      <c r="IXV27" s="757"/>
      <c r="IXW27" s="757"/>
      <c r="IXX27" s="757"/>
      <c r="IXY27" s="757"/>
      <c r="IXZ27" s="757"/>
      <c r="IYA27" s="757"/>
      <c r="IYB27" s="757"/>
      <c r="IYC27" s="757"/>
      <c r="IYD27" s="757"/>
      <c r="IYE27" s="757"/>
      <c r="IYF27" s="757"/>
      <c r="IYG27" s="757"/>
      <c r="IYH27" s="757"/>
      <c r="IYI27" s="757"/>
      <c r="IYJ27" s="757"/>
      <c r="IYK27" s="757"/>
      <c r="IYL27" s="757"/>
      <c r="IYM27" s="757"/>
      <c r="IYN27" s="757"/>
      <c r="IYO27" s="757"/>
      <c r="IYP27" s="757"/>
      <c r="IYQ27" s="757"/>
      <c r="IYR27" s="757"/>
      <c r="IYS27" s="757"/>
      <c r="IYT27" s="757"/>
      <c r="IYU27" s="757"/>
      <c r="IYV27" s="757"/>
      <c r="IYW27" s="757"/>
      <c r="IYX27" s="757"/>
      <c r="IYY27" s="757"/>
      <c r="IYZ27" s="757"/>
      <c r="IZA27" s="757"/>
      <c r="IZB27" s="757"/>
      <c r="IZC27" s="757"/>
      <c r="IZD27" s="757"/>
      <c r="IZE27" s="757"/>
      <c r="IZF27" s="757"/>
      <c r="IZG27" s="757"/>
      <c r="IZH27" s="757"/>
      <c r="IZI27" s="757"/>
      <c r="IZJ27" s="757"/>
      <c r="IZK27" s="757"/>
      <c r="IZL27" s="757"/>
      <c r="IZM27" s="757"/>
      <c r="IZN27" s="757"/>
      <c r="IZO27" s="757"/>
      <c r="IZP27" s="757"/>
      <c r="IZQ27" s="757"/>
      <c r="IZR27" s="757"/>
      <c r="IZS27" s="757"/>
      <c r="IZT27" s="757"/>
      <c r="IZU27" s="757"/>
      <c r="IZV27" s="757"/>
      <c r="IZW27" s="757"/>
      <c r="IZX27" s="757"/>
      <c r="IZY27" s="757"/>
      <c r="IZZ27" s="757"/>
      <c r="JAA27" s="757"/>
      <c r="JAB27" s="757"/>
      <c r="JAC27" s="757"/>
      <c r="JAD27" s="757"/>
      <c r="JAE27" s="757"/>
      <c r="JAF27" s="757"/>
      <c r="JAG27" s="757"/>
      <c r="JAH27" s="757"/>
      <c r="JAI27" s="757"/>
      <c r="JAJ27" s="757"/>
      <c r="JAK27" s="757"/>
      <c r="JAL27" s="757"/>
      <c r="JAM27" s="757"/>
      <c r="JAN27" s="757"/>
      <c r="JAO27" s="757"/>
      <c r="JAP27" s="757"/>
      <c r="JAQ27" s="757"/>
      <c r="JAR27" s="757"/>
      <c r="JAS27" s="757"/>
      <c r="JAT27" s="757"/>
      <c r="JAU27" s="757"/>
      <c r="JAV27" s="757"/>
      <c r="JAW27" s="757"/>
      <c r="JAX27" s="757"/>
      <c r="JAY27" s="757"/>
      <c r="JAZ27" s="757"/>
      <c r="JBA27" s="757"/>
      <c r="JBB27" s="757"/>
      <c r="JBC27" s="757"/>
      <c r="JBD27" s="757"/>
      <c r="JBE27" s="757"/>
      <c r="JBF27" s="757"/>
      <c r="JBG27" s="757"/>
      <c r="JBH27" s="757"/>
      <c r="JBI27" s="757"/>
      <c r="JBJ27" s="757"/>
      <c r="JBK27" s="757"/>
      <c r="JBL27" s="757"/>
      <c r="JBM27" s="757"/>
      <c r="JBN27" s="757"/>
      <c r="JBO27" s="757"/>
      <c r="JBP27" s="757"/>
      <c r="JBQ27" s="757"/>
      <c r="JBR27" s="757"/>
      <c r="JBS27" s="757"/>
      <c r="JBT27" s="757"/>
      <c r="JBU27" s="757"/>
      <c r="JBV27" s="757"/>
      <c r="JBW27" s="757"/>
      <c r="JBX27" s="757"/>
      <c r="JBY27" s="757"/>
      <c r="JBZ27" s="757"/>
      <c r="JCA27" s="757"/>
      <c r="JCB27" s="757"/>
      <c r="JCC27" s="757"/>
      <c r="JCD27" s="757"/>
      <c r="JCE27" s="757"/>
      <c r="JCF27" s="757"/>
      <c r="JCG27" s="757"/>
      <c r="JCH27" s="757"/>
      <c r="JCI27" s="757"/>
      <c r="JCJ27" s="757"/>
      <c r="JCK27" s="757"/>
      <c r="JCL27" s="757"/>
      <c r="JCM27" s="757"/>
      <c r="JCN27" s="757"/>
      <c r="JCO27" s="757"/>
      <c r="JCP27" s="757"/>
      <c r="JCQ27" s="757"/>
      <c r="JCR27" s="757"/>
      <c r="JCS27" s="757"/>
      <c r="JCT27" s="757"/>
      <c r="JCU27" s="757"/>
      <c r="JCV27" s="757"/>
      <c r="JCW27" s="757"/>
      <c r="JCX27" s="757"/>
      <c r="JCY27" s="757"/>
      <c r="JCZ27" s="757"/>
      <c r="JDA27" s="757"/>
      <c r="JDB27" s="757"/>
      <c r="JDC27" s="757"/>
      <c r="JDD27" s="757"/>
      <c r="JDE27" s="757"/>
      <c r="JDF27" s="757"/>
      <c r="JDG27" s="757"/>
      <c r="JDH27" s="757"/>
      <c r="JDI27" s="757"/>
      <c r="JDJ27" s="757"/>
      <c r="JDK27" s="757"/>
      <c r="JDL27" s="757"/>
      <c r="JDM27" s="757"/>
      <c r="JDN27" s="757"/>
      <c r="JDO27" s="757"/>
      <c r="JDP27" s="757"/>
      <c r="JDQ27" s="757"/>
      <c r="JDR27" s="757"/>
      <c r="JDS27" s="757"/>
      <c r="JDT27" s="757"/>
      <c r="JDU27" s="757"/>
      <c r="JDV27" s="757"/>
      <c r="JDW27" s="757"/>
      <c r="JDX27" s="757"/>
      <c r="JDY27" s="757"/>
      <c r="JDZ27" s="757"/>
      <c r="JEA27" s="757"/>
      <c r="JEB27" s="757"/>
      <c r="JEC27" s="757"/>
      <c r="JED27" s="757"/>
      <c r="JEE27" s="757"/>
      <c r="JEF27" s="757"/>
      <c r="JEG27" s="757"/>
      <c r="JEH27" s="757"/>
      <c r="JEI27" s="757"/>
      <c r="JEJ27" s="757"/>
      <c r="JEK27" s="757"/>
      <c r="JEL27" s="757"/>
      <c r="JEM27" s="757"/>
      <c r="JEN27" s="757"/>
      <c r="JEO27" s="757"/>
      <c r="JEP27" s="757"/>
      <c r="JEQ27" s="757"/>
      <c r="JER27" s="757"/>
      <c r="JES27" s="757"/>
      <c r="JET27" s="757"/>
      <c r="JEU27" s="757"/>
      <c r="JEV27" s="757"/>
      <c r="JEW27" s="757"/>
      <c r="JEX27" s="757"/>
      <c r="JEY27" s="757"/>
      <c r="JEZ27" s="757"/>
      <c r="JFA27" s="757"/>
      <c r="JFB27" s="757"/>
      <c r="JFC27" s="757"/>
      <c r="JFD27" s="757"/>
      <c r="JFE27" s="757"/>
      <c r="JFF27" s="757"/>
      <c r="JFG27" s="757"/>
      <c r="JFH27" s="757"/>
      <c r="JFI27" s="757"/>
      <c r="JFJ27" s="757"/>
      <c r="JFK27" s="757"/>
      <c r="JFL27" s="757"/>
      <c r="JFM27" s="757"/>
      <c r="JFN27" s="757"/>
      <c r="JFO27" s="757"/>
      <c r="JFP27" s="757"/>
      <c r="JFQ27" s="757"/>
      <c r="JFR27" s="757"/>
      <c r="JFS27" s="757"/>
      <c r="JFT27" s="757"/>
      <c r="JFU27" s="757"/>
      <c r="JFV27" s="757"/>
      <c r="JFW27" s="757"/>
      <c r="JFX27" s="757"/>
      <c r="JFY27" s="757"/>
      <c r="JFZ27" s="757"/>
      <c r="JGA27" s="757"/>
      <c r="JGB27" s="757"/>
      <c r="JGC27" s="757"/>
      <c r="JGD27" s="757"/>
      <c r="JGE27" s="757"/>
      <c r="JGF27" s="757"/>
      <c r="JGG27" s="757"/>
      <c r="JGH27" s="757"/>
      <c r="JGI27" s="757"/>
      <c r="JGJ27" s="757"/>
      <c r="JGK27" s="757"/>
      <c r="JGL27" s="757"/>
      <c r="JGM27" s="757"/>
      <c r="JGN27" s="757"/>
      <c r="JGO27" s="757"/>
      <c r="JGP27" s="757"/>
      <c r="JGQ27" s="757"/>
      <c r="JGR27" s="757"/>
      <c r="JGS27" s="757"/>
      <c r="JGT27" s="757"/>
      <c r="JGU27" s="757"/>
      <c r="JGV27" s="757"/>
      <c r="JGW27" s="757"/>
      <c r="JGX27" s="757"/>
      <c r="JGY27" s="757"/>
      <c r="JGZ27" s="757"/>
      <c r="JHA27" s="757"/>
      <c r="JHB27" s="757"/>
      <c r="JHC27" s="757"/>
      <c r="JHD27" s="757"/>
      <c r="JHE27" s="757"/>
      <c r="JHF27" s="757"/>
      <c r="JHG27" s="757"/>
      <c r="JHH27" s="757"/>
      <c r="JHI27" s="757"/>
      <c r="JHJ27" s="757"/>
      <c r="JHK27" s="757"/>
      <c r="JHL27" s="757"/>
      <c r="JHM27" s="757"/>
      <c r="JHN27" s="757"/>
      <c r="JHO27" s="757"/>
      <c r="JHP27" s="757"/>
      <c r="JHQ27" s="757"/>
      <c r="JHR27" s="757"/>
      <c r="JHS27" s="757"/>
      <c r="JHT27" s="757"/>
      <c r="JHU27" s="757"/>
      <c r="JHV27" s="757"/>
      <c r="JHW27" s="757"/>
      <c r="JHX27" s="757"/>
      <c r="JHY27" s="757"/>
      <c r="JHZ27" s="757"/>
      <c r="JIA27" s="757"/>
      <c r="JIB27" s="757"/>
      <c r="JIC27" s="757"/>
      <c r="JID27" s="757"/>
      <c r="JIE27" s="757"/>
      <c r="JIF27" s="757"/>
      <c r="JIG27" s="757"/>
      <c r="JIH27" s="757"/>
      <c r="JII27" s="757"/>
      <c r="JIJ27" s="757"/>
      <c r="JIK27" s="757"/>
      <c r="JIL27" s="757"/>
      <c r="JIM27" s="757"/>
      <c r="JIN27" s="757"/>
      <c r="JIO27" s="757"/>
      <c r="JIP27" s="757"/>
      <c r="JIQ27" s="757"/>
      <c r="JIR27" s="757"/>
      <c r="JIS27" s="757"/>
      <c r="JIT27" s="757"/>
      <c r="JIU27" s="757"/>
      <c r="JIV27" s="757"/>
      <c r="JIW27" s="757"/>
      <c r="JIX27" s="757"/>
      <c r="JIY27" s="757"/>
      <c r="JIZ27" s="757"/>
      <c r="JJA27" s="757"/>
      <c r="JJB27" s="757"/>
      <c r="JJC27" s="757"/>
      <c r="JJD27" s="757"/>
      <c r="JJE27" s="757"/>
      <c r="JJF27" s="757"/>
      <c r="JJG27" s="757"/>
      <c r="JJH27" s="757"/>
      <c r="JJI27" s="757"/>
      <c r="JJJ27" s="757"/>
      <c r="JJK27" s="757"/>
      <c r="JJL27" s="757"/>
      <c r="JJM27" s="757"/>
      <c r="JJN27" s="757"/>
      <c r="JJO27" s="757"/>
      <c r="JJP27" s="757"/>
      <c r="JJQ27" s="757"/>
      <c r="JJR27" s="757"/>
      <c r="JJS27" s="757"/>
      <c r="JJT27" s="757"/>
      <c r="JJU27" s="757"/>
      <c r="JJV27" s="757"/>
      <c r="JJW27" s="757"/>
      <c r="JJX27" s="757"/>
      <c r="JJY27" s="757"/>
      <c r="JJZ27" s="757"/>
      <c r="JKA27" s="757"/>
      <c r="JKB27" s="757"/>
      <c r="JKC27" s="757"/>
      <c r="JKD27" s="757"/>
      <c r="JKE27" s="757"/>
      <c r="JKF27" s="757"/>
      <c r="JKG27" s="757"/>
      <c r="JKH27" s="757"/>
      <c r="JKI27" s="757"/>
      <c r="JKJ27" s="757"/>
      <c r="JKK27" s="757"/>
      <c r="JKL27" s="757"/>
      <c r="JKM27" s="757"/>
      <c r="JKN27" s="757"/>
      <c r="JKO27" s="757"/>
      <c r="JKP27" s="757"/>
      <c r="JKQ27" s="757"/>
      <c r="JKR27" s="757"/>
      <c r="JKS27" s="757"/>
      <c r="JKT27" s="757"/>
      <c r="JKU27" s="757"/>
      <c r="JKV27" s="757"/>
      <c r="JKW27" s="757"/>
      <c r="JKX27" s="757"/>
      <c r="JKY27" s="757"/>
      <c r="JKZ27" s="757"/>
      <c r="JLA27" s="757"/>
      <c r="JLB27" s="757"/>
      <c r="JLC27" s="757"/>
      <c r="JLD27" s="757"/>
      <c r="JLE27" s="757"/>
      <c r="JLF27" s="757"/>
      <c r="JLG27" s="757"/>
      <c r="JLH27" s="757"/>
      <c r="JLI27" s="757"/>
      <c r="JLJ27" s="757"/>
      <c r="JLK27" s="757"/>
      <c r="JLL27" s="757"/>
      <c r="JLM27" s="757"/>
      <c r="JLN27" s="757"/>
      <c r="JLO27" s="757"/>
      <c r="JLP27" s="757"/>
      <c r="JLQ27" s="757"/>
      <c r="JLR27" s="757"/>
      <c r="JLS27" s="757"/>
      <c r="JLT27" s="757"/>
      <c r="JLU27" s="757"/>
      <c r="JLV27" s="757"/>
      <c r="JLW27" s="757"/>
      <c r="JLX27" s="757"/>
      <c r="JLY27" s="757"/>
      <c r="JLZ27" s="757"/>
      <c r="JMA27" s="757"/>
      <c r="JMB27" s="757"/>
      <c r="JMC27" s="757"/>
      <c r="JMD27" s="757"/>
      <c r="JME27" s="757"/>
      <c r="JMF27" s="757"/>
      <c r="JMG27" s="757"/>
      <c r="JMH27" s="757"/>
      <c r="JMI27" s="757"/>
      <c r="JMJ27" s="757"/>
      <c r="JMK27" s="757"/>
      <c r="JML27" s="757"/>
      <c r="JMM27" s="757"/>
      <c r="JMN27" s="757"/>
      <c r="JMO27" s="757"/>
      <c r="JMP27" s="757"/>
      <c r="JMQ27" s="757"/>
      <c r="JMR27" s="757"/>
      <c r="JMS27" s="757"/>
      <c r="JMT27" s="757"/>
      <c r="JMU27" s="757"/>
      <c r="JMV27" s="757"/>
      <c r="JMW27" s="757"/>
      <c r="JMX27" s="757"/>
      <c r="JMY27" s="757"/>
      <c r="JMZ27" s="757"/>
      <c r="JNA27" s="757"/>
      <c r="JNB27" s="757"/>
      <c r="JNC27" s="757"/>
      <c r="JND27" s="757"/>
      <c r="JNE27" s="757"/>
      <c r="JNF27" s="757"/>
      <c r="JNG27" s="757"/>
      <c r="JNH27" s="757"/>
      <c r="JNI27" s="757"/>
      <c r="JNJ27" s="757"/>
      <c r="JNK27" s="757"/>
      <c r="JNL27" s="757"/>
      <c r="JNM27" s="757"/>
      <c r="JNN27" s="757"/>
      <c r="JNO27" s="757"/>
      <c r="JNP27" s="757"/>
      <c r="JNQ27" s="757"/>
      <c r="JNR27" s="757"/>
      <c r="JNS27" s="757"/>
      <c r="JNT27" s="757"/>
      <c r="JNU27" s="757"/>
      <c r="JNV27" s="757"/>
      <c r="JNW27" s="757"/>
      <c r="JNX27" s="757"/>
      <c r="JNY27" s="757"/>
      <c r="JNZ27" s="757"/>
      <c r="JOA27" s="757"/>
      <c r="JOB27" s="757"/>
      <c r="JOC27" s="757"/>
      <c r="JOD27" s="757"/>
      <c r="JOE27" s="757"/>
      <c r="JOF27" s="757"/>
      <c r="JOG27" s="757"/>
      <c r="JOH27" s="757"/>
      <c r="JOI27" s="757"/>
      <c r="JOJ27" s="757"/>
      <c r="JOK27" s="757"/>
      <c r="JOL27" s="757"/>
      <c r="JOM27" s="757"/>
      <c r="JON27" s="757"/>
      <c r="JOO27" s="757"/>
      <c r="JOP27" s="757"/>
      <c r="JOQ27" s="757"/>
      <c r="JOR27" s="757"/>
      <c r="JOS27" s="757"/>
      <c r="JOT27" s="757"/>
      <c r="JOU27" s="757"/>
      <c r="JOV27" s="757"/>
      <c r="JOW27" s="757"/>
      <c r="JOX27" s="757"/>
      <c r="JOY27" s="757"/>
      <c r="JOZ27" s="757"/>
      <c r="JPA27" s="757"/>
      <c r="JPB27" s="757"/>
      <c r="JPC27" s="757"/>
      <c r="JPD27" s="757"/>
      <c r="JPE27" s="757"/>
      <c r="JPF27" s="757"/>
      <c r="JPG27" s="757"/>
      <c r="JPH27" s="757"/>
      <c r="JPI27" s="757"/>
      <c r="JPJ27" s="757"/>
      <c r="JPK27" s="757"/>
      <c r="JPL27" s="757"/>
      <c r="JPM27" s="757"/>
      <c r="JPN27" s="757"/>
      <c r="JPO27" s="757"/>
      <c r="JPP27" s="757"/>
      <c r="JPQ27" s="757"/>
      <c r="JPR27" s="757"/>
      <c r="JPS27" s="757"/>
      <c r="JPT27" s="757"/>
      <c r="JPU27" s="757"/>
      <c r="JPV27" s="757"/>
      <c r="JPW27" s="757"/>
      <c r="JPX27" s="757"/>
      <c r="JPY27" s="757"/>
      <c r="JPZ27" s="757"/>
      <c r="JQA27" s="757"/>
      <c r="JQB27" s="757"/>
      <c r="JQC27" s="757"/>
      <c r="JQD27" s="757"/>
      <c r="JQE27" s="757"/>
      <c r="JQF27" s="757"/>
      <c r="JQG27" s="757"/>
      <c r="JQH27" s="757"/>
      <c r="JQI27" s="757"/>
      <c r="JQJ27" s="757"/>
      <c r="JQK27" s="757"/>
      <c r="JQL27" s="757"/>
      <c r="JQM27" s="757"/>
      <c r="JQN27" s="757"/>
      <c r="JQO27" s="757"/>
      <c r="JQP27" s="757"/>
      <c r="JQQ27" s="757"/>
      <c r="JQR27" s="757"/>
      <c r="JQS27" s="757"/>
      <c r="JQT27" s="757"/>
      <c r="JQU27" s="757"/>
      <c r="JQV27" s="757"/>
      <c r="JQW27" s="757"/>
      <c r="JQX27" s="757"/>
      <c r="JQY27" s="757"/>
      <c r="JQZ27" s="757"/>
      <c r="JRA27" s="757"/>
      <c r="JRB27" s="757"/>
      <c r="JRC27" s="757"/>
      <c r="JRD27" s="757"/>
      <c r="JRE27" s="757"/>
      <c r="JRF27" s="757"/>
      <c r="JRG27" s="757"/>
      <c r="JRH27" s="757"/>
      <c r="JRI27" s="757"/>
      <c r="JRJ27" s="757"/>
      <c r="JRK27" s="757"/>
      <c r="JRL27" s="757"/>
      <c r="JRM27" s="757"/>
      <c r="JRN27" s="757"/>
      <c r="JRO27" s="757"/>
      <c r="JRP27" s="757"/>
      <c r="JRQ27" s="757"/>
      <c r="JRR27" s="757"/>
      <c r="JRS27" s="757"/>
      <c r="JRT27" s="757"/>
      <c r="JRU27" s="757"/>
      <c r="JRV27" s="757"/>
      <c r="JRW27" s="757"/>
      <c r="JRX27" s="757"/>
      <c r="JRY27" s="757"/>
      <c r="JRZ27" s="757"/>
      <c r="JSA27" s="757"/>
      <c r="JSB27" s="757"/>
      <c r="JSC27" s="757"/>
      <c r="JSD27" s="757"/>
      <c r="JSE27" s="757"/>
      <c r="JSF27" s="757"/>
      <c r="JSG27" s="757"/>
      <c r="JSH27" s="757"/>
      <c r="JSI27" s="757"/>
      <c r="JSJ27" s="757"/>
      <c r="JSK27" s="757"/>
      <c r="JSL27" s="757"/>
      <c r="JSM27" s="757"/>
      <c r="JSN27" s="757"/>
      <c r="JSO27" s="757"/>
      <c r="JSP27" s="757"/>
      <c r="JSQ27" s="757"/>
      <c r="JSR27" s="757"/>
      <c r="JSS27" s="757"/>
      <c r="JST27" s="757"/>
      <c r="JSU27" s="757"/>
      <c r="JSV27" s="757"/>
      <c r="JSW27" s="757"/>
      <c r="JSX27" s="757"/>
      <c r="JSY27" s="757"/>
      <c r="JSZ27" s="757"/>
      <c r="JTA27" s="757"/>
      <c r="JTB27" s="757"/>
      <c r="JTC27" s="757"/>
      <c r="JTD27" s="757"/>
      <c r="JTE27" s="757"/>
      <c r="JTF27" s="757"/>
      <c r="JTG27" s="757"/>
      <c r="JTH27" s="757"/>
      <c r="JTI27" s="757"/>
      <c r="JTJ27" s="757"/>
      <c r="JTK27" s="757"/>
      <c r="JTL27" s="757"/>
      <c r="JTM27" s="757"/>
      <c r="JTN27" s="757"/>
      <c r="JTO27" s="757"/>
      <c r="JTP27" s="757"/>
      <c r="JTQ27" s="757"/>
      <c r="JTR27" s="757"/>
      <c r="JTS27" s="757"/>
      <c r="JTT27" s="757"/>
      <c r="JTU27" s="757"/>
      <c r="JTV27" s="757"/>
      <c r="JTW27" s="757"/>
      <c r="JTX27" s="757"/>
      <c r="JTY27" s="757"/>
      <c r="JTZ27" s="757"/>
      <c r="JUA27" s="757"/>
      <c r="JUB27" s="757"/>
      <c r="JUC27" s="757"/>
      <c r="JUD27" s="757"/>
      <c r="JUE27" s="757"/>
      <c r="JUF27" s="757"/>
      <c r="JUG27" s="757"/>
      <c r="JUH27" s="757"/>
      <c r="JUI27" s="757"/>
      <c r="JUJ27" s="757"/>
      <c r="JUK27" s="757"/>
      <c r="JUL27" s="757"/>
      <c r="JUM27" s="757"/>
      <c r="JUN27" s="757"/>
      <c r="JUO27" s="757"/>
      <c r="JUP27" s="757"/>
      <c r="JUQ27" s="757"/>
      <c r="JUR27" s="757"/>
      <c r="JUS27" s="757"/>
      <c r="JUT27" s="757"/>
      <c r="JUU27" s="757"/>
      <c r="JUV27" s="757"/>
      <c r="JUW27" s="757"/>
      <c r="JUX27" s="757"/>
      <c r="JUY27" s="757"/>
      <c r="JUZ27" s="757"/>
      <c r="JVA27" s="757"/>
      <c r="JVB27" s="757"/>
      <c r="JVC27" s="757"/>
      <c r="JVD27" s="757"/>
      <c r="JVE27" s="757"/>
      <c r="JVF27" s="757"/>
      <c r="JVG27" s="757"/>
      <c r="JVH27" s="757"/>
      <c r="JVI27" s="757"/>
      <c r="JVJ27" s="757"/>
      <c r="JVK27" s="757"/>
      <c r="JVL27" s="757"/>
      <c r="JVM27" s="757"/>
      <c r="JVN27" s="757"/>
      <c r="JVO27" s="757"/>
      <c r="JVP27" s="757"/>
      <c r="JVQ27" s="757"/>
      <c r="JVR27" s="757"/>
      <c r="JVS27" s="757"/>
      <c r="JVT27" s="757"/>
      <c r="JVU27" s="757"/>
      <c r="JVV27" s="757"/>
      <c r="JVW27" s="757"/>
      <c r="JVX27" s="757"/>
      <c r="JVY27" s="757"/>
      <c r="JVZ27" s="757"/>
      <c r="JWA27" s="757"/>
      <c r="JWB27" s="757"/>
      <c r="JWC27" s="757"/>
      <c r="JWD27" s="757"/>
      <c r="JWE27" s="757"/>
      <c r="JWF27" s="757"/>
      <c r="JWG27" s="757"/>
      <c r="JWH27" s="757"/>
      <c r="JWI27" s="757"/>
      <c r="JWJ27" s="757"/>
      <c r="JWK27" s="757"/>
      <c r="JWL27" s="757"/>
      <c r="JWM27" s="757"/>
      <c r="JWN27" s="757"/>
      <c r="JWO27" s="757"/>
      <c r="JWP27" s="757"/>
      <c r="JWQ27" s="757"/>
      <c r="JWR27" s="757"/>
      <c r="JWS27" s="757"/>
      <c r="JWT27" s="757"/>
      <c r="JWU27" s="757"/>
      <c r="JWV27" s="757"/>
      <c r="JWW27" s="757"/>
      <c r="JWX27" s="757"/>
      <c r="JWY27" s="757"/>
      <c r="JWZ27" s="757"/>
      <c r="JXA27" s="757"/>
      <c r="JXB27" s="757"/>
      <c r="JXC27" s="757"/>
      <c r="JXD27" s="757"/>
      <c r="JXE27" s="757"/>
      <c r="JXF27" s="757"/>
      <c r="JXG27" s="757"/>
      <c r="JXH27" s="757"/>
      <c r="JXI27" s="757"/>
      <c r="JXJ27" s="757"/>
      <c r="JXK27" s="757"/>
      <c r="JXL27" s="757"/>
      <c r="JXM27" s="757"/>
      <c r="JXN27" s="757"/>
      <c r="JXO27" s="757"/>
      <c r="JXP27" s="757"/>
      <c r="JXQ27" s="757"/>
      <c r="JXR27" s="757"/>
      <c r="JXS27" s="757"/>
      <c r="JXT27" s="757"/>
      <c r="JXU27" s="757"/>
      <c r="JXV27" s="757"/>
      <c r="JXW27" s="757"/>
      <c r="JXX27" s="757"/>
      <c r="JXY27" s="757"/>
      <c r="JXZ27" s="757"/>
      <c r="JYA27" s="757"/>
      <c r="JYB27" s="757"/>
      <c r="JYC27" s="757"/>
      <c r="JYD27" s="757"/>
      <c r="JYE27" s="757"/>
      <c r="JYF27" s="757"/>
      <c r="JYG27" s="757"/>
      <c r="JYH27" s="757"/>
      <c r="JYI27" s="757"/>
      <c r="JYJ27" s="757"/>
      <c r="JYK27" s="757"/>
      <c r="JYL27" s="757"/>
      <c r="JYM27" s="757"/>
      <c r="JYN27" s="757"/>
      <c r="JYO27" s="757"/>
      <c r="JYP27" s="757"/>
      <c r="JYQ27" s="757"/>
      <c r="JYR27" s="757"/>
      <c r="JYS27" s="757"/>
      <c r="JYT27" s="757"/>
      <c r="JYU27" s="757"/>
      <c r="JYV27" s="757"/>
      <c r="JYW27" s="757"/>
      <c r="JYX27" s="757"/>
      <c r="JYY27" s="757"/>
      <c r="JYZ27" s="757"/>
      <c r="JZA27" s="757"/>
      <c r="JZB27" s="757"/>
      <c r="JZC27" s="757"/>
      <c r="JZD27" s="757"/>
      <c r="JZE27" s="757"/>
      <c r="JZF27" s="757"/>
      <c r="JZG27" s="757"/>
      <c r="JZH27" s="757"/>
      <c r="JZI27" s="757"/>
      <c r="JZJ27" s="757"/>
      <c r="JZK27" s="757"/>
      <c r="JZL27" s="757"/>
      <c r="JZM27" s="757"/>
      <c r="JZN27" s="757"/>
      <c r="JZO27" s="757"/>
      <c r="JZP27" s="757"/>
      <c r="JZQ27" s="757"/>
      <c r="JZR27" s="757"/>
      <c r="JZS27" s="757"/>
      <c r="JZT27" s="757"/>
      <c r="JZU27" s="757"/>
      <c r="JZV27" s="757"/>
      <c r="JZW27" s="757"/>
      <c r="JZX27" s="757"/>
      <c r="JZY27" s="757"/>
      <c r="JZZ27" s="757"/>
      <c r="KAA27" s="757"/>
      <c r="KAB27" s="757"/>
      <c r="KAC27" s="757"/>
      <c r="KAD27" s="757"/>
      <c r="KAE27" s="757"/>
      <c r="KAF27" s="757"/>
      <c r="KAG27" s="757"/>
      <c r="KAH27" s="757"/>
      <c r="KAI27" s="757"/>
      <c r="KAJ27" s="757"/>
      <c r="KAK27" s="757"/>
      <c r="KAL27" s="757"/>
      <c r="KAM27" s="757"/>
      <c r="KAN27" s="757"/>
      <c r="KAO27" s="757"/>
      <c r="KAP27" s="757"/>
      <c r="KAQ27" s="757"/>
      <c r="KAR27" s="757"/>
      <c r="KAS27" s="757"/>
      <c r="KAT27" s="757"/>
      <c r="KAU27" s="757"/>
      <c r="KAV27" s="757"/>
      <c r="KAW27" s="757"/>
      <c r="KAX27" s="757"/>
      <c r="KAY27" s="757"/>
      <c r="KAZ27" s="757"/>
      <c r="KBA27" s="757"/>
      <c r="KBB27" s="757"/>
      <c r="KBC27" s="757"/>
      <c r="KBD27" s="757"/>
      <c r="KBE27" s="757"/>
      <c r="KBF27" s="757"/>
      <c r="KBG27" s="757"/>
      <c r="KBH27" s="757"/>
      <c r="KBI27" s="757"/>
      <c r="KBJ27" s="757"/>
      <c r="KBK27" s="757"/>
      <c r="KBL27" s="757"/>
      <c r="KBM27" s="757"/>
      <c r="KBN27" s="757"/>
      <c r="KBO27" s="757"/>
      <c r="KBP27" s="757"/>
      <c r="KBQ27" s="757"/>
      <c r="KBR27" s="757"/>
      <c r="KBS27" s="757"/>
      <c r="KBT27" s="757"/>
      <c r="KBU27" s="757"/>
      <c r="KBV27" s="757"/>
      <c r="KBW27" s="757"/>
      <c r="KBX27" s="757"/>
      <c r="KBY27" s="757"/>
      <c r="KBZ27" s="757"/>
      <c r="KCA27" s="757"/>
      <c r="KCB27" s="757"/>
      <c r="KCC27" s="757"/>
      <c r="KCD27" s="757"/>
      <c r="KCE27" s="757"/>
      <c r="KCF27" s="757"/>
      <c r="KCG27" s="757"/>
      <c r="KCH27" s="757"/>
      <c r="KCI27" s="757"/>
      <c r="KCJ27" s="757"/>
      <c r="KCK27" s="757"/>
      <c r="KCL27" s="757"/>
      <c r="KCM27" s="757"/>
      <c r="KCN27" s="757"/>
      <c r="KCO27" s="757"/>
      <c r="KCP27" s="757"/>
      <c r="KCQ27" s="757"/>
      <c r="KCR27" s="757"/>
      <c r="KCS27" s="757"/>
      <c r="KCT27" s="757"/>
      <c r="KCU27" s="757"/>
      <c r="KCV27" s="757"/>
      <c r="KCW27" s="757"/>
      <c r="KCX27" s="757"/>
      <c r="KCY27" s="757"/>
      <c r="KCZ27" s="757"/>
      <c r="KDA27" s="757"/>
      <c r="KDB27" s="757"/>
      <c r="KDC27" s="757"/>
      <c r="KDD27" s="757"/>
      <c r="KDE27" s="757"/>
      <c r="KDF27" s="757"/>
      <c r="KDG27" s="757"/>
      <c r="KDH27" s="757"/>
      <c r="KDI27" s="757"/>
      <c r="KDJ27" s="757"/>
      <c r="KDK27" s="757"/>
      <c r="KDL27" s="757"/>
      <c r="KDM27" s="757"/>
      <c r="KDN27" s="757"/>
      <c r="KDO27" s="757"/>
      <c r="KDP27" s="757"/>
      <c r="KDQ27" s="757"/>
      <c r="KDR27" s="757"/>
      <c r="KDS27" s="757"/>
      <c r="KDT27" s="757"/>
      <c r="KDU27" s="757"/>
      <c r="KDV27" s="757"/>
      <c r="KDW27" s="757"/>
      <c r="KDX27" s="757"/>
      <c r="KDY27" s="757"/>
      <c r="KDZ27" s="757"/>
      <c r="KEA27" s="757"/>
      <c r="KEB27" s="757"/>
      <c r="KEC27" s="757"/>
      <c r="KED27" s="757"/>
      <c r="KEE27" s="757"/>
      <c r="KEF27" s="757"/>
      <c r="KEG27" s="757"/>
      <c r="KEH27" s="757"/>
      <c r="KEI27" s="757"/>
      <c r="KEJ27" s="757"/>
      <c r="KEK27" s="757"/>
      <c r="KEL27" s="757"/>
      <c r="KEM27" s="757"/>
      <c r="KEN27" s="757"/>
      <c r="KEO27" s="757"/>
      <c r="KEP27" s="757"/>
      <c r="KEQ27" s="757"/>
      <c r="KER27" s="757"/>
      <c r="KES27" s="757"/>
      <c r="KET27" s="757"/>
      <c r="KEU27" s="757"/>
      <c r="KEV27" s="757"/>
      <c r="KEW27" s="757"/>
      <c r="KEX27" s="757"/>
      <c r="KEY27" s="757"/>
      <c r="KEZ27" s="757"/>
      <c r="KFA27" s="757"/>
      <c r="KFB27" s="757"/>
      <c r="KFC27" s="757"/>
      <c r="KFD27" s="757"/>
      <c r="KFE27" s="757"/>
      <c r="KFF27" s="757"/>
      <c r="KFG27" s="757"/>
      <c r="KFH27" s="757"/>
      <c r="KFI27" s="757"/>
      <c r="KFJ27" s="757"/>
      <c r="KFK27" s="757"/>
      <c r="KFL27" s="757"/>
      <c r="KFM27" s="757"/>
      <c r="KFN27" s="757"/>
      <c r="KFO27" s="757"/>
      <c r="KFP27" s="757"/>
      <c r="KFQ27" s="757"/>
      <c r="KFR27" s="757"/>
      <c r="KFS27" s="757"/>
      <c r="KFT27" s="757"/>
      <c r="KFU27" s="757"/>
      <c r="KFV27" s="757"/>
      <c r="KFW27" s="757"/>
      <c r="KFX27" s="757"/>
      <c r="KFY27" s="757"/>
      <c r="KFZ27" s="757"/>
      <c r="KGA27" s="757"/>
      <c r="KGB27" s="757"/>
      <c r="KGC27" s="757"/>
      <c r="KGD27" s="757"/>
      <c r="KGE27" s="757"/>
      <c r="KGF27" s="757"/>
      <c r="KGG27" s="757"/>
      <c r="KGH27" s="757"/>
      <c r="KGI27" s="757"/>
      <c r="KGJ27" s="757"/>
      <c r="KGK27" s="757"/>
      <c r="KGL27" s="757"/>
      <c r="KGM27" s="757"/>
      <c r="KGN27" s="757"/>
      <c r="KGO27" s="757"/>
      <c r="KGP27" s="757"/>
      <c r="KGQ27" s="757"/>
      <c r="KGR27" s="757"/>
      <c r="KGS27" s="757"/>
      <c r="KGT27" s="757"/>
      <c r="KGU27" s="757"/>
      <c r="KGV27" s="757"/>
      <c r="KGW27" s="757"/>
      <c r="KGX27" s="757"/>
      <c r="KGY27" s="757"/>
      <c r="KGZ27" s="757"/>
      <c r="KHA27" s="757"/>
      <c r="KHB27" s="757"/>
      <c r="KHC27" s="757"/>
      <c r="KHD27" s="757"/>
      <c r="KHE27" s="757"/>
      <c r="KHF27" s="757"/>
      <c r="KHG27" s="757"/>
      <c r="KHH27" s="757"/>
      <c r="KHI27" s="757"/>
      <c r="KHJ27" s="757"/>
      <c r="KHK27" s="757"/>
      <c r="KHL27" s="757"/>
      <c r="KHM27" s="757"/>
      <c r="KHN27" s="757"/>
      <c r="KHO27" s="757"/>
      <c r="KHP27" s="757"/>
      <c r="KHQ27" s="757"/>
      <c r="KHR27" s="757"/>
      <c r="KHS27" s="757"/>
      <c r="KHT27" s="757"/>
      <c r="KHU27" s="757"/>
      <c r="KHV27" s="757"/>
      <c r="KHW27" s="757"/>
      <c r="KHX27" s="757"/>
      <c r="KHY27" s="757"/>
      <c r="KHZ27" s="757"/>
      <c r="KIA27" s="757"/>
      <c r="KIB27" s="757"/>
      <c r="KIC27" s="757"/>
      <c r="KID27" s="757"/>
      <c r="KIE27" s="757"/>
      <c r="KIF27" s="757"/>
      <c r="KIG27" s="757"/>
      <c r="KIH27" s="757"/>
      <c r="KII27" s="757"/>
      <c r="KIJ27" s="757"/>
      <c r="KIK27" s="757"/>
      <c r="KIL27" s="757"/>
      <c r="KIM27" s="757"/>
      <c r="KIN27" s="757"/>
      <c r="KIO27" s="757"/>
      <c r="KIP27" s="757"/>
      <c r="KIQ27" s="757"/>
      <c r="KIR27" s="757"/>
      <c r="KIS27" s="757"/>
      <c r="KIT27" s="757"/>
      <c r="KIU27" s="757"/>
      <c r="KIV27" s="757"/>
      <c r="KIW27" s="757"/>
      <c r="KIX27" s="757"/>
      <c r="KIY27" s="757"/>
      <c r="KIZ27" s="757"/>
      <c r="KJA27" s="757"/>
      <c r="KJB27" s="757"/>
      <c r="KJC27" s="757"/>
      <c r="KJD27" s="757"/>
      <c r="KJE27" s="757"/>
      <c r="KJF27" s="757"/>
      <c r="KJG27" s="757"/>
      <c r="KJH27" s="757"/>
      <c r="KJI27" s="757"/>
      <c r="KJJ27" s="757"/>
      <c r="KJK27" s="757"/>
      <c r="KJL27" s="757"/>
      <c r="KJM27" s="757"/>
      <c r="KJN27" s="757"/>
      <c r="KJO27" s="757"/>
      <c r="KJP27" s="757"/>
      <c r="KJQ27" s="757"/>
      <c r="KJR27" s="757"/>
      <c r="KJS27" s="757"/>
      <c r="KJT27" s="757"/>
      <c r="KJU27" s="757"/>
      <c r="KJV27" s="757"/>
      <c r="KJW27" s="757"/>
      <c r="KJX27" s="757"/>
      <c r="KJY27" s="757"/>
      <c r="KJZ27" s="757"/>
      <c r="KKA27" s="757"/>
      <c r="KKB27" s="757"/>
      <c r="KKC27" s="757"/>
      <c r="KKD27" s="757"/>
      <c r="KKE27" s="757"/>
      <c r="KKF27" s="757"/>
      <c r="KKG27" s="757"/>
      <c r="KKH27" s="757"/>
      <c r="KKI27" s="757"/>
      <c r="KKJ27" s="757"/>
      <c r="KKK27" s="757"/>
      <c r="KKL27" s="757"/>
      <c r="KKM27" s="757"/>
      <c r="KKN27" s="757"/>
      <c r="KKO27" s="757"/>
      <c r="KKP27" s="757"/>
      <c r="KKQ27" s="757"/>
      <c r="KKR27" s="757"/>
      <c r="KKS27" s="757"/>
      <c r="KKT27" s="757"/>
      <c r="KKU27" s="757"/>
      <c r="KKV27" s="757"/>
      <c r="KKW27" s="757"/>
      <c r="KKX27" s="757"/>
      <c r="KKY27" s="757"/>
      <c r="KKZ27" s="757"/>
      <c r="KLA27" s="757"/>
      <c r="KLB27" s="757"/>
      <c r="KLC27" s="757"/>
      <c r="KLD27" s="757"/>
      <c r="KLE27" s="757"/>
      <c r="KLF27" s="757"/>
      <c r="KLG27" s="757"/>
      <c r="KLH27" s="757"/>
      <c r="KLI27" s="757"/>
      <c r="KLJ27" s="757"/>
      <c r="KLK27" s="757"/>
      <c r="KLL27" s="757"/>
      <c r="KLM27" s="757"/>
      <c r="KLN27" s="757"/>
      <c r="KLO27" s="757"/>
      <c r="KLP27" s="757"/>
      <c r="KLQ27" s="757"/>
      <c r="KLR27" s="757"/>
      <c r="KLS27" s="757"/>
      <c r="KLT27" s="757"/>
      <c r="KLU27" s="757"/>
      <c r="KLV27" s="757"/>
      <c r="KLW27" s="757"/>
      <c r="KLX27" s="757"/>
      <c r="KLY27" s="757"/>
      <c r="KLZ27" s="757"/>
      <c r="KMA27" s="757"/>
      <c r="KMB27" s="757"/>
      <c r="KMC27" s="757"/>
      <c r="KMD27" s="757"/>
      <c r="KME27" s="757"/>
      <c r="KMF27" s="757"/>
      <c r="KMG27" s="757"/>
      <c r="KMH27" s="757"/>
      <c r="KMI27" s="757"/>
      <c r="KMJ27" s="757"/>
      <c r="KMK27" s="757"/>
      <c r="KML27" s="757"/>
      <c r="KMM27" s="757"/>
      <c r="KMN27" s="757"/>
      <c r="KMO27" s="757"/>
      <c r="KMP27" s="757"/>
      <c r="KMQ27" s="757"/>
      <c r="KMR27" s="757"/>
      <c r="KMS27" s="757"/>
      <c r="KMT27" s="757"/>
      <c r="KMU27" s="757"/>
      <c r="KMV27" s="757"/>
      <c r="KMW27" s="757"/>
      <c r="KMX27" s="757"/>
      <c r="KMY27" s="757"/>
      <c r="KMZ27" s="757"/>
      <c r="KNA27" s="757"/>
      <c r="KNB27" s="757"/>
      <c r="KNC27" s="757"/>
      <c r="KND27" s="757"/>
      <c r="KNE27" s="757"/>
      <c r="KNF27" s="757"/>
      <c r="KNG27" s="757"/>
      <c r="KNH27" s="757"/>
      <c r="KNI27" s="757"/>
      <c r="KNJ27" s="757"/>
      <c r="KNK27" s="757"/>
      <c r="KNL27" s="757"/>
      <c r="KNM27" s="757"/>
      <c r="KNN27" s="757"/>
      <c r="KNO27" s="757"/>
      <c r="KNP27" s="757"/>
      <c r="KNQ27" s="757"/>
      <c r="KNR27" s="757"/>
      <c r="KNS27" s="757"/>
      <c r="KNT27" s="757"/>
      <c r="KNU27" s="757"/>
      <c r="KNV27" s="757"/>
      <c r="KNW27" s="757"/>
      <c r="KNX27" s="757"/>
      <c r="KNY27" s="757"/>
      <c r="KNZ27" s="757"/>
      <c r="KOA27" s="757"/>
      <c r="KOB27" s="757"/>
      <c r="KOC27" s="757"/>
      <c r="KOD27" s="757"/>
      <c r="KOE27" s="757"/>
      <c r="KOF27" s="757"/>
      <c r="KOG27" s="757"/>
      <c r="KOH27" s="757"/>
      <c r="KOI27" s="757"/>
      <c r="KOJ27" s="757"/>
      <c r="KOK27" s="757"/>
      <c r="KOL27" s="757"/>
      <c r="KOM27" s="757"/>
      <c r="KON27" s="757"/>
      <c r="KOO27" s="757"/>
      <c r="KOP27" s="757"/>
      <c r="KOQ27" s="757"/>
      <c r="KOR27" s="757"/>
      <c r="KOS27" s="757"/>
      <c r="KOT27" s="757"/>
      <c r="KOU27" s="757"/>
      <c r="KOV27" s="757"/>
      <c r="KOW27" s="757"/>
      <c r="KOX27" s="757"/>
      <c r="KOY27" s="757"/>
      <c r="KOZ27" s="757"/>
      <c r="KPA27" s="757"/>
      <c r="KPB27" s="757"/>
      <c r="KPC27" s="757"/>
      <c r="KPD27" s="757"/>
      <c r="KPE27" s="757"/>
      <c r="KPF27" s="757"/>
      <c r="KPG27" s="757"/>
      <c r="KPH27" s="757"/>
      <c r="KPI27" s="757"/>
      <c r="KPJ27" s="757"/>
      <c r="KPK27" s="757"/>
      <c r="KPL27" s="757"/>
      <c r="KPM27" s="757"/>
      <c r="KPN27" s="757"/>
      <c r="KPO27" s="757"/>
      <c r="KPP27" s="757"/>
      <c r="KPQ27" s="757"/>
      <c r="KPR27" s="757"/>
      <c r="KPS27" s="757"/>
      <c r="KPT27" s="757"/>
      <c r="KPU27" s="757"/>
      <c r="KPV27" s="757"/>
      <c r="KPW27" s="757"/>
      <c r="KPX27" s="757"/>
      <c r="KPY27" s="757"/>
      <c r="KPZ27" s="757"/>
      <c r="KQA27" s="757"/>
      <c r="KQB27" s="757"/>
      <c r="KQC27" s="757"/>
      <c r="KQD27" s="757"/>
      <c r="KQE27" s="757"/>
      <c r="KQF27" s="757"/>
      <c r="KQG27" s="757"/>
      <c r="KQH27" s="757"/>
      <c r="KQI27" s="757"/>
      <c r="KQJ27" s="757"/>
      <c r="KQK27" s="757"/>
      <c r="KQL27" s="757"/>
      <c r="KQM27" s="757"/>
      <c r="KQN27" s="757"/>
      <c r="KQO27" s="757"/>
      <c r="KQP27" s="757"/>
      <c r="KQQ27" s="757"/>
      <c r="KQR27" s="757"/>
      <c r="KQS27" s="757"/>
      <c r="KQT27" s="757"/>
      <c r="KQU27" s="757"/>
      <c r="KQV27" s="757"/>
      <c r="KQW27" s="757"/>
      <c r="KQX27" s="757"/>
      <c r="KQY27" s="757"/>
      <c r="KQZ27" s="757"/>
      <c r="KRA27" s="757"/>
      <c r="KRB27" s="757"/>
      <c r="KRC27" s="757"/>
      <c r="KRD27" s="757"/>
      <c r="KRE27" s="757"/>
      <c r="KRF27" s="757"/>
      <c r="KRG27" s="757"/>
      <c r="KRH27" s="757"/>
      <c r="KRI27" s="757"/>
      <c r="KRJ27" s="757"/>
      <c r="KRK27" s="757"/>
      <c r="KRL27" s="757"/>
      <c r="KRM27" s="757"/>
      <c r="KRN27" s="757"/>
      <c r="KRO27" s="757"/>
      <c r="KRP27" s="757"/>
      <c r="KRQ27" s="757"/>
      <c r="KRR27" s="757"/>
      <c r="KRS27" s="757"/>
      <c r="KRT27" s="757"/>
      <c r="KRU27" s="757"/>
      <c r="KRV27" s="757"/>
      <c r="KRW27" s="757"/>
      <c r="KRX27" s="757"/>
      <c r="KRY27" s="757"/>
      <c r="KRZ27" s="757"/>
      <c r="KSA27" s="757"/>
      <c r="KSB27" s="757"/>
      <c r="KSC27" s="757"/>
      <c r="KSD27" s="757"/>
      <c r="KSE27" s="757"/>
      <c r="KSF27" s="757"/>
      <c r="KSG27" s="757"/>
      <c r="KSH27" s="757"/>
      <c r="KSI27" s="757"/>
      <c r="KSJ27" s="757"/>
      <c r="KSK27" s="757"/>
      <c r="KSL27" s="757"/>
      <c r="KSM27" s="757"/>
      <c r="KSN27" s="757"/>
      <c r="KSO27" s="757"/>
      <c r="KSP27" s="757"/>
      <c r="KSQ27" s="757"/>
      <c r="KSR27" s="757"/>
      <c r="KSS27" s="757"/>
      <c r="KST27" s="757"/>
      <c r="KSU27" s="757"/>
      <c r="KSV27" s="757"/>
      <c r="KSW27" s="757"/>
      <c r="KSX27" s="757"/>
      <c r="KSY27" s="757"/>
      <c r="KSZ27" s="757"/>
      <c r="KTA27" s="757"/>
      <c r="KTB27" s="757"/>
      <c r="KTC27" s="757"/>
      <c r="KTD27" s="757"/>
      <c r="KTE27" s="757"/>
      <c r="KTF27" s="757"/>
      <c r="KTG27" s="757"/>
      <c r="KTH27" s="757"/>
      <c r="KTI27" s="757"/>
      <c r="KTJ27" s="757"/>
      <c r="KTK27" s="757"/>
      <c r="KTL27" s="757"/>
      <c r="KTM27" s="757"/>
      <c r="KTN27" s="757"/>
      <c r="KTO27" s="757"/>
      <c r="KTP27" s="757"/>
      <c r="KTQ27" s="757"/>
      <c r="KTR27" s="757"/>
      <c r="KTS27" s="757"/>
      <c r="KTT27" s="757"/>
      <c r="KTU27" s="757"/>
      <c r="KTV27" s="757"/>
      <c r="KTW27" s="757"/>
      <c r="KTX27" s="757"/>
      <c r="KTY27" s="757"/>
      <c r="KTZ27" s="757"/>
      <c r="KUA27" s="757"/>
      <c r="KUB27" s="757"/>
      <c r="KUC27" s="757"/>
      <c r="KUD27" s="757"/>
      <c r="KUE27" s="757"/>
      <c r="KUF27" s="757"/>
      <c r="KUG27" s="757"/>
      <c r="KUH27" s="757"/>
      <c r="KUI27" s="757"/>
      <c r="KUJ27" s="757"/>
      <c r="KUK27" s="757"/>
      <c r="KUL27" s="757"/>
      <c r="KUM27" s="757"/>
      <c r="KUN27" s="757"/>
      <c r="KUO27" s="757"/>
      <c r="KUP27" s="757"/>
      <c r="KUQ27" s="757"/>
      <c r="KUR27" s="757"/>
      <c r="KUS27" s="757"/>
      <c r="KUT27" s="757"/>
      <c r="KUU27" s="757"/>
      <c r="KUV27" s="757"/>
      <c r="KUW27" s="757"/>
      <c r="KUX27" s="757"/>
      <c r="KUY27" s="757"/>
      <c r="KUZ27" s="757"/>
      <c r="KVA27" s="757"/>
      <c r="KVB27" s="757"/>
      <c r="KVC27" s="757"/>
      <c r="KVD27" s="757"/>
      <c r="KVE27" s="757"/>
      <c r="KVF27" s="757"/>
      <c r="KVG27" s="757"/>
      <c r="KVH27" s="757"/>
      <c r="KVI27" s="757"/>
      <c r="KVJ27" s="757"/>
      <c r="KVK27" s="757"/>
      <c r="KVL27" s="757"/>
      <c r="KVM27" s="757"/>
      <c r="KVN27" s="757"/>
      <c r="KVO27" s="757"/>
      <c r="KVP27" s="757"/>
      <c r="KVQ27" s="757"/>
      <c r="KVR27" s="757"/>
      <c r="KVS27" s="757"/>
      <c r="KVT27" s="757"/>
      <c r="KVU27" s="757"/>
      <c r="KVV27" s="757"/>
      <c r="KVW27" s="757"/>
      <c r="KVX27" s="757"/>
      <c r="KVY27" s="757"/>
      <c r="KVZ27" s="757"/>
      <c r="KWA27" s="757"/>
      <c r="KWB27" s="757"/>
      <c r="KWC27" s="757"/>
      <c r="KWD27" s="757"/>
      <c r="KWE27" s="757"/>
      <c r="KWF27" s="757"/>
      <c r="KWG27" s="757"/>
      <c r="KWH27" s="757"/>
      <c r="KWI27" s="757"/>
      <c r="KWJ27" s="757"/>
      <c r="KWK27" s="757"/>
      <c r="KWL27" s="757"/>
      <c r="KWM27" s="757"/>
      <c r="KWN27" s="757"/>
      <c r="KWO27" s="757"/>
      <c r="KWP27" s="757"/>
      <c r="KWQ27" s="757"/>
      <c r="KWR27" s="757"/>
      <c r="KWS27" s="757"/>
      <c r="KWT27" s="757"/>
      <c r="KWU27" s="757"/>
      <c r="KWV27" s="757"/>
      <c r="KWW27" s="757"/>
      <c r="KWX27" s="757"/>
      <c r="KWY27" s="757"/>
      <c r="KWZ27" s="757"/>
      <c r="KXA27" s="757"/>
      <c r="KXB27" s="757"/>
      <c r="KXC27" s="757"/>
      <c r="KXD27" s="757"/>
      <c r="KXE27" s="757"/>
      <c r="KXF27" s="757"/>
      <c r="KXG27" s="757"/>
      <c r="KXH27" s="757"/>
      <c r="KXI27" s="757"/>
      <c r="KXJ27" s="757"/>
      <c r="KXK27" s="757"/>
      <c r="KXL27" s="757"/>
      <c r="KXM27" s="757"/>
      <c r="KXN27" s="757"/>
      <c r="KXO27" s="757"/>
      <c r="KXP27" s="757"/>
      <c r="KXQ27" s="757"/>
      <c r="KXR27" s="757"/>
      <c r="KXS27" s="757"/>
      <c r="KXT27" s="757"/>
      <c r="KXU27" s="757"/>
      <c r="KXV27" s="757"/>
      <c r="KXW27" s="757"/>
      <c r="KXX27" s="757"/>
      <c r="KXY27" s="757"/>
      <c r="KXZ27" s="757"/>
      <c r="KYA27" s="757"/>
      <c r="KYB27" s="757"/>
      <c r="KYC27" s="757"/>
      <c r="KYD27" s="757"/>
      <c r="KYE27" s="757"/>
      <c r="KYF27" s="757"/>
      <c r="KYG27" s="757"/>
      <c r="KYH27" s="757"/>
      <c r="KYI27" s="757"/>
      <c r="KYJ27" s="757"/>
      <c r="KYK27" s="757"/>
      <c r="KYL27" s="757"/>
      <c r="KYM27" s="757"/>
      <c r="KYN27" s="757"/>
      <c r="KYO27" s="757"/>
      <c r="KYP27" s="757"/>
      <c r="KYQ27" s="757"/>
      <c r="KYR27" s="757"/>
      <c r="KYS27" s="757"/>
      <c r="KYT27" s="757"/>
      <c r="KYU27" s="757"/>
      <c r="KYV27" s="757"/>
      <c r="KYW27" s="757"/>
      <c r="KYX27" s="757"/>
      <c r="KYY27" s="757"/>
      <c r="KYZ27" s="757"/>
      <c r="KZA27" s="757"/>
      <c r="KZB27" s="757"/>
      <c r="KZC27" s="757"/>
      <c r="KZD27" s="757"/>
      <c r="KZE27" s="757"/>
      <c r="KZF27" s="757"/>
      <c r="KZG27" s="757"/>
      <c r="KZH27" s="757"/>
      <c r="KZI27" s="757"/>
      <c r="KZJ27" s="757"/>
      <c r="KZK27" s="757"/>
      <c r="KZL27" s="757"/>
      <c r="KZM27" s="757"/>
      <c r="KZN27" s="757"/>
      <c r="KZO27" s="757"/>
      <c r="KZP27" s="757"/>
      <c r="KZQ27" s="757"/>
      <c r="KZR27" s="757"/>
      <c r="KZS27" s="757"/>
      <c r="KZT27" s="757"/>
      <c r="KZU27" s="757"/>
      <c r="KZV27" s="757"/>
      <c r="KZW27" s="757"/>
      <c r="KZX27" s="757"/>
      <c r="KZY27" s="757"/>
      <c r="KZZ27" s="757"/>
      <c r="LAA27" s="757"/>
      <c r="LAB27" s="757"/>
      <c r="LAC27" s="757"/>
      <c r="LAD27" s="757"/>
      <c r="LAE27" s="757"/>
      <c r="LAF27" s="757"/>
      <c r="LAG27" s="757"/>
      <c r="LAH27" s="757"/>
      <c r="LAI27" s="757"/>
      <c r="LAJ27" s="757"/>
      <c r="LAK27" s="757"/>
      <c r="LAL27" s="757"/>
      <c r="LAM27" s="757"/>
      <c r="LAN27" s="757"/>
      <c r="LAO27" s="757"/>
      <c r="LAP27" s="757"/>
      <c r="LAQ27" s="757"/>
      <c r="LAR27" s="757"/>
      <c r="LAS27" s="757"/>
      <c r="LAT27" s="757"/>
      <c r="LAU27" s="757"/>
      <c r="LAV27" s="757"/>
      <c r="LAW27" s="757"/>
      <c r="LAX27" s="757"/>
      <c r="LAY27" s="757"/>
      <c r="LAZ27" s="757"/>
      <c r="LBA27" s="757"/>
      <c r="LBB27" s="757"/>
      <c r="LBC27" s="757"/>
      <c r="LBD27" s="757"/>
      <c r="LBE27" s="757"/>
      <c r="LBF27" s="757"/>
      <c r="LBG27" s="757"/>
      <c r="LBH27" s="757"/>
      <c r="LBI27" s="757"/>
      <c r="LBJ27" s="757"/>
      <c r="LBK27" s="757"/>
      <c r="LBL27" s="757"/>
      <c r="LBM27" s="757"/>
      <c r="LBN27" s="757"/>
      <c r="LBO27" s="757"/>
      <c r="LBP27" s="757"/>
      <c r="LBQ27" s="757"/>
      <c r="LBR27" s="757"/>
      <c r="LBS27" s="757"/>
      <c r="LBT27" s="757"/>
      <c r="LBU27" s="757"/>
      <c r="LBV27" s="757"/>
      <c r="LBW27" s="757"/>
      <c r="LBX27" s="757"/>
      <c r="LBY27" s="757"/>
      <c r="LBZ27" s="757"/>
      <c r="LCA27" s="757"/>
      <c r="LCB27" s="757"/>
      <c r="LCC27" s="757"/>
      <c r="LCD27" s="757"/>
      <c r="LCE27" s="757"/>
      <c r="LCF27" s="757"/>
      <c r="LCG27" s="757"/>
      <c r="LCH27" s="757"/>
      <c r="LCI27" s="757"/>
      <c r="LCJ27" s="757"/>
      <c r="LCK27" s="757"/>
      <c r="LCL27" s="757"/>
      <c r="LCM27" s="757"/>
      <c r="LCN27" s="757"/>
      <c r="LCO27" s="757"/>
      <c r="LCP27" s="757"/>
      <c r="LCQ27" s="757"/>
      <c r="LCR27" s="757"/>
      <c r="LCS27" s="757"/>
      <c r="LCT27" s="757"/>
      <c r="LCU27" s="757"/>
      <c r="LCV27" s="757"/>
      <c r="LCW27" s="757"/>
      <c r="LCX27" s="757"/>
      <c r="LCY27" s="757"/>
      <c r="LCZ27" s="757"/>
      <c r="LDA27" s="757"/>
      <c r="LDB27" s="757"/>
      <c r="LDC27" s="757"/>
      <c r="LDD27" s="757"/>
      <c r="LDE27" s="757"/>
      <c r="LDF27" s="757"/>
      <c r="LDG27" s="757"/>
      <c r="LDH27" s="757"/>
      <c r="LDI27" s="757"/>
      <c r="LDJ27" s="757"/>
      <c r="LDK27" s="757"/>
      <c r="LDL27" s="757"/>
      <c r="LDM27" s="757"/>
      <c r="LDN27" s="757"/>
      <c r="LDO27" s="757"/>
      <c r="LDP27" s="757"/>
      <c r="LDQ27" s="757"/>
      <c r="LDR27" s="757"/>
      <c r="LDS27" s="757"/>
      <c r="LDT27" s="757"/>
      <c r="LDU27" s="757"/>
      <c r="LDV27" s="757"/>
      <c r="LDW27" s="757"/>
      <c r="LDX27" s="757"/>
      <c r="LDY27" s="757"/>
      <c r="LDZ27" s="757"/>
      <c r="LEA27" s="757"/>
      <c r="LEB27" s="757"/>
      <c r="LEC27" s="757"/>
      <c r="LED27" s="757"/>
      <c r="LEE27" s="757"/>
      <c r="LEF27" s="757"/>
      <c r="LEG27" s="757"/>
      <c r="LEH27" s="757"/>
      <c r="LEI27" s="757"/>
      <c r="LEJ27" s="757"/>
      <c r="LEK27" s="757"/>
      <c r="LEL27" s="757"/>
      <c r="LEM27" s="757"/>
      <c r="LEN27" s="757"/>
      <c r="LEO27" s="757"/>
      <c r="LEP27" s="757"/>
      <c r="LEQ27" s="757"/>
      <c r="LER27" s="757"/>
      <c r="LES27" s="757"/>
      <c r="LET27" s="757"/>
      <c r="LEU27" s="757"/>
      <c r="LEV27" s="757"/>
      <c r="LEW27" s="757"/>
      <c r="LEX27" s="757"/>
      <c r="LEY27" s="757"/>
      <c r="LEZ27" s="757"/>
      <c r="LFA27" s="757"/>
      <c r="LFB27" s="757"/>
      <c r="LFC27" s="757"/>
      <c r="LFD27" s="757"/>
      <c r="LFE27" s="757"/>
      <c r="LFF27" s="757"/>
      <c r="LFG27" s="757"/>
      <c r="LFH27" s="757"/>
      <c r="LFI27" s="757"/>
      <c r="LFJ27" s="757"/>
      <c r="LFK27" s="757"/>
      <c r="LFL27" s="757"/>
      <c r="LFM27" s="757"/>
      <c r="LFN27" s="757"/>
      <c r="LFO27" s="757"/>
      <c r="LFP27" s="757"/>
      <c r="LFQ27" s="757"/>
      <c r="LFR27" s="757"/>
      <c r="LFS27" s="757"/>
      <c r="LFT27" s="757"/>
      <c r="LFU27" s="757"/>
      <c r="LFV27" s="757"/>
      <c r="LFW27" s="757"/>
      <c r="LFX27" s="757"/>
      <c r="LFY27" s="757"/>
      <c r="LFZ27" s="757"/>
      <c r="LGA27" s="757"/>
      <c r="LGB27" s="757"/>
      <c r="LGC27" s="757"/>
      <c r="LGD27" s="757"/>
      <c r="LGE27" s="757"/>
      <c r="LGF27" s="757"/>
      <c r="LGG27" s="757"/>
      <c r="LGH27" s="757"/>
      <c r="LGI27" s="757"/>
      <c r="LGJ27" s="757"/>
      <c r="LGK27" s="757"/>
      <c r="LGL27" s="757"/>
      <c r="LGM27" s="757"/>
      <c r="LGN27" s="757"/>
      <c r="LGO27" s="757"/>
      <c r="LGP27" s="757"/>
      <c r="LGQ27" s="757"/>
      <c r="LGR27" s="757"/>
      <c r="LGS27" s="757"/>
      <c r="LGT27" s="757"/>
      <c r="LGU27" s="757"/>
      <c r="LGV27" s="757"/>
      <c r="LGW27" s="757"/>
      <c r="LGX27" s="757"/>
      <c r="LGY27" s="757"/>
      <c r="LGZ27" s="757"/>
      <c r="LHA27" s="757"/>
      <c r="LHB27" s="757"/>
      <c r="LHC27" s="757"/>
      <c r="LHD27" s="757"/>
      <c r="LHE27" s="757"/>
      <c r="LHF27" s="757"/>
      <c r="LHG27" s="757"/>
      <c r="LHH27" s="757"/>
      <c r="LHI27" s="757"/>
      <c r="LHJ27" s="757"/>
      <c r="LHK27" s="757"/>
      <c r="LHL27" s="757"/>
      <c r="LHM27" s="757"/>
      <c r="LHN27" s="757"/>
      <c r="LHO27" s="757"/>
      <c r="LHP27" s="757"/>
      <c r="LHQ27" s="757"/>
      <c r="LHR27" s="757"/>
      <c r="LHS27" s="757"/>
      <c r="LHT27" s="757"/>
      <c r="LHU27" s="757"/>
      <c r="LHV27" s="757"/>
      <c r="LHW27" s="757"/>
      <c r="LHX27" s="757"/>
      <c r="LHY27" s="757"/>
      <c r="LHZ27" s="757"/>
      <c r="LIA27" s="757"/>
      <c r="LIB27" s="757"/>
      <c r="LIC27" s="757"/>
      <c r="LID27" s="757"/>
      <c r="LIE27" s="757"/>
      <c r="LIF27" s="757"/>
      <c r="LIG27" s="757"/>
      <c r="LIH27" s="757"/>
      <c r="LII27" s="757"/>
      <c r="LIJ27" s="757"/>
      <c r="LIK27" s="757"/>
      <c r="LIL27" s="757"/>
      <c r="LIM27" s="757"/>
      <c r="LIN27" s="757"/>
      <c r="LIO27" s="757"/>
      <c r="LIP27" s="757"/>
      <c r="LIQ27" s="757"/>
      <c r="LIR27" s="757"/>
      <c r="LIS27" s="757"/>
      <c r="LIT27" s="757"/>
      <c r="LIU27" s="757"/>
      <c r="LIV27" s="757"/>
      <c r="LIW27" s="757"/>
      <c r="LIX27" s="757"/>
      <c r="LIY27" s="757"/>
      <c r="LIZ27" s="757"/>
      <c r="LJA27" s="757"/>
      <c r="LJB27" s="757"/>
      <c r="LJC27" s="757"/>
      <c r="LJD27" s="757"/>
      <c r="LJE27" s="757"/>
      <c r="LJF27" s="757"/>
      <c r="LJG27" s="757"/>
      <c r="LJH27" s="757"/>
      <c r="LJI27" s="757"/>
      <c r="LJJ27" s="757"/>
      <c r="LJK27" s="757"/>
      <c r="LJL27" s="757"/>
      <c r="LJM27" s="757"/>
      <c r="LJN27" s="757"/>
      <c r="LJO27" s="757"/>
      <c r="LJP27" s="757"/>
      <c r="LJQ27" s="757"/>
      <c r="LJR27" s="757"/>
      <c r="LJS27" s="757"/>
      <c r="LJT27" s="757"/>
      <c r="LJU27" s="757"/>
      <c r="LJV27" s="757"/>
      <c r="LJW27" s="757"/>
      <c r="LJX27" s="757"/>
      <c r="LJY27" s="757"/>
      <c r="LJZ27" s="757"/>
      <c r="LKA27" s="757"/>
      <c r="LKB27" s="757"/>
      <c r="LKC27" s="757"/>
      <c r="LKD27" s="757"/>
      <c r="LKE27" s="757"/>
      <c r="LKF27" s="757"/>
      <c r="LKG27" s="757"/>
      <c r="LKH27" s="757"/>
      <c r="LKI27" s="757"/>
      <c r="LKJ27" s="757"/>
      <c r="LKK27" s="757"/>
      <c r="LKL27" s="757"/>
      <c r="LKM27" s="757"/>
      <c r="LKN27" s="757"/>
      <c r="LKO27" s="757"/>
      <c r="LKP27" s="757"/>
      <c r="LKQ27" s="757"/>
      <c r="LKR27" s="757"/>
      <c r="LKS27" s="757"/>
      <c r="LKT27" s="757"/>
      <c r="LKU27" s="757"/>
      <c r="LKV27" s="757"/>
      <c r="LKW27" s="757"/>
      <c r="LKX27" s="757"/>
      <c r="LKY27" s="757"/>
      <c r="LKZ27" s="757"/>
      <c r="LLA27" s="757"/>
      <c r="LLB27" s="757"/>
      <c r="LLC27" s="757"/>
      <c r="LLD27" s="757"/>
      <c r="LLE27" s="757"/>
      <c r="LLF27" s="757"/>
      <c r="LLG27" s="757"/>
      <c r="LLH27" s="757"/>
      <c r="LLI27" s="757"/>
      <c r="LLJ27" s="757"/>
      <c r="LLK27" s="757"/>
      <c r="LLL27" s="757"/>
      <c r="LLM27" s="757"/>
      <c r="LLN27" s="757"/>
      <c r="LLO27" s="757"/>
      <c r="LLP27" s="757"/>
      <c r="LLQ27" s="757"/>
      <c r="LLR27" s="757"/>
      <c r="LLS27" s="757"/>
      <c r="LLT27" s="757"/>
      <c r="LLU27" s="757"/>
      <c r="LLV27" s="757"/>
      <c r="LLW27" s="757"/>
      <c r="LLX27" s="757"/>
      <c r="LLY27" s="757"/>
      <c r="LLZ27" s="757"/>
      <c r="LMA27" s="757"/>
      <c r="LMB27" s="757"/>
      <c r="LMC27" s="757"/>
      <c r="LMD27" s="757"/>
      <c r="LME27" s="757"/>
      <c r="LMF27" s="757"/>
      <c r="LMG27" s="757"/>
      <c r="LMH27" s="757"/>
      <c r="LMI27" s="757"/>
      <c r="LMJ27" s="757"/>
      <c r="LMK27" s="757"/>
      <c r="LML27" s="757"/>
      <c r="LMM27" s="757"/>
      <c r="LMN27" s="757"/>
      <c r="LMO27" s="757"/>
      <c r="LMP27" s="757"/>
      <c r="LMQ27" s="757"/>
      <c r="LMR27" s="757"/>
      <c r="LMS27" s="757"/>
      <c r="LMT27" s="757"/>
      <c r="LMU27" s="757"/>
      <c r="LMV27" s="757"/>
      <c r="LMW27" s="757"/>
      <c r="LMX27" s="757"/>
      <c r="LMY27" s="757"/>
      <c r="LMZ27" s="757"/>
      <c r="LNA27" s="757"/>
      <c r="LNB27" s="757"/>
      <c r="LNC27" s="757"/>
      <c r="LND27" s="757"/>
      <c r="LNE27" s="757"/>
      <c r="LNF27" s="757"/>
      <c r="LNG27" s="757"/>
      <c r="LNH27" s="757"/>
      <c r="LNI27" s="757"/>
      <c r="LNJ27" s="757"/>
      <c r="LNK27" s="757"/>
      <c r="LNL27" s="757"/>
      <c r="LNM27" s="757"/>
      <c r="LNN27" s="757"/>
      <c r="LNO27" s="757"/>
      <c r="LNP27" s="757"/>
      <c r="LNQ27" s="757"/>
      <c r="LNR27" s="757"/>
      <c r="LNS27" s="757"/>
      <c r="LNT27" s="757"/>
      <c r="LNU27" s="757"/>
      <c r="LNV27" s="757"/>
      <c r="LNW27" s="757"/>
      <c r="LNX27" s="757"/>
      <c r="LNY27" s="757"/>
      <c r="LNZ27" s="757"/>
      <c r="LOA27" s="757"/>
      <c r="LOB27" s="757"/>
      <c r="LOC27" s="757"/>
      <c r="LOD27" s="757"/>
      <c r="LOE27" s="757"/>
      <c r="LOF27" s="757"/>
      <c r="LOG27" s="757"/>
      <c r="LOH27" s="757"/>
      <c r="LOI27" s="757"/>
      <c r="LOJ27" s="757"/>
      <c r="LOK27" s="757"/>
      <c r="LOL27" s="757"/>
      <c r="LOM27" s="757"/>
      <c r="LON27" s="757"/>
      <c r="LOO27" s="757"/>
      <c r="LOP27" s="757"/>
      <c r="LOQ27" s="757"/>
      <c r="LOR27" s="757"/>
      <c r="LOS27" s="757"/>
      <c r="LOT27" s="757"/>
      <c r="LOU27" s="757"/>
      <c r="LOV27" s="757"/>
      <c r="LOW27" s="757"/>
      <c r="LOX27" s="757"/>
      <c r="LOY27" s="757"/>
      <c r="LOZ27" s="757"/>
      <c r="LPA27" s="757"/>
      <c r="LPB27" s="757"/>
      <c r="LPC27" s="757"/>
      <c r="LPD27" s="757"/>
      <c r="LPE27" s="757"/>
      <c r="LPF27" s="757"/>
      <c r="LPG27" s="757"/>
      <c r="LPH27" s="757"/>
      <c r="LPI27" s="757"/>
      <c r="LPJ27" s="757"/>
      <c r="LPK27" s="757"/>
      <c r="LPL27" s="757"/>
      <c r="LPM27" s="757"/>
      <c r="LPN27" s="757"/>
      <c r="LPO27" s="757"/>
      <c r="LPP27" s="757"/>
      <c r="LPQ27" s="757"/>
      <c r="LPR27" s="757"/>
      <c r="LPS27" s="757"/>
      <c r="LPT27" s="757"/>
      <c r="LPU27" s="757"/>
      <c r="LPV27" s="757"/>
      <c r="LPW27" s="757"/>
      <c r="LPX27" s="757"/>
      <c r="LPY27" s="757"/>
      <c r="LPZ27" s="757"/>
      <c r="LQA27" s="757"/>
      <c r="LQB27" s="757"/>
      <c r="LQC27" s="757"/>
      <c r="LQD27" s="757"/>
      <c r="LQE27" s="757"/>
      <c r="LQF27" s="757"/>
      <c r="LQG27" s="757"/>
      <c r="LQH27" s="757"/>
      <c r="LQI27" s="757"/>
      <c r="LQJ27" s="757"/>
      <c r="LQK27" s="757"/>
      <c r="LQL27" s="757"/>
      <c r="LQM27" s="757"/>
      <c r="LQN27" s="757"/>
      <c r="LQO27" s="757"/>
      <c r="LQP27" s="757"/>
      <c r="LQQ27" s="757"/>
      <c r="LQR27" s="757"/>
      <c r="LQS27" s="757"/>
      <c r="LQT27" s="757"/>
      <c r="LQU27" s="757"/>
      <c r="LQV27" s="757"/>
      <c r="LQW27" s="757"/>
      <c r="LQX27" s="757"/>
      <c r="LQY27" s="757"/>
      <c r="LQZ27" s="757"/>
      <c r="LRA27" s="757"/>
      <c r="LRB27" s="757"/>
      <c r="LRC27" s="757"/>
      <c r="LRD27" s="757"/>
      <c r="LRE27" s="757"/>
      <c r="LRF27" s="757"/>
      <c r="LRG27" s="757"/>
      <c r="LRH27" s="757"/>
      <c r="LRI27" s="757"/>
      <c r="LRJ27" s="757"/>
      <c r="LRK27" s="757"/>
      <c r="LRL27" s="757"/>
      <c r="LRM27" s="757"/>
      <c r="LRN27" s="757"/>
      <c r="LRO27" s="757"/>
      <c r="LRP27" s="757"/>
      <c r="LRQ27" s="757"/>
      <c r="LRR27" s="757"/>
      <c r="LRS27" s="757"/>
      <c r="LRT27" s="757"/>
      <c r="LRU27" s="757"/>
      <c r="LRV27" s="757"/>
      <c r="LRW27" s="757"/>
      <c r="LRX27" s="757"/>
      <c r="LRY27" s="757"/>
      <c r="LRZ27" s="757"/>
      <c r="LSA27" s="757"/>
      <c r="LSB27" s="757"/>
      <c r="LSC27" s="757"/>
      <c r="LSD27" s="757"/>
      <c r="LSE27" s="757"/>
      <c r="LSF27" s="757"/>
      <c r="LSG27" s="757"/>
      <c r="LSH27" s="757"/>
      <c r="LSI27" s="757"/>
      <c r="LSJ27" s="757"/>
      <c r="LSK27" s="757"/>
      <c r="LSL27" s="757"/>
      <c r="LSM27" s="757"/>
      <c r="LSN27" s="757"/>
      <c r="LSO27" s="757"/>
      <c r="LSP27" s="757"/>
      <c r="LSQ27" s="757"/>
      <c r="LSR27" s="757"/>
      <c r="LSS27" s="757"/>
      <c r="LST27" s="757"/>
      <c r="LSU27" s="757"/>
      <c r="LSV27" s="757"/>
      <c r="LSW27" s="757"/>
      <c r="LSX27" s="757"/>
      <c r="LSY27" s="757"/>
      <c r="LSZ27" s="757"/>
      <c r="LTA27" s="757"/>
      <c r="LTB27" s="757"/>
      <c r="LTC27" s="757"/>
      <c r="LTD27" s="757"/>
      <c r="LTE27" s="757"/>
      <c r="LTF27" s="757"/>
      <c r="LTG27" s="757"/>
      <c r="LTH27" s="757"/>
      <c r="LTI27" s="757"/>
      <c r="LTJ27" s="757"/>
      <c r="LTK27" s="757"/>
      <c r="LTL27" s="757"/>
      <c r="LTM27" s="757"/>
      <c r="LTN27" s="757"/>
      <c r="LTO27" s="757"/>
      <c r="LTP27" s="757"/>
      <c r="LTQ27" s="757"/>
      <c r="LTR27" s="757"/>
      <c r="LTS27" s="757"/>
      <c r="LTT27" s="757"/>
      <c r="LTU27" s="757"/>
      <c r="LTV27" s="757"/>
      <c r="LTW27" s="757"/>
      <c r="LTX27" s="757"/>
      <c r="LTY27" s="757"/>
      <c r="LTZ27" s="757"/>
      <c r="LUA27" s="757"/>
      <c r="LUB27" s="757"/>
      <c r="LUC27" s="757"/>
      <c r="LUD27" s="757"/>
      <c r="LUE27" s="757"/>
      <c r="LUF27" s="757"/>
      <c r="LUG27" s="757"/>
      <c r="LUH27" s="757"/>
      <c r="LUI27" s="757"/>
      <c r="LUJ27" s="757"/>
      <c r="LUK27" s="757"/>
      <c r="LUL27" s="757"/>
      <c r="LUM27" s="757"/>
      <c r="LUN27" s="757"/>
      <c r="LUO27" s="757"/>
      <c r="LUP27" s="757"/>
      <c r="LUQ27" s="757"/>
      <c r="LUR27" s="757"/>
      <c r="LUS27" s="757"/>
      <c r="LUT27" s="757"/>
      <c r="LUU27" s="757"/>
      <c r="LUV27" s="757"/>
      <c r="LUW27" s="757"/>
      <c r="LUX27" s="757"/>
      <c r="LUY27" s="757"/>
      <c r="LUZ27" s="757"/>
      <c r="LVA27" s="757"/>
      <c r="LVB27" s="757"/>
      <c r="LVC27" s="757"/>
      <c r="LVD27" s="757"/>
      <c r="LVE27" s="757"/>
      <c r="LVF27" s="757"/>
      <c r="LVG27" s="757"/>
      <c r="LVH27" s="757"/>
      <c r="LVI27" s="757"/>
      <c r="LVJ27" s="757"/>
      <c r="LVK27" s="757"/>
      <c r="LVL27" s="757"/>
      <c r="LVM27" s="757"/>
      <c r="LVN27" s="757"/>
      <c r="LVO27" s="757"/>
      <c r="LVP27" s="757"/>
      <c r="LVQ27" s="757"/>
      <c r="LVR27" s="757"/>
      <c r="LVS27" s="757"/>
      <c r="LVT27" s="757"/>
      <c r="LVU27" s="757"/>
      <c r="LVV27" s="757"/>
      <c r="LVW27" s="757"/>
      <c r="LVX27" s="757"/>
      <c r="LVY27" s="757"/>
      <c r="LVZ27" s="757"/>
      <c r="LWA27" s="757"/>
      <c r="LWB27" s="757"/>
      <c r="LWC27" s="757"/>
      <c r="LWD27" s="757"/>
      <c r="LWE27" s="757"/>
      <c r="LWF27" s="757"/>
      <c r="LWG27" s="757"/>
      <c r="LWH27" s="757"/>
      <c r="LWI27" s="757"/>
      <c r="LWJ27" s="757"/>
      <c r="LWK27" s="757"/>
      <c r="LWL27" s="757"/>
      <c r="LWM27" s="757"/>
      <c r="LWN27" s="757"/>
      <c r="LWO27" s="757"/>
      <c r="LWP27" s="757"/>
      <c r="LWQ27" s="757"/>
      <c r="LWR27" s="757"/>
      <c r="LWS27" s="757"/>
      <c r="LWT27" s="757"/>
      <c r="LWU27" s="757"/>
      <c r="LWV27" s="757"/>
      <c r="LWW27" s="757"/>
      <c r="LWX27" s="757"/>
      <c r="LWY27" s="757"/>
      <c r="LWZ27" s="757"/>
      <c r="LXA27" s="757"/>
      <c r="LXB27" s="757"/>
      <c r="LXC27" s="757"/>
      <c r="LXD27" s="757"/>
      <c r="LXE27" s="757"/>
      <c r="LXF27" s="757"/>
      <c r="LXG27" s="757"/>
      <c r="LXH27" s="757"/>
      <c r="LXI27" s="757"/>
      <c r="LXJ27" s="757"/>
      <c r="LXK27" s="757"/>
      <c r="LXL27" s="757"/>
      <c r="LXM27" s="757"/>
      <c r="LXN27" s="757"/>
      <c r="LXO27" s="757"/>
      <c r="LXP27" s="757"/>
      <c r="LXQ27" s="757"/>
      <c r="LXR27" s="757"/>
      <c r="LXS27" s="757"/>
      <c r="LXT27" s="757"/>
      <c r="LXU27" s="757"/>
      <c r="LXV27" s="757"/>
      <c r="LXW27" s="757"/>
      <c r="LXX27" s="757"/>
      <c r="LXY27" s="757"/>
      <c r="LXZ27" s="757"/>
      <c r="LYA27" s="757"/>
      <c r="LYB27" s="757"/>
      <c r="LYC27" s="757"/>
      <c r="LYD27" s="757"/>
      <c r="LYE27" s="757"/>
      <c r="LYF27" s="757"/>
      <c r="LYG27" s="757"/>
      <c r="LYH27" s="757"/>
      <c r="LYI27" s="757"/>
      <c r="LYJ27" s="757"/>
      <c r="LYK27" s="757"/>
      <c r="LYL27" s="757"/>
      <c r="LYM27" s="757"/>
      <c r="LYN27" s="757"/>
      <c r="LYO27" s="757"/>
      <c r="LYP27" s="757"/>
      <c r="LYQ27" s="757"/>
      <c r="LYR27" s="757"/>
      <c r="LYS27" s="757"/>
      <c r="LYT27" s="757"/>
      <c r="LYU27" s="757"/>
      <c r="LYV27" s="757"/>
      <c r="LYW27" s="757"/>
      <c r="LYX27" s="757"/>
      <c r="LYY27" s="757"/>
      <c r="LYZ27" s="757"/>
      <c r="LZA27" s="757"/>
      <c r="LZB27" s="757"/>
      <c r="LZC27" s="757"/>
      <c r="LZD27" s="757"/>
      <c r="LZE27" s="757"/>
      <c r="LZF27" s="757"/>
      <c r="LZG27" s="757"/>
      <c r="LZH27" s="757"/>
      <c r="LZI27" s="757"/>
      <c r="LZJ27" s="757"/>
      <c r="LZK27" s="757"/>
      <c r="LZL27" s="757"/>
      <c r="LZM27" s="757"/>
      <c r="LZN27" s="757"/>
      <c r="LZO27" s="757"/>
      <c r="LZP27" s="757"/>
      <c r="LZQ27" s="757"/>
      <c r="LZR27" s="757"/>
      <c r="LZS27" s="757"/>
      <c r="LZT27" s="757"/>
      <c r="LZU27" s="757"/>
      <c r="LZV27" s="757"/>
      <c r="LZW27" s="757"/>
      <c r="LZX27" s="757"/>
      <c r="LZY27" s="757"/>
      <c r="LZZ27" s="757"/>
      <c r="MAA27" s="757"/>
      <c r="MAB27" s="757"/>
      <c r="MAC27" s="757"/>
      <c r="MAD27" s="757"/>
      <c r="MAE27" s="757"/>
      <c r="MAF27" s="757"/>
      <c r="MAG27" s="757"/>
      <c r="MAH27" s="757"/>
      <c r="MAI27" s="757"/>
      <c r="MAJ27" s="757"/>
      <c r="MAK27" s="757"/>
      <c r="MAL27" s="757"/>
      <c r="MAM27" s="757"/>
      <c r="MAN27" s="757"/>
      <c r="MAO27" s="757"/>
      <c r="MAP27" s="757"/>
      <c r="MAQ27" s="757"/>
      <c r="MAR27" s="757"/>
      <c r="MAS27" s="757"/>
      <c r="MAT27" s="757"/>
      <c r="MAU27" s="757"/>
      <c r="MAV27" s="757"/>
      <c r="MAW27" s="757"/>
      <c r="MAX27" s="757"/>
      <c r="MAY27" s="757"/>
      <c r="MAZ27" s="757"/>
      <c r="MBA27" s="757"/>
      <c r="MBB27" s="757"/>
      <c r="MBC27" s="757"/>
      <c r="MBD27" s="757"/>
      <c r="MBE27" s="757"/>
      <c r="MBF27" s="757"/>
      <c r="MBG27" s="757"/>
      <c r="MBH27" s="757"/>
      <c r="MBI27" s="757"/>
      <c r="MBJ27" s="757"/>
      <c r="MBK27" s="757"/>
      <c r="MBL27" s="757"/>
      <c r="MBM27" s="757"/>
      <c r="MBN27" s="757"/>
      <c r="MBO27" s="757"/>
      <c r="MBP27" s="757"/>
      <c r="MBQ27" s="757"/>
      <c r="MBR27" s="757"/>
      <c r="MBS27" s="757"/>
      <c r="MBT27" s="757"/>
      <c r="MBU27" s="757"/>
      <c r="MBV27" s="757"/>
      <c r="MBW27" s="757"/>
      <c r="MBX27" s="757"/>
      <c r="MBY27" s="757"/>
      <c r="MBZ27" s="757"/>
      <c r="MCA27" s="757"/>
      <c r="MCB27" s="757"/>
      <c r="MCC27" s="757"/>
      <c r="MCD27" s="757"/>
      <c r="MCE27" s="757"/>
      <c r="MCF27" s="757"/>
      <c r="MCG27" s="757"/>
      <c r="MCH27" s="757"/>
      <c r="MCI27" s="757"/>
      <c r="MCJ27" s="757"/>
      <c r="MCK27" s="757"/>
      <c r="MCL27" s="757"/>
      <c r="MCM27" s="757"/>
      <c r="MCN27" s="757"/>
      <c r="MCO27" s="757"/>
      <c r="MCP27" s="757"/>
      <c r="MCQ27" s="757"/>
      <c r="MCR27" s="757"/>
      <c r="MCS27" s="757"/>
      <c r="MCT27" s="757"/>
      <c r="MCU27" s="757"/>
      <c r="MCV27" s="757"/>
      <c r="MCW27" s="757"/>
      <c r="MCX27" s="757"/>
      <c r="MCY27" s="757"/>
      <c r="MCZ27" s="757"/>
      <c r="MDA27" s="757"/>
      <c r="MDB27" s="757"/>
      <c r="MDC27" s="757"/>
      <c r="MDD27" s="757"/>
      <c r="MDE27" s="757"/>
      <c r="MDF27" s="757"/>
      <c r="MDG27" s="757"/>
      <c r="MDH27" s="757"/>
      <c r="MDI27" s="757"/>
      <c r="MDJ27" s="757"/>
      <c r="MDK27" s="757"/>
      <c r="MDL27" s="757"/>
      <c r="MDM27" s="757"/>
      <c r="MDN27" s="757"/>
      <c r="MDO27" s="757"/>
      <c r="MDP27" s="757"/>
      <c r="MDQ27" s="757"/>
      <c r="MDR27" s="757"/>
      <c r="MDS27" s="757"/>
      <c r="MDT27" s="757"/>
      <c r="MDU27" s="757"/>
      <c r="MDV27" s="757"/>
      <c r="MDW27" s="757"/>
      <c r="MDX27" s="757"/>
      <c r="MDY27" s="757"/>
      <c r="MDZ27" s="757"/>
      <c r="MEA27" s="757"/>
      <c r="MEB27" s="757"/>
      <c r="MEC27" s="757"/>
      <c r="MED27" s="757"/>
      <c r="MEE27" s="757"/>
      <c r="MEF27" s="757"/>
      <c r="MEG27" s="757"/>
      <c r="MEH27" s="757"/>
      <c r="MEI27" s="757"/>
      <c r="MEJ27" s="757"/>
      <c r="MEK27" s="757"/>
      <c r="MEL27" s="757"/>
      <c r="MEM27" s="757"/>
      <c r="MEN27" s="757"/>
      <c r="MEO27" s="757"/>
      <c r="MEP27" s="757"/>
      <c r="MEQ27" s="757"/>
      <c r="MER27" s="757"/>
      <c r="MES27" s="757"/>
      <c r="MET27" s="757"/>
      <c r="MEU27" s="757"/>
      <c r="MEV27" s="757"/>
      <c r="MEW27" s="757"/>
      <c r="MEX27" s="757"/>
      <c r="MEY27" s="757"/>
      <c r="MEZ27" s="757"/>
      <c r="MFA27" s="757"/>
      <c r="MFB27" s="757"/>
      <c r="MFC27" s="757"/>
      <c r="MFD27" s="757"/>
      <c r="MFE27" s="757"/>
      <c r="MFF27" s="757"/>
      <c r="MFG27" s="757"/>
      <c r="MFH27" s="757"/>
      <c r="MFI27" s="757"/>
      <c r="MFJ27" s="757"/>
      <c r="MFK27" s="757"/>
      <c r="MFL27" s="757"/>
      <c r="MFM27" s="757"/>
      <c r="MFN27" s="757"/>
      <c r="MFO27" s="757"/>
      <c r="MFP27" s="757"/>
      <c r="MFQ27" s="757"/>
      <c r="MFR27" s="757"/>
      <c r="MFS27" s="757"/>
      <c r="MFT27" s="757"/>
      <c r="MFU27" s="757"/>
      <c r="MFV27" s="757"/>
      <c r="MFW27" s="757"/>
      <c r="MFX27" s="757"/>
      <c r="MFY27" s="757"/>
      <c r="MFZ27" s="757"/>
      <c r="MGA27" s="757"/>
      <c r="MGB27" s="757"/>
      <c r="MGC27" s="757"/>
      <c r="MGD27" s="757"/>
      <c r="MGE27" s="757"/>
      <c r="MGF27" s="757"/>
      <c r="MGG27" s="757"/>
      <c r="MGH27" s="757"/>
      <c r="MGI27" s="757"/>
      <c r="MGJ27" s="757"/>
      <c r="MGK27" s="757"/>
      <c r="MGL27" s="757"/>
      <c r="MGM27" s="757"/>
      <c r="MGN27" s="757"/>
      <c r="MGO27" s="757"/>
      <c r="MGP27" s="757"/>
      <c r="MGQ27" s="757"/>
      <c r="MGR27" s="757"/>
      <c r="MGS27" s="757"/>
      <c r="MGT27" s="757"/>
      <c r="MGU27" s="757"/>
      <c r="MGV27" s="757"/>
      <c r="MGW27" s="757"/>
      <c r="MGX27" s="757"/>
      <c r="MGY27" s="757"/>
      <c r="MGZ27" s="757"/>
      <c r="MHA27" s="757"/>
      <c r="MHB27" s="757"/>
      <c r="MHC27" s="757"/>
      <c r="MHD27" s="757"/>
      <c r="MHE27" s="757"/>
      <c r="MHF27" s="757"/>
      <c r="MHG27" s="757"/>
      <c r="MHH27" s="757"/>
      <c r="MHI27" s="757"/>
      <c r="MHJ27" s="757"/>
      <c r="MHK27" s="757"/>
      <c r="MHL27" s="757"/>
      <c r="MHM27" s="757"/>
      <c r="MHN27" s="757"/>
      <c r="MHO27" s="757"/>
      <c r="MHP27" s="757"/>
      <c r="MHQ27" s="757"/>
      <c r="MHR27" s="757"/>
      <c r="MHS27" s="757"/>
      <c r="MHT27" s="757"/>
      <c r="MHU27" s="757"/>
      <c r="MHV27" s="757"/>
      <c r="MHW27" s="757"/>
      <c r="MHX27" s="757"/>
      <c r="MHY27" s="757"/>
      <c r="MHZ27" s="757"/>
      <c r="MIA27" s="757"/>
      <c r="MIB27" s="757"/>
      <c r="MIC27" s="757"/>
      <c r="MID27" s="757"/>
      <c r="MIE27" s="757"/>
      <c r="MIF27" s="757"/>
      <c r="MIG27" s="757"/>
      <c r="MIH27" s="757"/>
      <c r="MII27" s="757"/>
      <c r="MIJ27" s="757"/>
      <c r="MIK27" s="757"/>
      <c r="MIL27" s="757"/>
      <c r="MIM27" s="757"/>
      <c r="MIN27" s="757"/>
      <c r="MIO27" s="757"/>
      <c r="MIP27" s="757"/>
      <c r="MIQ27" s="757"/>
      <c r="MIR27" s="757"/>
      <c r="MIS27" s="757"/>
      <c r="MIT27" s="757"/>
      <c r="MIU27" s="757"/>
      <c r="MIV27" s="757"/>
      <c r="MIW27" s="757"/>
      <c r="MIX27" s="757"/>
      <c r="MIY27" s="757"/>
      <c r="MIZ27" s="757"/>
      <c r="MJA27" s="757"/>
      <c r="MJB27" s="757"/>
      <c r="MJC27" s="757"/>
      <c r="MJD27" s="757"/>
      <c r="MJE27" s="757"/>
      <c r="MJF27" s="757"/>
      <c r="MJG27" s="757"/>
      <c r="MJH27" s="757"/>
      <c r="MJI27" s="757"/>
      <c r="MJJ27" s="757"/>
      <c r="MJK27" s="757"/>
      <c r="MJL27" s="757"/>
      <c r="MJM27" s="757"/>
      <c r="MJN27" s="757"/>
      <c r="MJO27" s="757"/>
      <c r="MJP27" s="757"/>
      <c r="MJQ27" s="757"/>
      <c r="MJR27" s="757"/>
      <c r="MJS27" s="757"/>
      <c r="MJT27" s="757"/>
      <c r="MJU27" s="757"/>
      <c r="MJV27" s="757"/>
      <c r="MJW27" s="757"/>
      <c r="MJX27" s="757"/>
      <c r="MJY27" s="757"/>
      <c r="MJZ27" s="757"/>
      <c r="MKA27" s="757"/>
      <c r="MKB27" s="757"/>
      <c r="MKC27" s="757"/>
      <c r="MKD27" s="757"/>
      <c r="MKE27" s="757"/>
      <c r="MKF27" s="757"/>
      <c r="MKG27" s="757"/>
      <c r="MKH27" s="757"/>
      <c r="MKI27" s="757"/>
      <c r="MKJ27" s="757"/>
      <c r="MKK27" s="757"/>
      <c r="MKL27" s="757"/>
      <c r="MKM27" s="757"/>
      <c r="MKN27" s="757"/>
      <c r="MKO27" s="757"/>
      <c r="MKP27" s="757"/>
      <c r="MKQ27" s="757"/>
      <c r="MKR27" s="757"/>
      <c r="MKS27" s="757"/>
      <c r="MKT27" s="757"/>
      <c r="MKU27" s="757"/>
      <c r="MKV27" s="757"/>
      <c r="MKW27" s="757"/>
      <c r="MKX27" s="757"/>
      <c r="MKY27" s="757"/>
      <c r="MKZ27" s="757"/>
      <c r="MLA27" s="757"/>
      <c r="MLB27" s="757"/>
      <c r="MLC27" s="757"/>
      <c r="MLD27" s="757"/>
      <c r="MLE27" s="757"/>
      <c r="MLF27" s="757"/>
      <c r="MLG27" s="757"/>
      <c r="MLH27" s="757"/>
      <c r="MLI27" s="757"/>
      <c r="MLJ27" s="757"/>
      <c r="MLK27" s="757"/>
      <c r="MLL27" s="757"/>
      <c r="MLM27" s="757"/>
      <c r="MLN27" s="757"/>
      <c r="MLO27" s="757"/>
      <c r="MLP27" s="757"/>
      <c r="MLQ27" s="757"/>
      <c r="MLR27" s="757"/>
      <c r="MLS27" s="757"/>
      <c r="MLT27" s="757"/>
      <c r="MLU27" s="757"/>
      <c r="MLV27" s="757"/>
      <c r="MLW27" s="757"/>
      <c r="MLX27" s="757"/>
      <c r="MLY27" s="757"/>
      <c r="MLZ27" s="757"/>
      <c r="MMA27" s="757"/>
      <c r="MMB27" s="757"/>
      <c r="MMC27" s="757"/>
      <c r="MMD27" s="757"/>
      <c r="MME27" s="757"/>
      <c r="MMF27" s="757"/>
      <c r="MMG27" s="757"/>
      <c r="MMH27" s="757"/>
      <c r="MMI27" s="757"/>
      <c r="MMJ27" s="757"/>
      <c r="MMK27" s="757"/>
      <c r="MML27" s="757"/>
      <c r="MMM27" s="757"/>
      <c r="MMN27" s="757"/>
      <c r="MMO27" s="757"/>
      <c r="MMP27" s="757"/>
      <c r="MMQ27" s="757"/>
      <c r="MMR27" s="757"/>
      <c r="MMS27" s="757"/>
      <c r="MMT27" s="757"/>
      <c r="MMU27" s="757"/>
      <c r="MMV27" s="757"/>
      <c r="MMW27" s="757"/>
      <c r="MMX27" s="757"/>
      <c r="MMY27" s="757"/>
      <c r="MMZ27" s="757"/>
      <c r="MNA27" s="757"/>
      <c r="MNB27" s="757"/>
      <c r="MNC27" s="757"/>
      <c r="MND27" s="757"/>
      <c r="MNE27" s="757"/>
      <c r="MNF27" s="757"/>
      <c r="MNG27" s="757"/>
      <c r="MNH27" s="757"/>
      <c r="MNI27" s="757"/>
      <c r="MNJ27" s="757"/>
      <c r="MNK27" s="757"/>
      <c r="MNL27" s="757"/>
      <c r="MNM27" s="757"/>
      <c r="MNN27" s="757"/>
      <c r="MNO27" s="757"/>
      <c r="MNP27" s="757"/>
      <c r="MNQ27" s="757"/>
      <c r="MNR27" s="757"/>
      <c r="MNS27" s="757"/>
      <c r="MNT27" s="757"/>
      <c r="MNU27" s="757"/>
      <c r="MNV27" s="757"/>
      <c r="MNW27" s="757"/>
      <c r="MNX27" s="757"/>
      <c r="MNY27" s="757"/>
      <c r="MNZ27" s="757"/>
      <c r="MOA27" s="757"/>
      <c r="MOB27" s="757"/>
      <c r="MOC27" s="757"/>
      <c r="MOD27" s="757"/>
      <c r="MOE27" s="757"/>
      <c r="MOF27" s="757"/>
      <c r="MOG27" s="757"/>
      <c r="MOH27" s="757"/>
      <c r="MOI27" s="757"/>
      <c r="MOJ27" s="757"/>
      <c r="MOK27" s="757"/>
      <c r="MOL27" s="757"/>
      <c r="MOM27" s="757"/>
      <c r="MON27" s="757"/>
      <c r="MOO27" s="757"/>
      <c r="MOP27" s="757"/>
      <c r="MOQ27" s="757"/>
      <c r="MOR27" s="757"/>
      <c r="MOS27" s="757"/>
      <c r="MOT27" s="757"/>
      <c r="MOU27" s="757"/>
      <c r="MOV27" s="757"/>
      <c r="MOW27" s="757"/>
      <c r="MOX27" s="757"/>
      <c r="MOY27" s="757"/>
      <c r="MOZ27" s="757"/>
      <c r="MPA27" s="757"/>
      <c r="MPB27" s="757"/>
      <c r="MPC27" s="757"/>
      <c r="MPD27" s="757"/>
      <c r="MPE27" s="757"/>
      <c r="MPF27" s="757"/>
      <c r="MPG27" s="757"/>
      <c r="MPH27" s="757"/>
      <c r="MPI27" s="757"/>
      <c r="MPJ27" s="757"/>
      <c r="MPK27" s="757"/>
      <c r="MPL27" s="757"/>
      <c r="MPM27" s="757"/>
      <c r="MPN27" s="757"/>
      <c r="MPO27" s="757"/>
      <c r="MPP27" s="757"/>
      <c r="MPQ27" s="757"/>
      <c r="MPR27" s="757"/>
      <c r="MPS27" s="757"/>
      <c r="MPT27" s="757"/>
      <c r="MPU27" s="757"/>
      <c r="MPV27" s="757"/>
      <c r="MPW27" s="757"/>
      <c r="MPX27" s="757"/>
      <c r="MPY27" s="757"/>
      <c r="MPZ27" s="757"/>
      <c r="MQA27" s="757"/>
      <c r="MQB27" s="757"/>
      <c r="MQC27" s="757"/>
      <c r="MQD27" s="757"/>
      <c r="MQE27" s="757"/>
      <c r="MQF27" s="757"/>
      <c r="MQG27" s="757"/>
      <c r="MQH27" s="757"/>
      <c r="MQI27" s="757"/>
      <c r="MQJ27" s="757"/>
      <c r="MQK27" s="757"/>
      <c r="MQL27" s="757"/>
      <c r="MQM27" s="757"/>
      <c r="MQN27" s="757"/>
      <c r="MQO27" s="757"/>
      <c r="MQP27" s="757"/>
      <c r="MQQ27" s="757"/>
      <c r="MQR27" s="757"/>
      <c r="MQS27" s="757"/>
      <c r="MQT27" s="757"/>
      <c r="MQU27" s="757"/>
      <c r="MQV27" s="757"/>
      <c r="MQW27" s="757"/>
      <c r="MQX27" s="757"/>
      <c r="MQY27" s="757"/>
      <c r="MQZ27" s="757"/>
      <c r="MRA27" s="757"/>
      <c r="MRB27" s="757"/>
      <c r="MRC27" s="757"/>
      <c r="MRD27" s="757"/>
      <c r="MRE27" s="757"/>
      <c r="MRF27" s="757"/>
      <c r="MRG27" s="757"/>
      <c r="MRH27" s="757"/>
      <c r="MRI27" s="757"/>
      <c r="MRJ27" s="757"/>
      <c r="MRK27" s="757"/>
      <c r="MRL27" s="757"/>
      <c r="MRM27" s="757"/>
      <c r="MRN27" s="757"/>
      <c r="MRO27" s="757"/>
      <c r="MRP27" s="757"/>
      <c r="MRQ27" s="757"/>
      <c r="MRR27" s="757"/>
      <c r="MRS27" s="757"/>
      <c r="MRT27" s="757"/>
      <c r="MRU27" s="757"/>
      <c r="MRV27" s="757"/>
      <c r="MRW27" s="757"/>
      <c r="MRX27" s="757"/>
      <c r="MRY27" s="757"/>
      <c r="MRZ27" s="757"/>
      <c r="MSA27" s="757"/>
      <c r="MSB27" s="757"/>
      <c r="MSC27" s="757"/>
      <c r="MSD27" s="757"/>
      <c r="MSE27" s="757"/>
      <c r="MSF27" s="757"/>
      <c r="MSG27" s="757"/>
      <c r="MSH27" s="757"/>
      <c r="MSI27" s="757"/>
      <c r="MSJ27" s="757"/>
      <c r="MSK27" s="757"/>
      <c r="MSL27" s="757"/>
      <c r="MSM27" s="757"/>
      <c r="MSN27" s="757"/>
      <c r="MSO27" s="757"/>
      <c r="MSP27" s="757"/>
      <c r="MSQ27" s="757"/>
      <c r="MSR27" s="757"/>
      <c r="MSS27" s="757"/>
      <c r="MST27" s="757"/>
      <c r="MSU27" s="757"/>
      <c r="MSV27" s="757"/>
      <c r="MSW27" s="757"/>
      <c r="MSX27" s="757"/>
      <c r="MSY27" s="757"/>
      <c r="MSZ27" s="757"/>
      <c r="MTA27" s="757"/>
      <c r="MTB27" s="757"/>
      <c r="MTC27" s="757"/>
      <c r="MTD27" s="757"/>
      <c r="MTE27" s="757"/>
      <c r="MTF27" s="757"/>
      <c r="MTG27" s="757"/>
      <c r="MTH27" s="757"/>
      <c r="MTI27" s="757"/>
      <c r="MTJ27" s="757"/>
      <c r="MTK27" s="757"/>
      <c r="MTL27" s="757"/>
      <c r="MTM27" s="757"/>
      <c r="MTN27" s="757"/>
      <c r="MTO27" s="757"/>
      <c r="MTP27" s="757"/>
      <c r="MTQ27" s="757"/>
      <c r="MTR27" s="757"/>
      <c r="MTS27" s="757"/>
      <c r="MTT27" s="757"/>
      <c r="MTU27" s="757"/>
      <c r="MTV27" s="757"/>
      <c r="MTW27" s="757"/>
      <c r="MTX27" s="757"/>
      <c r="MTY27" s="757"/>
      <c r="MTZ27" s="757"/>
      <c r="MUA27" s="757"/>
      <c r="MUB27" s="757"/>
      <c r="MUC27" s="757"/>
      <c r="MUD27" s="757"/>
      <c r="MUE27" s="757"/>
      <c r="MUF27" s="757"/>
      <c r="MUG27" s="757"/>
      <c r="MUH27" s="757"/>
      <c r="MUI27" s="757"/>
      <c r="MUJ27" s="757"/>
      <c r="MUK27" s="757"/>
      <c r="MUL27" s="757"/>
      <c r="MUM27" s="757"/>
      <c r="MUN27" s="757"/>
      <c r="MUO27" s="757"/>
      <c r="MUP27" s="757"/>
      <c r="MUQ27" s="757"/>
      <c r="MUR27" s="757"/>
      <c r="MUS27" s="757"/>
      <c r="MUT27" s="757"/>
      <c r="MUU27" s="757"/>
      <c r="MUV27" s="757"/>
      <c r="MUW27" s="757"/>
      <c r="MUX27" s="757"/>
      <c r="MUY27" s="757"/>
      <c r="MUZ27" s="757"/>
      <c r="MVA27" s="757"/>
      <c r="MVB27" s="757"/>
      <c r="MVC27" s="757"/>
      <c r="MVD27" s="757"/>
      <c r="MVE27" s="757"/>
      <c r="MVF27" s="757"/>
      <c r="MVG27" s="757"/>
      <c r="MVH27" s="757"/>
      <c r="MVI27" s="757"/>
      <c r="MVJ27" s="757"/>
      <c r="MVK27" s="757"/>
      <c r="MVL27" s="757"/>
      <c r="MVM27" s="757"/>
      <c r="MVN27" s="757"/>
      <c r="MVO27" s="757"/>
      <c r="MVP27" s="757"/>
      <c r="MVQ27" s="757"/>
      <c r="MVR27" s="757"/>
      <c r="MVS27" s="757"/>
      <c r="MVT27" s="757"/>
      <c r="MVU27" s="757"/>
      <c r="MVV27" s="757"/>
      <c r="MVW27" s="757"/>
      <c r="MVX27" s="757"/>
      <c r="MVY27" s="757"/>
      <c r="MVZ27" s="757"/>
      <c r="MWA27" s="757"/>
      <c r="MWB27" s="757"/>
      <c r="MWC27" s="757"/>
      <c r="MWD27" s="757"/>
      <c r="MWE27" s="757"/>
      <c r="MWF27" s="757"/>
      <c r="MWG27" s="757"/>
      <c r="MWH27" s="757"/>
      <c r="MWI27" s="757"/>
      <c r="MWJ27" s="757"/>
      <c r="MWK27" s="757"/>
      <c r="MWL27" s="757"/>
      <c r="MWM27" s="757"/>
      <c r="MWN27" s="757"/>
      <c r="MWO27" s="757"/>
      <c r="MWP27" s="757"/>
      <c r="MWQ27" s="757"/>
      <c r="MWR27" s="757"/>
      <c r="MWS27" s="757"/>
      <c r="MWT27" s="757"/>
      <c r="MWU27" s="757"/>
      <c r="MWV27" s="757"/>
      <c r="MWW27" s="757"/>
      <c r="MWX27" s="757"/>
      <c r="MWY27" s="757"/>
      <c r="MWZ27" s="757"/>
      <c r="MXA27" s="757"/>
      <c r="MXB27" s="757"/>
      <c r="MXC27" s="757"/>
      <c r="MXD27" s="757"/>
      <c r="MXE27" s="757"/>
      <c r="MXF27" s="757"/>
      <c r="MXG27" s="757"/>
      <c r="MXH27" s="757"/>
      <c r="MXI27" s="757"/>
      <c r="MXJ27" s="757"/>
      <c r="MXK27" s="757"/>
      <c r="MXL27" s="757"/>
      <c r="MXM27" s="757"/>
      <c r="MXN27" s="757"/>
      <c r="MXO27" s="757"/>
      <c r="MXP27" s="757"/>
      <c r="MXQ27" s="757"/>
      <c r="MXR27" s="757"/>
      <c r="MXS27" s="757"/>
      <c r="MXT27" s="757"/>
      <c r="MXU27" s="757"/>
      <c r="MXV27" s="757"/>
      <c r="MXW27" s="757"/>
      <c r="MXX27" s="757"/>
      <c r="MXY27" s="757"/>
      <c r="MXZ27" s="757"/>
      <c r="MYA27" s="757"/>
      <c r="MYB27" s="757"/>
      <c r="MYC27" s="757"/>
      <c r="MYD27" s="757"/>
      <c r="MYE27" s="757"/>
      <c r="MYF27" s="757"/>
      <c r="MYG27" s="757"/>
      <c r="MYH27" s="757"/>
      <c r="MYI27" s="757"/>
      <c r="MYJ27" s="757"/>
      <c r="MYK27" s="757"/>
      <c r="MYL27" s="757"/>
      <c r="MYM27" s="757"/>
      <c r="MYN27" s="757"/>
      <c r="MYO27" s="757"/>
      <c r="MYP27" s="757"/>
      <c r="MYQ27" s="757"/>
      <c r="MYR27" s="757"/>
      <c r="MYS27" s="757"/>
      <c r="MYT27" s="757"/>
      <c r="MYU27" s="757"/>
      <c r="MYV27" s="757"/>
      <c r="MYW27" s="757"/>
      <c r="MYX27" s="757"/>
      <c r="MYY27" s="757"/>
      <c r="MYZ27" s="757"/>
      <c r="MZA27" s="757"/>
      <c r="MZB27" s="757"/>
      <c r="MZC27" s="757"/>
      <c r="MZD27" s="757"/>
      <c r="MZE27" s="757"/>
      <c r="MZF27" s="757"/>
      <c r="MZG27" s="757"/>
      <c r="MZH27" s="757"/>
      <c r="MZI27" s="757"/>
      <c r="MZJ27" s="757"/>
      <c r="MZK27" s="757"/>
      <c r="MZL27" s="757"/>
      <c r="MZM27" s="757"/>
      <c r="MZN27" s="757"/>
      <c r="MZO27" s="757"/>
      <c r="MZP27" s="757"/>
      <c r="MZQ27" s="757"/>
      <c r="MZR27" s="757"/>
      <c r="MZS27" s="757"/>
      <c r="MZT27" s="757"/>
      <c r="MZU27" s="757"/>
      <c r="MZV27" s="757"/>
      <c r="MZW27" s="757"/>
      <c r="MZX27" s="757"/>
      <c r="MZY27" s="757"/>
      <c r="MZZ27" s="757"/>
      <c r="NAA27" s="757"/>
      <c r="NAB27" s="757"/>
      <c r="NAC27" s="757"/>
      <c r="NAD27" s="757"/>
      <c r="NAE27" s="757"/>
      <c r="NAF27" s="757"/>
      <c r="NAG27" s="757"/>
      <c r="NAH27" s="757"/>
      <c r="NAI27" s="757"/>
      <c r="NAJ27" s="757"/>
      <c r="NAK27" s="757"/>
      <c r="NAL27" s="757"/>
      <c r="NAM27" s="757"/>
      <c r="NAN27" s="757"/>
      <c r="NAO27" s="757"/>
      <c r="NAP27" s="757"/>
      <c r="NAQ27" s="757"/>
      <c r="NAR27" s="757"/>
      <c r="NAS27" s="757"/>
      <c r="NAT27" s="757"/>
      <c r="NAU27" s="757"/>
      <c r="NAV27" s="757"/>
      <c r="NAW27" s="757"/>
      <c r="NAX27" s="757"/>
      <c r="NAY27" s="757"/>
      <c r="NAZ27" s="757"/>
      <c r="NBA27" s="757"/>
      <c r="NBB27" s="757"/>
      <c r="NBC27" s="757"/>
      <c r="NBD27" s="757"/>
      <c r="NBE27" s="757"/>
      <c r="NBF27" s="757"/>
      <c r="NBG27" s="757"/>
      <c r="NBH27" s="757"/>
      <c r="NBI27" s="757"/>
      <c r="NBJ27" s="757"/>
      <c r="NBK27" s="757"/>
      <c r="NBL27" s="757"/>
      <c r="NBM27" s="757"/>
      <c r="NBN27" s="757"/>
      <c r="NBO27" s="757"/>
      <c r="NBP27" s="757"/>
      <c r="NBQ27" s="757"/>
      <c r="NBR27" s="757"/>
      <c r="NBS27" s="757"/>
      <c r="NBT27" s="757"/>
      <c r="NBU27" s="757"/>
      <c r="NBV27" s="757"/>
      <c r="NBW27" s="757"/>
      <c r="NBX27" s="757"/>
      <c r="NBY27" s="757"/>
      <c r="NBZ27" s="757"/>
      <c r="NCA27" s="757"/>
      <c r="NCB27" s="757"/>
      <c r="NCC27" s="757"/>
      <c r="NCD27" s="757"/>
      <c r="NCE27" s="757"/>
      <c r="NCF27" s="757"/>
      <c r="NCG27" s="757"/>
      <c r="NCH27" s="757"/>
      <c r="NCI27" s="757"/>
      <c r="NCJ27" s="757"/>
      <c r="NCK27" s="757"/>
      <c r="NCL27" s="757"/>
      <c r="NCM27" s="757"/>
      <c r="NCN27" s="757"/>
      <c r="NCO27" s="757"/>
      <c r="NCP27" s="757"/>
      <c r="NCQ27" s="757"/>
      <c r="NCR27" s="757"/>
      <c r="NCS27" s="757"/>
      <c r="NCT27" s="757"/>
      <c r="NCU27" s="757"/>
      <c r="NCV27" s="757"/>
      <c r="NCW27" s="757"/>
      <c r="NCX27" s="757"/>
      <c r="NCY27" s="757"/>
      <c r="NCZ27" s="757"/>
      <c r="NDA27" s="757"/>
      <c r="NDB27" s="757"/>
      <c r="NDC27" s="757"/>
      <c r="NDD27" s="757"/>
      <c r="NDE27" s="757"/>
      <c r="NDF27" s="757"/>
      <c r="NDG27" s="757"/>
      <c r="NDH27" s="757"/>
      <c r="NDI27" s="757"/>
      <c r="NDJ27" s="757"/>
      <c r="NDK27" s="757"/>
      <c r="NDL27" s="757"/>
      <c r="NDM27" s="757"/>
      <c r="NDN27" s="757"/>
      <c r="NDO27" s="757"/>
      <c r="NDP27" s="757"/>
      <c r="NDQ27" s="757"/>
      <c r="NDR27" s="757"/>
      <c r="NDS27" s="757"/>
      <c r="NDT27" s="757"/>
      <c r="NDU27" s="757"/>
      <c r="NDV27" s="757"/>
      <c r="NDW27" s="757"/>
      <c r="NDX27" s="757"/>
      <c r="NDY27" s="757"/>
      <c r="NDZ27" s="757"/>
      <c r="NEA27" s="757"/>
      <c r="NEB27" s="757"/>
      <c r="NEC27" s="757"/>
      <c r="NED27" s="757"/>
      <c r="NEE27" s="757"/>
      <c r="NEF27" s="757"/>
      <c r="NEG27" s="757"/>
      <c r="NEH27" s="757"/>
      <c r="NEI27" s="757"/>
      <c r="NEJ27" s="757"/>
      <c r="NEK27" s="757"/>
      <c r="NEL27" s="757"/>
      <c r="NEM27" s="757"/>
      <c r="NEN27" s="757"/>
      <c r="NEO27" s="757"/>
      <c r="NEP27" s="757"/>
      <c r="NEQ27" s="757"/>
      <c r="NER27" s="757"/>
      <c r="NES27" s="757"/>
      <c r="NET27" s="757"/>
      <c r="NEU27" s="757"/>
      <c r="NEV27" s="757"/>
      <c r="NEW27" s="757"/>
      <c r="NEX27" s="757"/>
      <c r="NEY27" s="757"/>
      <c r="NEZ27" s="757"/>
      <c r="NFA27" s="757"/>
      <c r="NFB27" s="757"/>
      <c r="NFC27" s="757"/>
      <c r="NFD27" s="757"/>
      <c r="NFE27" s="757"/>
      <c r="NFF27" s="757"/>
      <c r="NFG27" s="757"/>
      <c r="NFH27" s="757"/>
      <c r="NFI27" s="757"/>
      <c r="NFJ27" s="757"/>
      <c r="NFK27" s="757"/>
      <c r="NFL27" s="757"/>
      <c r="NFM27" s="757"/>
      <c r="NFN27" s="757"/>
      <c r="NFO27" s="757"/>
      <c r="NFP27" s="757"/>
      <c r="NFQ27" s="757"/>
      <c r="NFR27" s="757"/>
      <c r="NFS27" s="757"/>
      <c r="NFT27" s="757"/>
      <c r="NFU27" s="757"/>
      <c r="NFV27" s="757"/>
      <c r="NFW27" s="757"/>
      <c r="NFX27" s="757"/>
      <c r="NFY27" s="757"/>
      <c r="NFZ27" s="757"/>
      <c r="NGA27" s="757"/>
      <c r="NGB27" s="757"/>
      <c r="NGC27" s="757"/>
      <c r="NGD27" s="757"/>
      <c r="NGE27" s="757"/>
      <c r="NGF27" s="757"/>
      <c r="NGG27" s="757"/>
      <c r="NGH27" s="757"/>
      <c r="NGI27" s="757"/>
      <c r="NGJ27" s="757"/>
      <c r="NGK27" s="757"/>
      <c r="NGL27" s="757"/>
      <c r="NGM27" s="757"/>
      <c r="NGN27" s="757"/>
      <c r="NGO27" s="757"/>
      <c r="NGP27" s="757"/>
      <c r="NGQ27" s="757"/>
      <c r="NGR27" s="757"/>
      <c r="NGS27" s="757"/>
      <c r="NGT27" s="757"/>
      <c r="NGU27" s="757"/>
      <c r="NGV27" s="757"/>
      <c r="NGW27" s="757"/>
      <c r="NGX27" s="757"/>
      <c r="NGY27" s="757"/>
      <c r="NGZ27" s="757"/>
      <c r="NHA27" s="757"/>
      <c r="NHB27" s="757"/>
      <c r="NHC27" s="757"/>
      <c r="NHD27" s="757"/>
      <c r="NHE27" s="757"/>
      <c r="NHF27" s="757"/>
      <c r="NHG27" s="757"/>
      <c r="NHH27" s="757"/>
      <c r="NHI27" s="757"/>
      <c r="NHJ27" s="757"/>
      <c r="NHK27" s="757"/>
      <c r="NHL27" s="757"/>
      <c r="NHM27" s="757"/>
      <c r="NHN27" s="757"/>
      <c r="NHO27" s="757"/>
      <c r="NHP27" s="757"/>
      <c r="NHQ27" s="757"/>
      <c r="NHR27" s="757"/>
      <c r="NHS27" s="757"/>
      <c r="NHT27" s="757"/>
      <c r="NHU27" s="757"/>
      <c r="NHV27" s="757"/>
      <c r="NHW27" s="757"/>
      <c r="NHX27" s="757"/>
      <c r="NHY27" s="757"/>
      <c r="NHZ27" s="757"/>
      <c r="NIA27" s="757"/>
      <c r="NIB27" s="757"/>
      <c r="NIC27" s="757"/>
      <c r="NID27" s="757"/>
      <c r="NIE27" s="757"/>
      <c r="NIF27" s="757"/>
      <c r="NIG27" s="757"/>
      <c r="NIH27" s="757"/>
      <c r="NII27" s="757"/>
      <c r="NIJ27" s="757"/>
      <c r="NIK27" s="757"/>
      <c r="NIL27" s="757"/>
      <c r="NIM27" s="757"/>
      <c r="NIN27" s="757"/>
      <c r="NIO27" s="757"/>
      <c r="NIP27" s="757"/>
      <c r="NIQ27" s="757"/>
      <c r="NIR27" s="757"/>
      <c r="NIS27" s="757"/>
      <c r="NIT27" s="757"/>
      <c r="NIU27" s="757"/>
      <c r="NIV27" s="757"/>
      <c r="NIW27" s="757"/>
      <c r="NIX27" s="757"/>
      <c r="NIY27" s="757"/>
      <c r="NIZ27" s="757"/>
      <c r="NJA27" s="757"/>
      <c r="NJB27" s="757"/>
      <c r="NJC27" s="757"/>
      <c r="NJD27" s="757"/>
      <c r="NJE27" s="757"/>
      <c r="NJF27" s="757"/>
      <c r="NJG27" s="757"/>
      <c r="NJH27" s="757"/>
      <c r="NJI27" s="757"/>
      <c r="NJJ27" s="757"/>
      <c r="NJK27" s="757"/>
      <c r="NJL27" s="757"/>
      <c r="NJM27" s="757"/>
      <c r="NJN27" s="757"/>
      <c r="NJO27" s="757"/>
      <c r="NJP27" s="757"/>
      <c r="NJQ27" s="757"/>
      <c r="NJR27" s="757"/>
      <c r="NJS27" s="757"/>
      <c r="NJT27" s="757"/>
      <c r="NJU27" s="757"/>
      <c r="NJV27" s="757"/>
      <c r="NJW27" s="757"/>
      <c r="NJX27" s="757"/>
      <c r="NJY27" s="757"/>
      <c r="NJZ27" s="757"/>
      <c r="NKA27" s="757"/>
      <c r="NKB27" s="757"/>
      <c r="NKC27" s="757"/>
      <c r="NKD27" s="757"/>
      <c r="NKE27" s="757"/>
      <c r="NKF27" s="757"/>
      <c r="NKG27" s="757"/>
      <c r="NKH27" s="757"/>
      <c r="NKI27" s="757"/>
      <c r="NKJ27" s="757"/>
      <c r="NKK27" s="757"/>
      <c r="NKL27" s="757"/>
      <c r="NKM27" s="757"/>
      <c r="NKN27" s="757"/>
      <c r="NKO27" s="757"/>
      <c r="NKP27" s="757"/>
      <c r="NKQ27" s="757"/>
      <c r="NKR27" s="757"/>
      <c r="NKS27" s="757"/>
      <c r="NKT27" s="757"/>
      <c r="NKU27" s="757"/>
      <c r="NKV27" s="757"/>
      <c r="NKW27" s="757"/>
      <c r="NKX27" s="757"/>
      <c r="NKY27" s="757"/>
      <c r="NKZ27" s="757"/>
      <c r="NLA27" s="757"/>
      <c r="NLB27" s="757"/>
      <c r="NLC27" s="757"/>
      <c r="NLD27" s="757"/>
      <c r="NLE27" s="757"/>
      <c r="NLF27" s="757"/>
      <c r="NLG27" s="757"/>
      <c r="NLH27" s="757"/>
      <c r="NLI27" s="757"/>
      <c r="NLJ27" s="757"/>
      <c r="NLK27" s="757"/>
      <c r="NLL27" s="757"/>
      <c r="NLM27" s="757"/>
      <c r="NLN27" s="757"/>
      <c r="NLO27" s="757"/>
      <c r="NLP27" s="757"/>
      <c r="NLQ27" s="757"/>
      <c r="NLR27" s="757"/>
      <c r="NLS27" s="757"/>
      <c r="NLT27" s="757"/>
      <c r="NLU27" s="757"/>
      <c r="NLV27" s="757"/>
      <c r="NLW27" s="757"/>
      <c r="NLX27" s="757"/>
      <c r="NLY27" s="757"/>
      <c r="NLZ27" s="757"/>
      <c r="NMA27" s="757"/>
      <c r="NMB27" s="757"/>
      <c r="NMC27" s="757"/>
      <c r="NMD27" s="757"/>
      <c r="NME27" s="757"/>
      <c r="NMF27" s="757"/>
      <c r="NMG27" s="757"/>
      <c r="NMH27" s="757"/>
      <c r="NMI27" s="757"/>
      <c r="NMJ27" s="757"/>
      <c r="NMK27" s="757"/>
      <c r="NML27" s="757"/>
      <c r="NMM27" s="757"/>
      <c r="NMN27" s="757"/>
      <c r="NMO27" s="757"/>
      <c r="NMP27" s="757"/>
      <c r="NMQ27" s="757"/>
      <c r="NMR27" s="757"/>
      <c r="NMS27" s="757"/>
      <c r="NMT27" s="757"/>
      <c r="NMU27" s="757"/>
      <c r="NMV27" s="757"/>
      <c r="NMW27" s="757"/>
      <c r="NMX27" s="757"/>
      <c r="NMY27" s="757"/>
      <c r="NMZ27" s="757"/>
      <c r="NNA27" s="757"/>
      <c r="NNB27" s="757"/>
      <c r="NNC27" s="757"/>
      <c r="NND27" s="757"/>
      <c r="NNE27" s="757"/>
      <c r="NNF27" s="757"/>
      <c r="NNG27" s="757"/>
      <c r="NNH27" s="757"/>
      <c r="NNI27" s="757"/>
      <c r="NNJ27" s="757"/>
      <c r="NNK27" s="757"/>
      <c r="NNL27" s="757"/>
      <c r="NNM27" s="757"/>
      <c r="NNN27" s="757"/>
      <c r="NNO27" s="757"/>
      <c r="NNP27" s="757"/>
      <c r="NNQ27" s="757"/>
      <c r="NNR27" s="757"/>
      <c r="NNS27" s="757"/>
      <c r="NNT27" s="757"/>
      <c r="NNU27" s="757"/>
      <c r="NNV27" s="757"/>
      <c r="NNW27" s="757"/>
      <c r="NNX27" s="757"/>
      <c r="NNY27" s="757"/>
      <c r="NNZ27" s="757"/>
      <c r="NOA27" s="757"/>
      <c r="NOB27" s="757"/>
      <c r="NOC27" s="757"/>
      <c r="NOD27" s="757"/>
      <c r="NOE27" s="757"/>
      <c r="NOF27" s="757"/>
      <c r="NOG27" s="757"/>
      <c r="NOH27" s="757"/>
      <c r="NOI27" s="757"/>
      <c r="NOJ27" s="757"/>
      <c r="NOK27" s="757"/>
      <c r="NOL27" s="757"/>
      <c r="NOM27" s="757"/>
      <c r="NON27" s="757"/>
      <c r="NOO27" s="757"/>
      <c r="NOP27" s="757"/>
      <c r="NOQ27" s="757"/>
      <c r="NOR27" s="757"/>
      <c r="NOS27" s="757"/>
      <c r="NOT27" s="757"/>
      <c r="NOU27" s="757"/>
      <c r="NOV27" s="757"/>
      <c r="NOW27" s="757"/>
      <c r="NOX27" s="757"/>
      <c r="NOY27" s="757"/>
      <c r="NOZ27" s="757"/>
      <c r="NPA27" s="757"/>
      <c r="NPB27" s="757"/>
      <c r="NPC27" s="757"/>
      <c r="NPD27" s="757"/>
      <c r="NPE27" s="757"/>
      <c r="NPF27" s="757"/>
      <c r="NPG27" s="757"/>
      <c r="NPH27" s="757"/>
      <c r="NPI27" s="757"/>
      <c r="NPJ27" s="757"/>
      <c r="NPK27" s="757"/>
      <c r="NPL27" s="757"/>
      <c r="NPM27" s="757"/>
      <c r="NPN27" s="757"/>
      <c r="NPO27" s="757"/>
      <c r="NPP27" s="757"/>
      <c r="NPQ27" s="757"/>
      <c r="NPR27" s="757"/>
      <c r="NPS27" s="757"/>
      <c r="NPT27" s="757"/>
      <c r="NPU27" s="757"/>
      <c r="NPV27" s="757"/>
      <c r="NPW27" s="757"/>
      <c r="NPX27" s="757"/>
      <c r="NPY27" s="757"/>
      <c r="NPZ27" s="757"/>
      <c r="NQA27" s="757"/>
      <c r="NQB27" s="757"/>
      <c r="NQC27" s="757"/>
      <c r="NQD27" s="757"/>
      <c r="NQE27" s="757"/>
      <c r="NQF27" s="757"/>
      <c r="NQG27" s="757"/>
      <c r="NQH27" s="757"/>
      <c r="NQI27" s="757"/>
      <c r="NQJ27" s="757"/>
      <c r="NQK27" s="757"/>
      <c r="NQL27" s="757"/>
      <c r="NQM27" s="757"/>
      <c r="NQN27" s="757"/>
      <c r="NQO27" s="757"/>
      <c r="NQP27" s="757"/>
      <c r="NQQ27" s="757"/>
      <c r="NQR27" s="757"/>
      <c r="NQS27" s="757"/>
      <c r="NQT27" s="757"/>
      <c r="NQU27" s="757"/>
      <c r="NQV27" s="757"/>
      <c r="NQW27" s="757"/>
      <c r="NQX27" s="757"/>
      <c r="NQY27" s="757"/>
      <c r="NQZ27" s="757"/>
      <c r="NRA27" s="757"/>
      <c r="NRB27" s="757"/>
      <c r="NRC27" s="757"/>
      <c r="NRD27" s="757"/>
      <c r="NRE27" s="757"/>
      <c r="NRF27" s="757"/>
      <c r="NRG27" s="757"/>
      <c r="NRH27" s="757"/>
      <c r="NRI27" s="757"/>
      <c r="NRJ27" s="757"/>
      <c r="NRK27" s="757"/>
      <c r="NRL27" s="757"/>
      <c r="NRM27" s="757"/>
      <c r="NRN27" s="757"/>
      <c r="NRO27" s="757"/>
      <c r="NRP27" s="757"/>
      <c r="NRQ27" s="757"/>
      <c r="NRR27" s="757"/>
      <c r="NRS27" s="757"/>
      <c r="NRT27" s="757"/>
      <c r="NRU27" s="757"/>
      <c r="NRV27" s="757"/>
      <c r="NRW27" s="757"/>
      <c r="NRX27" s="757"/>
      <c r="NRY27" s="757"/>
      <c r="NRZ27" s="757"/>
      <c r="NSA27" s="757"/>
      <c r="NSB27" s="757"/>
      <c r="NSC27" s="757"/>
      <c r="NSD27" s="757"/>
      <c r="NSE27" s="757"/>
      <c r="NSF27" s="757"/>
      <c r="NSG27" s="757"/>
      <c r="NSH27" s="757"/>
      <c r="NSI27" s="757"/>
      <c r="NSJ27" s="757"/>
      <c r="NSK27" s="757"/>
      <c r="NSL27" s="757"/>
      <c r="NSM27" s="757"/>
      <c r="NSN27" s="757"/>
      <c r="NSO27" s="757"/>
      <c r="NSP27" s="757"/>
      <c r="NSQ27" s="757"/>
      <c r="NSR27" s="757"/>
      <c r="NSS27" s="757"/>
      <c r="NST27" s="757"/>
      <c r="NSU27" s="757"/>
      <c r="NSV27" s="757"/>
      <c r="NSW27" s="757"/>
      <c r="NSX27" s="757"/>
      <c r="NSY27" s="757"/>
      <c r="NSZ27" s="757"/>
      <c r="NTA27" s="757"/>
      <c r="NTB27" s="757"/>
      <c r="NTC27" s="757"/>
      <c r="NTD27" s="757"/>
      <c r="NTE27" s="757"/>
      <c r="NTF27" s="757"/>
      <c r="NTG27" s="757"/>
      <c r="NTH27" s="757"/>
      <c r="NTI27" s="757"/>
      <c r="NTJ27" s="757"/>
      <c r="NTK27" s="757"/>
      <c r="NTL27" s="757"/>
      <c r="NTM27" s="757"/>
      <c r="NTN27" s="757"/>
      <c r="NTO27" s="757"/>
      <c r="NTP27" s="757"/>
      <c r="NTQ27" s="757"/>
      <c r="NTR27" s="757"/>
      <c r="NTS27" s="757"/>
      <c r="NTT27" s="757"/>
      <c r="NTU27" s="757"/>
      <c r="NTV27" s="757"/>
      <c r="NTW27" s="757"/>
      <c r="NTX27" s="757"/>
      <c r="NTY27" s="757"/>
      <c r="NTZ27" s="757"/>
      <c r="NUA27" s="757"/>
      <c r="NUB27" s="757"/>
      <c r="NUC27" s="757"/>
      <c r="NUD27" s="757"/>
      <c r="NUE27" s="757"/>
      <c r="NUF27" s="757"/>
      <c r="NUG27" s="757"/>
      <c r="NUH27" s="757"/>
      <c r="NUI27" s="757"/>
      <c r="NUJ27" s="757"/>
      <c r="NUK27" s="757"/>
      <c r="NUL27" s="757"/>
      <c r="NUM27" s="757"/>
      <c r="NUN27" s="757"/>
      <c r="NUO27" s="757"/>
      <c r="NUP27" s="757"/>
      <c r="NUQ27" s="757"/>
      <c r="NUR27" s="757"/>
      <c r="NUS27" s="757"/>
      <c r="NUT27" s="757"/>
      <c r="NUU27" s="757"/>
      <c r="NUV27" s="757"/>
      <c r="NUW27" s="757"/>
      <c r="NUX27" s="757"/>
      <c r="NUY27" s="757"/>
      <c r="NUZ27" s="757"/>
      <c r="NVA27" s="757"/>
      <c r="NVB27" s="757"/>
      <c r="NVC27" s="757"/>
      <c r="NVD27" s="757"/>
      <c r="NVE27" s="757"/>
      <c r="NVF27" s="757"/>
      <c r="NVG27" s="757"/>
      <c r="NVH27" s="757"/>
      <c r="NVI27" s="757"/>
      <c r="NVJ27" s="757"/>
      <c r="NVK27" s="757"/>
      <c r="NVL27" s="757"/>
      <c r="NVM27" s="757"/>
      <c r="NVN27" s="757"/>
      <c r="NVO27" s="757"/>
      <c r="NVP27" s="757"/>
      <c r="NVQ27" s="757"/>
      <c r="NVR27" s="757"/>
      <c r="NVS27" s="757"/>
      <c r="NVT27" s="757"/>
      <c r="NVU27" s="757"/>
      <c r="NVV27" s="757"/>
      <c r="NVW27" s="757"/>
      <c r="NVX27" s="757"/>
      <c r="NVY27" s="757"/>
      <c r="NVZ27" s="757"/>
      <c r="NWA27" s="757"/>
      <c r="NWB27" s="757"/>
      <c r="NWC27" s="757"/>
      <c r="NWD27" s="757"/>
      <c r="NWE27" s="757"/>
      <c r="NWF27" s="757"/>
      <c r="NWG27" s="757"/>
      <c r="NWH27" s="757"/>
      <c r="NWI27" s="757"/>
      <c r="NWJ27" s="757"/>
      <c r="NWK27" s="757"/>
      <c r="NWL27" s="757"/>
      <c r="NWM27" s="757"/>
      <c r="NWN27" s="757"/>
      <c r="NWO27" s="757"/>
      <c r="NWP27" s="757"/>
      <c r="NWQ27" s="757"/>
      <c r="NWR27" s="757"/>
      <c r="NWS27" s="757"/>
      <c r="NWT27" s="757"/>
      <c r="NWU27" s="757"/>
      <c r="NWV27" s="757"/>
      <c r="NWW27" s="757"/>
      <c r="NWX27" s="757"/>
      <c r="NWY27" s="757"/>
      <c r="NWZ27" s="757"/>
      <c r="NXA27" s="757"/>
      <c r="NXB27" s="757"/>
      <c r="NXC27" s="757"/>
      <c r="NXD27" s="757"/>
      <c r="NXE27" s="757"/>
      <c r="NXF27" s="757"/>
      <c r="NXG27" s="757"/>
      <c r="NXH27" s="757"/>
      <c r="NXI27" s="757"/>
      <c r="NXJ27" s="757"/>
      <c r="NXK27" s="757"/>
      <c r="NXL27" s="757"/>
      <c r="NXM27" s="757"/>
      <c r="NXN27" s="757"/>
      <c r="NXO27" s="757"/>
      <c r="NXP27" s="757"/>
      <c r="NXQ27" s="757"/>
      <c r="NXR27" s="757"/>
      <c r="NXS27" s="757"/>
      <c r="NXT27" s="757"/>
      <c r="NXU27" s="757"/>
      <c r="NXV27" s="757"/>
      <c r="NXW27" s="757"/>
      <c r="NXX27" s="757"/>
      <c r="NXY27" s="757"/>
      <c r="NXZ27" s="757"/>
      <c r="NYA27" s="757"/>
      <c r="NYB27" s="757"/>
      <c r="NYC27" s="757"/>
      <c r="NYD27" s="757"/>
      <c r="NYE27" s="757"/>
      <c r="NYF27" s="757"/>
      <c r="NYG27" s="757"/>
      <c r="NYH27" s="757"/>
      <c r="NYI27" s="757"/>
      <c r="NYJ27" s="757"/>
      <c r="NYK27" s="757"/>
      <c r="NYL27" s="757"/>
      <c r="NYM27" s="757"/>
      <c r="NYN27" s="757"/>
      <c r="NYO27" s="757"/>
      <c r="NYP27" s="757"/>
      <c r="NYQ27" s="757"/>
      <c r="NYR27" s="757"/>
      <c r="NYS27" s="757"/>
      <c r="NYT27" s="757"/>
      <c r="NYU27" s="757"/>
      <c r="NYV27" s="757"/>
      <c r="NYW27" s="757"/>
      <c r="NYX27" s="757"/>
      <c r="NYY27" s="757"/>
      <c r="NYZ27" s="757"/>
      <c r="NZA27" s="757"/>
      <c r="NZB27" s="757"/>
      <c r="NZC27" s="757"/>
      <c r="NZD27" s="757"/>
      <c r="NZE27" s="757"/>
      <c r="NZF27" s="757"/>
      <c r="NZG27" s="757"/>
      <c r="NZH27" s="757"/>
      <c r="NZI27" s="757"/>
      <c r="NZJ27" s="757"/>
      <c r="NZK27" s="757"/>
      <c r="NZL27" s="757"/>
      <c r="NZM27" s="757"/>
      <c r="NZN27" s="757"/>
      <c r="NZO27" s="757"/>
      <c r="NZP27" s="757"/>
      <c r="NZQ27" s="757"/>
      <c r="NZR27" s="757"/>
      <c r="NZS27" s="757"/>
      <c r="NZT27" s="757"/>
      <c r="NZU27" s="757"/>
      <c r="NZV27" s="757"/>
      <c r="NZW27" s="757"/>
      <c r="NZX27" s="757"/>
      <c r="NZY27" s="757"/>
      <c r="NZZ27" s="757"/>
      <c r="OAA27" s="757"/>
      <c r="OAB27" s="757"/>
      <c r="OAC27" s="757"/>
      <c r="OAD27" s="757"/>
      <c r="OAE27" s="757"/>
      <c r="OAF27" s="757"/>
      <c r="OAG27" s="757"/>
      <c r="OAH27" s="757"/>
      <c r="OAI27" s="757"/>
      <c r="OAJ27" s="757"/>
      <c r="OAK27" s="757"/>
      <c r="OAL27" s="757"/>
      <c r="OAM27" s="757"/>
      <c r="OAN27" s="757"/>
      <c r="OAO27" s="757"/>
      <c r="OAP27" s="757"/>
      <c r="OAQ27" s="757"/>
      <c r="OAR27" s="757"/>
      <c r="OAS27" s="757"/>
      <c r="OAT27" s="757"/>
      <c r="OAU27" s="757"/>
      <c r="OAV27" s="757"/>
      <c r="OAW27" s="757"/>
      <c r="OAX27" s="757"/>
      <c r="OAY27" s="757"/>
      <c r="OAZ27" s="757"/>
      <c r="OBA27" s="757"/>
      <c r="OBB27" s="757"/>
      <c r="OBC27" s="757"/>
      <c r="OBD27" s="757"/>
      <c r="OBE27" s="757"/>
      <c r="OBF27" s="757"/>
      <c r="OBG27" s="757"/>
      <c r="OBH27" s="757"/>
      <c r="OBI27" s="757"/>
      <c r="OBJ27" s="757"/>
      <c r="OBK27" s="757"/>
      <c r="OBL27" s="757"/>
      <c r="OBM27" s="757"/>
      <c r="OBN27" s="757"/>
      <c r="OBO27" s="757"/>
      <c r="OBP27" s="757"/>
      <c r="OBQ27" s="757"/>
      <c r="OBR27" s="757"/>
      <c r="OBS27" s="757"/>
      <c r="OBT27" s="757"/>
      <c r="OBU27" s="757"/>
      <c r="OBV27" s="757"/>
      <c r="OBW27" s="757"/>
      <c r="OBX27" s="757"/>
      <c r="OBY27" s="757"/>
      <c r="OBZ27" s="757"/>
      <c r="OCA27" s="757"/>
      <c r="OCB27" s="757"/>
      <c r="OCC27" s="757"/>
      <c r="OCD27" s="757"/>
      <c r="OCE27" s="757"/>
      <c r="OCF27" s="757"/>
      <c r="OCG27" s="757"/>
      <c r="OCH27" s="757"/>
      <c r="OCI27" s="757"/>
      <c r="OCJ27" s="757"/>
      <c r="OCK27" s="757"/>
      <c r="OCL27" s="757"/>
      <c r="OCM27" s="757"/>
      <c r="OCN27" s="757"/>
      <c r="OCO27" s="757"/>
      <c r="OCP27" s="757"/>
      <c r="OCQ27" s="757"/>
      <c r="OCR27" s="757"/>
      <c r="OCS27" s="757"/>
      <c r="OCT27" s="757"/>
      <c r="OCU27" s="757"/>
      <c r="OCV27" s="757"/>
      <c r="OCW27" s="757"/>
      <c r="OCX27" s="757"/>
      <c r="OCY27" s="757"/>
      <c r="OCZ27" s="757"/>
      <c r="ODA27" s="757"/>
      <c r="ODB27" s="757"/>
      <c r="ODC27" s="757"/>
      <c r="ODD27" s="757"/>
      <c r="ODE27" s="757"/>
      <c r="ODF27" s="757"/>
      <c r="ODG27" s="757"/>
      <c r="ODH27" s="757"/>
      <c r="ODI27" s="757"/>
      <c r="ODJ27" s="757"/>
      <c r="ODK27" s="757"/>
      <c r="ODL27" s="757"/>
      <c r="ODM27" s="757"/>
      <c r="ODN27" s="757"/>
      <c r="ODO27" s="757"/>
      <c r="ODP27" s="757"/>
      <c r="ODQ27" s="757"/>
      <c r="ODR27" s="757"/>
      <c r="ODS27" s="757"/>
      <c r="ODT27" s="757"/>
      <c r="ODU27" s="757"/>
      <c r="ODV27" s="757"/>
      <c r="ODW27" s="757"/>
      <c r="ODX27" s="757"/>
      <c r="ODY27" s="757"/>
      <c r="ODZ27" s="757"/>
      <c r="OEA27" s="757"/>
      <c r="OEB27" s="757"/>
      <c r="OEC27" s="757"/>
      <c r="OED27" s="757"/>
      <c r="OEE27" s="757"/>
      <c r="OEF27" s="757"/>
      <c r="OEG27" s="757"/>
      <c r="OEH27" s="757"/>
      <c r="OEI27" s="757"/>
      <c r="OEJ27" s="757"/>
      <c r="OEK27" s="757"/>
      <c r="OEL27" s="757"/>
      <c r="OEM27" s="757"/>
      <c r="OEN27" s="757"/>
      <c r="OEO27" s="757"/>
      <c r="OEP27" s="757"/>
      <c r="OEQ27" s="757"/>
      <c r="OER27" s="757"/>
      <c r="OES27" s="757"/>
      <c r="OET27" s="757"/>
      <c r="OEU27" s="757"/>
      <c r="OEV27" s="757"/>
      <c r="OEW27" s="757"/>
      <c r="OEX27" s="757"/>
      <c r="OEY27" s="757"/>
      <c r="OEZ27" s="757"/>
      <c r="OFA27" s="757"/>
      <c r="OFB27" s="757"/>
      <c r="OFC27" s="757"/>
      <c r="OFD27" s="757"/>
      <c r="OFE27" s="757"/>
      <c r="OFF27" s="757"/>
      <c r="OFG27" s="757"/>
      <c r="OFH27" s="757"/>
      <c r="OFI27" s="757"/>
      <c r="OFJ27" s="757"/>
      <c r="OFK27" s="757"/>
      <c r="OFL27" s="757"/>
      <c r="OFM27" s="757"/>
      <c r="OFN27" s="757"/>
      <c r="OFO27" s="757"/>
      <c r="OFP27" s="757"/>
      <c r="OFQ27" s="757"/>
      <c r="OFR27" s="757"/>
      <c r="OFS27" s="757"/>
      <c r="OFT27" s="757"/>
      <c r="OFU27" s="757"/>
      <c r="OFV27" s="757"/>
      <c r="OFW27" s="757"/>
      <c r="OFX27" s="757"/>
      <c r="OFY27" s="757"/>
      <c r="OFZ27" s="757"/>
      <c r="OGA27" s="757"/>
      <c r="OGB27" s="757"/>
      <c r="OGC27" s="757"/>
      <c r="OGD27" s="757"/>
      <c r="OGE27" s="757"/>
      <c r="OGF27" s="757"/>
      <c r="OGG27" s="757"/>
      <c r="OGH27" s="757"/>
      <c r="OGI27" s="757"/>
      <c r="OGJ27" s="757"/>
      <c r="OGK27" s="757"/>
      <c r="OGL27" s="757"/>
      <c r="OGM27" s="757"/>
      <c r="OGN27" s="757"/>
      <c r="OGO27" s="757"/>
      <c r="OGP27" s="757"/>
      <c r="OGQ27" s="757"/>
      <c r="OGR27" s="757"/>
      <c r="OGS27" s="757"/>
      <c r="OGT27" s="757"/>
      <c r="OGU27" s="757"/>
      <c r="OGV27" s="757"/>
      <c r="OGW27" s="757"/>
      <c r="OGX27" s="757"/>
      <c r="OGY27" s="757"/>
      <c r="OGZ27" s="757"/>
      <c r="OHA27" s="757"/>
      <c r="OHB27" s="757"/>
      <c r="OHC27" s="757"/>
      <c r="OHD27" s="757"/>
      <c r="OHE27" s="757"/>
      <c r="OHF27" s="757"/>
      <c r="OHG27" s="757"/>
      <c r="OHH27" s="757"/>
      <c r="OHI27" s="757"/>
      <c r="OHJ27" s="757"/>
      <c r="OHK27" s="757"/>
      <c r="OHL27" s="757"/>
      <c r="OHM27" s="757"/>
      <c r="OHN27" s="757"/>
      <c r="OHO27" s="757"/>
      <c r="OHP27" s="757"/>
      <c r="OHQ27" s="757"/>
      <c r="OHR27" s="757"/>
      <c r="OHS27" s="757"/>
      <c r="OHT27" s="757"/>
      <c r="OHU27" s="757"/>
      <c r="OHV27" s="757"/>
      <c r="OHW27" s="757"/>
      <c r="OHX27" s="757"/>
      <c r="OHY27" s="757"/>
      <c r="OHZ27" s="757"/>
      <c r="OIA27" s="757"/>
      <c r="OIB27" s="757"/>
      <c r="OIC27" s="757"/>
      <c r="OID27" s="757"/>
      <c r="OIE27" s="757"/>
      <c r="OIF27" s="757"/>
      <c r="OIG27" s="757"/>
      <c r="OIH27" s="757"/>
      <c r="OII27" s="757"/>
      <c r="OIJ27" s="757"/>
      <c r="OIK27" s="757"/>
      <c r="OIL27" s="757"/>
      <c r="OIM27" s="757"/>
      <c r="OIN27" s="757"/>
      <c r="OIO27" s="757"/>
      <c r="OIP27" s="757"/>
      <c r="OIQ27" s="757"/>
      <c r="OIR27" s="757"/>
      <c r="OIS27" s="757"/>
      <c r="OIT27" s="757"/>
      <c r="OIU27" s="757"/>
      <c r="OIV27" s="757"/>
      <c r="OIW27" s="757"/>
      <c r="OIX27" s="757"/>
      <c r="OIY27" s="757"/>
      <c r="OIZ27" s="757"/>
      <c r="OJA27" s="757"/>
      <c r="OJB27" s="757"/>
      <c r="OJC27" s="757"/>
      <c r="OJD27" s="757"/>
      <c r="OJE27" s="757"/>
      <c r="OJF27" s="757"/>
      <c r="OJG27" s="757"/>
      <c r="OJH27" s="757"/>
      <c r="OJI27" s="757"/>
      <c r="OJJ27" s="757"/>
      <c r="OJK27" s="757"/>
      <c r="OJL27" s="757"/>
      <c r="OJM27" s="757"/>
      <c r="OJN27" s="757"/>
      <c r="OJO27" s="757"/>
      <c r="OJP27" s="757"/>
      <c r="OJQ27" s="757"/>
      <c r="OJR27" s="757"/>
      <c r="OJS27" s="757"/>
      <c r="OJT27" s="757"/>
      <c r="OJU27" s="757"/>
      <c r="OJV27" s="757"/>
      <c r="OJW27" s="757"/>
      <c r="OJX27" s="757"/>
      <c r="OJY27" s="757"/>
      <c r="OJZ27" s="757"/>
      <c r="OKA27" s="757"/>
      <c r="OKB27" s="757"/>
      <c r="OKC27" s="757"/>
      <c r="OKD27" s="757"/>
      <c r="OKE27" s="757"/>
      <c r="OKF27" s="757"/>
      <c r="OKG27" s="757"/>
      <c r="OKH27" s="757"/>
      <c r="OKI27" s="757"/>
      <c r="OKJ27" s="757"/>
      <c r="OKK27" s="757"/>
      <c r="OKL27" s="757"/>
      <c r="OKM27" s="757"/>
      <c r="OKN27" s="757"/>
      <c r="OKO27" s="757"/>
      <c r="OKP27" s="757"/>
      <c r="OKQ27" s="757"/>
      <c r="OKR27" s="757"/>
      <c r="OKS27" s="757"/>
      <c r="OKT27" s="757"/>
      <c r="OKU27" s="757"/>
      <c r="OKV27" s="757"/>
      <c r="OKW27" s="757"/>
      <c r="OKX27" s="757"/>
      <c r="OKY27" s="757"/>
      <c r="OKZ27" s="757"/>
      <c r="OLA27" s="757"/>
      <c r="OLB27" s="757"/>
      <c r="OLC27" s="757"/>
      <c r="OLD27" s="757"/>
      <c r="OLE27" s="757"/>
      <c r="OLF27" s="757"/>
      <c r="OLG27" s="757"/>
      <c r="OLH27" s="757"/>
      <c r="OLI27" s="757"/>
      <c r="OLJ27" s="757"/>
      <c r="OLK27" s="757"/>
      <c r="OLL27" s="757"/>
      <c r="OLM27" s="757"/>
      <c r="OLN27" s="757"/>
      <c r="OLO27" s="757"/>
      <c r="OLP27" s="757"/>
      <c r="OLQ27" s="757"/>
      <c r="OLR27" s="757"/>
      <c r="OLS27" s="757"/>
      <c r="OLT27" s="757"/>
      <c r="OLU27" s="757"/>
      <c r="OLV27" s="757"/>
      <c r="OLW27" s="757"/>
      <c r="OLX27" s="757"/>
      <c r="OLY27" s="757"/>
      <c r="OLZ27" s="757"/>
      <c r="OMA27" s="757"/>
      <c r="OMB27" s="757"/>
      <c r="OMC27" s="757"/>
      <c r="OMD27" s="757"/>
      <c r="OME27" s="757"/>
      <c r="OMF27" s="757"/>
      <c r="OMG27" s="757"/>
      <c r="OMH27" s="757"/>
      <c r="OMI27" s="757"/>
      <c r="OMJ27" s="757"/>
      <c r="OMK27" s="757"/>
      <c r="OML27" s="757"/>
      <c r="OMM27" s="757"/>
      <c r="OMN27" s="757"/>
      <c r="OMO27" s="757"/>
      <c r="OMP27" s="757"/>
      <c r="OMQ27" s="757"/>
      <c r="OMR27" s="757"/>
      <c r="OMS27" s="757"/>
      <c r="OMT27" s="757"/>
      <c r="OMU27" s="757"/>
      <c r="OMV27" s="757"/>
      <c r="OMW27" s="757"/>
      <c r="OMX27" s="757"/>
      <c r="OMY27" s="757"/>
      <c r="OMZ27" s="757"/>
      <c r="ONA27" s="757"/>
      <c r="ONB27" s="757"/>
      <c r="ONC27" s="757"/>
      <c r="OND27" s="757"/>
      <c r="ONE27" s="757"/>
      <c r="ONF27" s="757"/>
      <c r="ONG27" s="757"/>
      <c r="ONH27" s="757"/>
      <c r="ONI27" s="757"/>
      <c r="ONJ27" s="757"/>
      <c r="ONK27" s="757"/>
      <c r="ONL27" s="757"/>
      <c r="ONM27" s="757"/>
      <c r="ONN27" s="757"/>
      <c r="ONO27" s="757"/>
      <c r="ONP27" s="757"/>
      <c r="ONQ27" s="757"/>
      <c r="ONR27" s="757"/>
      <c r="ONS27" s="757"/>
      <c r="ONT27" s="757"/>
      <c r="ONU27" s="757"/>
      <c r="ONV27" s="757"/>
      <c r="ONW27" s="757"/>
      <c r="ONX27" s="757"/>
      <c r="ONY27" s="757"/>
      <c r="ONZ27" s="757"/>
      <c r="OOA27" s="757"/>
      <c r="OOB27" s="757"/>
      <c r="OOC27" s="757"/>
      <c r="OOD27" s="757"/>
      <c r="OOE27" s="757"/>
      <c r="OOF27" s="757"/>
      <c r="OOG27" s="757"/>
      <c r="OOH27" s="757"/>
      <c r="OOI27" s="757"/>
      <c r="OOJ27" s="757"/>
      <c r="OOK27" s="757"/>
      <c r="OOL27" s="757"/>
      <c r="OOM27" s="757"/>
      <c r="OON27" s="757"/>
      <c r="OOO27" s="757"/>
      <c r="OOP27" s="757"/>
      <c r="OOQ27" s="757"/>
      <c r="OOR27" s="757"/>
      <c r="OOS27" s="757"/>
      <c r="OOT27" s="757"/>
      <c r="OOU27" s="757"/>
      <c r="OOV27" s="757"/>
      <c r="OOW27" s="757"/>
      <c r="OOX27" s="757"/>
      <c r="OOY27" s="757"/>
      <c r="OOZ27" s="757"/>
      <c r="OPA27" s="757"/>
      <c r="OPB27" s="757"/>
      <c r="OPC27" s="757"/>
      <c r="OPD27" s="757"/>
      <c r="OPE27" s="757"/>
      <c r="OPF27" s="757"/>
      <c r="OPG27" s="757"/>
      <c r="OPH27" s="757"/>
      <c r="OPI27" s="757"/>
      <c r="OPJ27" s="757"/>
      <c r="OPK27" s="757"/>
      <c r="OPL27" s="757"/>
      <c r="OPM27" s="757"/>
      <c r="OPN27" s="757"/>
      <c r="OPO27" s="757"/>
      <c r="OPP27" s="757"/>
      <c r="OPQ27" s="757"/>
      <c r="OPR27" s="757"/>
      <c r="OPS27" s="757"/>
      <c r="OPT27" s="757"/>
      <c r="OPU27" s="757"/>
      <c r="OPV27" s="757"/>
      <c r="OPW27" s="757"/>
      <c r="OPX27" s="757"/>
      <c r="OPY27" s="757"/>
      <c r="OPZ27" s="757"/>
      <c r="OQA27" s="757"/>
      <c r="OQB27" s="757"/>
      <c r="OQC27" s="757"/>
      <c r="OQD27" s="757"/>
      <c r="OQE27" s="757"/>
      <c r="OQF27" s="757"/>
      <c r="OQG27" s="757"/>
      <c r="OQH27" s="757"/>
      <c r="OQI27" s="757"/>
      <c r="OQJ27" s="757"/>
      <c r="OQK27" s="757"/>
      <c r="OQL27" s="757"/>
      <c r="OQM27" s="757"/>
      <c r="OQN27" s="757"/>
      <c r="OQO27" s="757"/>
      <c r="OQP27" s="757"/>
      <c r="OQQ27" s="757"/>
      <c r="OQR27" s="757"/>
      <c r="OQS27" s="757"/>
      <c r="OQT27" s="757"/>
      <c r="OQU27" s="757"/>
      <c r="OQV27" s="757"/>
      <c r="OQW27" s="757"/>
      <c r="OQX27" s="757"/>
      <c r="OQY27" s="757"/>
      <c r="OQZ27" s="757"/>
      <c r="ORA27" s="757"/>
      <c r="ORB27" s="757"/>
      <c r="ORC27" s="757"/>
      <c r="ORD27" s="757"/>
      <c r="ORE27" s="757"/>
      <c r="ORF27" s="757"/>
      <c r="ORG27" s="757"/>
      <c r="ORH27" s="757"/>
      <c r="ORI27" s="757"/>
      <c r="ORJ27" s="757"/>
      <c r="ORK27" s="757"/>
      <c r="ORL27" s="757"/>
      <c r="ORM27" s="757"/>
      <c r="ORN27" s="757"/>
      <c r="ORO27" s="757"/>
      <c r="ORP27" s="757"/>
      <c r="ORQ27" s="757"/>
      <c r="ORR27" s="757"/>
      <c r="ORS27" s="757"/>
      <c r="ORT27" s="757"/>
      <c r="ORU27" s="757"/>
      <c r="ORV27" s="757"/>
      <c r="ORW27" s="757"/>
      <c r="ORX27" s="757"/>
      <c r="ORY27" s="757"/>
      <c r="ORZ27" s="757"/>
      <c r="OSA27" s="757"/>
      <c r="OSB27" s="757"/>
      <c r="OSC27" s="757"/>
      <c r="OSD27" s="757"/>
      <c r="OSE27" s="757"/>
      <c r="OSF27" s="757"/>
      <c r="OSG27" s="757"/>
      <c r="OSH27" s="757"/>
      <c r="OSI27" s="757"/>
      <c r="OSJ27" s="757"/>
      <c r="OSK27" s="757"/>
      <c r="OSL27" s="757"/>
      <c r="OSM27" s="757"/>
      <c r="OSN27" s="757"/>
      <c r="OSO27" s="757"/>
      <c r="OSP27" s="757"/>
      <c r="OSQ27" s="757"/>
      <c r="OSR27" s="757"/>
      <c r="OSS27" s="757"/>
      <c r="OST27" s="757"/>
      <c r="OSU27" s="757"/>
      <c r="OSV27" s="757"/>
      <c r="OSW27" s="757"/>
      <c r="OSX27" s="757"/>
      <c r="OSY27" s="757"/>
      <c r="OSZ27" s="757"/>
      <c r="OTA27" s="757"/>
      <c r="OTB27" s="757"/>
      <c r="OTC27" s="757"/>
      <c r="OTD27" s="757"/>
      <c r="OTE27" s="757"/>
      <c r="OTF27" s="757"/>
      <c r="OTG27" s="757"/>
      <c r="OTH27" s="757"/>
      <c r="OTI27" s="757"/>
      <c r="OTJ27" s="757"/>
      <c r="OTK27" s="757"/>
      <c r="OTL27" s="757"/>
      <c r="OTM27" s="757"/>
      <c r="OTN27" s="757"/>
      <c r="OTO27" s="757"/>
      <c r="OTP27" s="757"/>
      <c r="OTQ27" s="757"/>
      <c r="OTR27" s="757"/>
      <c r="OTS27" s="757"/>
      <c r="OTT27" s="757"/>
      <c r="OTU27" s="757"/>
      <c r="OTV27" s="757"/>
      <c r="OTW27" s="757"/>
      <c r="OTX27" s="757"/>
      <c r="OTY27" s="757"/>
      <c r="OTZ27" s="757"/>
      <c r="OUA27" s="757"/>
      <c r="OUB27" s="757"/>
      <c r="OUC27" s="757"/>
      <c r="OUD27" s="757"/>
      <c r="OUE27" s="757"/>
      <c r="OUF27" s="757"/>
      <c r="OUG27" s="757"/>
      <c r="OUH27" s="757"/>
      <c r="OUI27" s="757"/>
      <c r="OUJ27" s="757"/>
      <c r="OUK27" s="757"/>
      <c r="OUL27" s="757"/>
      <c r="OUM27" s="757"/>
      <c r="OUN27" s="757"/>
      <c r="OUO27" s="757"/>
      <c r="OUP27" s="757"/>
      <c r="OUQ27" s="757"/>
      <c r="OUR27" s="757"/>
      <c r="OUS27" s="757"/>
      <c r="OUT27" s="757"/>
      <c r="OUU27" s="757"/>
      <c r="OUV27" s="757"/>
      <c r="OUW27" s="757"/>
      <c r="OUX27" s="757"/>
      <c r="OUY27" s="757"/>
      <c r="OUZ27" s="757"/>
      <c r="OVA27" s="757"/>
      <c r="OVB27" s="757"/>
      <c r="OVC27" s="757"/>
      <c r="OVD27" s="757"/>
      <c r="OVE27" s="757"/>
      <c r="OVF27" s="757"/>
      <c r="OVG27" s="757"/>
      <c r="OVH27" s="757"/>
      <c r="OVI27" s="757"/>
      <c r="OVJ27" s="757"/>
      <c r="OVK27" s="757"/>
      <c r="OVL27" s="757"/>
      <c r="OVM27" s="757"/>
      <c r="OVN27" s="757"/>
      <c r="OVO27" s="757"/>
      <c r="OVP27" s="757"/>
      <c r="OVQ27" s="757"/>
      <c r="OVR27" s="757"/>
      <c r="OVS27" s="757"/>
      <c r="OVT27" s="757"/>
      <c r="OVU27" s="757"/>
      <c r="OVV27" s="757"/>
      <c r="OVW27" s="757"/>
      <c r="OVX27" s="757"/>
      <c r="OVY27" s="757"/>
      <c r="OVZ27" s="757"/>
      <c r="OWA27" s="757"/>
      <c r="OWB27" s="757"/>
      <c r="OWC27" s="757"/>
      <c r="OWD27" s="757"/>
      <c r="OWE27" s="757"/>
      <c r="OWF27" s="757"/>
      <c r="OWG27" s="757"/>
      <c r="OWH27" s="757"/>
      <c r="OWI27" s="757"/>
      <c r="OWJ27" s="757"/>
      <c r="OWK27" s="757"/>
      <c r="OWL27" s="757"/>
      <c r="OWM27" s="757"/>
      <c r="OWN27" s="757"/>
      <c r="OWO27" s="757"/>
      <c r="OWP27" s="757"/>
      <c r="OWQ27" s="757"/>
      <c r="OWR27" s="757"/>
      <c r="OWS27" s="757"/>
      <c r="OWT27" s="757"/>
      <c r="OWU27" s="757"/>
      <c r="OWV27" s="757"/>
      <c r="OWW27" s="757"/>
      <c r="OWX27" s="757"/>
      <c r="OWY27" s="757"/>
      <c r="OWZ27" s="757"/>
      <c r="OXA27" s="757"/>
      <c r="OXB27" s="757"/>
      <c r="OXC27" s="757"/>
      <c r="OXD27" s="757"/>
      <c r="OXE27" s="757"/>
      <c r="OXF27" s="757"/>
      <c r="OXG27" s="757"/>
      <c r="OXH27" s="757"/>
      <c r="OXI27" s="757"/>
      <c r="OXJ27" s="757"/>
      <c r="OXK27" s="757"/>
      <c r="OXL27" s="757"/>
      <c r="OXM27" s="757"/>
      <c r="OXN27" s="757"/>
      <c r="OXO27" s="757"/>
      <c r="OXP27" s="757"/>
      <c r="OXQ27" s="757"/>
      <c r="OXR27" s="757"/>
      <c r="OXS27" s="757"/>
      <c r="OXT27" s="757"/>
      <c r="OXU27" s="757"/>
      <c r="OXV27" s="757"/>
      <c r="OXW27" s="757"/>
      <c r="OXX27" s="757"/>
      <c r="OXY27" s="757"/>
      <c r="OXZ27" s="757"/>
      <c r="OYA27" s="757"/>
      <c r="OYB27" s="757"/>
      <c r="OYC27" s="757"/>
      <c r="OYD27" s="757"/>
      <c r="OYE27" s="757"/>
      <c r="OYF27" s="757"/>
      <c r="OYG27" s="757"/>
      <c r="OYH27" s="757"/>
      <c r="OYI27" s="757"/>
      <c r="OYJ27" s="757"/>
      <c r="OYK27" s="757"/>
      <c r="OYL27" s="757"/>
      <c r="OYM27" s="757"/>
      <c r="OYN27" s="757"/>
      <c r="OYO27" s="757"/>
      <c r="OYP27" s="757"/>
      <c r="OYQ27" s="757"/>
      <c r="OYR27" s="757"/>
      <c r="OYS27" s="757"/>
      <c r="OYT27" s="757"/>
      <c r="OYU27" s="757"/>
      <c r="OYV27" s="757"/>
      <c r="OYW27" s="757"/>
      <c r="OYX27" s="757"/>
      <c r="OYY27" s="757"/>
      <c r="OYZ27" s="757"/>
      <c r="OZA27" s="757"/>
      <c r="OZB27" s="757"/>
      <c r="OZC27" s="757"/>
      <c r="OZD27" s="757"/>
      <c r="OZE27" s="757"/>
      <c r="OZF27" s="757"/>
      <c r="OZG27" s="757"/>
      <c r="OZH27" s="757"/>
      <c r="OZI27" s="757"/>
      <c r="OZJ27" s="757"/>
      <c r="OZK27" s="757"/>
      <c r="OZL27" s="757"/>
      <c r="OZM27" s="757"/>
      <c r="OZN27" s="757"/>
      <c r="OZO27" s="757"/>
      <c r="OZP27" s="757"/>
      <c r="OZQ27" s="757"/>
      <c r="OZR27" s="757"/>
      <c r="OZS27" s="757"/>
      <c r="OZT27" s="757"/>
      <c r="OZU27" s="757"/>
      <c r="OZV27" s="757"/>
      <c r="OZW27" s="757"/>
      <c r="OZX27" s="757"/>
      <c r="OZY27" s="757"/>
      <c r="OZZ27" s="757"/>
      <c r="PAA27" s="757"/>
      <c r="PAB27" s="757"/>
      <c r="PAC27" s="757"/>
      <c r="PAD27" s="757"/>
      <c r="PAE27" s="757"/>
      <c r="PAF27" s="757"/>
      <c r="PAG27" s="757"/>
      <c r="PAH27" s="757"/>
      <c r="PAI27" s="757"/>
      <c r="PAJ27" s="757"/>
      <c r="PAK27" s="757"/>
      <c r="PAL27" s="757"/>
      <c r="PAM27" s="757"/>
      <c r="PAN27" s="757"/>
      <c r="PAO27" s="757"/>
      <c r="PAP27" s="757"/>
      <c r="PAQ27" s="757"/>
      <c r="PAR27" s="757"/>
      <c r="PAS27" s="757"/>
      <c r="PAT27" s="757"/>
      <c r="PAU27" s="757"/>
      <c r="PAV27" s="757"/>
      <c r="PAW27" s="757"/>
      <c r="PAX27" s="757"/>
      <c r="PAY27" s="757"/>
      <c r="PAZ27" s="757"/>
      <c r="PBA27" s="757"/>
      <c r="PBB27" s="757"/>
      <c r="PBC27" s="757"/>
      <c r="PBD27" s="757"/>
      <c r="PBE27" s="757"/>
      <c r="PBF27" s="757"/>
      <c r="PBG27" s="757"/>
      <c r="PBH27" s="757"/>
      <c r="PBI27" s="757"/>
      <c r="PBJ27" s="757"/>
      <c r="PBK27" s="757"/>
      <c r="PBL27" s="757"/>
      <c r="PBM27" s="757"/>
      <c r="PBN27" s="757"/>
      <c r="PBO27" s="757"/>
      <c r="PBP27" s="757"/>
      <c r="PBQ27" s="757"/>
      <c r="PBR27" s="757"/>
      <c r="PBS27" s="757"/>
      <c r="PBT27" s="757"/>
      <c r="PBU27" s="757"/>
      <c r="PBV27" s="757"/>
      <c r="PBW27" s="757"/>
      <c r="PBX27" s="757"/>
      <c r="PBY27" s="757"/>
      <c r="PBZ27" s="757"/>
      <c r="PCA27" s="757"/>
      <c r="PCB27" s="757"/>
      <c r="PCC27" s="757"/>
      <c r="PCD27" s="757"/>
      <c r="PCE27" s="757"/>
      <c r="PCF27" s="757"/>
      <c r="PCG27" s="757"/>
      <c r="PCH27" s="757"/>
      <c r="PCI27" s="757"/>
      <c r="PCJ27" s="757"/>
      <c r="PCK27" s="757"/>
      <c r="PCL27" s="757"/>
      <c r="PCM27" s="757"/>
      <c r="PCN27" s="757"/>
      <c r="PCO27" s="757"/>
      <c r="PCP27" s="757"/>
      <c r="PCQ27" s="757"/>
      <c r="PCR27" s="757"/>
      <c r="PCS27" s="757"/>
      <c r="PCT27" s="757"/>
      <c r="PCU27" s="757"/>
      <c r="PCV27" s="757"/>
      <c r="PCW27" s="757"/>
      <c r="PCX27" s="757"/>
      <c r="PCY27" s="757"/>
      <c r="PCZ27" s="757"/>
      <c r="PDA27" s="757"/>
      <c r="PDB27" s="757"/>
      <c r="PDC27" s="757"/>
      <c r="PDD27" s="757"/>
      <c r="PDE27" s="757"/>
      <c r="PDF27" s="757"/>
      <c r="PDG27" s="757"/>
      <c r="PDH27" s="757"/>
      <c r="PDI27" s="757"/>
      <c r="PDJ27" s="757"/>
      <c r="PDK27" s="757"/>
      <c r="PDL27" s="757"/>
      <c r="PDM27" s="757"/>
      <c r="PDN27" s="757"/>
      <c r="PDO27" s="757"/>
      <c r="PDP27" s="757"/>
      <c r="PDQ27" s="757"/>
      <c r="PDR27" s="757"/>
      <c r="PDS27" s="757"/>
      <c r="PDT27" s="757"/>
      <c r="PDU27" s="757"/>
      <c r="PDV27" s="757"/>
      <c r="PDW27" s="757"/>
      <c r="PDX27" s="757"/>
      <c r="PDY27" s="757"/>
      <c r="PDZ27" s="757"/>
      <c r="PEA27" s="757"/>
      <c r="PEB27" s="757"/>
      <c r="PEC27" s="757"/>
      <c r="PED27" s="757"/>
      <c r="PEE27" s="757"/>
      <c r="PEF27" s="757"/>
      <c r="PEG27" s="757"/>
      <c r="PEH27" s="757"/>
      <c r="PEI27" s="757"/>
      <c r="PEJ27" s="757"/>
      <c r="PEK27" s="757"/>
      <c r="PEL27" s="757"/>
      <c r="PEM27" s="757"/>
      <c r="PEN27" s="757"/>
      <c r="PEO27" s="757"/>
      <c r="PEP27" s="757"/>
      <c r="PEQ27" s="757"/>
      <c r="PER27" s="757"/>
      <c r="PES27" s="757"/>
      <c r="PET27" s="757"/>
      <c r="PEU27" s="757"/>
      <c r="PEV27" s="757"/>
      <c r="PEW27" s="757"/>
      <c r="PEX27" s="757"/>
      <c r="PEY27" s="757"/>
      <c r="PEZ27" s="757"/>
      <c r="PFA27" s="757"/>
      <c r="PFB27" s="757"/>
      <c r="PFC27" s="757"/>
      <c r="PFD27" s="757"/>
      <c r="PFE27" s="757"/>
      <c r="PFF27" s="757"/>
      <c r="PFG27" s="757"/>
      <c r="PFH27" s="757"/>
      <c r="PFI27" s="757"/>
      <c r="PFJ27" s="757"/>
      <c r="PFK27" s="757"/>
      <c r="PFL27" s="757"/>
      <c r="PFM27" s="757"/>
      <c r="PFN27" s="757"/>
      <c r="PFO27" s="757"/>
      <c r="PFP27" s="757"/>
      <c r="PFQ27" s="757"/>
      <c r="PFR27" s="757"/>
      <c r="PFS27" s="757"/>
      <c r="PFT27" s="757"/>
      <c r="PFU27" s="757"/>
      <c r="PFV27" s="757"/>
      <c r="PFW27" s="757"/>
      <c r="PFX27" s="757"/>
      <c r="PFY27" s="757"/>
      <c r="PFZ27" s="757"/>
      <c r="PGA27" s="757"/>
      <c r="PGB27" s="757"/>
      <c r="PGC27" s="757"/>
      <c r="PGD27" s="757"/>
      <c r="PGE27" s="757"/>
      <c r="PGF27" s="757"/>
      <c r="PGG27" s="757"/>
      <c r="PGH27" s="757"/>
      <c r="PGI27" s="757"/>
      <c r="PGJ27" s="757"/>
      <c r="PGK27" s="757"/>
      <c r="PGL27" s="757"/>
      <c r="PGM27" s="757"/>
      <c r="PGN27" s="757"/>
      <c r="PGO27" s="757"/>
      <c r="PGP27" s="757"/>
      <c r="PGQ27" s="757"/>
      <c r="PGR27" s="757"/>
      <c r="PGS27" s="757"/>
      <c r="PGT27" s="757"/>
      <c r="PGU27" s="757"/>
      <c r="PGV27" s="757"/>
      <c r="PGW27" s="757"/>
      <c r="PGX27" s="757"/>
      <c r="PGY27" s="757"/>
      <c r="PGZ27" s="757"/>
      <c r="PHA27" s="757"/>
      <c r="PHB27" s="757"/>
      <c r="PHC27" s="757"/>
      <c r="PHD27" s="757"/>
      <c r="PHE27" s="757"/>
      <c r="PHF27" s="757"/>
      <c r="PHG27" s="757"/>
      <c r="PHH27" s="757"/>
      <c r="PHI27" s="757"/>
      <c r="PHJ27" s="757"/>
      <c r="PHK27" s="757"/>
      <c r="PHL27" s="757"/>
      <c r="PHM27" s="757"/>
      <c r="PHN27" s="757"/>
      <c r="PHO27" s="757"/>
      <c r="PHP27" s="757"/>
      <c r="PHQ27" s="757"/>
      <c r="PHR27" s="757"/>
      <c r="PHS27" s="757"/>
      <c r="PHT27" s="757"/>
      <c r="PHU27" s="757"/>
      <c r="PHV27" s="757"/>
      <c r="PHW27" s="757"/>
      <c r="PHX27" s="757"/>
      <c r="PHY27" s="757"/>
      <c r="PHZ27" s="757"/>
      <c r="PIA27" s="757"/>
      <c r="PIB27" s="757"/>
      <c r="PIC27" s="757"/>
      <c r="PID27" s="757"/>
      <c r="PIE27" s="757"/>
      <c r="PIF27" s="757"/>
      <c r="PIG27" s="757"/>
      <c r="PIH27" s="757"/>
      <c r="PII27" s="757"/>
      <c r="PIJ27" s="757"/>
      <c r="PIK27" s="757"/>
      <c r="PIL27" s="757"/>
      <c r="PIM27" s="757"/>
      <c r="PIN27" s="757"/>
      <c r="PIO27" s="757"/>
      <c r="PIP27" s="757"/>
      <c r="PIQ27" s="757"/>
      <c r="PIR27" s="757"/>
      <c r="PIS27" s="757"/>
      <c r="PIT27" s="757"/>
      <c r="PIU27" s="757"/>
      <c r="PIV27" s="757"/>
      <c r="PIW27" s="757"/>
      <c r="PIX27" s="757"/>
      <c r="PIY27" s="757"/>
      <c r="PIZ27" s="757"/>
      <c r="PJA27" s="757"/>
      <c r="PJB27" s="757"/>
      <c r="PJC27" s="757"/>
      <c r="PJD27" s="757"/>
      <c r="PJE27" s="757"/>
      <c r="PJF27" s="757"/>
      <c r="PJG27" s="757"/>
      <c r="PJH27" s="757"/>
      <c r="PJI27" s="757"/>
      <c r="PJJ27" s="757"/>
      <c r="PJK27" s="757"/>
      <c r="PJL27" s="757"/>
      <c r="PJM27" s="757"/>
      <c r="PJN27" s="757"/>
      <c r="PJO27" s="757"/>
      <c r="PJP27" s="757"/>
      <c r="PJQ27" s="757"/>
      <c r="PJR27" s="757"/>
      <c r="PJS27" s="757"/>
      <c r="PJT27" s="757"/>
      <c r="PJU27" s="757"/>
      <c r="PJV27" s="757"/>
      <c r="PJW27" s="757"/>
      <c r="PJX27" s="757"/>
      <c r="PJY27" s="757"/>
      <c r="PJZ27" s="757"/>
      <c r="PKA27" s="757"/>
      <c r="PKB27" s="757"/>
      <c r="PKC27" s="757"/>
      <c r="PKD27" s="757"/>
      <c r="PKE27" s="757"/>
      <c r="PKF27" s="757"/>
      <c r="PKG27" s="757"/>
      <c r="PKH27" s="757"/>
      <c r="PKI27" s="757"/>
      <c r="PKJ27" s="757"/>
      <c r="PKK27" s="757"/>
      <c r="PKL27" s="757"/>
      <c r="PKM27" s="757"/>
      <c r="PKN27" s="757"/>
      <c r="PKO27" s="757"/>
      <c r="PKP27" s="757"/>
      <c r="PKQ27" s="757"/>
      <c r="PKR27" s="757"/>
      <c r="PKS27" s="757"/>
      <c r="PKT27" s="757"/>
      <c r="PKU27" s="757"/>
      <c r="PKV27" s="757"/>
      <c r="PKW27" s="757"/>
      <c r="PKX27" s="757"/>
      <c r="PKY27" s="757"/>
      <c r="PKZ27" s="757"/>
      <c r="PLA27" s="757"/>
      <c r="PLB27" s="757"/>
      <c r="PLC27" s="757"/>
      <c r="PLD27" s="757"/>
      <c r="PLE27" s="757"/>
      <c r="PLF27" s="757"/>
      <c r="PLG27" s="757"/>
      <c r="PLH27" s="757"/>
      <c r="PLI27" s="757"/>
      <c r="PLJ27" s="757"/>
      <c r="PLK27" s="757"/>
      <c r="PLL27" s="757"/>
      <c r="PLM27" s="757"/>
      <c r="PLN27" s="757"/>
      <c r="PLO27" s="757"/>
      <c r="PLP27" s="757"/>
      <c r="PLQ27" s="757"/>
      <c r="PLR27" s="757"/>
      <c r="PLS27" s="757"/>
      <c r="PLT27" s="757"/>
      <c r="PLU27" s="757"/>
      <c r="PLV27" s="757"/>
      <c r="PLW27" s="757"/>
      <c r="PLX27" s="757"/>
      <c r="PLY27" s="757"/>
      <c r="PLZ27" s="757"/>
      <c r="PMA27" s="757"/>
      <c r="PMB27" s="757"/>
      <c r="PMC27" s="757"/>
      <c r="PMD27" s="757"/>
      <c r="PME27" s="757"/>
      <c r="PMF27" s="757"/>
      <c r="PMG27" s="757"/>
      <c r="PMH27" s="757"/>
      <c r="PMI27" s="757"/>
      <c r="PMJ27" s="757"/>
      <c r="PMK27" s="757"/>
      <c r="PML27" s="757"/>
      <c r="PMM27" s="757"/>
      <c r="PMN27" s="757"/>
      <c r="PMO27" s="757"/>
      <c r="PMP27" s="757"/>
      <c r="PMQ27" s="757"/>
      <c r="PMR27" s="757"/>
      <c r="PMS27" s="757"/>
      <c r="PMT27" s="757"/>
      <c r="PMU27" s="757"/>
      <c r="PMV27" s="757"/>
      <c r="PMW27" s="757"/>
      <c r="PMX27" s="757"/>
      <c r="PMY27" s="757"/>
      <c r="PMZ27" s="757"/>
      <c r="PNA27" s="757"/>
      <c r="PNB27" s="757"/>
      <c r="PNC27" s="757"/>
      <c r="PND27" s="757"/>
      <c r="PNE27" s="757"/>
      <c r="PNF27" s="757"/>
      <c r="PNG27" s="757"/>
      <c r="PNH27" s="757"/>
      <c r="PNI27" s="757"/>
      <c r="PNJ27" s="757"/>
      <c r="PNK27" s="757"/>
      <c r="PNL27" s="757"/>
      <c r="PNM27" s="757"/>
      <c r="PNN27" s="757"/>
      <c r="PNO27" s="757"/>
      <c r="PNP27" s="757"/>
      <c r="PNQ27" s="757"/>
      <c r="PNR27" s="757"/>
      <c r="PNS27" s="757"/>
      <c r="PNT27" s="757"/>
      <c r="PNU27" s="757"/>
      <c r="PNV27" s="757"/>
      <c r="PNW27" s="757"/>
      <c r="PNX27" s="757"/>
      <c r="PNY27" s="757"/>
      <c r="PNZ27" s="757"/>
      <c r="POA27" s="757"/>
      <c r="POB27" s="757"/>
      <c r="POC27" s="757"/>
      <c r="POD27" s="757"/>
      <c r="POE27" s="757"/>
      <c r="POF27" s="757"/>
      <c r="POG27" s="757"/>
      <c r="POH27" s="757"/>
      <c r="POI27" s="757"/>
      <c r="POJ27" s="757"/>
      <c r="POK27" s="757"/>
      <c r="POL27" s="757"/>
      <c r="POM27" s="757"/>
      <c r="PON27" s="757"/>
      <c r="POO27" s="757"/>
      <c r="POP27" s="757"/>
      <c r="POQ27" s="757"/>
      <c r="POR27" s="757"/>
      <c r="POS27" s="757"/>
      <c r="POT27" s="757"/>
      <c r="POU27" s="757"/>
      <c r="POV27" s="757"/>
      <c r="POW27" s="757"/>
      <c r="POX27" s="757"/>
      <c r="POY27" s="757"/>
      <c r="POZ27" s="757"/>
      <c r="PPA27" s="757"/>
      <c r="PPB27" s="757"/>
      <c r="PPC27" s="757"/>
      <c r="PPD27" s="757"/>
      <c r="PPE27" s="757"/>
      <c r="PPF27" s="757"/>
      <c r="PPG27" s="757"/>
      <c r="PPH27" s="757"/>
      <c r="PPI27" s="757"/>
      <c r="PPJ27" s="757"/>
      <c r="PPK27" s="757"/>
      <c r="PPL27" s="757"/>
      <c r="PPM27" s="757"/>
      <c r="PPN27" s="757"/>
      <c r="PPO27" s="757"/>
      <c r="PPP27" s="757"/>
      <c r="PPQ27" s="757"/>
      <c r="PPR27" s="757"/>
      <c r="PPS27" s="757"/>
      <c r="PPT27" s="757"/>
      <c r="PPU27" s="757"/>
      <c r="PPV27" s="757"/>
      <c r="PPW27" s="757"/>
      <c r="PPX27" s="757"/>
      <c r="PPY27" s="757"/>
      <c r="PPZ27" s="757"/>
      <c r="PQA27" s="757"/>
      <c r="PQB27" s="757"/>
      <c r="PQC27" s="757"/>
      <c r="PQD27" s="757"/>
      <c r="PQE27" s="757"/>
      <c r="PQF27" s="757"/>
      <c r="PQG27" s="757"/>
      <c r="PQH27" s="757"/>
      <c r="PQI27" s="757"/>
      <c r="PQJ27" s="757"/>
      <c r="PQK27" s="757"/>
      <c r="PQL27" s="757"/>
      <c r="PQM27" s="757"/>
      <c r="PQN27" s="757"/>
      <c r="PQO27" s="757"/>
      <c r="PQP27" s="757"/>
      <c r="PQQ27" s="757"/>
      <c r="PQR27" s="757"/>
      <c r="PQS27" s="757"/>
      <c r="PQT27" s="757"/>
      <c r="PQU27" s="757"/>
      <c r="PQV27" s="757"/>
      <c r="PQW27" s="757"/>
      <c r="PQX27" s="757"/>
      <c r="PQY27" s="757"/>
      <c r="PQZ27" s="757"/>
      <c r="PRA27" s="757"/>
      <c r="PRB27" s="757"/>
      <c r="PRC27" s="757"/>
      <c r="PRD27" s="757"/>
      <c r="PRE27" s="757"/>
      <c r="PRF27" s="757"/>
      <c r="PRG27" s="757"/>
      <c r="PRH27" s="757"/>
      <c r="PRI27" s="757"/>
      <c r="PRJ27" s="757"/>
      <c r="PRK27" s="757"/>
      <c r="PRL27" s="757"/>
      <c r="PRM27" s="757"/>
      <c r="PRN27" s="757"/>
      <c r="PRO27" s="757"/>
      <c r="PRP27" s="757"/>
      <c r="PRQ27" s="757"/>
      <c r="PRR27" s="757"/>
      <c r="PRS27" s="757"/>
      <c r="PRT27" s="757"/>
      <c r="PRU27" s="757"/>
      <c r="PRV27" s="757"/>
      <c r="PRW27" s="757"/>
      <c r="PRX27" s="757"/>
      <c r="PRY27" s="757"/>
      <c r="PRZ27" s="757"/>
      <c r="PSA27" s="757"/>
      <c r="PSB27" s="757"/>
      <c r="PSC27" s="757"/>
      <c r="PSD27" s="757"/>
      <c r="PSE27" s="757"/>
      <c r="PSF27" s="757"/>
      <c r="PSG27" s="757"/>
      <c r="PSH27" s="757"/>
      <c r="PSI27" s="757"/>
      <c r="PSJ27" s="757"/>
      <c r="PSK27" s="757"/>
      <c r="PSL27" s="757"/>
      <c r="PSM27" s="757"/>
      <c r="PSN27" s="757"/>
      <c r="PSO27" s="757"/>
      <c r="PSP27" s="757"/>
      <c r="PSQ27" s="757"/>
      <c r="PSR27" s="757"/>
      <c r="PSS27" s="757"/>
      <c r="PST27" s="757"/>
      <c r="PSU27" s="757"/>
      <c r="PSV27" s="757"/>
      <c r="PSW27" s="757"/>
      <c r="PSX27" s="757"/>
      <c r="PSY27" s="757"/>
      <c r="PSZ27" s="757"/>
      <c r="PTA27" s="757"/>
      <c r="PTB27" s="757"/>
      <c r="PTC27" s="757"/>
      <c r="PTD27" s="757"/>
      <c r="PTE27" s="757"/>
      <c r="PTF27" s="757"/>
      <c r="PTG27" s="757"/>
      <c r="PTH27" s="757"/>
      <c r="PTI27" s="757"/>
      <c r="PTJ27" s="757"/>
      <c r="PTK27" s="757"/>
      <c r="PTL27" s="757"/>
      <c r="PTM27" s="757"/>
      <c r="PTN27" s="757"/>
      <c r="PTO27" s="757"/>
      <c r="PTP27" s="757"/>
      <c r="PTQ27" s="757"/>
      <c r="PTR27" s="757"/>
      <c r="PTS27" s="757"/>
      <c r="PTT27" s="757"/>
      <c r="PTU27" s="757"/>
      <c r="PTV27" s="757"/>
      <c r="PTW27" s="757"/>
      <c r="PTX27" s="757"/>
      <c r="PTY27" s="757"/>
      <c r="PTZ27" s="757"/>
      <c r="PUA27" s="757"/>
      <c r="PUB27" s="757"/>
      <c r="PUC27" s="757"/>
      <c r="PUD27" s="757"/>
      <c r="PUE27" s="757"/>
      <c r="PUF27" s="757"/>
      <c r="PUG27" s="757"/>
      <c r="PUH27" s="757"/>
      <c r="PUI27" s="757"/>
      <c r="PUJ27" s="757"/>
      <c r="PUK27" s="757"/>
      <c r="PUL27" s="757"/>
      <c r="PUM27" s="757"/>
      <c r="PUN27" s="757"/>
      <c r="PUO27" s="757"/>
      <c r="PUP27" s="757"/>
      <c r="PUQ27" s="757"/>
      <c r="PUR27" s="757"/>
      <c r="PUS27" s="757"/>
      <c r="PUT27" s="757"/>
      <c r="PUU27" s="757"/>
      <c r="PUV27" s="757"/>
      <c r="PUW27" s="757"/>
      <c r="PUX27" s="757"/>
      <c r="PUY27" s="757"/>
      <c r="PUZ27" s="757"/>
      <c r="PVA27" s="757"/>
      <c r="PVB27" s="757"/>
      <c r="PVC27" s="757"/>
      <c r="PVD27" s="757"/>
      <c r="PVE27" s="757"/>
      <c r="PVF27" s="757"/>
      <c r="PVG27" s="757"/>
      <c r="PVH27" s="757"/>
      <c r="PVI27" s="757"/>
      <c r="PVJ27" s="757"/>
      <c r="PVK27" s="757"/>
      <c r="PVL27" s="757"/>
      <c r="PVM27" s="757"/>
      <c r="PVN27" s="757"/>
      <c r="PVO27" s="757"/>
      <c r="PVP27" s="757"/>
      <c r="PVQ27" s="757"/>
      <c r="PVR27" s="757"/>
      <c r="PVS27" s="757"/>
      <c r="PVT27" s="757"/>
      <c r="PVU27" s="757"/>
      <c r="PVV27" s="757"/>
      <c r="PVW27" s="757"/>
      <c r="PVX27" s="757"/>
      <c r="PVY27" s="757"/>
      <c r="PVZ27" s="757"/>
      <c r="PWA27" s="757"/>
      <c r="PWB27" s="757"/>
      <c r="PWC27" s="757"/>
      <c r="PWD27" s="757"/>
      <c r="PWE27" s="757"/>
      <c r="PWF27" s="757"/>
      <c r="PWG27" s="757"/>
      <c r="PWH27" s="757"/>
      <c r="PWI27" s="757"/>
      <c r="PWJ27" s="757"/>
      <c r="PWK27" s="757"/>
      <c r="PWL27" s="757"/>
      <c r="PWM27" s="757"/>
      <c r="PWN27" s="757"/>
      <c r="PWO27" s="757"/>
      <c r="PWP27" s="757"/>
      <c r="PWQ27" s="757"/>
      <c r="PWR27" s="757"/>
      <c r="PWS27" s="757"/>
      <c r="PWT27" s="757"/>
      <c r="PWU27" s="757"/>
      <c r="PWV27" s="757"/>
      <c r="PWW27" s="757"/>
      <c r="PWX27" s="757"/>
      <c r="PWY27" s="757"/>
      <c r="PWZ27" s="757"/>
      <c r="PXA27" s="757"/>
      <c r="PXB27" s="757"/>
      <c r="PXC27" s="757"/>
      <c r="PXD27" s="757"/>
      <c r="PXE27" s="757"/>
      <c r="PXF27" s="757"/>
      <c r="PXG27" s="757"/>
      <c r="PXH27" s="757"/>
      <c r="PXI27" s="757"/>
      <c r="PXJ27" s="757"/>
      <c r="PXK27" s="757"/>
      <c r="PXL27" s="757"/>
      <c r="PXM27" s="757"/>
      <c r="PXN27" s="757"/>
      <c r="PXO27" s="757"/>
      <c r="PXP27" s="757"/>
      <c r="PXQ27" s="757"/>
      <c r="PXR27" s="757"/>
      <c r="PXS27" s="757"/>
      <c r="PXT27" s="757"/>
      <c r="PXU27" s="757"/>
      <c r="PXV27" s="757"/>
      <c r="PXW27" s="757"/>
      <c r="PXX27" s="757"/>
      <c r="PXY27" s="757"/>
      <c r="PXZ27" s="757"/>
      <c r="PYA27" s="757"/>
      <c r="PYB27" s="757"/>
      <c r="PYC27" s="757"/>
      <c r="PYD27" s="757"/>
      <c r="PYE27" s="757"/>
      <c r="PYF27" s="757"/>
      <c r="PYG27" s="757"/>
      <c r="PYH27" s="757"/>
      <c r="PYI27" s="757"/>
      <c r="PYJ27" s="757"/>
      <c r="PYK27" s="757"/>
      <c r="PYL27" s="757"/>
      <c r="PYM27" s="757"/>
      <c r="PYN27" s="757"/>
      <c r="PYO27" s="757"/>
      <c r="PYP27" s="757"/>
      <c r="PYQ27" s="757"/>
      <c r="PYR27" s="757"/>
      <c r="PYS27" s="757"/>
      <c r="PYT27" s="757"/>
      <c r="PYU27" s="757"/>
      <c r="PYV27" s="757"/>
      <c r="PYW27" s="757"/>
      <c r="PYX27" s="757"/>
      <c r="PYY27" s="757"/>
      <c r="PYZ27" s="757"/>
      <c r="PZA27" s="757"/>
      <c r="PZB27" s="757"/>
      <c r="PZC27" s="757"/>
      <c r="PZD27" s="757"/>
      <c r="PZE27" s="757"/>
      <c r="PZF27" s="757"/>
      <c r="PZG27" s="757"/>
      <c r="PZH27" s="757"/>
      <c r="PZI27" s="757"/>
      <c r="PZJ27" s="757"/>
      <c r="PZK27" s="757"/>
      <c r="PZL27" s="757"/>
      <c r="PZM27" s="757"/>
      <c r="PZN27" s="757"/>
      <c r="PZO27" s="757"/>
      <c r="PZP27" s="757"/>
      <c r="PZQ27" s="757"/>
      <c r="PZR27" s="757"/>
      <c r="PZS27" s="757"/>
      <c r="PZT27" s="757"/>
      <c r="PZU27" s="757"/>
      <c r="PZV27" s="757"/>
      <c r="PZW27" s="757"/>
      <c r="PZX27" s="757"/>
      <c r="PZY27" s="757"/>
      <c r="PZZ27" s="757"/>
      <c r="QAA27" s="757"/>
      <c r="QAB27" s="757"/>
      <c r="QAC27" s="757"/>
      <c r="QAD27" s="757"/>
      <c r="QAE27" s="757"/>
      <c r="QAF27" s="757"/>
      <c r="QAG27" s="757"/>
      <c r="QAH27" s="757"/>
      <c r="QAI27" s="757"/>
      <c r="QAJ27" s="757"/>
      <c r="QAK27" s="757"/>
      <c r="QAL27" s="757"/>
      <c r="QAM27" s="757"/>
      <c r="QAN27" s="757"/>
      <c r="QAO27" s="757"/>
      <c r="QAP27" s="757"/>
      <c r="QAQ27" s="757"/>
      <c r="QAR27" s="757"/>
      <c r="QAS27" s="757"/>
      <c r="QAT27" s="757"/>
      <c r="QAU27" s="757"/>
      <c r="QAV27" s="757"/>
      <c r="QAW27" s="757"/>
      <c r="QAX27" s="757"/>
      <c r="QAY27" s="757"/>
      <c r="QAZ27" s="757"/>
      <c r="QBA27" s="757"/>
      <c r="QBB27" s="757"/>
      <c r="QBC27" s="757"/>
      <c r="QBD27" s="757"/>
      <c r="QBE27" s="757"/>
      <c r="QBF27" s="757"/>
      <c r="QBG27" s="757"/>
      <c r="QBH27" s="757"/>
      <c r="QBI27" s="757"/>
      <c r="QBJ27" s="757"/>
      <c r="QBK27" s="757"/>
      <c r="QBL27" s="757"/>
      <c r="QBM27" s="757"/>
      <c r="QBN27" s="757"/>
      <c r="QBO27" s="757"/>
      <c r="QBP27" s="757"/>
      <c r="QBQ27" s="757"/>
      <c r="QBR27" s="757"/>
      <c r="QBS27" s="757"/>
      <c r="QBT27" s="757"/>
      <c r="QBU27" s="757"/>
      <c r="QBV27" s="757"/>
      <c r="QBW27" s="757"/>
      <c r="QBX27" s="757"/>
      <c r="QBY27" s="757"/>
      <c r="QBZ27" s="757"/>
      <c r="QCA27" s="757"/>
      <c r="QCB27" s="757"/>
      <c r="QCC27" s="757"/>
      <c r="QCD27" s="757"/>
      <c r="QCE27" s="757"/>
      <c r="QCF27" s="757"/>
      <c r="QCG27" s="757"/>
      <c r="QCH27" s="757"/>
      <c r="QCI27" s="757"/>
      <c r="QCJ27" s="757"/>
      <c r="QCK27" s="757"/>
      <c r="QCL27" s="757"/>
      <c r="QCM27" s="757"/>
      <c r="QCN27" s="757"/>
      <c r="QCO27" s="757"/>
      <c r="QCP27" s="757"/>
      <c r="QCQ27" s="757"/>
      <c r="QCR27" s="757"/>
      <c r="QCS27" s="757"/>
      <c r="QCT27" s="757"/>
      <c r="QCU27" s="757"/>
      <c r="QCV27" s="757"/>
      <c r="QCW27" s="757"/>
      <c r="QCX27" s="757"/>
      <c r="QCY27" s="757"/>
      <c r="QCZ27" s="757"/>
      <c r="QDA27" s="757"/>
      <c r="QDB27" s="757"/>
      <c r="QDC27" s="757"/>
      <c r="QDD27" s="757"/>
      <c r="QDE27" s="757"/>
      <c r="QDF27" s="757"/>
      <c r="QDG27" s="757"/>
      <c r="QDH27" s="757"/>
      <c r="QDI27" s="757"/>
      <c r="QDJ27" s="757"/>
      <c r="QDK27" s="757"/>
      <c r="QDL27" s="757"/>
      <c r="QDM27" s="757"/>
      <c r="QDN27" s="757"/>
      <c r="QDO27" s="757"/>
      <c r="QDP27" s="757"/>
      <c r="QDQ27" s="757"/>
      <c r="QDR27" s="757"/>
      <c r="QDS27" s="757"/>
      <c r="QDT27" s="757"/>
      <c r="QDU27" s="757"/>
      <c r="QDV27" s="757"/>
      <c r="QDW27" s="757"/>
      <c r="QDX27" s="757"/>
      <c r="QDY27" s="757"/>
      <c r="QDZ27" s="757"/>
      <c r="QEA27" s="757"/>
      <c r="QEB27" s="757"/>
      <c r="QEC27" s="757"/>
      <c r="QED27" s="757"/>
      <c r="QEE27" s="757"/>
      <c r="QEF27" s="757"/>
      <c r="QEG27" s="757"/>
      <c r="QEH27" s="757"/>
      <c r="QEI27" s="757"/>
      <c r="QEJ27" s="757"/>
      <c r="QEK27" s="757"/>
      <c r="QEL27" s="757"/>
      <c r="QEM27" s="757"/>
      <c r="QEN27" s="757"/>
      <c r="QEO27" s="757"/>
      <c r="QEP27" s="757"/>
      <c r="QEQ27" s="757"/>
      <c r="QER27" s="757"/>
      <c r="QES27" s="757"/>
      <c r="QET27" s="757"/>
      <c r="QEU27" s="757"/>
      <c r="QEV27" s="757"/>
      <c r="QEW27" s="757"/>
      <c r="QEX27" s="757"/>
      <c r="QEY27" s="757"/>
      <c r="QEZ27" s="757"/>
      <c r="QFA27" s="757"/>
      <c r="QFB27" s="757"/>
      <c r="QFC27" s="757"/>
      <c r="QFD27" s="757"/>
      <c r="QFE27" s="757"/>
      <c r="QFF27" s="757"/>
      <c r="QFG27" s="757"/>
      <c r="QFH27" s="757"/>
      <c r="QFI27" s="757"/>
      <c r="QFJ27" s="757"/>
      <c r="QFK27" s="757"/>
      <c r="QFL27" s="757"/>
      <c r="QFM27" s="757"/>
      <c r="QFN27" s="757"/>
      <c r="QFO27" s="757"/>
      <c r="QFP27" s="757"/>
      <c r="QFQ27" s="757"/>
      <c r="QFR27" s="757"/>
      <c r="QFS27" s="757"/>
      <c r="QFT27" s="757"/>
      <c r="QFU27" s="757"/>
      <c r="QFV27" s="757"/>
      <c r="QFW27" s="757"/>
      <c r="QFX27" s="757"/>
      <c r="QFY27" s="757"/>
      <c r="QFZ27" s="757"/>
      <c r="QGA27" s="757"/>
      <c r="QGB27" s="757"/>
      <c r="QGC27" s="757"/>
      <c r="QGD27" s="757"/>
      <c r="QGE27" s="757"/>
      <c r="QGF27" s="757"/>
      <c r="QGG27" s="757"/>
      <c r="QGH27" s="757"/>
      <c r="QGI27" s="757"/>
      <c r="QGJ27" s="757"/>
      <c r="QGK27" s="757"/>
      <c r="QGL27" s="757"/>
      <c r="QGM27" s="757"/>
      <c r="QGN27" s="757"/>
      <c r="QGO27" s="757"/>
      <c r="QGP27" s="757"/>
      <c r="QGQ27" s="757"/>
      <c r="QGR27" s="757"/>
      <c r="QGS27" s="757"/>
      <c r="QGT27" s="757"/>
      <c r="QGU27" s="757"/>
      <c r="QGV27" s="757"/>
      <c r="QGW27" s="757"/>
      <c r="QGX27" s="757"/>
      <c r="QGY27" s="757"/>
      <c r="QGZ27" s="757"/>
      <c r="QHA27" s="757"/>
      <c r="QHB27" s="757"/>
      <c r="QHC27" s="757"/>
      <c r="QHD27" s="757"/>
      <c r="QHE27" s="757"/>
      <c r="QHF27" s="757"/>
      <c r="QHG27" s="757"/>
      <c r="QHH27" s="757"/>
      <c r="QHI27" s="757"/>
      <c r="QHJ27" s="757"/>
      <c r="QHK27" s="757"/>
      <c r="QHL27" s="757"/>
      <c r="QHM27" s="757"/>
      <c r="QHN27" s="757"/>
      <c r="QHO27" s="757"/>
      <c r="QHP27" s="757"/>
      <c r="QHQ27" s="757"/>
      <c r="QHR27" s="757"/>
      <c r="QHS27" s="757"/>
      <c r="QHT27" s="757"/>
      <c r="QHU27" s="757"/>
      <c r="QHV27" s="757"/>
      <c r="QHW27" s="757"/>
      <c r="QHX27" s="757"/>
      <c r="QHY27" s="757"/>
      <c r="QHZ27" s="757"/>
      <c r="QIA27" s="757"/>
      <c r="QIB27" s="757"/>
      <c r="QIC27" s="757"/>
      <c r="QID27" s="757"/>
      <c r="QIE27" s="757"/>
      <c r="QIF27" s="757"/>
      <c r="QIG27" s="757"/>
      <c r="QIH27" s="757"/>
      <c r="QII27" s="757"/>
      <c r="QIJ27" s="757"/>
      <c r="QIK27" s="757"/>
      <c r="QIL27" s="757"/>
      <c r="QIM27" s="757"/>
      <c r="QIN27" s="757"/>
      <c r="QIO27" s="757"/>
      <c r="QIP27" s="757"/>
      <c r="QIQ27" s="757"/>
      <c r="QIR27" s="757"/>
      <c r="QIS27" s="757"/>
      <c r="QIT27" s="757"/>
      <c r="QIU27" s="757"/>
      <c r="QIV27" s="757"/>
      <c r="QIW27" s="757"/>
      <c r="QIX27" s="757"/>
      <c r="QIY27" s="757"/>
      <c r="QIZ27" s="757"/>
      <c r="QJA27" s="757"/>
      <c r="QJB27" s="757"/>
      <c r="QJC27" s="757"/>
      <c r="QJD27" s="757"/>
      <c r="QJE27" s="757"/>
      <c r="QJF27" s="757"/>
      <c r="QJG27" s="757"/>
      <c r="QJH27" s="757"/>
      <c r="QJI27" s="757"/>
      <c r="QJJ27" s="757"/>
      <c r="QJK27" s="757"/>
      <c r="QJL27" s="757"/>
      <c r="QJM27" s="757"/>
      <c r="QJN27" s="757"/>
      <c r="QJO27" s="757"/>
      <c r="QJP27" s="757"/>
      <c r="QJQ27" s="757"/>
      <c r="QJR27" s="757"/>
      <c r="QJS27" s="757"/>
      <c r="QJT27" s="757"/>
      <c r="QJU27" s="757"/>
      <c r="QJV27" s="757"/>
      <c r="QJW27" s="757"/>
      <c r="QJX27" s="757"/>
      <c r="QJY27" s="757"/>
      <c r="QJZ27" s="757"/>
      <c r="QKA27" s="757"/>
      <c r="QKB27" s="757"/>
      <c r="QKC27" s="757"/>
      <c r="QKD27" s="757"/>
      <c r="QKE27" s="757"/>
      <c r="QKF27" s="757"/>
      <c r="QKG27" s="757"/>
      <c r="QKH27" s="757"/>
      <c r="QKI27" s="757"/>
      <c r="QKJ27" s="757"/>
      <c r="QKK27" s="757"/>
      <c r="QKL27" s="757"/>
      <c r="QKM27" s="757"/>
      <c r="QKN27" s="757"/>
      <c r="QKO27" s="757"/>
      <c r="QKP27" s="757"/>
      <c r="QKQ27" s="757"/>
      <c r="QKR27" s="757"/>
      <c r="QKS27" s="757"/>
      <c r="QKT27" s="757"/>
      <c r="QKU27" s="757"/>
      <c r="QKV27" s="757"/>
      <c r="QKW27" s="757"/>
      <c r="QKX27" s="757"/>
      <c r="QKY27" s="757"/>
      <c r="QKZ27" s="757"/>
      <c r="QLA27" s="757"/>
      <c r="QLB27" s="757"/>
      <c r="QLC27" s="757"/>
      <c r="QLD27" s="757"/>
      <c r="QLE27" s="757"/>
      <c r="QLF27" s="757"/>
      <c r="QLG27" s="757"/>
      <c r="QLH27" s="757"/>
      <c r="QLI27" s="757"/>
      <c r="QLJ27" s="757"/>
      <c r="QLK27" s="757"/>
      <c r="QLL27" s="757"/>
      <c r="QLM27" s="757"/>
      <c r="QLN27" s="757"/>
      <c r="QLO27" s="757"/>
      <c r="QLP27" s="757"/>
      <c r="QLQ27" s="757"/>
      <c r="QLR27" s="757"/>
      <c r="QLS27" s="757"/>
      <c r="QLT27" s="757"/>
      <c r="QLU27" s="757"/>
      <c r="QLV27" s="757"/>
      <c r="QLW27" s="757"/>
      <c r="QLX27" s="757"/>
      <c r="QLY27" s="757"/>
      <c r="QLZ27" s="757"/>
      <c r="QMA27" s="757"/>
      <c r="QMB27" s="757"/>
      <c r="QMC27" s="757"/>
      <c r="QMD27" s="757"/>
      <c r="QME27" s="757"/>
      <c r="QMF27" s="757"/>
      <c r="QMG27" s="757"/>
      <c r="QMH27" s="757"/>
      <c r="QMI27" s="757"/>
      <c r="QMJ27" s="757"/>
      <c r="QMK27" s="757"/>
      <c r="QML27" s="757"/>
      <c r="QMM27" s="757"/>
      <c r="QMN27" s="757"/>
      <c r="QMO27" s="757"/>
      <c r="QMP27" s="757"/>
      <c r="QMQ27" s="757"/>
      <c r="QMR27" s="757"/>
      <c r="QMS27" s="757"/>
      <c r="QMT27" s="757"/>
      <c r="QMU27" s="757"/>
      <c r="QMV27" s="757"/>
      <c r="QMW27" s="757"/>
      <c r="QMX27" s="757"/>
      <c r="QMY27" s="757"/>
      <c r="QMZ27" s="757"/>
      <c r="QNA27" s="757"/>
      <c r="QNB27" s="757"/>
      <c r="QNC27" s="757"/>
      <c r="QND27" s="757"/>
      <c r="QNE27" s="757"/>
      <c r="QNF27" s="757"/>
      <c r="QNG27" s="757"/>
      <c r="QNH27" s="757"/>
      <c r="QNI27" s="757"/>
      <c r="QNJ27" s="757"/>
      <c r="QNK27" s="757"/>
      <c r="QNL27" s="757"/>
      <c r="QNM27" s="757"/>
      <c r="QNN27" s="757"/>
      <c r="QNO27" s="757"/>
      <c r="QNP27" s="757"/>
      <c r="QNQ27" s="757"/>
      <c r="QNR27" s="757"/>
      <c r="QNS27" s="757"/>
      <c r="QNT27" s="757"/>
      <c r="QNU27" s="757"/>
      <c r="QNV27" s="757"/>
      <c r="QNW27" s="757"/>
      <c r="QNX27" s="757"/>
      <c r="QNY27" s="757"/>
      <c r="QNZ27" s="757"/>
      <c r="QOA27" s="757"/>
      <c r="QOB27" s="757"/>
      <c r="QOC27" s="757"/>
      <c r="QOD27" s="757"/>
      <c r="QOE27" s="757"/>
      <c r="QOF27" s="757"/>
      <c r="QOG27" s="757"/>
      <c r="QOH27" s="757"/>
      <c r="QOI27" s="757"/>
      <c r="QOJ27" s="757"/>
      <c r="QOK27" s="757"/>
      <c r="QOL27" s="757"/>
      <c r="QOM27" s="757"/>
      <c r="QON27" s="757"/>
      <c r="QOO27" s="757"/>
      <c r="QOP27" s="757"/>
      <c r="QOQ27" s="757"/>
      <c r="QOR27" s="757"/>
      <c r="QOS27" s="757"/>
      <c r="QOT27" s="757"/>
      <c r="QOU27" s="757"/>
      <c r="QOV27" s="757"/>
      <c r="QOW27" s="757"/>
      <c r="QOX27" s="757"/>
      <c r="QOY27" s="757"/>
      <c r="QOZ27" s="757"/>
      <c r="QPA27" s="757"/>
      <c r="QPB27" s="757"/>
      <c r="QPC27" s="757"/>
      <c r="QPD27" s="757"/>
      <c r="QPE27" s="757"/>
      <c r="QPF27" s="757"/>
      <c r="QPG27" s="757"/>
      <c r="QPH27" s="757"/>
      <c r="QPI27" s="757"/>
      <c r="QPJ27" s="757"/>
      <c r="QPK27" s="757"/>
      <c r="QPL27" s="757"/>
      <c r="QPM27" s="757"/>
      <c r="QPN27" s="757"/>
      <c r="QPO27" s="757"/>
      <c r="QPP27" s="757"/>
      <c r="QPQ27" s="757"/>
      <c r="QPR27" s="757"/>
      <c r="QPS27" s="757"/>
      <c r="QPT27" s="757"/>
      <c r="QPU27" s="757"/>
      <c r="QPV27" s="757"/>
      <c r="QPW27" s="757"/>
      <c r="QPX27" s="757"/>
      <c r="QPY27" s="757"/>
      <c r="QPZ27" s="757"/>
      <c r="QQA27" s="757"/>
      <c r="QQB27" s="757"/>
      <c r="QQC27" s="757"/>
      <c r="QQD27" s="757"/>
      <c r="QQE27" s="757"/>
      <c r="QQF27" s="757"/>
      <c r="QQG27" s="757"/>
      <c r="QQH27" s="757"/>
      <c r="QQI27" s="757"/>
      <c r="QQJ27" s="757"/>
      <c r="QQK27" s="757"/>
      <c r="QQL27" s="757"/>
      <c r="QQM27" s="757"/>
      <c r="QQN27" s="757"/>
      <c r="QQO27" s="757"/>
      <c r="QQP27" s="757"/>
      <c r="QQQ27" s="757"/>
      <c r="QQR27" s="757"/>
      <c r="QQS27" s="757"/>
      <c r="QQT27" s="757"/>
      <c r="QQU27" s="757"/>
      <c r="QQV27" s="757"/>
      <c r="QQW27" s="757"/>
      <c r="QQX27" s="757"/>
      <c r="QQY27" s="757"/>
      <c r="QQZ27" s="757"/>
      <c r="QRA27" s="757"/>
      <c r="QRB27" s="757"/>
      <c r="QRC27" s="757"/>
      <c r="QRD27" s="757"/>
      <c r="QRE27" s="757"/>
      <c r="QRF27" s="757"/>
      <c r="QRG27" s="757"/>
      <c r="QRH27" s="757"/>
      <c r="QRI27" s="757"/>
      <c r="QRJ27" s="757"/>
      <c r="QRK27" s="757"/>
      <c r="QRL27" s="757"/>
      <c r="QRM27" s="757"/>
      <c r="QRN27" s="757"/>
      <c r="QRO27" s="757"/>
      <c r="QRP27" s="757"/>
      <c r="QRQ27" s="757"/>
      <c r="QRR27" s="757"/>
      <c r="QRS27" s="757"/>
      <c r="QRT27" s="757"/>
      <c r="QRU27" s="757"/>
      <c r="QRV27" s="757"/>
      <c r="QRW27" s="757"/>
      <c r="QRX27" s="757"/>
      <c r="QRY27" s="757"/>
      <c r="QRZ27" s="757"/>
      <c r="QSA27" s="757"/>
      <c r="QSB27" s="757"/>
      <c r="QSC27" s="757"/>
      <c r="QSD27" s="757"/>
      <c r="QSE27" s="757"/>
      <c r="QSF27" s="757"/>
      <c r="QSG27" s="757"/>
      <c r="QSH27" s="757"/>
      <c r="QSI27" s="757"/>
      <c r="QSJ27" s="757"/>
      <c r="QSK27" s="757"/>
      <c r="QSL27" s="757"/>
      <c r="QSM27" s="757"/>
      <c r="QSN27" s="757"/>
      <c r="QSO27" s="757"/>
      <c r="QSP27" s="757"/>
      <c r="QSQ27" s="757"/>
      <c r="QSR27" s="757"/>
      <c r="QSS27" s="757"/>
      <c r="QST27" s="757"/>
      <c r="QSU27" s="757"/>
      <c r="QSV27" s="757"/>
      <c r="QSW27" s="757"/>
      <c r="QSX27" s="757"/>
      <c r="QSY27" s="757"/>
      <c r="QSZ27" s="757"/>
      <c r="QTA27" s="757"/>
      <c r="QTB27" s="757"/>
      <c r="QTC27" s="757"/>
      <c r="QTD27" s="757"/>
      <c r="QTE27" s="757"/>
      <c r="QTF27" s="757"/>
      <c r="QTG27" s="757"/>
      <c r="QTH27" s="757"/>
      <c r="QTI27" s="757"/>
      <c r="QTJ27" s="757"/>
      <c r="QTK27" s="757"/>
      <c r="QTL27" s="757"/>
      <c r="QTM27" s="757"/>
      <c r="QTN27" s="757"/>
      <c r="QTO27" s="757"/>
      <c r="QTP27" s="757"/>
      <c r="QTQ27" s="757"/>
      <c r="QTR27" s="757"/>
      <c r="QTS27" s="757"/>
      <c r="QTT27" s="757"/>
      <c r="QTU27" s="757"/>
      <c r="QTV27" s="757"/>
      <c r="QTW27" s="757"/>
      <c r="QTX27" s="757"/>
      <c r="QTY27" s="757"/>
      <c r="QTZ27" s="757"/>
      <c r="QUA27" s="757"/>
      <c r="QUB27" s="757"/>
      <c r="QUC27" s="757"/>
      <c r="QUD27" s="757"/>
      <c r="QUE27" s="757"/>
      <c r="QUF27" s="757"/>
      <c r="QUG27" s="757"/>
      <c r="QUH27" s="757"/>
      <c r="QUI27" s="757"/>
      <c r="QUJ27" s="757"/>
      <c r="QUK27" s="757"/>
      <c r="QUL27" s="757"/>
      <c r="QUM27" s="757"/>
      <c r="QUN27" s="757"/>
      <c r="QUO27" s="757"/>
      <c r="QUP27" s="757"/>
      <c r="QUQ27" s="757"/>
      <c r="QUR27" s="757"/>
      <c r="QUS27" s="757"/>
      <c r="QUT27" s="757"/>
      <c r="QUU27" s="757"/>
      <c r="QUV27" s="757"/>
      <c r="QUW27" s="757"/>
      <c r="QUX27" s="757"/>
      <c r="QUY27" s="757"/>
      <c r="QUZ27" s="757"/>
      <c r="QVA27" s="757"/>
      <c r="QVB27" s="757"/>
      <c r="QVC27" s="757"/>
      <c r="QVD27" s="757"/>
      <c r="QVE27" s="757"/>
      <c r="QVF27" s="757"/>
      <c r="QVG27" s="757"/>
      <c r="QVH27" s="757"/>
      <c r="QVI27" s="757"/>
      <c r="QVJ27" s="757"/>
      <c r="QVK27" s="757"/>
      <c r="QVL27" s="757"/>
      <c r="QVM27" s="757"/>
      <c r="QVN27" s="757"/>
      <c r="QVO27" s="757"/>
      <c r="QVP27" s="757"/>
      <c r="QVQ27" s="757"/>
      <c r="QVR27" s="757"/>
      <c r="QVS27" s="757"/>
      <c r="QVT27" s="757"/>
      <c r="QVU27" s="757"/>
      <c r="QVV27" s="757"/>
      <c r="QVW27" s="757"/>
      <c r="QVX27" s="757"/>
      <c r="QVY27" s="757"/>
      <c r="QVZ27" s="757"/>
      <c r="QWA27" s="757"/>
      <c r="QWB27" s="757"/>
      <c r="QWC27" s="757"/>
      <c r="QWD27" s="757"/>
      <c r="QWE27" s="757"/>
      <c r="QWF27" s="757"/>
      <c r="QWG27" s="757"/>
      <c r="QWH27" s="757"/>
      <c r="QWI27" s="757"/>
      <c r="QWJ27" s="757"/>
      <c r="QWK27" s="757"/>
      <c r="QWL27" s="757"/>
      <c r="QWM27" s="757"/>
      <c r="QWN27" s="757"/>
      <c r="QWO27" s="757"/>
      <c r="QWP27" s="757"/>
      <c r="QWQ27" s="757"/>
      <c r="QWR27" s="757"/>
      <c r="QWS27" s="757"/>
      <c r="QWT27" s="757"/>
      <c r="QWU27" s="757"/>
      <c r="QWV27" s="757"/>
      <c r="QWW27" s="757"/>
      <c r="QWX27" s="757"/>
      <c r="QWY27" s="757"/>
      <c r="QWZ27" s="757"/>
      <c r="QXA27" s="757"/>
      <c r="QXB27" s="757"/>
      <c r="QXC27" s="757"/>
      <c r="QXD27" s="757"/>
      <c r="QXE27" s="757"/>
      <c r="QXF27" s="757"/>
      <c r="QXG27" s="757"/>
      <c r="QXH27" s="757"/>
      <c r="QXI27" s="757"/>
      <c r="QXJ27" s="757"/>
      <c r="QXK27" s="757"/>
      <c r="QXL27" s="757"/>
      <c r="QXM27" s="757"/>
      <c r="QXN27" s="757"/>
      <c r="QXO27" s="757"/>
      <c r="QXP27" s="757"/>
      <c r="QXQ27" s="757"/>
      <c r="QXR27" s="757"/>
      <c r="QXS27" s="757"/>
      <c r="QXT27" s="757"/>
      <c r="QXU27" s="757"/>
      <c r="QXV27" s="757"/>
      <c r="QXW27" s="757"/>
      <c r="QXX27" s="757"/>
      <c r="QXY27" s="757"/>
      <c r="QXZ27" s="757"/>
      <c r="QYA27" s="757"/>
      <c r="QYB27" s="757"/>
      <c r="QYC27" s="757"/>
      <c r="QYD27" s="757"/>
      <c r="QYE27" s="757"/>
      <c r="QYF27" s="757"/>
      <c r="QYG27" s="757"/>
      <c r="QYH27" s="757"/>
      <c r="QYI27" s="757"/>
      <c r="QYJ27" s="757"/>
      <c r="QYK27" s="757"/>
      <c r="QYL27" s="757"/>
      <c r="QYM27" s="757"/>
      <c r="QYN27" s="757"/>
      <c r="QYO27" s="757"/>
      <c r="QYP27" s="757"/>
      <c r="QYQ27" s="757"/>
      <c r="QYR27" s="757"/>
      <c r="QYS27" s="757"/>
      <c r="QYT27" s="757"/>
      <c r="QYU27" s="757"/>
      <c r="QYV27" s="757"/>
      <c r="QYW27" s="757"/>
      <c r="QYX27" s="757"/>
      <c r="QYY27" s="757"/>
      <c r="QYZ27" s="757"/>
      <c r="QZA27" s="757"/>
      <c r="QZB27" s="757"/>
      <c r="QZC27" s="757"/>
      <c r="QZD27" s="757"/>
      <c r="QZE27" s="757"/>
      <c r="QZF27" s="757"/>
      <c r="QZG27" s="757"/>
      <c r="QZH27" s="757"/>
      <c r="QZI27" s="757"/>
      <c r="QZJ27" s="757"/>
      <c r="QZK27" s="757"/>
      <c r="QZL27" s="757"/>
      <c r="QZM27" s="757"/>
      <c r="QZN27" s="757"/>
      <c r="QZO27" s="757"/>
      <c r="QZP27" s="757"/>
      <c r="QZQ27" s="757"/>
      <c r="QZR27" s="757"/>
      <c r="QZS27" s="757"/>
      <c r="QZT27" s="757"/>
      <c r="QZU27" s="757"/>
      <c r="QZV27" s="757"/>
      <c r="QZW27" s="757"/>
      <c r="QZX27" s="757"/>
      <c r="QZY27" s="757"/>
      <c r="QZZ27" s="757"/>
      <c r="RAA27" s="757"/>
      <c r="RAB27" s="757"/>
      <c r="RAC27" s="757"/>
      <c r="RAD27" s="757"/>
      <c r="RAE27" s="757"/>
      <c r="RAF27" s="757"/>
      <c r="RAG27" s="757"/>
      <c r="RAH27" s="757"/>
      <c r="RAI27" s="757"/>
      <c r="RAJ27" s="757"/>
      <c r="RAK27" s="757"/>
      <c r="RAL27" s="757"/>
      <c r="RAM27" s="757"/>
      <c r="RAN27" s="757"/>
      <c r="RAO27" s="757"/>
      <c r="RAP27" s="757"/>
      <c r="RAQ27" s="757"/>
      <c r="RAR27" s="757"/>
      <c r="RAS27" s="757"/>
      <c r="RAT27" s="757"/>
      <c r="RAU27" s="757"/>
      <c r="RAV27" s="757"/>
      <c r="RAW27" s="757"/>
      <c r="RAX27" s="757"/>
      <c r="RAY27" s="757"/>
      <c r="RAZ27" s="757"/>
      <c r="RBA27" s="757"/>
      <c r="RBB27" s="757"/>
      <c r="RBC27" s="757"/>
      <c r="RBD27" s="757"/>
      <c r="RBE27" s="757"/>
      <c r="RBF27" s="757"/>
      <c r="RBG27" s="757"/>
      <c r="RBH27" s="757"/>
      <c r="RBI27" s="757"/>
      <c r="RBJ27" s="757"/>
      <c r="RBK27" s="757"/>
      <c r="RBL27" s="757"/>
      <c r="RBM27" s="757"/>
      <c r="RBN27" s="757"/>
      <c r="RBO27" s="757"/>
      <c r="RBP27" s="757"/>
      <c r="RBQ27" s="757"/>
      <c r="RBR27" s="757"/>
      <c r="RBS27" s="757"/>
      <c r="RBT27" s="757"/>
      <c r="RBU27" s="757"/>
      <c r="RBV27" s="757"/>
      <c r="RBW27" s="757"/>
      <c r="RBX27" s="757"/>
      <c r="RBY27" s="757"/>
      <c r="RBZ27" s="757"/>
      <c r="RCA27" s="757"/>
      <c r="RCB27" s="757"/>
      <c r="RCC27" s="757"/>
      <c r="RCD27" s="757"/>
      <c r="RCE27" s="757"/>
      <c r="RCF27" s="757"/>
      <c r="RCG27" s="757"/>
      <c r="RCH27" s="757"/>
      <c r="RCI27" s="757"/>
      <c r="RCJ27" s="757"/>
      <c r="RCK27" s="757"/>
      <c r="RCL27" s="757"/>
      <c r="RCM27" s="757"/>
      <c r="RCN27" s="757"/>
      <c r="RCO27" s="757"/>
      <c r="RCP27" s="757"/>
      <c r="RCQ27" s="757"/>
      <c r="RCR27" s="757"/>
      <c r="RCS27" s="757"/>
      <c r="RCT27" s="757"/>
      <c r="RCU27" s="757"/>
      <c r="RCV27" s="757"/>
      <c r="RCW27" s="757"/>
      <c r="RCX27" s="757"/>
      <c r="RCY27" s="757"/>
      <c r="RCZ27" s="757"/>
      <c r="RDA27" s="757"/>
      <c r="RDB27" s="757"/>
      <c r="RDC27" s="757"/>
      <c r="RDD27" s="757"/>
      <c r="RDE27" s="757"/>
      <c r="RDF27" s="757"/>
      <c r="RDG27" s="757"/>
      <c r="RDH27" s="757"/>
      <c r="RDI27" s="757"/>
      <c r="RDJ27" s="757"/>
      <c r="RDK27" s="757"/>
      <c r="RDL27" s="757"/>
      <c r="RDM27" s="757"/>
      <c r="RDN27" s="757"/>
      <c r="RDO27" s="757"/>
      <c r="RDP27" s="757"/>
      <c r="RDQ27" s="757"/>
      <c r="RDR27" s="757"/>
      <c r="RDS27" s="757"/>
      <c r="RDT27" s="757"/>
      <c r="RDU27" s="757"/>
      <c r="RDV27" s="757"/>
      <c r="RDW27" s="757"/>
      <c r="RDX27" s="757"/>
      <c r="RDY27" s="757"/>
      <c r="RDZ27" s="757"/>
      <c r="REA27" s="757"/>
      <c r="REB27" s="757"/>
      <c r="REC27" s="757"/>
      <c r="RED27" s="757"/>
      <c r="REE27" s="757"/>
      <c r="REF27" s="757"/>
      <c r="REG27" s="757"/>
      <c r="REH27" s="757"/>
      <c r="REI27" s="757"/>
      <c r="REJ27" s="757"/>
      <c r="REK27" s="757"/>
      <c r="REL27" s="757"/>
      <c r="REM27" s="757"/>
      <c r="REN27" s="757"/>
      <c r="REO27" s="757"/>
      <c r="REP27" s="757"/>
      <c r="REQ27" s="757"/>
      <c r="RER27" s="757"/>
      <c r="RES27" s="757"/>
      <c r="RET27" s="757"/>
      <c r="REU27" s="757"/>
      <c r="REV27" s="757"/>
      <c r="REW27" s="757"/>
      <c r="REX27" s="757"/>
      <c r="REY27" s="757"/>
      <c r="REZ27" s="757"/>
      <c r="RFA27" s="757"/>
      <c r="RFB27" s="757"/>
      <c r="RFC27" s="757"/>
      <c r="RFD27" s="757"/>
      <c r="RFE27" s="757"/>
      <c r="RFF27" s="757"/>
      <c r="RFG27" s="757"/>
      <c r="RFH27" s="757"/>
      <c r="RFI27" s="757"/>
      <c r="RFJ27" s="757"/>
      <c r="RFK27" s="757"/>
      <c r="RFL27" s="757"/>
      <c r="RFM27" s="757"/>
      <c r="RFN27" s="757"/>
      <c r="RFO27" s="757"/>
      <c r="RFP27" s="757"/>
      <c r="RFQ27" s="757"/>
      <c r="RFR27" s="757"/>
      <c r="RFS27" s="757"/>
      <c r="RFT27" s="757"/>
      <c r="RFU27" s="757"/>
      <c r="RFV27" s="757"/>
      <c r="RFW27" s="757"/>
      <c r="RFX27" s="757"/>
      <c r="RFY27" s="757"/>
      <c r="RFZ27" s="757"/>
      <c r="RGA27" s="757"/>
      <c r="RGB27" s="757"/>
      <c r="RGC27" s="757"/>
      <c r="RGD27" s="757"/>
      <c r="RGE27" s="757"/>
      <c r="RGF27" s="757"/>
      <c r="RGG27" s="757"/>
      <c r="RGH27" s="757"/>
      <c r="RGI27" s="757"/>
      <c r="RGJ27" s="757"/>
      <c r="RGK27" s="757"/>
      <c r="RGL27" s="757"/>
      <c r="RGM27" s="757"/>
      <c r="RGN27" s="757"/>
      <c r="RGO27" s="757"/>
      <c r="RGP27" s="757"/>
      <c r="RGQ27" s="757"/>
      <c r="RGR27" s="757"/>
      <c r="RGS27" s="757"/>
      <c r="RGT27" s="757"/>
      <c r="RGU27" s="757"/>
      <c r="RGV27" s="757"/>
      <c r="RGW27" s="757"/>
      <c r="RGX27" s="757"/>
      <c r="RGY27" s="757"/>
      <c r="RGZ27" s="757"/>
      <c r="RHA27" s="757"/>
      <c r="RHB27" s="757"/>
      <c r="RHC27" s="757"/>
      <c r="RHD27" s="757"/>
      <c r="RHE27" s="757"/>
      <c r="RHF27" s="757"/>
      <c r="RHG27" s="757"/>
      <c r="RHH27" s="757"/>
      <c r="RHI27" s="757"/>
      <c r="RHJ27" s="757"/>
      <c r="RHK27" s="757"/>
      <c r="RHL27" s="757"/>
      <c r="RHM27" s="757"/>
      <c r="RHN27" s="757"/>
      <c r="RHO27" s="757"/>
      <c r="RHP27" s="757"/>
      <c r="RHQ27" s="757"/>
      <c r="RHR27" s="757"/>
      <c r="RHS27" s="757"/>
      <c r="RHT27" s="757"/>
      <c r="RHU27" s="757"/>
      <c r="RHV27" s="757"/>
      <c r="RHW27" s="757"/>
      <c r="RHX27" s="757"/>
      <c r="RHY27" s="757"/>
      <c r="RHZ27" s="757"/>
      <c r="RIA27" s="757"/>
      <c r="RIB27" s="757"/>
      <c r="RIC27" s="757"/>
      <c r="RID27" s="757"/>
      <c r="RIE27" s="757"/>
      <c r="RIF27" s="757"/>
      <c r="RIG27" s="757"/>
      <c r="RIH27" s="757"/>
      <c r="RII27" s="757"/>
      <c r="RIJ27" s="757"/>
      <c r="RIK27" s="757"/>
      <c r="RIL27" s="757"/>
      <c r="RIM27" s="757"/>
      <c r="RIN27" s="757"/>
      <c r="RIO27" s="757"/>
      <c r="RIP27" s="757"/>
      <c r="RIQ27" s="757"/>
      <c r="RIR27" s="757"/>
      <c r="RIS27" s="757"/>
      <c r="RIT27" s="757"/>
      <c r="RIU27" s="757"/>
      <c r="RIV27" s="757"/>
      <c r="RIW27" s="757"/>
      <c r="RIX27" s="757"/>
      <c r="RIY27" s="757"/>
      <c r="RIZ27" s="757"/>
      <c r="RJA27" s="757"/>
      <c r="RJB27" s="757"/>
      <c r="RJC27" s="757"/>
      <c r="RJD27" s="757"/>
      <c r="RJE27" s="757"/>
      <c r="RJF27" s="757"/>
      <c r="RJG27" s="757"/>
      <c r="RJH27" s="757"/>
      <c r="RJI27" s="757"/>
      <c r="RJJ27" s="757"/>
      <c r="RJK27" s="757"/>
      <c r="RJL27" s="757"/>
      <c r="RJM27" s="757"/>
      <c r="RJN27" s="757"/>
      <c r="RJO27" s="757"/>
      <c r="RJP27" s="757"/>
      <c r="RJQ27" s="757"/>
      <c r="RJR27" s="757"/>
      <c r="RJS27" s="757"/>
      <c r="RJT27" s="757"/>
      <c r="RJU27" s="757"/>
      <c r="RJV27" s="757"/>
      <c r="RJW27" s="757"/>
      <c r="RJX27" s="757"/>
      <c r="RJY27" s="757"/>
      <c r="RJZ27" s="757"/>
      <c r="RKA27" s="757"/>
      <c r="RKB27" s="757"/>
      <c r="RKC27" s="757"/>
      <c r="RKD27" s="757"/>
      <c r="RKE27" s="757"/>
      <c r="RKF27" s="757"/>
      <c r="RKG27" s="757"/>
      <c r="RKH27" s="757"/>
      <c r="RKI27" s="757"/>
      <c r="RKJ27" s="757"/>
      <c r="RKK27" s="757"/>
      <c r="RKL27" s="757"/>
      <c r="RKM27" s="757"/>
      <c r="RKN27" s="757"/>
      <c r="RKO27" s="757"/>
      <c r="RKP27" s="757"/>
      <c r="RKQ27" s="757"/>
      <c r="RKR27" s="757"/>
      <c r="RKS27" s="757"/>
      <c r="RKT27" s="757"/>
      <c r="RKU27" s="757"/>
      <c r="RKV27" s="757"/>
      <c r="RKW27" s="757"/>
      <c r="RKX27" s="757"/>
      <c r="RKY27" s="757"/>
      <c r="RKZ27" s="757"/>
      <c r="RLA27" s="757"/>
      <c r="RLB27" s="757"/>
      <c r="RLC27" s="757"/>
      <c r="RLD27" s="757"/>
      <c r="RLE27" s="757"/>
      <c r="RLF27" s="757"/>
      <c r="RLG27" s="757"/>
      <c r="RLH27" s="757"/>
      <c r="RLI27" s="757"/>
      <c r="RLJ27" s="757"/>
      <c r="RLK27" s="757"/>
      <c r="RLL27" s="757"/>
      <c r="RLM27" s="757"/>
      <c r="RLN27" s="757"/>
      <c r="RLO27" s="757"/>
      <c r="RLP27" s="757"/>
      <c r="RLQ27" s="757"/>
      <c r="RLR27" s="757"/>
      <c r="RLS27" s="757"/>
      <c r="RLT27" s="757"/>
      <c r="RLU27" s="757"/>
      <c r="RLV27" s="757"/>
      <c r="RLW27" s="757"/>
      <c r="RLX27" s="757"/>
      <c r="RLY27" s="757"/>
      <c r="RLZ27" s="757"/>
      <c r="RMA27" s="757"/>
      <c r="RMB27" s="757"/>
      <c r="RMC27" s="757"/>
      <c r="RMD27" s="757"/>
      <c r="RME27" s="757"/>
      <c r="RMF27" s="757"/>
      <c r="RMG27" s="757"/>
      <c r="RMH27" s="757"/>
      <c r="RMI27" s="757"/>
      <c r="RMJ27" s="757"/>
      <c r="RMK27" s="757"/>
      <c r="RML27" s="757"/>
      <c r="RMM27" s="757"/>
      <c r="RMN27" s="757"/>
      <c r="RMO27" s="757"/>
      <c r="RMP27" s="757"/>
      <c r="RMQ27" s="757"/>
      <c r="RMR27" s="757"/>
      <c r="RMS27" s="757"/>
      <c r="RMT27" s="757"/>
      <c r="RMU27" s="757"/>
      <c r="RMV27" s="757"/>
      <c r="RMW27" s="757"/>
      <c r="RMX27" s="757"/>
      <c r="RMY27" s="757"/>
      <c r="RMZ27" s="757"/>
      <c r="RNA27" s="757"/>
      <c r="RNB27" s="757"/>
      <c r="RNC27" s="757"/>
      <c r="RND27" s="757"/>
      <c r="RNE27" s="757"/>
      <c r="RNF27" s="757"/>
      <c r="RNG27" s="757"/>
      <c r="RNH27" s="757"/>
      <c r="RNI27" s="757"/>
      <c r="RNJ27" s="757"/>
      <c r="RNK27" s="757"/>
      <c r="RNL27" s="757"/>
      <c r="RNM27" s="757"/>
      <c r="RNN27" s="757"/>
      <c r="RNO27" s="757"/>
      <c r="RNP27" s="757"/>
      <c r="RNQ27" s="757"/>
      <c r="RNR27" s="757"/>
      <c r="RNS27" s="757"/>
      <c r="RNT27" s="757"/>
      <c r="RNU27" s="757"/>
      <c r="RNV27" s="757"/>
      <c r="RNW27" s="757"/>
      <c r="RNX27" s="757"/>
      <c r="RNY27" s="757"/>
      <c r="RNZ27" s="757"/>
      <c r="ROA27" s="757"/>
      <c r="ROB27" s="757"/>
      <c r="ROC27" s="757"/>
      <c r="ROD27" s="757"/>
      <c r="ROE27" s="757"/>
      <c r="ROF27" s="757"/>
      <c r="ROG27" s="757"/>
      <c r="ROH27" s="757"/>
      <c r="ROI27" s="757"/>
      <c r="ROJ27" s="757"/>
      <c r="ROK27" s="757"/>
      <c r="ROL27" s="757"/>
      <c r="ROM27" s="757"/>
      <c r="RON27" s="757"/>
      <c r="ROO27" s="757"/>
      <c r="ROP27" s="757"/>
      <c r="ROQ27" s="757"/>
      <c r="ROR27" s="757"/>
      <c r="ROS27" s="757"/>
      <c r="ROT27" s="757"/>
      <c r="ROU27" s="757"/>
      <c r="ROV27" s="757"/>
      <c r="ROW27" s="757"/>
      <c r="ROX27" s="757"/>
      <c r="ROY27" s="757"/>
      <c r="ROZ27" s="757"/>
      <c r="RPA27" s="757"/>
      <c r="RPB27" s="757"/>
      <c r="RPC27" s="757"/>
      <c r="RPD27" s="757"/>
      <c r="RPE27" s="757"/>
      <c r="RPF27" s="757"/>
      <c r="RPG27" s="757"/>
      <c r="RPH27" s="757"/>
      <c r="RPI27" s="757"/>
      <c r="RPJ27" s="757"/>
      <c r="RPK27" s="757"/>
      <c r="RPL27" s="757"/>
      <c r="RPM27" s="757"/>
      <c r="RPN27" s="757"/>
      <c r="RPO27" s="757"/>
      <c r="RPP27" s="757"/>
      <c r="RPQ27" s="757"/>
      <c r="RPR27" s="757"/>
      <c r="RPS27" s="757"/>
      <c r="RPT27" s="757"/>
      <c r="RPU27" s="757"/>
      <c r="RPV27" s="757"/>
      <c r="RPW27" s="757"/>
      <c r="RPX27" s="757"/>
      <c r="RPY27" s="757"/>
      <c r="RPZ27" s="757"/>
      <c r="RQA27" s="757"/>
      <c r="RQB27" s="757"/>
      <c r="RQC27" s="757"/>
      <c r="RQD27" s="757"/>
      <c r="RQE27" s="757"/>
      <c r="RQF27" s="757"/>
      <c r="RQG27" s="757"/>
      <c r="RQH27" s="757"/>
      <c r="RQI27" s="757"/>
      <c r="RQJ27" s="757"/>
      <c r="RQK27" s="757"/>
      <c r="RQL27" s="757"/>
      <c r="RQM27" s="757"/>
      <c r="RQN27" s="757"/>
      <c r="RQO27" s="757"/>
      <c r="RQP27" s="757"/>
      <c r="RQQ27" s="757"/>
      <c r="RQR27" s="757"/>
      <c r="RQS27" s="757"/>
      <c r="RQT27" s="757"/>
      <c r="RQU27" s="757"/>
      <c r="RQV27" s="757"/>
      <c r="RQW27" s="757"/>
      <c r="RQX27" s="757"/>
      <c r="RQY27" s="757"/>
      <c r="RQZ27" s="757"/>
      <c r="RRA27" s="757"/>
      <c r="RRB27" s="757"/>
      <c r="RRC27" s="757"/>
      <c r="RRD27" s="757"/>
      <c r="RRE27" s="757"/>
      <c r="RRF27" s="757"/>
      <c r="RRG27" s="757"/>
      <c r="RRH27" s="757"/>
      <c r="RRI27" s="757"/>
      <c r="RRJ27" s="757"/>
      <c r="RRK27" s="757"/>
      <c r="RRL27" s="757"/>
      <c r="RRM27" s="757"/>
      <c r="RRN27" s="757"/>
      <c r="RRO27" s="757"/>
      <c r="RRP27" s="757"/>
      <c r="RRQ27" s="757"/>
      <c r="RRR27" s="757"/>
      <c r="RRS27" s="757"/>
      <c r="RRT27" s="757"/>
      <c r="RRU27" s="757"/>
      <c r="RRV27" s="757"/>
      <c r="RRW27" s="757"/>
      <c r="RRX27" s="757"/>
      <c r="RRY27" s="757"/>
      <c r="RRZ27" s="757"/>
      <c r="RSA27" s="757"/>
      <c r="RSB27" s="757"/>
      <c r="RSC27" s="757"/>
      <c r="RSD27" s="757"/>
      <c r="RSE27" s="757"/>
      <c r="RSF27" s="757"/>
      <c r="RSG27" s="757"/>
      <c r="RSH27" s="757"/>
      <c r="RSI27" s="757"/>
      <c r="RSJ27" s="757"/>
      <c r="RSK27" s="757"/>
      <c r="RSL27" s="757"/>
      <c r="RSM27" s="757"/>
      <c r="RSN27" s="757"/>
      <c r="RSO27" s="757"/>
      <c r="RSP27" s="757"/>
      <c r="RSQ27" s="757"/>
      <c r="RSR27" s="757"/>
      <c r="RSS27" s="757"/>
      <c r="RST27" s="757"/>
      <c r="RSU27" s="757"/>
      <c r="RSV27" s="757"/>
      <c r="RSW27" s="757"/>
      <c r="RSX27" s="757"/>
      <c r="RSY27" s="757"/>
      <c r="RSZ27" s="757"/>
      <c r="RTA27" s="757"/>
      <c r="RTB27" s="757"/>
      <c r="RTC27" s="757"/>
      <c r="RTD27" s="757"/>
      <c r="RTE27" s="757"/>
      <c r="RTF27" s="757"/>
      <c r="RTG27" s="757"/>
      <c r="RTH27" s="757"/>
      <c r="RTI27" s="757"/>
      <c r="RTJ27" s="757"/>
      <c r="RTK27" s="757"/>
      <c r="RTL27" s="757"/>
      <c r="RTM27" s="757"/>
      <c r="RTN27" s="757"/>
      <c r="RTO27" s="757"/>
      <c r="RTP27" s="757"/>
      <c r="RTQ27" s="757"/>
      <c r="RTR27" s="757"/>
      <c r="RTS27" s="757"/>
      <c r="RTT27" s="757"/>
      <c r="RTU27" s="757"/>
      <c r="RTV27" s="757"/>
      <c r="RTW27" s="757"/>
      <c r="RTX27" s="757"/>
      <c r="RTY27" s="757"/>
      <c r="RTZ27" s="757"/>
      <c r="RUA27" s="757"/>
      <c r="RUB27" s="757"/>
      <c r="RUC27" s="757"/>
      <c r="RUD27" s="757"/>
      <c r="RUE27" s="757"/>
      <c r="RUF27" s="757"/>
      <c r="RUG27" s="757"/>
      <c r="RUH27" s="757"/>
      <c r="RUI27" s="757"/>
      <c r="RUJ27" s="757"/>
      <c r="RUK27" s="757"/>
      <c r="RUL27" s="757"/>
      <c r="RUM27" s="757"/>
      <c r="RUN27" s="757"/>
      <c r="RUO27" s="757"/>
      <c r="RUP27" s="757"/>
      <c r="RUQ27" s="757"/>
      <c r="RUR27" s="757"/>
      <c r="RUS27" s="757"/>
      <c r="RUT27" s="757"/>
      <c r="RUU27" s="757"/>
      <c r="RUV27" s="757"/>
      <c r="RUW27" s="757"/>
      <c r="RUX27" s="757"/>
      <c r="RUY27" s="757"/>
      <c r="RUZ27" s="757"/>
      <c r="RVA27" s="757"/>
      <c r="RVB27" s="757"/>
      <c r="RVC27" s="757"/>
      <c r="RVD27" s="757"/>
      <c r="RVE27" s="757"/>
      <c r="RVF27" s="757"/>
      <c r="RVG27" s="757"/>
      <c r="RVH27" s="757"/>
      <c r="RVI27" s="757"/>
      <c r="RVJ27" s="757"/>
      <c r="RVK27" s="757"/>
      <c r="RVL27" s="757"/>
      <c r="RVM27" s="757"/>
      <c r="RVN27" s="757"/>
      <c r="RVO27" s="757"/>
      <c r="RVP27" s="757"/>
      <c r="RVQ27" s="757"/>
      <c r="RVR27" s="757"/>
      <c r="RVS27" s="757"/>
      <c r="RVT27" s="757"/>
      <c r="RVU27" s="757"/>
      <c r="RVV27" s="757"/>
      <c r="RVW27" s="757"/>
      <c r="RVX27" s="757"/>
      <c r="RVY27" s="757"/>
      <c r="RVZ27" s="757"/>
      <c r="RWA27" s="757"/>
      <c r="RWB27" s="757"/>
      <c r="RWC27" s="757"/>
      <c r="RWD27" s="757"/>
      <c r="RWE27" s="757"/>
      <c r="RWF27" s="757"/>
      <c r="RWG27" s="757"/>
      <c r="RWH27" s="757"/>
      <c r="RWI27" s="757"/>
      <c r="RWJ27" s="757"/>
      <c r="RWK27" s="757"/>
      <c r="RWL27" s="757"/>
      <c r="RWM27" s="757"/>
      <c r="RWN27" s="757"/>
      <c r="RWO27" s="757"/>
      <c r="RWP27" s="757"/>
      <c r="RWQ27" s="757"/>
      <c r="RWR27" s="757"/>
      <c r="RWS27" s="757"/>
      <c r="RWT27" s="757"/>
      <c r="RWU27" s="757"/>
      <c r="RWV27" s="757"/>
      <c r="RWW27" s="757"/>
      <c r="RWX27" s="757"/>
      <c r="RWY27" s="757"/>
      <c r="RWZ27" s="757"/>
      <c r="RXA27" s="757"/>
      <c r="RXB27" s="757"/>
      <c r="RXC27" s="757"/>
      <c r="RXD27" s="757"/>
      <c r="RXE27" s="757"/>
      <c r="RXF27" s="757"/>
      <c r="RXG27" s="757"/>
      <c r="RXH27" s="757"/>
      <c r="RXI27" s="757"/>
      <c r="RXJ27" s="757"/>
      <c r="RXK27" s="757"/>
      <c r="RXL27" s="757"/>
      <c r="RXM27" s="757"/>
      <c r="RXN27" s="757"/>
      <c r="RXO27" s="757"/>
      <c r="RXP27" s="757"/>
      <c r="RXQ27" s="757"/>
      <c r="RXR27" s="757"/>
      <c r="RXS27" s="757"/>
      <c r="RXT27" s="757"/>
      <c r="RXU27" s="757"/>
      <c r="RXV27" s="757"/>
      <c r="RXW27" s="757"/>
      <c r="RXX27" s="757"/>
      <c r="RXY27" s="757"/>
      <c r="RXZ27" s="757"/>
      <c r="RYA27" s="757"/>
      <c r="RYB27" s="757"/>
      <c r="RYC27" s="757"/>
      <c r="RYD27" s="757"/>
      <c r="RYE27" s="757"/>
      <c r="RYF27" s="757"/>
      <c r="RYG27" s="757"/>
      <c r="RYH27" s="757"/>
      <c r="RYI27" s="757"/>
      <c r="RYJ27" s="757"/>
      <c r="RYK27" s="757"/>
      <c r="RYL27" s="757"/>
      <c r="RYM27" s="757"/>
      <c r="RYN27" s="757"/>
      <c r="RYO27" s="757"/>
      <c r="RYP27" s="757"/>
      <c r="RYQ27" s="757"/>
      <c r="RYR27" s="757"/>
      <c r="RYS27" s="757"/>
      <c r="RYT27" s="757"/>
      <c r="RYU27" s="757"/>
      <c r="RYV27" s="757"/>
      <c r="RYW27" s="757"/>
      <c r="RYX27" s="757"/>
      <c r="RYY27" s="757"/>
      <c r="RYZ27" s="757"/>
      <c r="RZA27" s="757"/>
      <c r="RZB27" s="757"/>
      <c r="RZC27" s="757"/>
      <c r="RZD27" s="757"/>
      <c r="RZE27" s="757"/>
      <c r="RZF27" s="757"/>
      <c r="RZG27" s="757"/>
      <c r="RZH27" s="757"/>
      <c r="RZI27" s="757"/>
      <c r="RZJ27" s="757"/>
      <c r="RZK27" s="757"/>
      <c r="RZL27" s="757"/>
      <c r="RZM27" s="757"/>
      <c r="RZN27" s="757"/>
      <c r="RZO27" s="757"/>
      <c r="RZP27" s="757"/>
      <c r="RZQ27" s="757"/>
      <c r="RZR27" s="757"/>
      <c r="RZS27" s="757"/>
      <c r="RZT27" s="757"/>
      <c r="RZU27" s="757"/>
      <c r="RZV27" s="757"/>
      <c r="RZW27" s="757"/>
      <c r="RZX27" s="757"/>
      <c r="RZY27" s="757"/>
      <c r="RZZ27" s="757"/>
      <c r="SAA27" s="757"/>
      <c r="SAB27" s="757"/>
      <c r="SAC27" s="757"/>
      <c r="SAD27" s="757"/>
      <c r="SAE27" s="757"/>
      <c r="SAF27" s="757"/>
      <c r="SAG27" s="757"/>
      <c r="SAH27" s="757"/>
      <c r="SAI27" s="757"/>
      <c r="SAJ27" s="757"/>
      <c r="SAK27" s="757"/>
      <c r="SAL27" s="757"/>
      <c r="SAM27" s="757"/>
      <c r="SAN27" s="757"/>
      <c r="SAO27" s="757"/>
      <c r="SAP27" s="757"/>
      <c r="SAQ27" s="757"/>
      <c r="SAR27" s="757"/>
      <c r="SAS27" s="757"/>
      <c r="SAT27" s="757"/>
      <c r="SAU27" s="757"/>
      <c r="SAV27" s="757"/>
      <c r="SAW27" s="757"/>
      <c r="SAX27" s="757"/>
      <c r="SAY27" s="757"/>
      <c r="SAZ27" s="757"/>
      <c r="SBA27" s="757"/>
      <c r="SBB27" s="757"/>
      <c r="SBC27" s="757"/>
      <c r="SBD27" s="757"/>
      <c r="SBE27" s="757"/>
      <c r="SBF27" s="757"/>
      <c r="SBG27" s="757"/>
      <c r="SBH27" s="757"/>
      <c r="SBI27" s="757"/>
      <c r="SBJ27" s="757"/>
      <c r="SBK27" s="757"/>
      <c r="SBL27" s="757"/>
      <c r="SBM27" s="757"/>
      <c r="SBN27" s="757"/>
      <c r="SBO27" s="757"/>
      <c r="SBP27" s="757"/>
      <c r="SBQ27" s="757"/>
      <c r="SBR27" s="757"/>
      <c r="SBS27" s="757"/>
      <c r="SBT27" s="757"/>
      <c r="SBU27" s="757"/>
      <c r="SBV27" s="757"/>
      <c r="SBW27" s="757"/>
      <c r="SBX27" s="757"/>
      <c r="SBY27" s="757"/>
      <c r="SBZ27" s="757"/>
      <c r="SCA27" s="757"/>
      <c r="SCB27" s="757"/>
      <c r="SCC27" s="757"/>
      <c r="SCD27" s="757"/>
      <c r="SCE27" s="757"/>
      <c r="SCF27" s="757"/>
      <c r="SCG27" s="757"/>
      <c r="SCH27" s="757"/>
      <c r="SCI27" s="757"/>
      <c r="SCJ27" s="757"/>
      <c r="SCK27" s="757"/>
      <c r="SCL27" s="757"/>
      <c r="SCM27" s="757"/>
      <c r="SCN27" s="757"/>
      <c r="SCO27" s="757"/>
      <c r="SCP27" s="757"/>
      <c r="SCQ27" s="757"/>
      <c r="SCR27" s="757"/>
      <c r="SCS27" s="757"/>
      <c r="SCT27" s="757"/>
      <c r="SCU27" s="757"/>
      <c r="SCV27" s="757"/>
      <c r="SCW27" s="757"/>
      <c r="SCX27" s="757"/>
      <c r="SCY27" s="757"/>
      <c r="SCZ27" s="757"/>
      <c r="SDA27" s="757"/>
      <c r="SDB27" s="757"/>
      <c r="SDC27" s="757"/>
      <c r="SDD27" s="757"/>
      <c r="SDE27" s="757"/>
      <c r="SDF27" s="757"/>
      <c r="SDG27" s="757"/>
      <c r="SDH27" s="757"/>
      <c r="SDI27" s="757"/>
      <c r="SDJ27" s="757"/>
      <c r="SDK27" s="757"/>
      <c r="SDL27" s="757"/>
      <c r="SDM27" s="757"/>
      <c r="SDN27" s="757"/>
      <c r="SDO27" s="757"/>
      <c r="SDP27" s="757"/>
      <c r="SDQ27" s="757"/>
      <c r="SDR27" s="757"/>
      <c r="SDS27" s="757"/>
      <c r="SDT27" s="757"/>
      <c r="SDU27" s="757"/>
      <c r="SDV27" s="757"/>
      <c r="SDW27" s="757"/>
      <c r="SDX27" s="757"/>
      <c r="SDY27" s="757"/>
      <c r="SDZ27" s="757"/>
      <c r="SEA27" s="757"/>
      <c r="SEB27" s="757"/>
      <c r="SEC27" s="757"/>
      <c r="SED27" s="757"/>
      <c r="SEE27" s="757"/>
      <c r="SEF27" s="757"/>
      <c r="SEG27" s="757"/>
      <c r="SEH27" s="757"/>
      <c r="SEI27" s="757"/>
      <c r="SEJ27" s="757"/>
      <c r="SEK27" s="757"/>
      <c r="SEL27" s="757"/>
      <c r="SEM27" s="757"/>
      <c r="SEN27" s="757"/>
      <c r="SEO27" s="757"/>
      <c r="SEP27" s="757"/>
      <c r="SEQ27" s="757"/>
      <c r="SER27" s="757"/>
      <c r="SES27" s="757"/>
      <c r="SET27" s="757"/>
      <c r="SEU27" s="757"/>
      <c r="SEV27" s="757"/>
      <c r="SEW27" s="757"/>
      <c r="SEX27" s="757"/>
      <c r="SEY27" s="757"/>
      <c r="SEZ27" s="757"/>
      <c r="SFA27" s="757"/>
      <c r="SFB27" s="757"/>
      <c r="SFC27" s="757"/>
      <c r="SFD27" s="757"/>
      <c r="SFE27" s="757"/>
      <c r="SFF27" s="757"/>
      <c r="SFG27" s="757"/>
      <c r="SFH27" s="757"/>
      <c r="SFI27" s="757"/>
      <c r="SFJ27" s="757"/>
      <c r="SFK27" s="757"/>
      <c r="SFL27" s="757"/>
      <c r="SFM27" s="757"/>
      <c r="SFN27" s="757"/>
      <c r="SFO27" s="757"/>
      <c r="SFP27" s="757"/>
      <c r="SFQ27" s="757"/>
      <c r="SFR27" s="757"/>
      <c r="SFS27" s="757"/>
      <c r="SFT27" s="757"/>
      <c r="SFU27" s="757"/>
      <c r="SFV27" s="757"/>
      <c r="SFW27" s="757"/>
      <c r="SFX27" s="757"/>
      <c r="SFY27" s="757"/>
      <c r="SFZ27" s="757"/>
      <c r="SGA27" s="757"/>
      <c r="SGB27" s="757"/>
      <c r="SGC27" s="757"/>
      <c r="SGD27" s="757"/>
      <c r="SGE27" s="757"/>
      <c r="SGF27" s="757"/>
      <c r="SGG27" s="757"/>
      <c r="SGH27" s="757"/>
      <c r="SGI27" s="757"/>
      <c r="SGJ27" s="757"/>
      <c r="SGK27" s="757"/>
      <c r="SGL27" s="757"/>
      <c r="SGM27" s="757"/>
      <c r="SGN27" s="757"/>
      <c r="SGO27" s="757"/>
      <c r="SGP27" s="757"/>
      <c r="SGQ27" s="757"/>
      <c r="SGR27" s="757"/>
      <c r="SGS27" s="757"/>
      <c r="SGT27" s="757"/>
      <c r="SGU27" s="757"/>
      <c r="SGV27" s="757"/>
      <c r="SGW27" s="757"/>
      <c r="SGX27" s="757"/>
      <c r="SGY27" s="757"/>
      <c r="SGZ27" s="757"/>
      <c r="SHA27" s="757"/>
      <c r="SHB27" s="757"/>
      <c r="SHC27" s="757"/>
      <c r="SHD27" s="757"/>
      <c r="SHE27" s="757"/>
      <c r="SHF27" s="757"/>
      <c r="SHG27" s="757"/>
      <c r="SHH27" s="757"/>
      <c r="SHI27" s="757"/>
      <c r="SHJ27" s="757"/>
      <c r="SHK27" s="757"/>
      <c r="SHL27" s="757"/>
      <c r="SHM27" s="757"/>
      <c r="SHN27" s="757"/>
      <c r="SHO27" s="757"/>
      <c r="SHP27" s="757"/>
      <c r="SHQ27" s="757"/>
      <c r="SHR27" s="757"/>
      <c r="SHS27" s="757"/>
      <c r="SHT27" s="757"/>
      <c r="SHU27" s="757"/>
      <c r="SHV27" s="757"/>
      <c r="SHW27" s="757"/>
      <c r="SHX27" s="757"/>
      <c r="SHY27" s="757"/>
      <c r="SHZ27" s="757"/>
      <c r="SIA27" s="757"/>
      <c r="SIB27" s="757"/>
      <c r="SIC27" s="757"/>
      <c r="SID27" s="757"/>
      <c r="SIE27" s="757"/>
      <c r="SIF27" s="757"/>
      <c r="SIG27" s="757"/>
      <c r="SIH27" s="757"/>
      <c r="SII27" s="757"/>
      <c r="SIJ27" s="757"/>
      <c r="SIK27" s="757"/>
      <c r="SIL27" s="757"/>
      <c r="SIM27" s="757"/>
      <c r="SIN27" s="757"/>
      <c r="SIO27" s="757"/>
      <c r="SIP27" s="757"/>
      <c r="SIQ27" s="757"/>
      <c r="SIR27" s="757"/>
      <c r="SIS27" s="757"/>
      <c r="SIT27" s="757"/>
      <c r="SIU27" s="757"/>
      <c r="SIV27" s="757"/>
      <c r="SIW27" s="757"/>
      <c r="SIX27" s="757"/>
      <c r="SIY27" s="757"/>
      <c r="SIZ27" s="757"/>
      <c r="SJA27" s="757"/>
      <c r="SJB27" s="757"/>
      <c r="SJC27" s="757"/>
      <c r="SJD27" s="757"/>
      <c r="SJE27" s="757"/>
      <c r="SJF27" s="757"/>
      <c r="SJG27" s="757"/>
      <c r="SJH27" s="757"/>
      <c r="SJI27" s="757"/>
      <c r="SJJ27" s="757"/>
      <c r="SJK27" s="757"/>
      <c r="SJL27" s="757"/>
      <c r="SJM27" s="757"/>
      <c r="SJN27" s="757"/>
      <c r="SJO27" s="757"/>
      <c r="SJP27" s="757"/>
      <c r="SJQ27" s="757"/>
      <c r="SJR27" s="757"/>
      <c r="SJS27" s="757"/>
      <c r="SJT27" s="757"/>
      <c r="SJU27" s="757"/>
      <c r="SJV27" s="757"/>
      <c r="SJW27" s="757"/>
      <c r="SJX27" s="757"/>
      <c r="SJY27" s="757"/>
      <c r="SJZ27" s="757"/>
      <c r="SKA27" s="757"/>
      <c r="SKB27" s="757"/>
      <c r="SKC27" s="757"/>
      <c r="SKD27" s="757"/>
      <c r="SKE27" s="757"/>
      <c r="SKF27" s="757"/>
      <c r="SKG27" s="757"/>
      <c r="SKH27" s="757"/>
      <c r="SKI27" s="757"/>
      <c r="SKJ27" s="757"/>
      <c r="SKK27" s="757"/>
      <c r="SKL27" s="757"/>
      <c r="SKM27" s="757"/>
      <c r="SKN27" s="757"/>
      <c r="SKO27" s="757"/>
      <c r="SKP27" s="757"/>
      <c r="SKQ27" s="757"/>
      <c r="SKR27" s="757"/>
      <c r="SKS27" s="757"/>
      <c r="SKT27" s="757"/>
      <c r="SKU27" s="757"/>
      <c r="SKV27" s="757"/>
      <c r="SKW27" s="757"/>
      <c r="SKX27" s="757"/>
      <c r="SKY27" s="757"/>
      <c r="SKZ27" s="757"/>
      <c r="SLA27" s="757"/>
      <c r="SLB27" s="757"/>
      <c r="SLC27" s="757"/>
      <c r="SLD27" s="757"/>
      <c r="SLE27" s="757"/>
      <c r="SLF27" s="757"/>
      <c r="SLG27" s="757"/>
      <c r="SLH27" s="757"/>
      <c r="SLI27" s="757"/>
      <c r="SLJ27" s="757"/>
      <c r="SLK27" s="757"/>
      <c r="SLL27" s="757"/>
      <c r="SLM27" s="757"/>
      <c r="SLN27" s="757"/>
      <c r="SLO27" s="757"/>
      <c r="SLP27" s="757"/>
      <c r="SLQ27" s="757"/>
      <c r="SLR27" s="757"/>
      <c r="SLS27" s="757"/>
      <c r="SLT27" s="757"/>
      <c r="SLU27" s="757"/>
      <c r="SLV27" s="757"/>
      <c r="SLW27" s="757"/>
      <c r="SLX27" s="757"/>
      <c r="SLY27" s="757"/>
      <c r="SLZ27" s="757"/>
      <c r="SMA27" s="757"/>
      <c r="SMB27" s="757"/>
      <c r="SMC27" s="757"/>
      <c r="SMD27" s="757"/>
      <c r="SME27" s="757"/>
      <c r="SMF27" s="757"/>
      <c r="SMG27" s="757"/>
      <c r="SMH27" s="757"/>
      <c r="SMI27" s="757"/>
      <c r="SMJ27" s="757"/>
      <c r="SMK27" s="757"/>
      <c r="SML27" s="757"/>
      <c r="SMM27" s="757"/>
      <c r="SMN27" s="757"/>
      <c r="SMO27" s="757"/>
      <c r="SMP27" s="757"/>
      <c r="SMQ27" s="757"/>
      <c r="SMR27" s="757"/>
      <c r="SMS27" s="757"/>
      <c r="SMT27" s="757"/>
      <c r="SMU27" s="757"/>
      <c r="SMV27" s="757"/>
      <c r="SMW27" s="757"/>
      <c r="SMX27" s="757"/>
      <c r="SMY27" s="757"/>
      <c r="SMZ27" s="757"/>
      <c r="SNA27" s="757"/>
      <c r="SNB27" s="757"/>
      <c r="SNC27" s="757"/>
      <c r="SND27" s="757"/>
      <c r="SNE27" s="757"/>
      <c r="SNF27" s="757"/>
      <c r="SNG27" s="757"/>
      <c r="SNH27" s="757"/>
      <c r="SNI27" s="757"/>
      <c r="SNJ27" s="757"/>
      <c r="SNK27" s="757"/>
      <c r="SNL27" s="757"/>
      <c r="SNM27" s="757"/>
      <c r="SNN27" s="757"/>
      <c r="SNO27" s="757"/>
      <c r="SNP27" s="757"/>
      <c r="SNQ27" s="757"/>
      <c r="SNR27" s="757"/>
      <c r="SNS27" s="757"/>
      <c r="SNT27" s="757"/>
      <c r="SNU27" s="757"/>
      <c r="SNV27" s="757"/>
      <c r="SNW27" s="757"/>
      <c r="SNX27" s="757"/>
      <c r="SNY27" s="757"/>
      <c r="SNZ27" s="757"/>
      <c r="SOA27" s="757"/>
      <c r="SOB27" s="757"/>
      <c r="SOC27" s="757"/>
      <c r="SOD27" s="757"/>
      <c r="SOE27" s="757"/>
      <c r="SOF27" s="757"/>
      <c r="SOG27" s="757"/>
      <c r="SOH27" s="757"/>
      <c r="SOI27" s="757"/>
      <c r="SOJ27" s="757"/>
      <c r="SOK27" s="757"/>
      <c r="SOL27" s="757"/>
      <c r="SOM27" s="757"/>
      <c r="SON27" s="757"/>
      <c r="SOO27" s="757"/>
      <c r="SOP27" s="757"/>
      <c r="SOQ27" s="757"/>
      <c r="SOR27" s="757"/>
      <c r="SOS27" s="757"/>
      <c r="SOT27" s="757"/>
      <c r="SOU27" s="757"/>
      <c r="SOV27" s="757"/>
      <c r="SOW27" s="757"/>
      <c r="SOX27" s="757"/>
      <c r="SOY27" s="757"/>
      <c r="SOZ27" s="757"/>
      <c r="SPA27" s="757"/>
      <c r="SPB27" s="757"/>
      <c r="SPC27" s="757"/>
      <c r="SPD27" s="757"/>
      <c r="SPE27" s="757"/>
      <c r="SPF27" s="757"/>
      <c r="SPG27" s="757"/>
      <c r="SPH27" s="757"/>
      <c r="SPI27" s="757"/>
      <c r="SPJ27" s="757"/>
      <c r="SPK27" s="757"/>
      <c r="SPL27" s="757"/>
      <c r="SPM27" s="757"/>
      <c r="SPN27" s="757"/>
      <c r="SPO27" s="757"/>
      <c r="SPP27" s="757"/>
      <c r="SPQ27" s="757"/>
      <c r="SPR27" s="757"/>
      <c r="SPS27" s="757"/>
      <c r="SPT27" s="757"/>
      <c r="SPU27" s="757"/>
      <c r="SPV27" s="757"/>
      <c r="SPW27" s="757"/>
      <c r="SPX27" s="757"/>
      <c r="SPY27" s="757"/>
      <c r="SPZ27" s="757"/>
      <c r="SQA27" s="757"/>
      <c r="SQB27" s="757"/>
      <c r="SQC27" s="757"/>
      <c r="SQD27" s="757"/>
      <c r="SQE27" s="757"/>
      <c r="SQF27" s="757"/>
      <c r="SQG27" s="757"/>
      <c r="SQH27" s="757"/>
      <c r="SQI27" s="757"/>
      <c r="SQJ27" s="757"/>
      <c r="SQK27" s="757"/>
      <c r="SQL27" s="757"/>
      <c r="SQM27" s="757"/>
      <c r="SQN27" s="757"/>
      <c r="SQO27" s="757"/>
      <c r="SQP27" s="757"/>
      <c r="SQQ27" s="757"/>
      <c r="SQR27" s="757"/>
      <c r="SQS27" s="757"/>
      <c r="SQT27" s="757"/>
      <c r="SQU27" s="757"/>
      <c r="SQV27" s="757"/>
      <c r="SQW27" s="757"/>
      <c r="SQX27" s="757"/>
      <c r="SQY27" s="757"/>
      <c r="SQZ27" s="757"/>
      <c r="SRA27" s="757"/>
      <c r="SRB27" s="757"/>
      <c r="SRC27" s="757"/>
      <c r="SRD27" s="757"/>
      <c r="SRE27" s="757"/>
      <c r="SRF27" s="757"/>
      <c r="SRG27" s="757"/>
      <c r="SRH27" s="757"/>
      <c r="SRI27" s="757"/>
      <c r="SRJ27" s="757"/>
      <c r="SRK27" s="757"/>
      <c r="SRL27" s="757"/>
      <c r="SRM27" s="757"/>
      <c r="SRN27" s="757"/>
      <c r="SRO27" s="757"/>
      <c r="SRP27" s="757"/>
      <c r="SRQ27" s="757"/>
      <c r="SRR27" s="757"/>
      <c r="SRS27" s="757"/>
      <c r="SRT27" s="757"/>
      <c r="SRU27" s="757"/>
      <c r="SRV27" s="757"/>
      <c r="SRW27" s="757"/>
      <c r="SRX27" s="757"/>
      <c r="SRY27" s="757"/>
      <c r="SRZ27" s="757"/>
      <c r="SSA27" s="757"/>
      <c r="SSB27" s="757"/>
      <c r="SSC27" s="757"/>
      <c r="SSD27" s="757"/>
      <c r="SSE27" s="757"/>
      <c r="SSF27" s="757"/>
      <c r="SSG27" s="757"/>
      <c r="SSH27" s="757"/>
      <c r="SSI27" s="757"/>
      <c r="SSJ27" s="757"/>
      <c r="SSK27" s="757"/>
      <c r="SSL27" s="757"/>
      <c r="SSM27" s="757"/>
      <c r="SSN27" s="757"/>
      <c r="SSO27" s="757"/>
      <c r="SSP27" s="757"/>
      <c r="SSQ27" s="757"/>
      <c r="SSR27" s="757"/>
      <c r="SSS27" s="757"/>
      <c r="SST27" s="757"/>
      <c r="SSU27" s="757"/>
      <c r="SSV27" s="757"/>
      <c r="SSW27" s="757"/>
      <c r="SSX27" s="757"/>
      <c r="SSY27" s="757"/>
      <c r="SSZ27" s="757"/>
      <c r="STA27" s="757"/>
      <c r="STB27" s="757"/>
      <c r="STC27" s="757"/>
      <c r="STD27" s="757"/>
      <c r="STE27" s="757"/>
      <c r="STF27" s="757"/>
      <c r="STG27" s="757"/>
      <c r="STH27" s="757"/>
      <c r="STI27" s="757"/>
      <c r="STJ27" s="757"/>
      <c r="STK27" s="757"/>
      <c r="STL27" s="757"/>
      <c r="STM27" s="757"/>
      <c r="STN27" s="757"/>
      <c r="STO27" s="757"/>
      <c r="STP27" s="757"/>
      <c r="STQ27" s="757"/>
      <c r="STR27" s="757"/>
      <c r="STS27" s="757"/>
      <c r="STT27" s="757"/>
      <c r="STU27" s="757"/>
      <c r="STV27" s="757"/>
      <c r="STW27" s="757"/>
      <c r="STX27" s="757"/>
      <c r="STY27" s="757"/>
      <c r="STZ27" s="757"/>
      <c r="SUA27" s="757"/>
      <c r="SUB27" s="757"/>
      <c r="SUC27" s="757"/>
      <c r="SUD27" s="757"/>
      <c r="SUE27" s="757"/>
      <c r="SUF27" s="757"/>
      <c r="SUG27" s="757"/>
      <c r="SUH27" s="757"/>
      <c r="SUI27" s="757"/>
      <c r="SUJ27" s="757"/>
      <c r="SUK27" s="757"/>
      <c r="SUL27" s="757"/>
      <c r="SUM27" s="757"/>
      <c r="SUN27" s="757"/>
      <c r="SUO27" s="757"/>
      <c r="SUP27" s="757"/>
      <c r="SUQ27" s="757"/>
      <c r="SUR27" s="757"/>
      <c r="SUS27" s="757"/>
      <c r="SUT27" s="757"/>
      <c r="SUU27" s="757"/>
      <c r="SUV27" s="757"/>
      <c r="SUW27" s="757"/>
      <c r="SUX27" s="757"/>
      <c r="SUY27" s="757"/>
      <c r="SUZ27" s="757"/>
      <c r="SVA27" s="757"/>
      <c r="SVB27" s="757"/>
      <c r="SVC27" s="757"/>
      <c r="SVD27" s="757"/>
      <c r="SVE27" s="757"/>
      <c r="SVF27" s="757"/>
      <c r="SVG27" s="757"/>
      <c r="SVH27" s="757"/>
      <c r="SVI27" s="757"/>
      <c r="SVJ27" s="757"/>
      <c r="SVK27" s="757"/>
      <c r="SVL27" s="757"/>
      <c r="SVM27" s="757"/>
      <c r="SVN27" s="757"/>
      <c r="SVO27" s="757"/>
      <c r="SVP27" s="757"/>
      <c r="SVQ27" s="757"/>
      <c r="SVR27" s="757"/>
      <c r="SVS27" s="757"/>
      <c r="SVT27" s="757"/>
      <c r="SVU27" s="757"/>
      <c r="SVV27" s="757"/>
      <c r="SVW27" s="757"/>
      <c r="SVX27" s="757"/>
      <c r="SVY27" s="757"/>
      <c r="SVZ27" s="757"/>
      <c r="SWA27" s="757"/>
      <c r="SWB27" s="757"/>
      <c r="SWC27" s="757"/>
      <c r="SWD27" s="757"/>
      <c r="SWE27" s="757"/>
      <c r="SWF27" s="757"/>
      <c r="SWG27" s="757"/>
      <c r="SWH27" s="757"/>
      <c r="SWI27" s="757"/>
      <c r="SWJ27" s="757"/>
      <c r="SWK27" s="757"/>
      <c r="SWL27" s="757"/>
      <c r="SWM27" s="757"/>
      <c r="SWN27" s="757"/>
      <c r="SWO27" s="757"/>
      <c r="SWP27" s="757"/>
      <c r="SWQ27" s="757"/>
      <c r="SWR27" s="757"/>
      <c r="SWS27" s="757"/>
      <c r="SWT27" s="757"/>
      <c r="SWU27" s="757"/>
      <c r="SWV27" s="757"/>
      <c r="SWW27" s="757"/>
      <c r="SWX27" s="757"/>
      <c r="SWY27" s="757"/>
      <c r="SWZ27" s="757"/>
      <c r="SXA27" s="757"/>
      <c r="SXB27" s="757"/>
      <c r="SXC27" s="757"/>
      <c r="SXD27" s="757"/>
      <c r="SXE27" s="757"/>
      <c r="SXF27" s="757"/>
      <c r="SXG27" s="757"/>
      <c r="SXH27" s="757"/>
      <c r="SXI27" s="757"/>
      <c r="SXJ27" s="757"/>
      <c r="SXK27" s="757"/>
      <c r="SXL27" s="757"/>
      <c r="SXM27" s="757"/>
      <c r="SXN27" s="757"/>
      <c r="SXO27" s="757"/>
      <c r="SXP27" s="757"/>
      <c r="SXQ27" s="757"/>
      <c r="SXR27" s="757"/>
      <c r="SXS27" s="757"/>
      <c r="SXT27" s="757"/>
      <c r="SXU27" s="757"/>
      <c r="SXV27" s="757"/>
      <c r="SXW27" s="757"/>
      <c r="SXX27" s="757"/>
      <c r="SXY27" s="757"/>
      <c r="SXZ27" s="757"/>
      <c r="SYA27" s="757"/>
      <c r="SYB27" s="757"/>
      <c r="SYC27" s="757"/>
      <c r="SYD27" s="757"/>
      <c r="SYE27" s="757"/>
      <c r="SYF27" s="757"/>
      <c r="SYG27" s="757"/>
      <c r="SYH27" s="757"/>
      <c r="SYI27" s="757"/>
      <c r="SYJ27" s="757"/>
      <c r="SYK27" s="757"/>
      <c r="SYL27" s="757"/>
      <c r="SYM27" s="757"/>
      <c r="SYN27" s="757"/>
      <c r="SYO27" s="757"/>
      <c r="SYP27" s="757"/>
      <c r="SYQ27" s="757"/>
      <c r="SYR27" s="757"/>
      <c r="SYS27" s="757"/>
      <c r="SYT27" s="757"/>
      <c r="SYU27" s="757"/>
      <c r="SYV27" s="757"/>
      <c r="SYW27" s="757"/>
      <c r="SYX27" s="757"/>
      <c r="SYY27" s="757"/>
      <c r="SYZ27" s="757"/>
      <c r="SZA27" s="757"/>
      <c r="SZB27" s="757"/>
      <c r="SZC27" s="757"/>
      <c r="SZD27" s="757"/>
      <c r="SZE27" s="757"/>
      <c r="SZF27" s="757"/>
      <c r="SZG27" s="757"/>
      <c r="SZH27" s="757"/>
      <c r="SZI27" s="757"/>
      <c r="SZJ27" s="757"/>
      <c r="SZK27" s="757"/>
      <c r="SZL27" s="757"/>
      <c r="SZM27" s="757"/>
      <c r="SZN27" s="757"/>
      <c r="SZO27" s="757"/>
      <c r="SZP27" s="757"/>
      <c r="SZQ27" s="757"/>
      <c r="SZR27" s="757"/>
      <c r="SZS27" s="757"/>
      <c r="SZT27" s="757"/>
      <c r="SZU27" s="757"/>
      <c r="SZV27" s="757"/>
      <c r="SZW27" s="757"/>
      <c r="SZX27" s="757"/>
      <c r="SZY27" s="757"/>
      <c r="SZZ27" s="757"/>
      <c r="TAA27" s="757"/>
      <c r="TAB27" s="757"/>
      <c r="TAC27" s="757"/>
      <c r="TAD27" s="757"/>
      <c r="TAE27" s="757"/>
      <c r="TAF27" s="757"/>
      <c r="TAG27" s="757"/>
      <c r="TAH27" s="757"/>
      <c r="TAI27" s="757"/>
      <c r="TAJ27" s="757"/>
      <c r="TAK27" s="757"/>
      <c r="TAL27" s="757"/>
      <c r="TAM27" s="757"/>
      <c r="TAN27" s="757"/>
      <c r="TAO27" s="757"/>
      <c r="TAP27" s="757"/>
      <c r="TAQ27" s="757"/>
      <c r="TAR27" s="757"/>
      <c r="TAS27" s="757"/>
      <c r="TAT27" s="757"/>
      <c r="TAU27" s="757"/>
      <c r="TAV27" s="757"/>
      <c r="TAW27" s="757"/>
      <c r="TAX27" s="757"/>
      <c r="TAY27" s="757"/>
      <c r="TAZ27" s="757"/>
      <c r="TBA27" s="757"/>
      <c r="TBB27" s="757"/>
      <c r="TBC27" s="757"/>
      <c r="TBD27" s="757"/>
      <c r="TBE27" s="757"/>
      <c r="TBF27" s="757"/>
      <c r="TBG27" s="757"/>
      <c r="TBH27" s="757"/>
      <c r="TBI27" s="757"/>
      <c r="TBJ27" s="757"/>
      <c r="TBK27" s="757"/>
      <c r="TBL27" s="757"/>
      <c r="TBM27" s="757"/>
      <c r="TBN27" s="757"/>
      <c r="TBO27" s="757"/>
      <c r="TBP27" s="757"/>
      <c r="TBQ27" s="757"/>
      <c r="TBR27" s="757"/>
      <c r="TBS27" s="757"/>
      <c r="TBT27" s="757"/>
      <c r="TBU27" s="757"/>
      <c r="TBV27" s="757"/>
      <c r="TBW27" s="757"/>
      <c r="TBX27" s="757"/>
      <c r="TBY27" s="757"/>
      <c r="TBZ27" s="757"/>
      <c r="TCA27" s="757"/>
      <c r="TCB27" s="757"/>
      <c r="TCC27" s="757"/>
      <c r="TCD27" s="757"/>
      <c r="TCE27" s="757"/>
      <c r="TCF27" s="757"/>
      <c r="TCG27" s="757"/>
      <c r="TCH27" s="757"/>
      <c r="TCI27" s="757"/>
      <c r="TCJ27" s="757"/>
      <c r="TCK27" s="757"/>
      <c r="TCL27" s="757"/>
      <c r="TCM27" s="757"/>
      <c r="TCN27" s="757"/>
      <c r="TCO27" s="757"/>
      <c r="TCP27" s="757"/>
      <c r="TCQ27" s="757"/>
      <c r="TCR27" s="757"/>
      <c r="TCS27" s="757"/>
      <c r="TCT27" s="757"/>
      <c r="TCU27" s="757"/>
      <c r="TCV27" s="757"/>
      <c r="TCW27" s="757"/>
      <c r="TCX27" s="757"/>
      <c r="TCY27" s="757"/>
      <c r="TCZ27" s="757"/>
      <c r="TDA27" s="757"/>
      <c r="TDB27" s="757"/>
      <c r="TDC27" s="757"/>
      <c r="TDD27" s="757"/>
      <c r="TDE27" s="757"/>
      <c r="TDF27" s="757"/>
      <c r="TDG27" s="757"/>
      <c r="TDH27" s="757"/>
      <c r="TDI27" s="757"/>
      <c r="TDJ27" s="757"/>
      <c r="TDK27" s="757"/>
      <c r="TDL27" s="757"/>
      <c r="TDM27" s="757"/>
      <c r="TDN27" s="757"/>
      <c r="TDO27" s="757"/>
      <c r="TDP27" s="757"/>
      <c r="TDQ27" s="757"/>
      <c r="TDR27" s="757"/>
      <c r="TDS27" s="757"/>
      <c r="TDT27" s="757"/>
      <c r="TDU27" s="757"/>
      <c r="TDV27" s="757"/>
      <c r="TDW27" s="757"/>
      <c r="TDX27" s="757"/>
      <c r="TDY27" s="757"/>
      <c r="TDZ27" s="757"/>
      <c r="TEA27" s="757"/>
      <c r="TEB27" s="757"/>
      <c r="TEC27" s="757"/>
      <c r="TED27" s="757"/>
      <c r="TEE27" s="757"/>
      <c r="TEF27" s="757"/>
      <c r="TEG27" s="757"/>
      <c r="TEH27" s="757"/>
      <c r="TEI27" s="757"/>
      <c r="TEJ27" s="757"/>
      <c r="TEK27" s="757"/>
      <c r="TEL27" s="757"/>
      <c r="TEM27" s="757"/>
      <c r="TEN27" s="757"/>
      <c r="TEO27" s="757"/>
      <c r="TEP27" s="757"/>
      <c r="TEQ27" s="757"/>
      <c r="TER27" s="757"/>
      <c r="TES27" s="757"/>
      <c r="TET27" s="757"/>
      <c r="TEU27" s="757"/>
      <c r="TEV27" s="757"/>
      <c r="TEW27" s="757"/>
      <c r="TEX27" s="757"/>
      <c r="TEY27" s="757"/>
      <c r="TEZ27" s="757"/>
      <c r="TFA27" s="757"/>
      <c r="TFB27" s="757"/>
      <c r="TFC27" s="757"/>
      <c r="TFD27" s="757"/>
      <c r="TFE27" s="757"/>
      <c r="TFF27" s="757"/>
      <c r="TFG27" s="757"/>
      <c r="TFH27" s="757"/>
      <c r="TFI27" s="757"/>
      <c r="TFJ27" s="757"/>
      <c r="TFK27" s="757"/>
      <c r="TFL27" s="757"/>
      <c r="TFM27" s="757"/>
      <c r="TFN27" s="757"/>
      <c r="TFO27" s="757"/>
      <c r="TFP27" s="757"/>
      <c r="TFQ27" s="757"/>
      <c r="TFR27" s="757"/>
      <c r="TFS27" s="757"/>
      <c r="TFT27" s="757"/>
      <c r="TFU27" s="757"/>
      <c r="TFV27" s="757"/>
      <c r="TFW27" s="757"/>
      <c r="TFX27" s="757"/>
      <c r="TFY27" s="757"/>
      <c r="TFZ27" s="757"/>
      <c r="TGA27" s="757"/>
      <c r="TGB27" s="757"/>
      <c r="TGC27" s="757"/>
      <c r="TGD27" s="757"/>
      <c r="TGE27" s="757"/>
      <c r="TGF27" s="757"/>
      <c r="TGG27" s="757"/>
      <c r="TGH27" s="757"/>
      <c r="TGI27" s="757"/>
      <c r="TGJ27" s="757"/>
      <c r="TGK27" s="757"/>
      <c r="TGL27" s="757"/>
      <c r="TGM27" s="757"/>
      <c r="TGN27" s="757"/>
      <c r="TGO27" s="757"/>
      <c r="TGP27" s="757"/>
      <c r="TGQ27" s="757"/>
      <c r="TGR27" s="757"/>
      <c r="TGS27" s="757"/>
      <c r="TGT27" s="757"/>
      <c r="TGU27" s="757"/>
      <c r="TGV27" s="757"/>
      <c r="TGW27" s="757"/>
      <c r="TGX27" s="757"/>
      <c r="TGY27" s="757"/>
      <c r="TGZ27" s="757"/>
      <c r="THA27" s="757"/>
      <c r="THB27" s="757"/>
      <c r="THC27" s="757"/>
      <c r="THD27" s="757"/>
      <c r="THE27" s="757"/>
      <c r="THF27" s="757"/>
      <c r="THG27" s="757"/>
      <c r="THH27" s="757"/>
      <c r="THI27" s="757"/>
      <c r="THJ27" s="757"/>
      <c r="THK27" s="757"/>
      <c r="THL27" s="757"/>
      <c r="THM27" s="757"/>
      <c r="THN27" s="757"/>
      <c r="THO27" s="757"/>
      <c r="THP27" s="757"/>
      <c r="THQ27" s="757"/>
      <c r="THR27" s="757"/>
      <c r="THS27" s="757"/>
      <c r="THT27" s="757"/>
      <c r="THU27" s="757"/>
      <c r="THV27" s="757"/>
      <c r="THW27" s="757"/>
      <c r="THX27" s="757"/>
      <c r="THY27" s="757"/>
      <c r="THZ27" s="757"/>
      <c r="TIA27" s="757"/>
      <c r="TIB27" s="757"/>
      <c r="TIC27" s="757"/>
      <c r="TID27" s="757"/>
      <c r="TIE27" s="757"/>
      <c r="TIF27" s="757"/>
      <c r="TIG27" s="757"/>
      <c r="TIH27" s="757"/>
      <c r="TII27" s="757"/>
      <c r="TIJ27" s="757"/>
      <c r="TIK27" s="757"/>
      <c r="TIL27" s="757"/>
      <c r="TIM27" s="757"/>
      <c r="TIN27" s="757"/>
      <c r="TIO27" s="757"/>
      <c r="TIP27" s="757"/>
      <c r="TIQ27" s="757"/>
      <c r="TIR27" s="757"/>
      <c r="TIS27" s="757"/>
      <c r="TIT27" s="757"/>
      <c r="TIU27" s="757"/>
      <c r="TIV27" s="757"/>
      <c r="TIW27" s="757"/>
      <c r="TIX27" s="757"/>
      <c r="TIY27" s="757"/>
      <c r="TIZ27" s="757"/>
      <c r="TJA27" s="757"/>
      <c r="TJB27" s="757"/>
      <c r="TJC27" s="757"/>
      <c r="TJD27" s="757"/>
      <c r="TJE27" s="757"/>
      <c r="TJF27" s="757"/>
      <c r="TJG27" s="757"/>
      <c r="TJH27" s="757"/>
      <c r="TJI27" s="757"/>
      <c r="TJJ27" s="757"/>
      <c r="TJK27" s="757"/>
      <c r="TJL27" s="757"/>
      <c r="TJM27" s="757"/>
      <c r="TJN27" s="757"/>
      <c r="TJO27" s="757"/>
      <c r="TJP27" s="757"/>
      <c r="TJQ27" s="757"/>
      <c r="TJR27" s="757"/>
      <c r="TJS27" s="757"/>
      <c r="TJT27" s="757"/>
      <c r="TJU27" s="757"/>
      <c r="TJV27" s="757"/>
      <c r="TJW27" s="757"/>
      <c r="TJX27" s="757"/>
      <c r="TJY27" s="757"/>
      <c r="TJZ27" s="757"/>
      <c r="TKA27" s="757"/>
      <c r="TKB27" s="757"/>
      <c r="TKC27" s="757"/>
      <c r="TKD27" s="757"/>
      <c r="TKE27" s="757"/>
      <c r="TKF27" s="757"/>
      <c r="TKG27" s="757"/>
      <c r="TKH27" s="757"/>
      <c r="TKI27" s="757"/>
      <c r="TKJ27" s="757"/>
      <c r="TKK27" s="757"/>
      <c r="TKL27" s="757"/>
      <c r="TKM27" s="757"/>
      <c r="TKN27" s="757"/>
      <c r="TKO27" s="757"/>
      <c r="TKP27" s="757"/>
      <c r="TKQ27" s="757"/>
      <c r="TKR27" s="757"/>
      <c r="TKS27" s="757"/>
      <c r="TKT27" s="757"/>
      <c r="TKU27" s="757"/>
      <c r="TKV27" s="757"/>
      <c r="TKW27" s="757"/>
      <c r="TKX27" s="757"/>
      <c r="TKY27" s="757"/>
      <c r="TKZ27" s="757"/>
      <c r="TLA27" s="757"/>
      <c r="TLB27" s="757"/>
      <c r="TLC27" s="757"/>
      <c r="TLD27" s="757"/>
      <c r="TLE27" s="757"/>
      <c r="TLF27" s="757"/>
      <c r="TLG27" s="757"/>
      <c r="TLH27" s="757"/>
      <c r="TLI27" s="757"/>
      <c r="TLJ27" s="757"/>
      <c r="TLK27" s="757"/>
      <c r="TLL27" s="757"/>
      <c r="TLM27" s="757"/>
      <c r="TLN27" s="757"/>
      <c r="TLO27" s="757"/>
      <c r="TLP27" s="757"/>
      <c r="TLQ27" s="757"/>
      <c r="TLR27" s="757"/>
      <c r="TLS27" s="757"/>
      <c r="TLT27" s="757"/>
      <c r="TLU27" s="757"/>
      <c r="TLV27" s="757"/>
      <c r="TLW27" s="757"/>
      <c r="TLX27" s="757"/>
      <c r="TLY27" s="757"/>
      <c r="TLZ27" s="757"/>
      <c r="TMA27" s="757"/>
      <c r="TMB27" s="757"/>
      <c r="TMC27" s="757"/>
      <c r="TMD27" s="757"/>
      <c r="TME27" s="757"/>
      <c r="TMF27" s="757"/>
      <c r="TMG27" s="757"/>
      <c r="TMH27" s="757"/>
      <c r="TMI27" s="757"/>
      <c r="TMJ27" s="757"/>
      <c r="TMK27" s="757"/>
      <c r="TML27" s="757"/>
      <c r="TMM27" s="757"/>
      <c r="TMN27" s="757"/>
      <c r="TMO27" s="757"/>
      <c r="TMP27" s="757"/>
      <c r="TMQ27" s="757"/>
      <c r="TMR27" s="757"/>
      <c r="TMS27" s="757"/>
      <c r="TMT27" s="757"/>
      <c r="TMU27" s="757"/>
      <c r="TMV27" s="757"/>
      <c r="TMW27" s="757"/>
      <c r="TMX27" s="757"/>
      <c r="TMY27" s="757"/>
      <c r="TMZ27" s="757"/>
      <c r="TNA27" s="757"/>
      <c r="TNB27" s="757"/>
      <c r="TNC27" s="757"/>
      <c r="TND27" s="757"/>
      <c r="TNE27" s="757"/>
      <c r="TNF27" s="757"/>
      <c r="TNG27" s="757"/>
      <c r="TNH27" s="757"/>
      <c r="TNI27" s="757"/>
      <c r="TNJ27" s="757"/>
      <c r="TNK27" s="757"/>
      <c r="TNL27" s="757"/>
      <c r="TNM27" s="757"/>
      <c r="TNN27" s="757"/>
      <c r="TNO27" s="757"/>
      <c r="TNP27" s="757"/>
      <c r="TNQ27" s="757"/>
      <c r="TNR27" s="757"/>
      <c r="TNS27" s="757"/>
      <c r="TNT27" s="757"/>
      <c r="TNU27" s="757"/>
      <c r="TNV27" s="757"/>
      <c r="TNW27" s="757"/>
      <c r="TNX27" s="757"/>
      <c r="TNY27" s="757"/>
      <c r="TNZ27" s="757"/>
      <c r="TOA27" s="757"/>
      <c r="TOB27" s="757"/>
      <c r="TOC27" s="757"/>
      <c r="TOD27" s="757"/>
      <c r="TOE27" s="757"/>
      <c r="TOF27" s="757"/>
      <c r="TOG27" s="757"/>
      <c r="TOH27" s="757"/>
      <c r="TOI27" s="757"/>
      <c r="TOJ27" s="757"/>
      <c r="TOK27" s="757"/>
      <c r="TOL27" s="757"/>
      <c r="TOM27" s="757"/>
      <c r="TON27" s="757"/>
      <c r="TOO27" s="757"/>
      <c r="TOP27" s="757"/>
      <c r="TOQ27" s="757"/>
      <c r="TOR27" s="757"/>
      <c r="TOS27" s="757"/>
      <c r="TOT27" s="757"/>
      <c r="TOU27" s="757"/>
      <c r="TOV27" s="757"/>
      <c r="TOW27" s="757"/>
      <c r="TOX27" s="757"/>
      <c r="TOY27" s="757"/>
      <c r="TOZ27" s="757"/>
      <c r="TPA27" s="757"/>
      <c r="TPB27" s="757"/>
      <c r="TPC27" s="757"/>
      <c r="TPD27" s="757"/>
      <c r="TPE27" s="757"/>
      <c r="TPF27" s="757"/>
      <c r="TPG27" s="757"/>
      <c r="TPH27" s="757"/>
      <c r="TPI27" s="757"/>
      <c r="TPJ27" s="757"/>
      <c r="TPK27" s="757"/>
      <c r="TPL27" s="757"/>
      <c r="TPM27" s="757"/>
      <c r="TPN27" s="757"/>
      <c r="TPO27" s="757"/>
      <c r="TPP27" s="757"/>
      <c r="TPQ27" s="757"/>
      <c r="TPR27" s="757"/>
      <c r="TPS27" s="757"/>
      <c r="TPT27" s="757"/>
      <c r="TPU27" s="757"/>
      <c r="TPV27" s="757"/>
      <c r="TPW27" s="757"/>
      <c r="TPX27" s="757"/>
      <c r="TPY27" s="757"/>
      <c r="TPZ27" s="757"/>
      <c r="TQA27" s="757"/>
      <c r="TQB27" s="757"/>
      <c r="TQC27" s="757"/>
      <c r="TQD27" s="757"/>
      <c r="TQE27" s="757"/>
      <c r="TQF27" s="757"/>
      <c r="TQG27" s="757"/>
      <c r="TQH27" s="757"/>
      <c r="TQI27" s="757"/>
      <c r="TQJ27" s="757"/>
      <c r="TQK27" s="757"/>
      <c r="TQL27" s="757"/>
      <c r="TQM27" s="757"/>
      <c r="TQN27" s="757"/>
      <c r="TQO27" s="757"/>
      <c r="TQP27" s="757"/>
      <c r="TQQ27" s="757"/>
      <c r="TQR27" s="757"/>
      <c r="TQS27" s="757"/>
      <c r="TQT27" s="757"/>
      <c r="TQU27" s="757"/>
      <c r="TQV27" s="757"/>
      <c r="TQW27" s="757"/>
      <c r="TQX27" s="757"/>
      <c r="TQY27" s="757"/>
      <c r="TQZ27" s="757"/>
      <c r="TRA27" s="757"/>
      <c r="TRB27" s="757"/>
      <c r="TRC27" s="757"/>
      <c r="TRD27" s="757"/>
      <c r="TRE27" s="757"/>
      <c r="TRF27" s="757"/>
      <c r="TRG27" s="757"/>
      <c r="TRH27" s="757"/>
      <c r="TRI27" s="757"/>
      <c r="TRJ27" s="757"/>
      <c r="TRK27" s="757"/>
      <c r="TRL27" s="757"/>
      <c r="TRM27" s="757"/>
      <c r="TRN27" s="757"/>
      <c r="TRO27" s="757"/>
      <c r="TRP27" s="757"/>
      <c r="TRQ27" s="757"/>
      <c r="TRR27" s="757"/>
      <c r="TRS27" s="757"/>
      <c r="TRT27" s="757"/>
      <c r="TRU27" s="757"/>
      <c r="TRV27" s="757"/>
      <c r="TRW27" s="757"/>
      <c r="TRX27" s="757"/>
      <c r="TRY27" s="757"/>
      <c r="TRZ27" s="757"/>
      <c r="TSA27" s="757"/>
      <c r="TSB27" s="757"/>
      <c r="TSC27" s="757"/>
      <c r="TSD27" s="757"/>
      <c r="TSE27" s="757"/>
      <c r="TSF27" s="757"/>
      <c r="TSG27" s="757"/>
      <c r="TSH27" s="757"/>
      <c r="TSI27" s="757"/>
      <c r="TSJ27" s="757"/>
      <c r="TSK27" s="757"/>
      <c r="TSL27" s="757"/>
      <c r="TSM27" s="757"/>
      <c r="TSN27" s="757"/>
      <c r="TSO27" s="757"/>
      <c r="TSP27" s="757"/>
      <c r="TSQ27" s="757"/>
      <c r="TSR27" s="757"/>
      <c r="TSS27" s="757"/>
      <c r="TST27" s="757"/>
      <c r="TSU27" s="757"/>
      <c r="TSV27" s="757"/>
      <c r="TSW27" s="757"/>
      <c r="TSX27" s="757"/>
      <c r="TSY27" s="757"/>
      <c r="TSZ27" s="757"/>
      <c r="TTA27" s="757"/>
      <c r="TTB27" s="757"/>
      <c r="TTC27" s="757"/>
      <c r="TTD27" s="757"/>
      <c r="TTE27" s="757"/>
      <c r="TTF27" s="757"/>
      <c r="TTG27" s="757"/>
      <c r="TTH27" s="757"/>
      <c r="TTI27" s="757"/>
      <c r="TTJ27" s="757"/>
      <c r="TTK27" s="757"/>
      <c r="TTL27" s="757"/>
      <c r="TTM27" s="757"/>
      <c r="TTN27" s="757"/>
      <c r="TTO27" s="757"/>
      <c r="TTP27" s="757"/>
      <c r="TTQ27" s="757"/>
      <c r="TTR27" s="757"/>
      <c r="TTS27" s="757"/>
      <c r="TTT27" s="757"/>
      <c r="TTU27" s="757"/>
      <c r="TTV27" s="757"/>
      <c r="TTW27" s="757"/>
      <c r="TTX27" s="757"/>
      <c r="TTY27" s="757"/>
      <c r="TTZ27" s="757"/>
      <c r="TUA27" s="757"/>
      <c r="TUB27" s="757"/>
      <c r="TUC27" s="757"/>
      <c r="TUD27" s="757"/>
      <c r="TUE27" s="757"/>
      <c r="TUF27" s="757"/>
      <c r="TUG27" s="757"/>
      <c r="TUH27" s="757"/>
      <c r="TUI27" s="757"/>
      <c r="TUJ27" s="757"/>
      <c r="TUK27" s="757"/>
      <c r="TUL27" s="757"/>
      <c r="TUM27" s="757"/>
      <c r="TUN27" s="757"/>
      <c r="TUO27" s="757"/>
      <c r="TUP27" s="757"/>
      <c r="TUQ27" s="757"/>
      <c r="TUR27" s="757"/>
      <c r="TUS27" s="757"/>
      <c r="TUT27" s="757"/>
      <c r="TUU27" s="757"/>
      <c r="TUV27" s="757"/>
      <c r="TUW27" s="757"/>
      <c r="TUX27" s="757"/>
      <c r="TUY27" s="757"/>
      <c r="TUZ27" s="757"/>
      <c r="TVA27" s="757"/>
      <c r="TVB27" s="757"/>
      <c r="TVC27" s="757"/>
      <c r="TVD27" s="757"/>
      <c r="TVE27" s="757"/>
      <c r="TVF27" s="757"/>
      <c r="TVG27" s="757"/>
      <c r="TVH27" s="757"/>
      <c r="TVI27" s="757"/>
      <c r="TVJ27" s="757"/>
      <c r="TVK27" s="757"/>
      <c r="TVL27" s="757"/>
      <c r="TVM27" s="757"/>
      <c r="TVN27" s="757"/>
      <c r="TVO27" s="757"/>
      <c r="TVP27" s="757"/>
      <c r="TVQ27" s="757"/>
      <c r="TVR27" s="757"/>
      <c r="TVS27" s="757"/>
      <c r="TVT27" s="757"/>
      <c r="TVU27" s="757"/>
      <c r="TVV27" s="757"/>
      <c r="TVW27" s="757"/>
      <c r="TVX27" s="757"/>
      <c r="TVY27" s="757"/>
      <c r="TVZ27" s="757"/>
      <c r="TWA27" s="757"/>
      <c r="TWB27" s="757"/>
      <c r="TWC27" s="757"/>
      <c r="TWD27" s="757"/>
      <c r="TWE27" s="757"/>
      <c r="TWF27" s="757"/>
      <c r="TWG27" s="757"/>
      <c r="TWH27" s="757"/>
      <c r="TWI27" s="757"/>
      <c r="TWJ27" s="757"/>
      <c r="TWK27" s="757"/>
      <c r="TWL27" s="757"/>
      <c r="TWM27" s="757"/>
      <c r="TWN27" s="757"/>
      <c r="TWO27" s="757"/>
      <c r="TWP27" s="757"/>
      <c r="TWQ27" s="757"/>
      <c r="TWR27" s="757"/>
      <c r="TWS27" s="757"/>
      <c r="TWT27" s="757"/>
      <c r="TWU27" s="757"/>
      <c r="TWV27" s="757"/>
      <c r="TWW27" s="757"/>
      <c r="TWX27" s="757"/>
      <c r="TWY27" s="757"/>
      <c r="TWZ27" s="757"/>
      <c r="TXA27" s="757"/>
      <c r="TXB27" s="757"/>
      <c r="TXC27" s="757"/>
      <c r="TXD27" s="757"/>
      <c r="TXE27" s="757"/>
      <c r="TXF27" s="757"/>
      <c r="TXG27" s="757"/>
      <c r="TXH27" s="757"/>
      <c r="TXI27" s="757"/>
      <c r="TXJ27" s="757"/>
      <c r="TXK27" s="757"/>
      <c r="TXL27" s="757"/>
      <c r="TXM27" s="757"/>
      <c r="TXN27" s="757"/>
      <c r="TXO27" s="757"/>
      <c r="TXP27" s="757"/>
      <c r="TXQ27" s="757"/>
      <c r="TXR27" s="757"/>
      <c r="TXS27" s="757"/>
      <c r="TXT27" s="757"/>
      <c r="TXU27" s="757"/>
      <c r="TXV27" s="757"/>
      <c r="TXW27" s="757"/>
      <c r="TXX27" s="757"/>
      <c r="TXY27" s="757"/>
      <c r="TXZ27" s="757"/>
      <c r="TYA27" s="757"/>
      <c r="TYB27" s="757"/>
      <c r="TYC27" s="757"/>
      <c r="TYD27" s="757"/>
      <c r="TYE27" s="757"/>
      <c r="TYF27" s="757"/>
      <c r="TYG27" s="757"/>
      <c r="TYH27" s="757"/>
      <c r="TYI27" s="757"/>
      <c r="TYJ27" s="757"/>
      <c r="TYK27" s="757"/>
      <c r="TYL27" s="757"/>
      <c r="TYM27" s="757"/>
      <c r="TYN27" s="757"/>
      <c r="TYO27" s="757"/>
      <c r="TYP27" s="757"/>
      <c r="TYQ27" s="757"/>
      <c r="TYR27" s="757"/>
      <c r="TYS27" s="757"/>
      <c r="TYT27" s="757"/>
      <c r="TYU27" s="757"/>
      <c r="TYV27" s="757"/>
      <c r="TYW27" s="757"/>
      <c r="TYX27" s="757"/>
      <c r="TYY27" s="757"/>
      <c r="TYZ27" s="757"/>
      <c r="TZA27" s="757"/>
      <c r="TZB27" s="757"/>
      <c r="TZC27" s="757"/>
      <c r="TZD27" s="757"/>
      <c r="TZE27" s="757"/>
      <c r="TZF27" s="757"/>
      <c r="TZG27" s="757"/>
      <c r="TZH27" s="757"/>
      <c r="TZI27" s="757"/>
      <c r="TZJ27" s="757"/>
      <c r="TZK27" s="757"/>
      <c r="TZL27" s="757"/>
      <c r="TZM27" s="757"/>
      <c r="TZN27" s="757"/>
      <c r="TZO27" s="757"/>
      <c r="TZP27" s="757"/>
      <c r="TZQ27" s="757"/>
      <c r="TZR27" s="757"/>
      <c r="TZS27" s="757"/>
      <c r="TZT27" s="757"/>
      <c r="TZU27" s="757"/>
      <c r="TZV27" s="757"/>
      <c r="TZW27" s="757"/>
      <c r="TZX27" s="757"/>
      <c r="TZY27" s="757"/>
      <c r="TZZ27" s="757"/>
      <c r="UAA27" s="757"/>
      <c r="UAB27" s="757"/>
      <c r="UAC27" s="757"/>
      <c r="UAD27" s="757"/>
      <c r="UAE27" s="757"/>
      <c r="UAF27" s="757"/>
      <c r="UAG27" s="757"/>
      <c r="UAH27" s="757"/>
      <c r="UAI27" s="757"/>
      <c r="UAJ27" s="757"/>
      <c r="UAK27" s="757"/>
      <c r="UAL27" s="757"/>
      <c r="UAM27" s="757"/>
      <c r="UAN27" s="757"/>
      <c r="UAO27" s="757"/>
      <c r="UAP27" s="757"/>
      <c r="UAQ27" s="757"/>
      <c r="UAR27" s="757"/>
      <c r="UAS27" s="757"/>
      <c r="UAT27" s="757"/>
      <c r="UAU27" s="757"/>
      <c r="UAV27" s="757"/>
      <c r="UAW27" s="757"/>
      <c r="UAX27" s="757"/>
      <c r="UAY27" s="757"/>
      <c r="UAZ27" s="757"/>
      <c r="UBA27" s="757"/>
      <c r="UBB27" s="757"/>
      <c r="UBC27" s="757"/>
      <c r="UBD27" s="757"/>
      <c r="UBE27" s="757"/>
      <c r="UBF27" s="757"/>
      <c r="UBG27" s="757"/>
      <c r="UBH27" s="757"/>
      <c r="UBI27" s="757"/>
      <c r="UBJ27" s="757"/>
      <c r="UBK27" s="757"/>
      <c r="UBL27" s="757"/>
      <c r="UBM27" s="757"/>
      <c r="UBN27" s="757"/>
      <c r="UBO27" s="757"/>
      <c r="UBP27" s="757"/>
      <c r="UBQ27" s="757"/>
      <c r="UBR27" s="757"/>
      <c r="UBS27" s="757"/>
      <c r="UBT27" s="757"/>
      <c r="UBU27" s="757"/>
      <c r="UBV27" s="757"/>
      <c r="UBW27" s="757"/>
      <c r="UBX27" s="757"/>
      <c r="UBY27" s="757"/>
      <c r="UBZ27" s="757"/>
      <c r="UCA27" s="757"/>
      <c r="UCB27" s="757"/>
      <c r="UCC27" s="757"/>
      <c r="UCD27" s="757"/>
      <c r="UCE27" s="757"/>
      <c r="UCF27" s="757"/>
      <c r="UCG27" s="757"/>
      <c r="UCH27" s="757"/>
      <c r="UCI27" s="757"/>
      <c r="UCJ27" s="757"/>
      <c r="UCK27" s="757"/>
      <c r="UCL27" s="757"/>
      <c r="UCM27" s="757"/>
      <c r="UCN27" s="757"/>
      <c r="UCO27" s="757"/>
      <c r="UCP27" s="757"/>
      <c r="UCQ27" s="757"/>
      <c r="UCR27" s="757"/>
      <c r="UCS27" s="757"/>
      <c r="UCT27" s="757"/>
      <c r="UCU27" s="757"/>
      <c r="UCV27" s="757"/>
      <c r="UCW27" s="757"/>
      <c r="UCX27" s="757"/>
      <c r="UCY27" s="757"/>
      <c r="UCZ27" s="757"/>
      <c r="UDA27" s="757"/>
      <c r="UDB27" s="757"/>
      <c r="UDC27" s="757"/>
      <c r="UDD27" s="757"/>
      <c r="UDE27" s="757"/>
      <c r="UDF27" s="757"/>
      <c r="UDG27" s="757"/>
      <c r="UDH27" s="757"/>
      <c r="UDI27" s="757"/>
      <c r="UDJ27" s="757"/>
      <c r="UDK27" s="757"/>
      <c r="UDL27" s="757"/>
      <c r="UDM27" s="757"/>
      <c r="UDN27" s="757"/>
      <c r="UDO27" s="757"/>
      <c r="UDP27" s="757"/>
      <c r="UDQ27" s="757"/>
      <c r="UDR27" s="757"/>
      <c r="UDS27" s="757"/>
      <c r="UDT27" s="757"/>
      <c r="UDU27" s="757"/>
      <c r="UDV27" s="757"/>
      <c r="UDW27" s="757"/>
      <c r="UDX27" s="757"/>
      <c r="UDY27" s="757"/>
      <c r="UDZ27" s="757"/>
      <c r="UEA27" s="757"/>
      <c r="UEB27" s="757"/>
      <c r="UEC27" s="757"/>
      <c r="UED27" s="757"/>
      <c r="UEE27" s="757"/>
      <c r="UEF27" s="757"/>
      <c r="UEG27" s="757"/>
      <c r="UEH27" s="757"/>
      <c r="UEI27" s="757"/>
      <c r="UEJ27" s="757"/>
      <c r="UEK27" s="757"/>
      <c r="UEL27" s="757"/>
      <c r="UEM27" s="757"/>
      <c r="UEN27" s="757"/>
      <c r="UEO27" s="757"/>
      <c r="UEP27" s="757"/>
      <c r="UEQ27" s="757"/>
      <c r="UER27" s="757"/>
      <c r="UES27" s="757"/>
      <c r="UET27" s="757"/>
      <c r="UEU27" s="757"/>
      <c r="UEV27" s="757"/>
      <c r="UEW27" s="757"/>
      <c r="UEX27" s="757"/>
      <c r="UEY27" s="757"/>
      <c r="UEZ27" s="757"/>
      <c r="UFA27" s="757"/>
      <c r="UFB27" s="757"/>
      <c r="UFC27" s="757"/>
      <c r="UFD27" s="757"/>
      <c r="UFE27" s="757"/>
      <c r="UFF27" s="757"/>
      <c r="UFG27" s="757"/>
      <c r="UFH27" s="757"/>
      <c r="UFI27" s="757"/>
      <c r="UFJ27" s="757"/>
      <c r="UFK27" s="757"/>
      <c r="UFL27" s="757"/>
      <c r="UFM27" s="757"/>
      <c r="UFN27" s="757"/>
      <c r="UFO27" s="757"/>
      <c r="UFP27" s="757"/>
      <c r="UFQ27" s="757"/>
      <c r="UFR27" s="757"/>
      <c r="UFS27" s="757"/>
      <c r="UFT27" s="757"/>
      <c r="UFU27" s="757"/>
      <c r="UFV27" s="757"/>
      <c r="UFW27" s="757"/>
      <c r="UFX27" s="757"/>
      <c r="UFY27" s="757"/>
      <c r="UFZ27" s="757"/>
      <c r="UGA27" s="757"/>
      <c r="UGB27" s="757"/>
      <c r="UGC27" s="757"/>
      <c r="UGD27" s="757"/>
      <c r="UGE27" s="757"/>
      <c r="UGF27" s="757"/>
      <c r="UGG27" s="757"/>
      <c r="UGH27" s="757"/>
      <c r="UGI27" s="757"/>
      <c r="UGJ27" s="757"/>
      <c r="UGK27" s="757"/>
      <c r="UGL27" s="757"/>
      <c r="UGM27" s="757"/>
      <c r="UGN27" s="757"/>
      <c r="UGO27" s="757"/>
      <c r="UGP27" s="757"/>
      <c r="UGQ27" s="757"/>
      <c r="UGR27" s="757"/>
      <c r="UGS27" s="757"/>
      <c r="UGT27" s="757"/>
      <c r="UGU27" s="757"/>
      <c r="UGV27" s="757"/>
      <c r="UGW27" s="757"/>
      <c r="UGX27" s="757"/>
      <c r="UGY27" s="757"/>
      <c r="UGZ27" s="757"/>
      <c r="UHA27" s="757"/>
      <c r="UHB27" s="757"/>
      <c r="UHC27" s="757"/>
      <c r="UHD27" s="757"/>
      <c r="UHE27" s="757"/>
      <c r="UHF27" s="757"/>
      <c r="UHG27" s="757"/>
      <c r="UHH27" s="757"/>
      <c r="UHI27" s="757"/>
      <c r="UHJ27" s="757"/>
      <c r="UHK27" s="757"/>
      <c r="UHL27" s="757"/>
      <c r="UHM27" s="757"/>
      <c r="UHN27" s="757"/>
      <c r="UHO27" s="757"/>
      <c r="UHP27" s="757"/>
      <c r="UHQ27" s="757"/>
      <c r="UHR27" s="757"/>
      <c r="UHS27" s="757"/>
      <c r="UHT27" s="757"/>
      <c r="UHU27" s="757"/>
      <c r="UHV27" s="757"/>
      <c r="UHW27" s="757"/>
      <c r="UHX27" s="757"/>
      <c r="UHY27" s="757"/>
      <c r="UHZ27" s="757"/>
      <c r="UIA27" s="757"/>
      <c r="UIB27" s="757"/>
      <c r="UIC27" s="757"/>
      <c r="UID27" s="757"/>
      <c r="UIE27" s="757"/>
      <c r="UIF27" s="757"/>
      <c r="UIG27" s="757"/>
      <c r="UIH27" s="757"/>
      <c r="UII27" s="757"/>
      <c r="UIJ27" s="757"/>
      <c r="UIK27" s="757"/>
      <c r="UIL27" s="757"/>
      <c r="UIM27" s="757"/>
      <c r="UIN27" s="757"/>
      <c r="UIO27" s="757"/>
      <c r="UIP27" s="757"/>
      <c r="UIQ27" s="757"/>
      <c r="UIR27" s="757"/>
      <c r="UIS27" s="757"/>
      <c r="UIT27" s="757"/>
      <c r="UIU27" s="757"/>
      <c r="UIV27" s="757"/>
      <c r="UIW27" s="757"/>
      <c r="UIX27" s="757"/>
      <c r="UIY27" s="757"/>
      <c r="UIZ27" s="757"/>
      <c r="UJA27" s="757"/>
      <c r="UJB27" s="757"/>
      <c r="UJC27" s="757"/>
      <c r="UJD27" s="757"/>
      <c r="UJE27" s="757"/>
      <c r="UJF27" s="757"/>
      <c r="UJG27" s="757"/>
      <c r="UJH27" s="757"/>
      <c r="UJI27" s="757"/>
      <c r="UJJ27" s="757"/>
      <c r="UJK27" s="757"/>
      <c r="UJL27" s="757"/>
      <c r="UJM27" s="757"/>
      <c r="UJN27" s="757"/>
      <c r="UJO27" s="757"/>
      <c r="UJP27" s="757"/>
      <c r="UJQ27" s="757"/>
      <c r="UJR27" s="757"/>
      <c r="UJS27" s="757"/>
      <c r="UJT27" s="757"/>
      <c r="UJU27" s="757"/>
      <c r="UJV27" s="757"/>
      <c r="UJW27" s="757"/>
      <c r="UJX27" s="757"/>
      <c r="UJY27" s="757"/>
      <c r="UJZ27" s="757"/>
      <c r="UKA27" s="757"/>
      <c r="UKB27" s="757"/>
      <c r="UKC27" s="757"/>
      <c r="UKD27" s="757"/>
      <c r="UKE27" s="757"/>
      <c r="UKF27" s="757"/>
      <c r="UKG27" s="757"/>
      <c r="UKH27" s="757"/>
      <c r="UKI27" s="757"/>
      <c r="UKJ27" s="757"/>
      <c r="UKK27" s="757"/>
      <c r="UKL27" s="757"/>
      <c r="UKM27" s="757"/>
      <c r="UKN27" s="757"/>
      <c r="UKO27" s="757"/>
      <c r="UKP27" s="757"/>
      <c r="UKQ27" s="757"/>
      <c r="UKR27" s="757"/>
      <c r="UKS27" s="757"/>
      <c r="UKT27" s="757"/>
      <c r="UKU27" s="757"/>
      <c r="UKV27" s="757"/>
      <c r="UKW27" s="757"/>
      <c r="UKX27" s="757"/>
      <c r="UKY27" s="757"/>
      <c r="UKZ27" s="757"/>
      <c r="ULA27" s="757"/>
      <c r="ULB27" s="757"/>
      <c r="ULC27" s="757"/>
      <c r="ULD27" s="757"/>
      <c r="ULE27" s="757"/>
      <c r="ULF27" s="757"/>
      <c r="ULG27" s="757"/>
      <c r="ULH27" s="757"/>
      <c r="ULI27" s="757"/>
      <c r="ULJ27" s="757"/>
      <c r="ULK27" s="757"/>
      <c r="ULL27" s="757"/>
      <c r="ULM27" s="757"/>
      <c r="ULN27" s="757"/>
      <c r="ULO27" s="757"/>
      <c r="ULP27" s="757"/>
      <c r="ULQ27" s="757"/>
      <c r="ULR27" s="757"/>
      <c r="ULS27" s="757"/>
      <c r="ULT27" s="757"/>
      <c r="ULU27" s="757"/>
      <c r="ULV27" s="757"/>
      <c r="ULW27" s="757"/>
      <c r="ULX27" s="757"/>
      <c r="ULY27" s="757"/>
      <c r="ULZ27" s="757"/>
      <c r="UMA27" s="757"/>
      <c r="UMB27" s="757"/>
      <c r="UMC27" s="757"/>
      <c r="UMD27" s="757"/>
      <c r="UME27" s="757"/>
      <c r="UMF27" s="757"/>
      <c r="UMG27" s="757"/>
      <c r="UMH27" s="757"/>
      <c r="UMI27" s="757"/>
      <c r="UMJ27" s="757"/>
      <c r="UMK27" s="757"/>
      <c r="UML27" s="757"/>
      <c r="UMM27" s="757"/>
      <c r="UMN27" s="757"/>
      <c r="UMO27" s="757"/>
      <c r="UMP27" s="757"/>
      <c r="UMQ27" s="757"/>
      <c r="UMR27" s="757"/>
      <c r="UMS27" s="757"/>
      <c r="UMT27" s="757"/>
      <c r="UMU27" s="757"/>
      <c r="UMV27" s="757"/>
      <c r="UMW27" s="757"/>
      <c r="UMX27" s="757"/>
      <c r="UMY27" s="757"/>
      <c r="UMZ27" s="757"/>
      <c r="UNA27" s="757"/>
      <c r="UNB27" s="757"/>
      <c r="UNC27" s="757"/>
      <c r="UND27" s="757"/>
      <c r="UNE27" s="757"/>
      <c r="UNF27" s="757"/>
      <c r="UNG27" s="757"/>
      <c r="UNH27" s="757"/>
      <c r="UNI27" s="757"/>
      <c r="UNJ27" s="757"/>
      <c r="UNK27" s="757"/>
      <c r="UNL27" s="757"/>
      <c r="UNM27" s="757"/>
      <c r="UNN27" s="757"/>
      <c r="UNO27" s="757"/>
      <c r="UNP27" s="757"/>
      <c r="UNQ27" s="757"/>
      <c r="UNR27" s="757"/>
      <c r="UNS27" s="757"/>
      <c r="UNT27" s="757"/>
      <c r="UNU27" s="757"/>
      <c r="UNV27" s="757"/>
      <c r="UNW27" s="757"/>
      <c r="UNX27" s="757"/>
      <c r="UNY27" s="757"/>
      <c r="UNZ27" s="757"/>
      <c r="UOA27" s="757"/>
      <c r="UOB27" s="757"/>
      <c r="UOC27" s="757"/>
      <c r="UOD27" s="757"/>
      <c r="UOE27" s="757"/>
      <c r="UOF27" s="757"/>
      <c r="UOG27" s="757"/>
      <c r="UOH27" s="757"/>
      <c r="UOI27" s="757"/>
      <c r="UOJ27" s="757"/>
      <c r="UOK27" s="757"/>
      <c r="UOL27" s="757"/>
      <c r="UOM27" s="757"/>
      <c r="UON27" s="757"/>
      <c r="UOO27" s="757"/>
      <c r="UOP27" s="757"/>
      <c r="UOQ27" s="757"/>
      <c r="UOR27" s="757"/>
      <c r="UOS27" s="757"/>
      <c r="UOT27" s="757"/>
      <c r="UOU27" s="757"/>
      <c r="UOV27" s="757"/>
      <c r="UOW27" s="757"/>
      <c r="UOX27" s="757"/>
      <c r="UOY27" s="757"/>
      <c r="UOZ27" s="757"/>
      <c r="UPA27" s="757"/>
      <c r="UPB27" s="757"/>
      <c r="UPC27" s="757"/>
      <c r="UPD27" s="757"/>
      <c r="UPE27" s="757"/>
      <c r="UPF27" s="757"/>
      <c r="UPG27" s="757"/>
      <c r="UPH27" s="757"/>
      <c r="UPI27" s="757"/>
      <c r="UPJ27" s="757"/>
      <c r="UPK27" s="757"/>
      <c r="UPL27" s="757"/>
      <c r="UPM27" s="757"/>
      <c r="UPN27" s="757"/>
      <c r="UPO27" s="757"/>
      <c r="UPP27" s="757"/>
      <c r="UPQ27" s="757"/>
      <c r="UPR27" s="757"/>
      <c r="UPS27" s="757"/>
      <c r="UPT27" s="757"/>
      <c r="UPU27" s="757"/>
      <c r="UPV27" s="757"/>
      <c r="UPW27" s="757"/>
      <c r="UPX27" s="757"/>
      <c r="UPY27" s="757"/>
      <c r="UPZ27" s="757"/>
      <c r="UQA27" s="757"/>
      <c r="UQB27" s="757"/>
      <c r="UQC27" s="757"/>
      <c r="UQD27" s="757"/>
      <c r="UQE27" s="757"/>
      <c r="UQF27" s="757"/>
      <c r="UQG27" s="757"/>
      <c r="UQH27" s="757"/>
      <c r="UQI27" s="757"/>
      <c r="UQJ27" s="757"/>
      <c r="UQK27" s="757"/>
      <c r="UQL27" s="757"/>
      <c r="UQM27" s="757"/>
      <c r="UQN27" s="757"/>
      <c r="UQO27" s="757"/>
      <c r="UQP27" s="757"/>
      <c r="UQQ27" s="757"/>
      <c r="UQR27" s="757"/>
      <c r="UQS27" s="757"/>
      <c r="UQT27" s="757"/>
      <c r="UQU27" s="757"/>
      <c r="UQV27" s="757"/>
      <c r="UQW27" s="757"/>
      <c r="UQX27" s="757"/>
      <c r="UQY27" s="757"/>
      <c r="UQZ27" s="757"/>
      <c r="URA27" s="757"/>
      <c r="URB27" s="757"/>
      <c r="URC27" s="757"/>
      <c r="URD27" s="757"/>
      <c r="URE27" s="757"/>
      <c r="URF27" s="757"/>
      <c r="URG27" s="757"/>
      <c r="URH27" s="757"/>
      <c r="URI27" s="757"/>
      <c r="URJ27" s="757"/>
      <c r="URK27" s="757"/>
      <c r="URL27" s="757"/>
      <c r="URM27" s="757"/>
      <c r="URN27" s="757"/>
      <c r="URO27" s="757"/>
      <c r="URP27" s="757"/>
      <c r="URQ27" s="757"/>
      <c r="URR27" s="757"/>
      <c r="URS27" s="757"/>
      <c r="URT27" s="757"/>
      <c r="URU27" s="757"/>
      <c r="URV27" s="757"/>
      <c r="URW27" s="757"/>
      <c r="URX27" s="757"/>
      <c r="URY27" s="757"/>
      <c r="URZ27" s="757"/>
      <c r="USA27" s="757"/>
      <c r="USB27" s="757"/>
      <c r="USC27" s="757"/>
      <c r="USD27" s="757"/>
      <c r="USE27" s="757"/>
      <c r="USF27" s="757"/>
      <c r="USG27" s="757"/>
      <c r="USH27" s="757"/>
      <c r="USI27" s="757"/>
      <c r="USJ27" s="757"/>
      <c r="USK27" s="757"/>
      <c r="USL27" s="757"/>
      <c r="USM27" s="757"/>
      <c r="USN27" s="757"/>
      <c r="USO27" s="757"/>
      <c r="USP27" s="757"/>
      <c r="USQ27" s="757"/>
      <c r="USR27" s="757"/>
      <c r="USS27" s="757"/>
      <c r="UST27" s="757"/>
      <c r="USU27" s="757"/>
      <c r="USV27" s="757"/>
      <c r="USW27" s="757"/>
      <c r="USX27" s="757"/>
      <c r="USY27" s="757"/>
      <c r="USZ27" s="757"/>
      <c r="UTA27" s="757"/>
      <c r="UTB27" s="757"/>
      <c r="UTC27" s="757"/>
      <c r="UTD27" s="757"/>
      <c r="UTE27" s="757"/>
      <c r="UTF27" s="757"/>
      <c r="UTG27" s="757"/>
      <c r="UTH27" s="757"/>
      <c r="UTI27" s="757"/>
      <c r="UTJ27" s="757"/>
      <c r="UTK27" s="757"/>
      <c r="UTL27" s="757"/>
      <c r="UTM27" s="757"/>
      <c r="UTN27" s="757"/>
      <c r="UTO27" s="757"/>
      <c r="UTP27" s="757"/>
      <c r="UTQ27" s="757"/>
      <c r="UTR27" s="757"/>
      <c r="UTS27" s="757"/>
      <c r="UTT27" s="757"/>
      <c r="UTU27" s="757"/>
      <c r="UTV27" s="757"/>
      <c r="UTW27" s="757"/>
      <c r="UTX27" s="757"/>
      <c r="UTY27" s="757"/>
      <c r="UTZ27" s="757"/>
      <c r="UUA27" s="757"/>
      <c r="UUB27" s="757"/>
      <c r="UUC27" s="757"/>
      <c r="UUD27" s="757"/>
      <c r="UUE27" s="757"/>
      <c r="UUF27" s="757"/>
      <c r="UUG27" s="757"/>
      <c r="UUH27" s="757"/>
      <c r="UUI27" s="757"/>
      <c r="UUJ27" s="757"/>
      <c r="UUK27" s="757"/>
      <c r="UUL27" s="757"/>
      <c r="UUM27" s="757"/>
      <c r="UUN27" s="757"/>
      <c r="UUO27" s="757"/>
      <c r="UUP27" s="757"/>
      <c r="UUQ27" s="757"/>
      <c r="UUR27" s="757"/>
      <c r="UUS27" s="757"/>
      <c r="UUT27" s="757"/>
      <c r="UUU27" s="757"/>
      <c r="UUV27" s="757"/>
      <c r="UUW27" s="757"/>
      <c r="UUX27" s="757"/>
      <c r="UUY27" s="757"/>
      <c r="UUZ27" s="757"/>
      <c r="UVA27" s="757"/>
      <c r="UVB27" s="757"/>
      <c r="UVC27" s="757"/>
      <c r="UVD27" s="757"/>
      <c r="UVE27" s="757"/>
      <c r="UVF27" s="757"/>
      <c r="UVG27" s="757"/>
      <c r="UVH27" s="757"/>
      <c r="UVI27" s="757"/>
      <c r="UVJ27" s="757"/>
      <c r="UVK27" s="757"/>
      <c r="UVL27" s="757"/>
      <c r="UVM27" s="757"/>
      <c r="UVN27" s="757"/>
      <c r="UVO27" s="757"/>
      <c r="UVP27" s="757"/>
      <c r="UVQ27" s="757"/>
      <c r="UVR27" s="757"/>
      <c r="UVS27" s="757"/>
      <c r="UVT27" s="757"/>
      <c r="UVU27" s="757"/>
      <c r="UVV27" s="757"/>
      <c r="UVW27" s="757"/>
      <c r="UVX27" s="757"/>
      <c r="UVY27" s="757"/>
      <c r="UVZ27" s="757"/>
      <c r="UWA27" s="757"/>
      <c r="UWB27" s="757"/>
      <c r="UWC27" s="757"/>
      <c r="UWD27" s="757"/>
      <c r="UWE27" s="757"/>
      <c r="UWF27" s="757"/>
      <c r="UWG27" s="757"/>
      <c r="UWH27" s="757"/>
      <c r="UWI27" s="757"/>
      <c r="UWJ27" s="757"/>
      <c r="UWK27" s="757"/>
      <c r="UWL27" s="757"/>
      <c r="UWM27" s="757"/>
      <c r="UWN27" s="757"/>
      <c r="UWO27" s="757"/>
      <c r="UWP27" s="757"/>
      <c r="UWQ27" s="757"/>
      <c r="UWR27" s="757"/>
      <c r="UWS27" s="757"/>
      <c r="UWT27" s="757"/>
      <c r="UWU27" s="757"/>
      <c r="UWV27" s="757"/>
      <c r="UWW27" s="757"/>
      <c r="UWX27" s="757"/>
      <c r="UWY27" s="757"/>
      <c r="UWZ27" s="757"/>
      <c r="UXA27" s="757"/>
      <c r="UXB27" s="757"/>
      <c r="UXC27" s="757"/>
      <c r="UXD27" s="757"/>
      <c r="UXE27" s="757"/>
      <c r="UXF27" s="757"/>
      <c r="UXG27" s="757"/>
      <c r="UXH27" s="757"/>
      <c r="UXI27" s="757"/>
      <c r="UXJ27" s="757"/>
      <c r="UXK27" s="757"/>
      <c r="UXL27" s="757"/>
      <c r="UXM27" s="757"/>
      <c r="UXN27" s="757"/>
      <c r="UXO27" s="757"/>
      <c r="UXP27" s="757"/>
      <c r="UXQ27" s="757"/>
      <c r="UXR27" s="757"/>
      <c r="UXS27" s="757"/>
      <c r="UXT27" s="757"/>
      <c r="UXU27" s="757"/>
      <c r="UXV27" s="757"/>
      <c r="UXW27" s="757"/>
      <c r="UXX27" s="757"/>
      <c r="UXY27" s="757"/>
      <c r="UXZ27" s="757"/>
      <c r="UYA27" s="757"/>
      <c r="UYB27" s="757"/>
      <c r="UYC27" s="757"/>
      <c r="UYD27" s="757"/>
      <c r="UYE27" s="757"/>
      <c r="UYF27" s="757"/>
      <c r="UYG27" s="757"/>
      <c r="UYH27" s="757"/>
      <c r="UYI27" s="757"/>
      <c r="UYJ27" s="757"/>
      <c r="UYK27" s="757"/>
      <c r="UYL27" s="757"/>
      <c r="UYM27" s="757"/>
      <c r="UYN27" s="757"/>
      <c r="UYO27" s="757"/>
      <c r="UYP27" s="757"/>
      <c r="UYQ27" s="757"/>
      <c r="UYR27" s="757"/>
      <c r="UYS27" s="757"/>
      <c r="UYT27" s="757"/>
      <c r="UYU27" s="757"/>
      <c r="UYV27" s="757"/>
      <c r="UYW27" s="757"/>
      <c r="UYX27" s="757"/>
      <c r="UYY27" s="757"/>
      <c r="UYZ27" s="757"/>
      <c r="UZA27" s="757"/>
      <c r="UZB27" s="757"/>
      <c r="UZC27" s="757"/>
      <c r="UZD27" s="757"/>
      <c r="UZE27" s="757"/>
      <c r="UZF27" s="757"/>
      <c r="UZG27" s="757"/>
      <c r="UZH27" s="757"/>
      <c r="UZI27" s="757"/>
      <c r="UZJ27" s="757"/>
      <c r="UZK27" s="757"/>
      <c r="UZL27" s="757"/>
      <c r="UZM27" s="757"/>
      <c r="UZN27" s="757"/>
      <c r="UZO27" s="757"/>
      <c r="UZP27" s="757"/>
      <c r="UZQ27" s="757"/>
      <c r="UZR27" s="757"/>
      <c r="UZS27" s="757"/>
      <c r="UZT27" s="757"/>
      <c r="UZU27" s="757"/>
      <c r="UZV27" s="757"/>
      <c r="UZW27" s="757"/>
      <c r="UZX27" s="757"/>
      <c r="UZY27" s="757"/>
      <c r="UZZ27" s="757"/>
      <c r="VAA27" s="757"/>
      <c r="VAB27" s="757"/>
      <c r="VAC27" s="757"/>
      <c r="VAD27" s="757"/>
      <c r="VAE27" s="757"/>
      <c r="VAF27" s="757"/>
      <c r="VAG27" s="757"/>
      <c r="VAH27" s="757"/>
      <c r="VAI27" s="757"/>
      <c r="VAJ27" s="757"/>
      <c r="VAK27" s="757"/>
      <c r="VAL27" s="757"/>
      <c r="VAM27" s="757"/>
      <c r="VAN27" s="757"/>
      <c r="VAO27" s="757"/>
      <c r="VAP27" s="757"/>
      <c r="VAQ27" s="757"/>
      <c r="VAR27" s="757"/>
      <c r="VAS27" s="757"/>
      <c r="VAT27" s="757"/>
      <c r="VAU27" s="757"/>
      <c r="VAV27" s="757"/>
      <c r="VAW27" s="757"/>
      <c r="VAX27" s="757"/>
      <c r="VAY27" s="757"/>
      <c r="VAZ27" s="757"/>
      <c r="VBA27" s="757"/>
      <c r="VBB27" s="757"/>
      <c r="VBC27" s="757"/>
      <c r="VBD27" s="757"/>
      <c r="VBE27" s="757"/>
      <c r="VBF27" s="757"/>
      <c r="VBG27" s="757"/>
      <c r="VBH27" s="757"/>
      <c r="VBI27" s="757"/>
      <c r="VBJ27" s="757"/>
      <c r="VBK27" s="757"/>
      <c r="VBL27" s="757"/>
      <c r="VBM27" s="757"/>
      <c r="VBN27" s="757"/>
      <c r="VBO27" s="757"/>
      <c r="VBP27" s="757"/>
      <c r="VBQ27" s="757"/>
      <c r="VBR27" s="757"/>
      <c r="VBS27" s="757"/>
      <c r="VBT27" s="757"/>
      <c r="VBU27" s="757"/>
      <c r="VBV27" s="757"/>
      <c r="VBW27" s="757"/>
      <c r="VBX27" s="757"/>
      <c r="VBY27" s="757"/>
      <c r="VBZ27" s="757"/>
      <c r="VCA27" s="757"/>
      <c r="VCB27" s="757"/>
      <c r="VCC27" s="757"/>
      <c r="VCD27" s="757"/>
      <c r="VCE27" s="757"/>
      <c r="VCF27" s="757"/>
      <c r="VCG27" s="757"/>
      <c r="VCH27" s="757"/>
      <c r="VCI27" s="757"/>
      <c r="VCJ27" s="757"/>
      <c r="VCK27" s="757"/>
      <c r="VCL27" s="757"/>
      <c r="VCM27" s="757"/>
      <c r="VCN27" s="757"/>
      <c r="VCO27" s="757"/>
      <c r="VCP27" s="757"/>
      <c r="VCQ27" s="757"/>
      <c r="VCR27" s="757"/>
      <c r="VCS27" s="757"/>
      <c r="VCT27" s="757"/>
      <c r="VCU27" s="757"/>
      <c r="VCV27" s="757"/>
      <c r="VCW27" s="757"/>
      <c r="VCX27" s="757"/>
      <c r="VCY27" s="757"/>
      <c r="VCZ27" s="757"/>
      <c r="VDA27" s="757"/>
      <c r="VDB27" s="757"/>
      <c r="VDC27" s="757"/>
      <c r="VDD27" s="757"/>
      <c r="VDE27" s="757"/>
      <c r="VDF27" s="757"/>
      <c r="VDG27" s="757"/>
      <c r="VDH27" s="757"/>
      <c r="VDI27" s="757"/>
      <c r="VDJ27" s="757"/>
      <c r="VDK27" s="757"/>
      <c r="VDL27" s="757"/>
      <c r="VDM27" s="757"/>
      <c r="VDN27" s="757"/>
      <c r="VDO27" s="757"/>
      <c r="VDP27" s="757"/>
      <c r="VDQ27" s="757"/>
      <c r="VDR27" s="757"/>
      <c r="VDS27" s="757"/>
      <c r="VDT27" s="757"/>
      <c r="VDU27" s="757"/>
      <c r="VDV27" s="757"/>
      <c r="VDW27" s="757"/>
      <c r="VDX27" s="757"/>
      <c r="VDY27" s="757"/>
      <c r="VDZ27" s="757"/>
      <c r="VEA27" s="757"/>
      <c r="VEB27" s="757"/>
      <c r="VEC27" s="757"/>
      <c r="VED27" s="757"/>
      <c r="VEE27" s="757"/>
      <c r="VEF27" s="757"/>
      <c r="VEG27" s="757"/>
      <c r="VEH27" s="757"/>
      <c r="VEI27" s="757"/>
      <c r="VEJ27" s="757"/>
      <c r="VEK27" s="757"/>
      <c r="VEL27" s="757"/>
      <c r="VEM27" s="757"/>
      <c r="VEN27" s="757"/>
      <c r="VEO27" s="757"/>
      <c r="VEP27" s="757"/>
      <c r="VEQ27" s="757"/>
      <c r="VER27" s="757"/>
      <c r="VES27" s="757"/>
      <c r="VET27" s="757"/>
      <c r="VEU27" s="757"/>
      <c r="VEV27" s="757"/>
      <c r="VEW27" s="757"/>
      <c r="VEX27" s="757"/>
      <c r="VEY27" s="757"/>
      <c r="VEZ27" s="757"/>
      <c r="VFA27" s="757"/>
      <c r="VFB27" s="757"/>
      <c r="VFC27" s="757"/>
      <c r="VFD27" s="757"/>
      <c r="VFE27" s="757"/>
      <c r="VFF27" s="757"/>
      <c r="VFG27" s="757"/>
      <c r="VFH27" s="757"/>
      <c r="VFI27" s="757"/>
      <c r="VFJ27" s="757"/>
      <c r="VFK27" s="757"/>
      <c r="VFL27" s="757"/>
      <c r="VFM27" s="757"/>
      <c r="VFN27" s="757"/>
      <c r="VFO27" s="757"/>
      <c r="VFP27" s="757"/>
      <c r="VFQ27" s="757"/>
      <c r="VFR27" s="757"/>
      <c r="VFS27" s="757"/>
      <c r="VFT27" s="757"/>
      <c r="VFU27" s="757"/>
      <c r="VFV27" s="757"/>
      <c r="VFW27" s="757"/>
      <c r="VFX27" s="757"/>
      <c r="VFY27" s="757"/>
      <c r="VFZ27" s="757"/>
      <c r="VGA27" s="757"/>
      <c r="VGB27" s="757"/>
      <c r="VGC27" s="757"/>
      <c r="VGD27" s="757"/>
      <c r="VGE27" s="757"/>
      <c r="VGF27" s="757"/>
      <c r="VGG27" s="757"/>
      <c r="VGH27" s="757"/>
      <c r="VGI27" s="757"/>
      <c r="VGJ27" s="757"/>
      <c r="VGK27" s="757"/>
      <c r="VGL27" s="757"/>
      <c r="VGM27" s="757"/>
      <c r="VGN27" s="757"/>
      <c r="VGO27" s="757"/>
      <c r="VGP27" s="757"/>
      <c r="VGQ27" s="757"/>
      <c r="VGR27" s="757"/>
      <c r="VGS27" s="757"/>
      <c r="VGT27" s="757"/>
      <c r="VGU27" s="757"/>
      <c r="VGV27" s="757"/>
      <c r="VGW27" s="757"/>
      <c r="VGX27" s="757"/>
      <c r="VGY27" s="757"/>
      <c r="VGZ27" s="757"/>
      <c r="VHA27" s="757"/>
      <c r="VHB27" s="757"/>
      <c r="VHC27" s="757"/>
      <c r="VHD27" s="757"/>
      <c r="VHE27" s="757"/>
      <c r="VHF27" s="757"/>
      <c r="VHG27" s="757"/>
      <c r="VHH27" s="757"/>
      <c r="VHI27" s="757"/>
      <c r="VHJ27" s="757"/>
      <c r="VHK27" s="757"/>
      <c r="VHL27" s="757"/>
      <c r="VHM27" s="757"/>
      <c r="VHN27" s="757"/>
      <c r="VHO27" s="757"/>
      <c r="VHP27" s="757"/>
      <c r="VHQ27" s="757"/>
      <c r="VHR27" s="757"/>
      <c r="VHS27" s="757"/>
      <c r="VHT27" s="757"/>
      <c r="VHU27" s="757"/>
      <c r="VHV27" s="757"/>
      <c r="VHW27" s="757"/>
      <c r="VHX27" s="757"/>
      <c r="VHY27" s="757"/>
      <c r="VHZ27" s="757"/>
      <c r="VIA27" s="757"/>
      <c r="VIB27" s="757"/>
      <c r="VIC27" s="757"/>
      <c r="VID27" s="757"/>
      <c r="VIE27" s="757"/>
      <c r="VIF27" s="757"/>
      <c r="VIG27" s="757"/>
      <c r="VIH27" s="757"/>
      <c r="VII27" s="757"/>
      <c r="VIJ27" s="757"/>
      <c r="VIK27" s="757"/>
      <c r="VIL27" s="757"/>
      <c r="VIM27" s="757"/>
      <c r="VIN27" s="757"/>
      <c r="VIO27" s="757"/>
      <c r="VIP27" s="757"/>
      <c r="VIQ27" s="757"/>
      <c r="VIR27" s="757"/>
      <c r="VIS27" s="757"/>
      <c r="VIT27" s="757"/>
      <c r="VIU27" s="757"/>
      <c r="VIV27" s="757"/>
      <c r="VIW27" s="757"/>
      <c r="VIX27" s="757"/>
      <c r="VIY27" s="757"/>
      <c r="VIZ27" s="757"/>
      <c r="VJA27" s="757"/>
      <c r="VJB27" s="757"/>
      <c r="VJC27" s="757"/>
      <c r="VJD27" s="757"/>
      <c r="VJE27" s="757"/>
      <c r="VJF27" s="757"/>
      <c r="VJG27" s="757"/>
      <c r="VJH27" s="757"/>
      <c r="VJI27" s="757"/>
      <c r="VJJ27" s="757"/>
      <c r="VJK27" s="757"/>
      <c r="VJL27" s="757"/>
      <c r="VJM27" s="757"/>
      <c r="VJN27" s="757"/>
      <c r="VJO27" s="757"/>
      <c r="VJP27" s="757"/>
      <c r="VJQ27" s="757"/>
      <c r="VJR27" s="757"/>
      <c r="VJS27" s="757"/>
      <c r="VJT27" s="757"/>
      <c r="VJU27" s="757"/>
      <c r="VJV27" s="757"/>
      <c r="VJW27" s="757"/>
      <c r="VJX27" s="757"/>
      <c r="VJY27" s="757"/>
      <c r="VJZ27" s="757"/>
      <c r="VKA27" s="757"/>
      <c r="VKB27" s="757"/>
      <c r="VKC27" s="757"/>
      <c r="VKD27" s="757"/>
      <c r="VKE27" s="757"/>
      <c r="VKF27" s="757"/>
      <c r="VKG27" s="757"/>
      <c r="VKH27" s="757"/>
      <c r="VKI27" s="757"/>
      <c r="VKJ27" s="757"/>
      <c r="VKK27" s="757"/>
      <c r="VKL27" s="757"/>
      <c r="VKM27" s="757"/>
      <c r="VKN27" s="757"/>
      <c r="VKO27" s="757"/>
      <c r="VKP27" s="757"/>
      <c r="VKQ27" s="757"/>
      <c r="VKR27" s="757"/>
      <c r="VKS27" s="757"/>
      <c r="VKT27" s="757"/>
      <c r="VKU27" s="757"/>
      <c r="VKV27" s="757"/>
      <c r="VKW27" s="757"/>
      <c r="VKX27" s="757"/>
      <c r="VKY27" s="757"/>
      <c r="VKZ27" s="757"/>
      <c r="VLA27" s="757"/>
      <c r="VLB27" s="757"/>
      <c r="VLC27" s="757"/>
      <c r="VLD27" s="757"/>
      <c r="VLE27" s="757"/>
      <c r="VLF27" s="757"/>
      <c r="VLG27" s="757"/>
      <c r="VLH27" s="757"/>
      <c r="VLI27" s="757"/>
      <c r="VLJ27" s="757"/>
      <c r="VLK27" s="757"/>
      <c r="VLL27" s="757"/>
      <c r="VLM27" s="757"/>
      <c r="VLN27" s="757"/>
      <c r="VLO27" s="757"/>
      <c r="VLP27" s="757"/>
      <c r="VLQ27" s="757"/>
      <c r="VLR27" s="757"/>
      <c r="VLS27" s="757"/>
      <c r="VLT27" s="757"/>
      <c r="VLU27" s="757"/>
      <c r="VLV27" s="757"/>
      <c r="VLW27" s="757"/>
      <c r="VLX27" s="757"/>
      <c r="VLY27" s="757"/>
      <c r="VLZ27" s="757"/>
      <c r="VMA27" s="757"/>
      <c r="VMB27" s="757"/>
      <c r="VMC27" s="757"/>
      <c r="VMD27" s="757"/>
      <c r="VME27" s="757"/>
      <c r="VMF27" s="757"/>
      <c r="VMG27" s="757"/>
      <c r="VMH27" s="757"/>
      <c r="VMI27" s="757"/>
      <c r="VMJ27" s="757"/>
      <c r="VMK27" s="757"/>
      <c r="VML27" s="757"/>
      <c r="VMM27" s="757"/>
      <c r="VMN27" s="757"/>
      <c r="VMO27" s="757"/>
      <c r="VMP27" s="757"/>
      <c r="VMQ27" s="757"/>
      <c r="VMR27" s="757"/>
      <c r="VMS27" s="757"/>
      <c r="VMT27" s="757"/>
      <c r="VMU27" s="757"/>
      <c r="VMV27" s="757"/>
      <c r="VMW27" s="757"/>
      <c r="VMX27" s="757"/>
      <c r="VMY27" s="757"/>
      <c r="VMZ27" s="757"/>
      <c r="VNA27" s="757"/>
      <c r="VNB27" s="757"/>
      <c r="VNC27" s="757"/>
      <c r="VND27" s="757"/>
      <c r="VNE27" s="757"/>
      <c r="VNF27" s="757"/>
      <c r="VNG27" s="757"/>
      <c r="VNH27" s="757"/>
      <c r="VNI27" s="757"/>
      <c r="VNJ27" s="757"/>
      <c r="VNK27" s="757"/>
      <c r="VNL27" s="757"/>
      <c r="VNM27" s="757"/>
      <c r="VNN27" s="757"/>
      <c r="VNO27" s="757"/>
      <c r="VNP27" s="757"/>
      <c r="VNQ27" s="757"/>
      <c r="VNR27" s="757"/>
      <c r="VNS27" s="757"/>
      <c r="VNT27" s="757"/>
      <c r="VNU27" s="757"/>
      <c r="VNV27" s="757"/>
      <c r="VNW27" s="757"/>
      <c r="VNX27" s="757"/>
      <c r="VNY27" s="757"/>
      <c r="VNZ27" s="757"/>
      <c r="VOA27" s="757"/>
      <c r="VOB27" s="757"/>
      <c r="VOC27" s="757"/>
      <c r="VOD27" s="757"/>
      <c r="VOE27" s="757"/>
      <c r="VOF27" s="757"/>
      <c r="VOG27" s="757"/>
      <c r="VOH27" s="757"/>
      <c r="VOI27" s="757"/>
      <c r="VOJ27" s="757"/>
      <c r="VOK27" s="757"/>
      <c r="VOL27" s="757"/>
      <c r="VOM27" s="757"/>
      <c r="VON27" s="757"/>
      <c r="VOO27" s="757"/>
      <c r="VOP27" s="757"/>
      <c r="VOQ27" s="757"/>
      <c r="VOR27" s="757"/>
      <c r="VOS27" s="757"/>
      <c r="VOT27" s="757"/>
      <c r="VOU27" s="757"/>
      <c r="VOV27" s="757"/>
      <c r="VOW27" s="757"/>
      <c r="VOX27" s="757"/>
      <c r="VOY27" s="757"/>
      <c r="VOZ27" s="757"/>
      <c r="VPA27" s="757"/>
      <c r="VPB27" s="757"/>
      <c r="VPC27" s="757"/>
      <c r="VPD27" s="757"/>
      <c r="VPE27" s="757"/>
      <c r="VPF27" s="757"/>
      <c r="VPG27" s="757"/>
      <c r="VPH27" s="757"/>
      <c r="VPI27" s="757"/>
      <c r="VPJ27" s="757"/>
      <c r="VPK27" s="757"/>
      <c r="VPL27" s="757"/>
      <c r="VPM27" s="757"/>
      <c r="VPN27" s="757"/>
      <c r="VPO27" s="757"/>
      <c r="VPP27" s="757"/>
      <c r="VPQ27" s="757"/>
      <c r="VPR27" s="757"/>
      <c r="VPS27" s="757"/>
      <c r="VPT27" s="757"/>
      <c r="VPU27" s="757"/>
      <c r="VPV27" s="757"/>
      <c r="VPW27" s="757"/>
      <c r="VPX27" s="757"/>
      <c r="VPY27" s="757"/>
      <c r="VPZ27" s="757"/>
      <c r="VQA27" s="757"/>
      <c r="VQB27" s="757"/>
      <c r="VQC27" s="757"/>
      <c r="VQD27" s="757"/>
      <c r="VQE27" s="757"/>
      <c r="VQF27" s="757"/>
      <c r="VQG27" s="757"/>
      <c r="VQH27" s="757"/>
      <c r="VQI27" s="757"/>
      <c r="VQJ27" s="757"/>
      <c r="VQK27" s="757"/>
      <c r="VQL27" s="757"/>
      <c r="VQM27" s="757"/>
      <c r="VQN27" s="757"/>
      <c r="VQO27" s="757"/>
      <c r="VQP27" s="757"/>
      <c r="VQQ27" s="757"/>
      <c r="VQR27" s="757"/>
      <c r="VQS27" s="757"/>
      <c r="VQT27" s="757"/>
      <c r="VQU27" s="757"/>
      <c r="VQV27" s="757"/>
      <c r="VQW27" s="757"/>
      <c r="VQX27" s="757"/>
      <c r="VQY27" s="757"/>
      <c r="VQZ27" s="757"/>
      <c r="VRA27" s="757"/>
      <c r="VRB27" s="757"/>
      <c r="VRC27" s="757"/>
      <c r="VRD27" s="757"/>
      <c r="VRE27" s="757"/>
      <c r="VRF27" s="757"/>
      <c r="VRG27" s="757"/>
      <c r="VRH27" s="757"/>
      <c r="VRI27" s="757"/>
      <c r="VRJ27" s="757"/>
      <c r="VRK27" s="757"/>
      <c r="VRL27" s="757"/>
      <c r="VRM27" s="757"/>
      <c r="VRN27" s="757"/>
      <c r="VRO27" s="757"/>
      <c r="VRP27" s="757"/>
      <c r="VRQ27" s="757"/>
      <c r="VRR27" s="757"/>
      <c r="VRS27" s="757"/>
      <c r="VRT27" s="757"/>
      <c r="VRU27" s="757"/>
      <c r="VRV27" s="757"/>
      <c r="VRW27" s="757"/>
      <c r="VRX27" s="757"/>
      <c r="VRY27" s="757"/>
      <c r="VRZ27" s="757"/>
      <c r="VSA27" s="757"/>
      <c r="VSB27" s="757"/>
      <c r="VSC27" s="757"/>
      <c r="VSD27" s="757"/>
      <c r="VSE27" s="757"/>
      <c r="VSF27" s="757"/>
      <c r="VSG27" s="757"/>
      <c r="VSH27" s="757"/>
      <c r="VSI27" s="757"/>
      <c r="VSJ27" s="757"/>
      <c r="VSK27" s="757"/>
      <c r="VSL27" s="757"/>
      <c r="VSM27" s="757"/>
      <c r="VSN27" s="757"/>
      <c r="VSO27" s="757"/>
      <c r="VSP27" s="757"/>
      <c r="VSQ27" s="757"/>
      <c r="VSR27" s="757"/>
      <c r="VSS27" s="757"/>
      <c r="VST27" s="757"/>
      <c r="VSU27" s="757"/>
      <c r="VSV27" s="757"/>
      <c r="VSW27" s="757"/>
      <c r="VSX27" s="757"/>
      <c r="VSY27" s="757"/>
      <c r="VSZ27" s="757"/>
      <c r="VTA27" s="757"/>
      <c r="VTB27" s="757"/>
      <c r="VTC27" s="757"/>
      <c r="VTD27" s="757"/>
      <c r="VTE27" s="757"/>
      <c r="VTF27" s="757"/>
      <c r="VTG27" s="757"/>
      <c r="VTH27" s="757"/>
      <c r="VTI27" s="757"/>
      <c r="VTJ27" s="757"/>
      <c r="VTK27" s="757"/>
      <c r="VTL27" s="757"/>
      <c r="VTM27" s="757"/>
      <c r="VTN27" s="757"/>
      <c r="VTO27" s="757"/>
      <c r="VTP27" s="757"/>
      <c r="VTQ27" s="757"/>
      <c r="VTR27" s="757"/>
      <c r="VTS27" s="757"/>
      <c r="VTT27" s="757"/>
      <c r="VTU27" s="757"/>
      <c r="VTV27" s="757"/>
      <c r="VTW27" s="757"/>
      <c r="VTX27" s="757"/>
      <c r="VTY27" s="757"/>
      <c r="VTZ27" s="757"/>
      <c r="VUA27" s="757"/>
      <c r="VUB27" s="757"/>
      <c r="VUC27" s="757"/>
      <c r="VUD27" s="757"/>
      <c r="VUE27" s="757"/>
      <c r="VUF27" s="757"/>
      <c r="VUG27" s="757"/>
      <c r="VUH27" s="757"/>
      <c r="VUI27" s="757"/>
      <c r="VUJ27" s="757"/>
      <c r="VUK27" s="757"/>
      <c r="VUL27" s="757"/>
      <c r="VUM27" s="757"/>
      <c r="VUN27" s="757"/>
      <c r="VUO27" s="757"/>
      <c r="VUP27" s="757"/>
      <c r="VUQ27" s="757"/>
      <c r="VUR27" s="757"/>
      <c r="VUS27" s="757"/>
      <c r="VUT27" s="757"/>
      <c r="VUU27" s="757"/>
      <c r="VUV27" s="757"/>
      <c r="VUW27" s="757"/>
      <c r="VUX27" s="757"/>
      <c r="VUY27" s="757"/>
      <c r="VUZ27" s="757"/>
      <c r="VVA27" s="757"/>
      <c r="VVB27" s="757"/>
      <c r="VVC27" s="757"/>
      <c r="VVD27" s="757"/>
      <c r="VVE27" s="757"/>
      <c r="VVF27" s="757"/>
      <c r="VVG27" s="757"/>
      <c r="VVH27" s="757"/>
      <c r="VVI27" s="757"/>
      <c r="VVJ27" s="757"/>
      <c r="VVK27" s="757"/>
      <c r="VVL27" s="757"/>
      <c r="VVM27" s="757"/>
      <c r="VVN27" s="757"/>
      <c r="VVO27" s="757"/>
      <c r="VVP27" s="757"/>
      <c r="VVQ27" s="757"/>
      <c r="VVR27" s="757"/>
      <c r="VVS27" s="757"/>
      <c r="VVT27" s="757"/>
      <c r="VVU27" s="757"/>
      <c r="VVV27" s="757"/>
      <c r="VVW27" s="757"/>
      <c r="VVX27" s="757"/>
      <c r="VVY27" s="757"/>
      <c r="VVZ27" s="757"/>
      <c r="VWA27" s="757"/>
      <c r="VWB27" s="757"/>
      <c r="VWC27" s="757"/>
      <c r="VWD27" s="757"/>
      <c r="VWE27" s="757"/>
      <c r="VWF27" s="757"/>
      <c r="VWG27" s="757"/>
      <c r="VWH27" s="757"/>
      <c r="VWI27" s="757"/>
      <c r="VWJ27" s="757"/>
      <c r="VWK27" s="757"/>
      <c r="VWL27" s="757"/>
      <c r="VWM27" s="757"/>
      <c r="VWN27" s="757"/>
      <c r="VWO27" s="757"/>
      <c r="VWP27" s="757"/>
      <c r="VWQ27" s="757"/>
      <c r="VWR27" s="757"/>
      <c r="VWS27" s="757"/>
      <c r="VWT27" s="757"/>
      <c r="VWU27" s="757"/>
      <c r="VWV27" s="757"/>
      <c r="VWW27" s="757"/>
      <c r="VWX27" s="757"/>
      <c r="VWY27" s="757"/>
      <c r="VWZ27" s="757"/>
      <c r="VXA27" s="757"/>
      <c r="VXB27" s="757"/>
      <c r="VXC27" s="757"/>
      <c r="VXD27" s="757"/>
      <c r="VXE27" s="757"/>
      <c r="VXF27" s="757"/>
      <c r="VXG27" s="757"/>
      <c r="VXH27" s="757"/>
      <c r="VXI27" s="757"/>
      <c r="VXJ27" s="757"/>
      <c r="VXK27" s="757"/>
      <c r="VXL27" s="757"/>
      <c r="VXM27" s="757"/>
      <c r="VXN27" s="757"/>
      <c r="VXO27" s="757"/>
      <c r="VXP27" s="757"/>
      <c r="VXQ27" s="757"/>
      <c r="VXR27" s="757"/>
      <c r="VXS27" s="757"/>
      <c r="VXT27" s="757"/>
      <c r="VXU27" s="757"/>
      <c r="VXV27" s="757"/>
      <c r="VXW27" s="757"/>
      <c r="VXX27" s="757"/>
      <c r="VXY27" s="757"/>
      <c r="VXZ27" s="757"/>
      <c r="VYA27" s="757"/>
      <c r="VYB27" s="757"/>
      <c r="VYC27" s="757"/>
      <c r="VYD27" s="757"/>
      <c r="VYE27" s="757"/>
      <c r="VYF27" s="757"/>
      <c r="VYG27" s="757"/>
      <c r="VYH27" s="757"/>
      <c r="VYI27" s="757"/>
      <c r="VYJ27" s="757"/>
      <c r="VYK27" s="757"/>
      <c r="VYL27" s="757"/>
      <c r="VYM27" s="757"/>
      <c r="VYN27" s="757"/>
      <c r="VYO27" s="757"/>
      <c r="VYP27" s="757"/>
      <c r="VYQ27" s="757"/>
      <c r="VYR27" s="757"/>
      <c r="VYS27" s="757"/>
      <c r="VYT27" s="757"/>
      <c r="VYU27" s="757"/>
      <c r="VYV27" s="757"/>
      <c r="VYW27" s="757"/>
      <c r="VYX27" s="757"/>
      <c r="VYY27" s="757"/>
      <c r="VYZ27" s="757"/>
      <c r="VZA27" s="757"/>
      <c r="VZB27" s="757"/>
      <c r="VZC27" s="757"/>
      <c r="VZD27" s="757"/>
      <c r="VZE27" s="757"/>
      <c r="VZF27" s="757"/>
      <c r="VZG27" s="757"/>
      <c r="VZH27" s="757"/>
      <c r="VZI27" s="757"/>
      <c r="VZJ27" s="757"/>
      <c r="VZK27" s="757"/>
      <c r="VZL27" s="757"/>
      <c r="VZM27" s="757"/>
      <c r="VZN27" s="757"/>
      <c r="VZO27" s="757"/>
      <c r="VZP27" s="757"/>
      <c r="VZQ27" s="757"/>
      <c r="VZR27" s="757"/>
      <c r="VZS27" s="757"/>
      <c r="VZT27" s="757"/>
      <c r="VZU27" s="757"/>
      <c r="VZV27" s="757"/>
      <c r="VZW27" s="757"/>
      <c r="VZX27" s="757"/>
      <c r="VZY27" s="757"/>
      <c r="VZZ27" s="757"/>
      <c r="WAA27" s="757"/>
      <c r="WAB27" s="757"/>
      <c r="WAC27" s="757"/>
      <c r="WAD27" s="757"/>
      <c r="WAE27" s="757"/>
      <c r="WAF27" s="757"/>
      <c r="WAG27" s="757"/>
      <c r="WAH27" s="757"/>
      <c r="WAI27" s="757"/>
      <c r="WAJ27" s="757"/>
      <c r="WAK27" s="757"/>
      <c r="WAL27" s="757"/>
      <c r="WAM27" s="757"/>
      <c r="WAN27" s="757"/>
      <c r="WAO27" s="757"/>
      <c r="WAP27" s="757"/>
      <c r="WAQ27" s="757"/>
      <c r="WAR27" s="757"/>
      <c r="WAS27" s="757"/>
      <c r="WAT27" s="757"/>
      <c r="WAU27" s="757"/>
      <c r="WAV27" s="757"/>
      <c r="WAW27" s="757"/>
      <c r="WAX27" s="757"/>
      <c r="WAY27" s="757"/>
      <c r="WAZ27" s="757"/>
      <c r="WBA27" s="757"/>
      <c r="WBB27" s="757"/>
      <c r="WBC27" s="757"/>
      <c r="WBD27" s="757"/>
      <c r="WBE27" s="757"/>
      <c r="WBF27" s="757"/>
      <c r="WBG27" s="757"/>
      <c r="WBH27" s="757"/>
      <c r="WBI27" s="757"/>
      <c r="WBJ27" s="757"/>
      <c r="WBK27" s="757"/>
      <c r="WBL27" s="757"/>
      <c r="WBM27" s="757"/>
      <c r="WBN27" s="757"/>
      <c r="WBO27" s="757"/>
      <c r="WBP27" s="757"/>
      <c r="WBQ27" s="757"/>
      <c r="WBR27" s="757"/>
      <c r="WBS27" s="757"/>
      <c r="WBT27" s="757"/>
      <c r="WBU27" s="757"/>
      <c r="WBV27" s="757"/>
      <c r="WBW27" s="757"/>
      <c r="WBX27" s="757"/>
      <c r="WBY27" s="757"/>
      <c r="WBZ27" s="757"/>
      <c r="WCA27" s="757"/>
      <c r="WCB27" s="757"/>
      <c r="WCC27" s="757"/>
      <c r="WCD27" s="757"/>
      <c r="WCE27" s="757"/>
      <c r="WCF27" s="757"/>
      <c r="WCG27" s="757"/>
      <c r="WCH27" s="757"/>
      <c r="WCI27" s="757"/>
      <c r="WCJ27" s="757"/>
      <c r="WCK27" s="757"/>
      <c r="WCL27" s="757"/>
      <c r="WCM27" s="757"/>
      <c r="WCN27" s="757"/>
      <c r="WCO27" s="757"/>
      <c r="WCP27" s="757"/>
      <c r="WCQ27" s="757"/>
      <c r="WCR27" s="757"/>
      <c r="WCS27" s="757"/>
      <c r="WCT27" s="757"/>
      <c r="WCU27" s="757"/>
      <c r="WCV27" s="757"/>
      <c r="WCW27" s="757"/>
      <c r="WCX27" s="757"/>
      <c r="WCY27" s="757"/>
      <c r="WCZ27" s="757"/>
      <c r="WDA27" s="757"/>
      <c r="WDB27" s="757"/>
      <c r="WDC27" s="757"/>
      <c r="WDD27" s="757"/>
      <c r="WDE27" s="757"/>
      <c r="WDF27" s="757"/>
      <c r="WDG27" s="757"/>
      <c r="WDH27" s="757"/>
      <c r="WDI27" s="757"/>
      <c r="WDJ27" s="757"/>
      <c r="WDK27" s="757"/>
      <c r="WDL27" s="757"/>
      <c r="WDM27" s="757"/>
      <c r="WDN27" s="757"/>
      <c r="WDO27" s="757"/>
      <c r="WDP27" s="757"/>
      <c r="WDQ27" s="757"/>
      <c r="WDR27" s="757"/>
      <c r="WDS27" s="757"/>
      <c r="WDT27" s="757"/>
      <c r="WDU27" s="757"/>
      <c r="WDV27" s="757"/>
      <c r="WDW27" s="757"/>
      <c r="WDX27" s="757"/>
      <c r="WDY27" s="757"/>
      <c r="WDZ27" s="757"/>
      <c r="WEA27" s="757"/>
      <c r="WEB27" s="757"/>
      <c r="WEC27" s="757"/>
      <c r="WED27" s="757"/>
      <c r="WEE27" s="757"/>
      <c r="WEF27" s="757"/>
      <c r="WEG27" s="757"/>
      <c r="WEH27" s="757"/>
      <c r="WEI27" s="757"/>
      <c r="WEJ27" s="757"/>
      <c r="WEK27" s="757"/>
      <c r="WEL27" s="757"/>
      <c r="WEM27" s="757"/>
      <c r="WEN27" s="757"/>
      <c r="WEO27" s="757"/>
      <c r="WEP27" s="757"/>
      <c r="WEQ27" s="757"/>
      <c r="WER27" s="757"/>
      <c r="WES27" s="757"/>
      <c r="WET27" s="757"/>
      <c r="WEU27" s="757"/>
      <c r="WEV27" s="757"/>
      <c r="WEW27" s="757"/>
      <c r="WEX27" s="757"/>
      <c r="WEY27" s="757"/>
      <c r="WEZ27" s="757"/>
      <c r="WFA27" s="757"/>
      <c r="WFB27" s="757"/>
      <c r="WFC27" s="757"/>
      <c r="WFD27" s="757"/>
      <c r="WFE27" s="757"/>
      <c r="WFF27" s="757"/>
      <c r="WFG27" s="757"/>
      <c r="WFH27" s="757"/>
      <c r="WFI27" s="757"/>
      <c r="WFJ27" s="757"/>
      <c r="WFK27" s="757"/>
      <c r="WFL27" s="757"/>
      <c r="WFM27" s="757"/>
      <c r="WFN27" s="757"/>
      <c r="WFO27" s="757"/>
      <c r="WFP27" s="757"/>
      <c r="WFQ27" s="757"/>
      <c r="WFR27" s="757"/>
      <c r="WFS27" s="757"/>
      <c r="WFT27" s="757"/>
      <c r="WFU27" s="757"/>
      <c r="WFV27" s="757"/>
      <c r="WFW27" s="757"/>
      <c r="WFX27" s="757"/>
      <c r="WFY27" s="757"/>
      <c r="WFZ27" s="757"/>
      <c r="WGA27" s="757"/>
      <c r="WGB27" s="757"/>
      <c r="WGC27" s="757"/>
      <c r="WGD27" s="757"/>
      <c r="WGE27" s="757"/>
      <c r="WGF27" s="757"/>
      <c r="WGG27" s="757"/>
      <c r="WGH27" s="757"/>
      <c r="WGI27" s="757"/>
      <c r="WGJ27" s="757"/>
      <c r="WGK27" s="757"/>
      <c r="WGL27" s="757"/>
      <c r="WGM27" s="757"/>
      <c r="WGN27" s="757"/>
      <c r="WGO27" s="757"/>
      <c r="WGP27" s="757"/>
      <c r="WGQ27" s="757"/>
      <c r="WGR27" s="757"/>
      <c r="WGS27" s="757"/>
      <c r="WGT27" s="757"/>
      <c r="WGU27" s="757"/>
      <c r="WGV27" s="757"/>
      <c r="WGW27" s="757"/>
      <c r="WGX27" s="757"/>
      <c r="WGY27" s="757"/>
      <c r="WGZ27" s="757"/>
      <c r="WHA27" s="757"/>
      <c r="WHB27" s="757"/>
      <c r="WHC27" s="757"/>
      <c r="WHD27" s="757"/>
      <c r="WHE27" s="757"/>
      <c r="WHF27" s="757"/>
      <c r="WHG27" s="757"/>
      <c r="WHH27" s="757"/>
      <c r="WHI27" s="757"/>
      <c r="WHJ27" s="757"/>
      <c r="WHK27" s="757"/>
      <c r="WHL27" s="757"/>
      <c r="WHM27" s="757"/>
      <c r="WHN27" s="757"/>
      <c r="WHO27" s="757"/>
      <c r="WHP27" s="757"/>
      <c r="WHQ27" s="757"/>
      <c r="WHR27" s="757"/>
      <c r="WHS27" s="757"/>
      <c r="WHT27" s="757"/>
      <c r="WHU27" s="757"/>
      <c r="WHV27" s="757"/>
      <c r="WHW27" s="757"/>
      <c r="WHX27" s="757"/>
      <c r="WHY27" s="757"/>
      <c r="WHZ27" s="757"/>
      <c r="WIA27" s="757"/>
      <c r="WIB27" s="757"/>
      <c r="WIC27" s="757"/>
      <c r="WID27" s="757"/>
      <c r="WIE27" s="757"/>
      <c r="WIF27" s="757"/>
      <c r="WIG27" s="757"/>
      <c r="WIH27" s="757"/>
      <c r="WII27" s="757"/>
      <c r="WIJ27" s="757"/>
      <c r="WIK27" s="757"/>
      <c r="WIL27" s="757"/>
      <c r="WIM27" s="757"/>
      <c r="WIN27" s="757"/>
      <c r="WIO27" s="757"/>
      <c r="WIP27" s="757"/>
      <c r="WIQ27" s="757"/>
      <c r="WIR27" s="757"/>
      <c r="WIS27" s="757"/>
      <c r="WIT27" s="757"/>
      <c r="WIU27" s="757"/>
      <c r="WIV27" s="757"/>
      <c r="WIW27" s="757"/>
      <c r="WIX27" s="757"/>
      <c r="WIY27" s="757"/>
      <c r="WIZ27" s="757"/>
      <c r="WJA27" s="757"/>
      <c r="WJB27" s="757"/>
      <c r="WJC27" s="757"/>
      <c r="WJD27" s="757"/>
      <c r="WJE27" s="757"/>
      <c r="WJF27" s="757"/>
      <c r="WJG27" s="757"/>
      <c r="WJH27" s="757"/>
      <c r="WJI27" s="757"/>
      <c r="WJJ27" s="757"/>
      <c r="WJK27" s="757"/>
      <c r="WJL27" s="757"/>
      <c r="WJM27" s="757"/>
      <c r="WJN27" s="757"/>
      <c r="WJO27" s="757"/>
      <c r="WJP27" s="757"/>
      <c r="WJQ27" s="757"/>
      <c r="WJR27" s="757"/>
      <c r="WJS27" s="757"/>
      <c r="WJT27" s="757"/>
      <c r="WJU27" s="757"/>
      <c r="WJV27" s="757"/>
      <c r="WJW27" s="757"/>
      <c r="WJX27" s="757"/>
      <c r="WJY27" s="757"/>
      <c r="WJZ27" s="757"/>
      <c r="WKA27" s="757"/>
      <c r="WKB27" s="757"/>
      <c r="WKC27" s="757"/>
      <c r="WKD27" s="757"/>
      <c r="WKE27" s="757"/>
      <c r="WKF27" s="757"/>
      <c r="WKG27" s="757"/>
      <c r="WKH27" s="757"/>
      <c r="WKI27" s="757"/>
      <c r="WKJ27" s="757"/>
      <c r="WKK27" s="757"/>
      <c r="WKL27" s="757"/>
      <c r="WKM27" s="757"/>
      <c r="WKN27" s="757"/>
      <c r="WKO27" s="757"/>
      <c r="WKP27" s="757"/>
      <c r="WKQ27" s="757"/>
      <c r="WKR27" s="757"/>
      <c r="WKS27" s="757"/>
      <c r="WKT27" s="757"/>
      <c r="WKU27" s="757"/>
      <c r="WKV27" s="757"/>
      <c r="WKW27" s="757"/>
      <c r="WKX27" s="757"/>
      <c r="WKY27" s="757"/>
      <c r="WKZ27" s="757"/>
      <c r="WLA27" s="757"/>
      <c r="WLB27" s="757"/>
      <c r="WLC27" s="757"/>
      <c r="WLD27" s="757"/>
      <c r="WLE27" s="757"/>
      <c r="WLF27" s="757"/>
      <c r="WLG27" s="757"/>
      <c r="WLH27" s="757"/>
      <c r="WLI27" s="757"/>
      <c r="WLJ27" s="757"/>
      <c r="WLK27" s="757"/>
      <c r="WLL27" s="757"/>
      <c r="WLM27" s="757"/>
      <c r="WLN27" s="757"/>
      <c r="WLO27" s="757"/>
      <c r="WLP27" s="757"/>
      <c r="WLQ27" s="757"/>
      <c r="WLR27" s="757"/>
      <c r="WLS27" s="757"/>
      <c r="WLT27" s="757"/>
      <c r="WLU27" s="757"/>
      <c r="WLV27" s="757"/>
      <c r="WLW27" s="757"/>
      <c r="WLX27" s="757"/>
      <c r="WLY27" s="757"/>
      <c r="WLZ27" s="757"/>
      <c r="WMA27" s="757"/>
      <c r="WMB27" s="757"/>
      <c r="WMC27" s="757"/>
      <c r="WMD27" s="757"/>
      <c r="WME27" s="757"/>
      <c r="WMF27" s="757"/>
      <c r="WMG27" s="757"/>
      <c r="WMH27" s="757"/>
      <c r="WMI27" s="757"/>
      <c r="WMJ27" s="757"/>
      <c r="WMK27" s="757"/>
      <c r="WML27" s="757"/>
      <c r="WMM27" s="757"/>
      <c r="WMN27" s="757"/>
      <c r="WMO27" s="757"/>
      <c r="WMP27" s="757"/>
      <c r="WMQ27" s="757"/>
      <c r="WMR27" s="757"/>
      <c r="WMS27" s="757"/>
      <c r="WMT27" s="757"/>
      <c r="WMU27" s="757"/>
      <c r="WMV27" s="757"/>
      <c r="WMW27" s="757"/>
      <c r="WMX27" s="757"/>
      <c r="WMY27" s="757"/>
      <c r="WMZ27" s="757"/>
      <c r="WNA27" s="757"/>
      <c r="WNB27" s="757"/>
      <c r="WNC27" s="757"/>
      <c r="WND27" s="757"/>
      <c r="WNE27" s="757"/>
      <c r="WNF27" s="757"/>
      <c r="WNG27" s="757"/>
      <c r="WNH27" s="757"/>
      <c r="WNI27" s="757"/>
      <c r="WNJ27" s="757"/>
      <c r="WNK27" s="757"/>
      <c r="WNL27" s="757"/>
      <c r="WNM27" s="757"/>
      <c r="WNN27" s="757"/>
      <c r="WNO27" s="757"/>
      <c r="WNP27" s="757"/>
      <c r="WNQ27" s="757"/>
      <c r="WNR27" s="757"/>
      <c r="WNS27" s="757"/>
      <c r="WNT27" s="757"/>
      <c r="WNU27" s="757"/>
      <c r="WNV27" s="757"/>
      <c r="WNW27" s="757"/>
      <c r="WNX27" s="757"/>
      <c r="WNY27" s="757"/>
      <c r="WNZ27" s="757"/>
      <c r="WOA27" s="757"/>
      <c r="WOB27" s="757"/>
      <c r="WOC27" s="757"/>
      <c r="WOD27" s="757"/>
      <c r="WOE27" s="757"/>
      <c r="WOF27" s="757"/>
      <c r="WOG27" s="757"/>
      <c r="WOH27" s="757"/>
      <c r="WOI27" s="757"/>
      <c r="WOJ27" s="757"/>
      <c r="WOK27" s="757"/>
      <c r="WOL27" s="757"/>
      <c r="WOM27" s="757"/>
      <c r="WON27" s="757"/>
      <c r="WOO27" s="757"/>
      <c r="WOP27" s="757"/>
      <c r="WOQ27" s="757"/>
      <c r="WOR27" s="757"/>
      <c r="WOS27" s="757"/>
      <c r="WOT27" s="757"/>
      <c r="WOU27" s="757"/>
      <c r="WOV27" s="757"/>
      <c r="WOW27" s="757"/>
      <c r="WOX27" s="757"/>
      <c r="WOY27" s="757"/>
      <c r="WOZ27" s="757"/>
      <c r="WPA27" s="757"/>
      <c r="WPB27" s="757"/>
      <c r="WPC27" s="757"/>
      <c r="WPD27" s="757"/>
      <c r="WPE27" s="757"/>
      <c r="WPF27" s="757"/>
      <c r="WPG27" s="757"/>
      <c r="WPH27" s="757"/>
      <c r="WPI27" s="757"/>
      <c r="WPJ27" s="757"/>
      <c r="WPK27" s="757"/>
      <c r="WPL27" s="757"/>
      <c r="WPM27" s="757"/>
      <c r="WPN27" s="757"/>
      <c r="WPO27" s="757"/>
      <c r="WPP27" s="757"/>
      <c r="WPQ27" s="757"/>
      <c r="WPR27" s="757"/>
      <c r="WPS27" s="757"/>
      <c r="WPT27" s="757"/>
      <c r="WPU27" s="757"/>
      <c r="WPV27" s="757"/>
      <c r="WPW27" s="757"/>
      <c r="WPX27" s="757"/>
      <c r="WPY27" s="757"/>
      <c r="WPZ27" s="757"/>
      <c r="WQA27" s="757"/>
      <c r="WQB27" s="757"/>
      <c r="WQC27" s="757"/>
      <c r="WQD27" s="757"/>
      <c r="WQE27" s="757"/>
      <c r="WQF27" s="757"/>
      <c r="WQG27" s="757"/>
      <c r="WQH27" s="757"/>
      <c r="WQI27" s="757"/>
      <c r="WQJ27" s="757"/>
      <c r="WQK27" s="757"/>
      <c r="WQL27" s="757"/>
      <c r="WQM27" s="757"/>
      <c r="WQN27" s="757"/>
      <c r="WQO27" s="757"/>
      <c r="WQP27" s="757"/>
      <c r="WQQ27" s="757"/>
      <c r="WQR27" s="757"/>
      <c r="WQS27" s="757"/>
      <c r="WQT27" s="757"/>
      <c r="WQU27" s="757"/>
      <c r="WQV27" s="757"/>
      <c r="WQW27" s="757"/>
      <c r="WQX27" s="757"/>
      <c r="WQY27" s="757"/>
      <c r="WQZ27" s="757"/>
      <c r="WRA27" s="757"/>
      <c r="WRB27" s="757"/>
      <c r="WRC27" s="757"/>
      <c r="WRD27" s="757"/>
      <c r="WRE27" s="757"/>
      <c r="WRF27" s="757"/>
      <c r="WRG27" s="757"/>
      <c r="WRH27" s="757"/>
      <c r="WRI27" s="757"/>
      <c r="WRJ27" s="757"/>
      <c r="WRK27" s="757"/>
      <c r="WRL27" s="757"/>
      <c r="WRM27" s="757"/>
      <c r="WRN27" s="757"/>
      <c r="WRO27" s="757"/>
      <c r="WRP27" s="757"/>
      <c r="WRQ27" s="757"/>
      <c r="WRR27" s="757"/>
      <c r="WRS27" s="757"/>
      <c r="WRT27" s="757"/>
      <c r="WRU27" s="757"/>
      <c r="WRV27" s="757"/>
      <c r="WRW27" s="757"/>
      <c r="WRX27" s="757"/>
      <c r="WRY27" s="757"/>
      <c r="WRZ27" s="757"/>
      <c r="WSA27" s="757"/>
      <c r="WSB27" s="757"/>
      <c r="WSC27" s="757"/>
      <c r="WSD27" s="757"/>
      <c r="WSE27" s="757"/>
      <c r="WSF27" s="757"/>
      <c r="WSG27" s="757"/>
      <c r="WSH27" s="757"/>
      <c r="WSI27" s="757"/>
      <c r="WSJ27" s="757"/>
      <c r="WSK27" s="757"/>
      <c r="WSL27" s="757"/>
      <c r="WSM27" s="757"/>
      <c r="WSN27" s="757"/>
      <c r="WSO27" s="757"/>
      <c r="WSP27" s="757"/>
      <c r="WSQ27" s="757"/>
      <c r="WSR27" s="757"/>
      <c r="WSS27" s="757"/>
      <c r="WST27" s="757"/>
      <c r="WSU27" s="757"/>
      <c r="WSV27" s="757"/>
      <c r="WSW27" s="757"/>
      <c r="WSX27" s="757"/>
      <c r="WSY27" s="757"/>
      <c r="WSZ27" s="757"/>
      <c r="WTA27" s="757"/>
      <c r="WTB27" s="757"/>
      <c r="WTC27" s="757"/>
      <c r="WTD27" s="757"/>
      <c r="WTE27" s="757"/>
      <c r="WTF27" s="757"/>
      <c r="WTG27" s="757"/>
      <c r="WTH27" s="757"/>
      <c r="WTI27" s="757"/>
      <c r="WTJ27" s="757"/>
      <c r="WTK27" s="757"/>
      <c r="WTL27" s="757"/>
      <c r="WTM27" s="757"/>
      <c r="WTN27" s="757"/>
      <c r="WTO27" s="757"/>
      <c r="WTP27" s="757"/>
      <c r="WTQ27" s="757"/>
      <c r="WTR27" s="757"/>
      <c r="WTS27" s="757"/>
      <c r="WTT27" s="757"/>
      <c r="WTU27" s="757"/>
      <c r="WTV27" s="757"/>
      <c r="WTW27" s="757"/>
      <c r="WTX27" s="757"/>
      <c r="WTY27" s="757"/>
      <c r="WTZ27" s="757"/>
      <c r="WUA27" s="757"/>
      <c r="WUB27" s="757"/>
      <c r="WUC27" s="757"/>
      <c r="WUD27" s="757"/>
      <c r="WUE27" s="757"/>
      <c r="WUF27" s="757"/>
      <c r="WUG27" s="757"/>
      <c r="WUH27" s="757"/>
      <c r="WUI27" s="757"/>
      <c r="WUJ27" s="757"/>
      <c r="WUK27" s="757"/>
      <c r="WUL27" s="757"/>
      <c r="WUM27" s="757"/>
      <c r="WUN27" s="757"/>
      <c r="WUO27" s="757"/>
      <c r="WUP27" s="757"/>
      <c r="WUQ27" s="757"/>
      <c r="WUR27" s="757"/>
      <c r="WUS27" s="757"/>
      <c r="WUT27" s="757"/>
      <c r="WUU27" s="757"/>
      <c r="WUV27" s="757"/>
      <c r="WUW27" s="757"/>
      <c r="WUX27" s="757"/>
      <c r="WUY27" s="757"/>
      <c r="WUZ27" s="757"/>
      <c r="WVA27" s="757"/>
      <c r="WVB27" s="757"/>
      <c r="WVC27" s="757"/>
      <c r="WVD27" s="757"/>
      <c r="WVE27" s="757"/>
      <c r="WVF27" s="757"/>
      <c r="WVG27" s="757"/>
      <c r="WVH27" s="757"/>
      <c r="WVI27" s="757"/>
      <c r="WVJ27" s="757"/>
      <c r="WVK27" s="757"/>
      <c r="WVL27" s="757"/>
      <c r="WVM27" s="757"/>
      <c r="WVN27" s="757"/>
      <c r="WVO27" s="757"/>
      <c r="WVP27" s="757"/>
      <c r="WVQ27" s="757"/>
      <c r="WVR27" s="757"/>
      <c r="WVS27" s="757"/>
      <c r="WVT27" s="757"/>
      <c r="WVU27" s="757"/>
      <c r="WVV27" s="757"/>
      <c r="WVW27" s="757"/>
      <c r="WVX27" s="757"/>
      <c r="WVY27" s="757"/>
      <c r="WVZ27" s="757"/>
      <c r="WWA27" s="757"/>
      <c r="WWB27" s="757"/>
      <c r="WWC27" s="757"/>
      <c r="WWD27" s="757"/>
      <c r="WWE27" s="757"/>
      <c r="WWF27" s="757"/>
      <c r="WWG27" s="757"/>
      <c r="WWH27" s="757"/>
      <c r="WWI27" s="757"/>
      <c r="WWJ27" s="757"/>
      <c r="WWK27" s="757"/>
      <c r="WWL27" s="757"/>
      <c r="WWM27" s="757"/>
      <c r="WWN27" s="757"/>
      <c r="WWO27" s="757"/>
      <c r="WWP27" s="757"/>
      <c r="WWQ27" s="757"/>
      <c r="WWR27" s="757"/>
      <c r="WWS27" s="757"/>
      <c r="WWT27" s="757"/>
      <c r="WWU27" s="757"/>
      <c r="WWV27" s="757"/>
      <c r="WWW27" s="757"/>
      <c r="WWX27" s="757"/>
      <c r="WWY27" s="757"/>
      <c r="WWZ27" s="757"/>
      <c r="WXA27" s="757"/>
      <c r="WXB27" s="757"/>
      <c r="WXC27" s="757"/>
      <c r="WXD27" s="757"/>
      <c r="WXE27" s="757"/>
      <c r="WXF27" s="757"/>
      <c r="WXG27" s="757"/>
      <c r="WXH27" s="757"/>
      <c r="WXI27" s="757"/>
      <c r="WXJ27" s="757"/>
      <c r="WXK27" s="757"/>
      <c r="WXL27" s="757"/>
      <c r="WXM27" s="757"/>
      <c r="WXN27" s="757"/>
      <c r="WXO27" s="757"/>
      <c r="WXP27" s="757"/>
      <c r="WXQ27" s="757"/>
      <c r="WXR27" s="757"/>
      <c r="WXS27" s="757"/>
      <c r="WXT27" s="757"/>
      <c r="WXU27" s="757"/>
      <c r="WXV27" s="757"/>
      <c r="WXW27" s="757"/>
      <c r="WXX27" s="757"/>
      <c r="WXY27" s="757"/>
      <c r="WXZ27" s="757"/>
      <c r="WYA27" s="757"/>
      <c r="WYB27" s="757"/>
      <c r="WYC27" s="757"/>
      <c r="WYD27" s="757"/>
      <c r="WYE27" s="757"/>
      <c r="WYF27" s="757"/>
      <c r="WYG27" s="757"/>
      <c r="WYH27" s="757"/>
      <c r="WYI27" s="757"/>
      <c r="WYJ27" s="757"/>
      <c r="WYK27" s="757"/>
      <c r="WYL27" s="757"/>
      <c r="WYM27" s="757"/>
      <c r="WYN27" s="757"/>
      <c r="WYO27" s="757"/>
      <c r="WYP27" s="757"/>
      <c r="WYQ27" s="757"/>
      <c r="WYR27" s="757"/>
      <c r="WYS27" s="757"/>
      <c r="WYT27" s="757"/>
      <c r="WYU27" s="757"/>
      <c r="WYV27" s="757"/>
      <c r="WYW27" s="757"/>
      <c r="WYX27" s="757"/>
      <c r="WYY27" s="757"/>
      <c r="WYZ27" s="757"/>
      <c r="WZA27" s="757"/>
      <c r="WZB27" s="757"/>
      <c r="WZC27" s="757"/>
      <c r="WZD27" s="757"/>
      <c r="WZE27" s="757"/>
      <c r="WZF27" s="757"/>
      <c r="WZG27" s="757"/>
      <c r="WZH27" s="757"/>
      <c r="WZI27" s="757"/>
      <c r="WZJ27" s="757"/>
      <c r="WZK27" s="757"/>
      <c r="WZL27" s="757"/>
      <c r="WZM27" s="757"/>
      <c r="WZN27" s="757"/>
      <c r="WZO27" s="757"/>
      <c r="WZP27" s="757"/>
      <c r="WZQ27" s="757"/>
      <c r="WZR27" s="757"/>
      <c r="WZS27" s="757"/>
      <c r="WZT27" s="757"/>
      <c r="WZU27" s="757"/>
      <c r="WZV27" s="757"/>
      <c r="WZW27" s="757"/>
      <c r="WZX27" s="757"/>
      <c r="WZY27" s="757"/>
      <c r="WZZ27" s="757"/>
      <c r="XAA27" s="757"/>
      <c r="XAB27" s="757"/>
      <c r="XAC27" s="757"/>
      <c r="XAD27" s="757"/>
      <c r="XAE27" s="757"/>
      <c r="XAF27" s="757"/>
      <c r="XAG27" s="757"/>
      <c r="XAH27" s="757"/>
      <c r="XAI27" s="757"/>
      <c r="XAJ27" s="757"/>
      <c r="XAK27" s="757"/>
      <c r="XAL27" s="757"/>
      <c r="XAM27" s="757"/>
      <c r="XAN27" s="757"/>
      <c r="XAO27" s="757"/>
      <c r="XAP27" s="757"/>
      <c r="XAQ27" s="757"/>
      <c r="XAR27" s="757"/>
      <c r="XAS27" s="757"/>
      <c r="XAT27" s="757"/>
      <c r="XAU27" s="757"/>
      <c r="XAV27" s="757"/>
      <c r="XAW27" s="757"/>
      <c r="XAX27" s="757"/>
      <c r="XAY27" s="757"/>
      <c r="XAZ27" s="757"/>
      <c r="XBA27" s="757"/>
      <c r="XBB27" s="757"/>
      <c r="XBC27" s="757"/>
      <c r="XBD27" s="757"/>
      <c r="XBE27" s="757"/>
      <c r="XBF27" s="757"/>
      <c r="XBG27" s="757"/>
      <c r="XBH27" s="757"/>
      <c r="XBI27" s="757"/>
      <c r="XBJ27" s="757"/>
      <c r="XBK27" s="757"/>
      <c r="XBL27" s="757"/>
      <c r="XBM27" s="757"/>
      <c r="XBN27" s="757"/>
      <c r="XBO27" s="757"/>
      <c r="XBP27" s="757"/>
      <c r="XBQ27" s="757"/>
      <c r="XBR27" s="757"/>
      <c r="XBS27" s="757"/>
      <c r="XBT27" s="757"/>
      <c r="XBU27" s="757"/>
      <c r="XBV27" s="757"/>
      <c r="XBW27" s="757"/>
      <c r="XBX27" s="757"/>
      <c r="XBY27" s="757"/>
      <c r="XBZ27" s="757"/>
      <c r="XCA27" s="757"/>
      <c r="XCB27" s="757"/>
      <c r="XCC27" s="757"/>
      <c r="XCD27" s="757"/>
      <c r="XCE27" s="757"/>
      <c r="XCF27" s="757"/>
      <c r="XCG27" s="757"/>
      <c r="XCH27" s="757"/>
      <c r="XCI27" s="757"/>
      <c r="XCJ27" s="757"/>
      <c r="XCK27" s="757"/>
      <c r="XCL27" s="757"/>
      <c r="XCM27" s="757"/>
      <c r="XCN27" s="757"/>
      <c r="XCO27" s="757"/>
      <c r="XCP27" s="757"/>
      <c r="XCQ27" s="757"/>
      <c r="XCR27" s="757"/>
      <c r="XCS27" s="757"/>
      <c r="XCT27" s="757"/>
      <c r="XCU27" s="757"/>
      <c r="XCV27" s="757"/>
      <c r="XCW27" s="757"/>
      <c r="XCX27" s="757"/>
      <c r="XCY27" s="757"/>
      <c r="XCZ27" s="757"/>
      <c r="XDA27" s="757"/>
      <c r="XDB27" s="757"/>
      <c r="XDC27" s="757"/>
      <c r="XDD27" s="757"/>
      <c r="XDE27" s="757"/>
      <c r="XDF27" s="757"/>
      <c r="XDG27" s="757"/>
      <c r="XDH27" s="757"/>
      <c r="XDI27" s="757"/>
      <c r="XDJ27" s="757"/>
      <c r="XDK27" s="757"/>
      <c r="XDL27" s="757"/>
      <c r="XDM27" s="757"/>
      <c r="XDN27" s="757"/>
      <c r="XDO27" s="757"/>
      <c r="XDP27" s="757"/>
      <c r="XDQ27" s="757"/>
      <c r="XDR27" s="757"/>
      <c r="XDS27" s="757"/>
      <c r="XDT27" s="757"/>
      <c r="XDU27" s="757"/>
      <c r="XDV27" s="757"/>
      <c r="XDW27" s="757"/>
      <c r="XDX27" s="757"/>
      <c r="XDY27" s="757"/>
      <c r="XDZ27" s="757"/>
      <c r="XEA27" s="757"/>
      <c r="XEB27" s="757"/>
      <c r="XEC27" s="757"/>
      <c r="XED27" s="757"/>
      <c r="XEE27" s="757"/>
      <c r="XEF27" s="757"/>
      <c r="XEG27" s="757"/>
      <c r="XEH27" s="757"/>
      <c r="XEI27" s="757"/>
      <c r="XEJ27" s="757"/>
      <c r="XEK27" s="757"/>
      <c r="XEL27" s="757"/>
      <c r="XEM27" s="757"/>
      <c r="XEN27" s="757"/>
      <c r="XEO27" s="757"/>
      <c r="XEP27" s="757"/>
      <c r="XEQ27" s="757"/>
      <c r="XER27" s="757"/>
      <c r="XES27" s="757"/>
      <c r="XET27" s="757"/>
      <c r="XEU27" s="757"/>
      <c r="XEV27" s="757"/>
      <c r="XEW27" s="757"/>
      <c r="XEX27" s="757"/>
      <c r="XEY27" s="757"/>
      <c r="XEZ27" s="757"/>
      <c r="XFA27" s="757"/>
      <c r="XFB27" s="757"/>
      <c r="XFC27" s="757"/>
    </row>
    <row r="28" spans="1:16384" s="742" customFormat="1">
      <c r="A28" s="757"/>
      <c r="B28" s="757"/>
      <c r="C28" s="757"/>
      <c r="D28" s="757"/>
      <c r="E28" s="757"/>
      <c r="F28" s="764"/>
      <c r="G28" s="764"/>
      <c r="H28" s="764"/>
      <c r="I28" s="757"/>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c r="AM28" s="757"/>
      <c r="AN28" s="757"/>
      <c r="AO28" s="757"/>
      <c r="AP28" s="757"/>
      <c r="AQ28" s="757"/>
      <c r="AR28" s="757"/>
      <c r="AS28" s="757"/>
      <c r="AT28" s="757"/>
      <c r="AU28" s="757"/>
      <c r="AV28" s="757"/>
      <c r="AW28" s="757"/>
      <c r="AX28" s="757"/>
      <c r="AY28" s="757"/>
      <c r="AZ28" s="757"/>
      <c r="BA28" s="757"/>
      <c r="BB28" s="757"/>
      <c r="BC28" s="757"/>
      <c r="BD28" s="757"/>
      <c r="BE28" s="757"/>
      <c r="BF28" s="757"/>
      <c r="BG28" s="757"/>
      <c r="BH28" s="757"/>
      <c r="BI28" s="757"/>
      <c r="BJ28" s="757"/>
      <c r="BK28" s="757"/>
      <c r="BL28" s="757"/>
      <c r="BM28" s="757"/>
      <c r="BN28" s="757"/>
      <c r="BO28" s="757"/>
      <c r="BP28" s="757"/>
      <c r="BQ28" s="757"/>
      <c r="BR28" s="757"/>
      <c r="BS28" s="757"/>
      <c r="BT28" s="757"/>
      <c r="BU28" s="757"/>
      <c r="BV28" s="757"/>
      <c r="BW28" s="757"/>
      <c r="BX28" s="757"/>
      <c r="BY28" s="757"/>
      <c r="BZ28" s="757"/>
      <c r="CA28" s="757"/>
      <c r="CB28" s="757"/>
      <c r="CC28" s="757"/>
      <c r="CD28" s="757"/>
      <c r="CE28" s="757"/>
      <c r="CF28" s="757"/>
      <c r="CG28" s="757"/>
      <c r="CH28" s="757"/>
      <c r="CI28" s="757"/>
      <c r="CJ28" s="757"/>
      <c r="CK28" s="757"/>
      <c r="CL28" s="757"/>
      <c r="CM28" s="757"/>
      <c r="CN28" s="757"/>
      <c r="CO28" s="757"/>
      <c r="CP28" s="757"/>
      <c r="CQ28" s="757"/>
      <c r="CR28" s="757"/>
      <c r="CS28" s="757"/>
      <c r="CT28" s="757"/>
      <c r="CU28" s="757"/>
      <c r="CV28" s="757"/>
      <c r="CW28" s="757"/>
      <c r="CX28" s="757"/>
      <c r="CY28" s="757"/>
      <c r="CZ28" s="757"/>
      <c r="DA28" s="757"/>
      <c r="DB28" s="757"/>
      <c r="DC28" s="757"/>
      <c r="DD28" s="757"/>
      <c r="DE28" s="757"/>
      <c r="DF28" s="757"/>
      <c r="DG28" s="757"/>
      <c r="DH28" s="757"/>
      <c r="DI28" s="757"/>
      <c r="DJ28" s="757"/>
      <c r="DK28" s="757"/>
      <c r="DL28" s="757"/>
      <c r="DM28" s="757"/>
      <c r="DN28" s="757"/>
      <c r="DO28" s="757"/>
      <c r="DP28" s="757"/>
      <c r="DQ28" s="757"/>
      <c r="DR28" s="757"/>
      <c r="DS28" s="757"/>
      <c r="DT28" s="757"/>
      <c r="DU28" s="757"/>
      <c r="DV28" s="757"/>
      <c r="DW28" s="757"/>
      <c r="DX28" s="757"/>
      <c r="DY28" s="757"/>
      <c r="DZ28" s="757"/>
      <c r="EA28" s="757"/>
      <c r="EB28" s="757"/>
      <c r="EC28" s="757"/>
      <c r="ED28" s="757"/>
      <c r="EE28" s="757"/>
      <c r="EF28" s="757"/>
      <c r="EG28" s="757"/>
      <c r="EH28" s="757"/>
      <c r="EI28" s="757"/>
      <c r="EJ28" s="757"/>
      <c r="EK28" s="757"/>
      <c r="EL28" s="757"/>
      <c r="EM28" s="757"/>
      <c r="EN28" s="757"/>
      <c r="EO28" s="757"/>
      <c r="EP28" s="757"/>
      <c r="EQ28" s="757"/>
      <c r="ER28" s="757"/>
      <c r="ES28" s="757"/>
      <c r="ET28" s="757"/>
      <c r="EU28" s="757"/>
      <c r="EV28" s="757"/>
      <c r="EW28" s="757"/>
      <c r="EX28" s="757"/>
      <c r="EY28" s="757"/>
      <c r="EZ28" s="757"/>
      <c r="FA28" s="757"/>
      <c r="FB28" s="757"/>
      <c r="FC28" s="757"/>
      <c r="FD28" s="757"/>
      <c r="FE28" s="757"/>
      <c r="FF28" s="757"/>
      <c r="FG28" s="757"/>
      <c r="FH28" s="757"/>
      <c r="FI28" s="757"/>
      <c r="FJ28" s="757"/>
      <c r="FK28" s="757"/>
      <c r="FL28" s="757"/>
      <c r="FM28" s="757"/>
      <c r="FN28" s="757"/>
      <c r="FO28" s="757"/>
      <c r="FP28" s="757"/>
      <c r="FQ28" s="757"/>
      <c r="FR28" s="757"/>
      <c r="FS28" s="757"/>
      <c r="FT28" s="757"/>
      <c r="FU28" s="757"/>
      <c r="FV28" s="757"/>
      <c r="FW28" s="757"/>
      <c r="FX28" s="757"/>
      <c r="FY28" s="757"/>
      <c r="FZ28" s="757"/>
      <c r="GA28" s="757"/>
      <c r="GB28" s="757"/>
      <c r="GC28" s="757"/>
      <c r="GD28" s="757"/>
      <c r="GE28" s="757"/>
      <c r="GF28" s="757"/>
      <c r="GG28" s="757"/>
      <c r="GH28" s="757"/>
      <c r="GI28" s="757"/>
      <c r="GJ28" s="757"/>
      <c r="GK28" s="757"/>
      <c r="GL28" s="757"/>
      <c r="GM28" s="757"/>
      <c r="GN28" s="757"/>
      <c r="GO28" s="757"/>
      <c r="GP28" s="757"/>
      <c r="GQ28" s="757"/>
      <c r="GR28" s="757"/>
      <c r="GS28" s="757"/>
      <c r="GT28" s="757"/>
      <c r="GU28" s="757"/>
      <c r="GV28" s="757"/>
      <c r="GW28" s="757"/>
      <c r="GX28" s="757"/>
      <c r="GY28" s="757"/>
      <c r="GZ28" s="757"/>
      <c r="HA28" s="757"/>
      <c r="HB28" s="757"/>
      <c r="HC28" s="757"/>
      <c r="HD28" s="757"/>
      <c r="HE28" s="757"/>
      <c r="HF28" s="757"/>
      <c r="HG28" s="757"/>
      <c r="HH28" s="757"/>
      <c r="HI28" s="757"/>
      <c r="HJ28" s="757"/>
      <c r="HK28" s="757"/>
      <c r="HL28" s="757"/>
      <c r="HM28" s="757"/>
      <c r="HN28" s="757"/>
      <c r="HO28" s="757"/>
      <c r="HP28" s="757"/>
      <c r="HQ28" s="757"/>
      <c r="HR28" s="757"/>
      <c r="HS28" s="757"/>
      <c r="HT28" s="757"/>
      <c r="HU28" s="757"/>
      <c r="HV28" s="757"/>
      <c r="HW28" s="757"/>
      <c r="HX28" s="757"/>
      <c r="HY28" s="757"/>
      <c r="HZ28" s="757"/>
      <c r="IA28" s="757"/>
      <c r="IB28" s="757"/>
      <c r="IC28" s="757"/>
      <c r="ID28" s="757"/>
      <c r="IE28" s="757"/>
      <c r="IF28" s="757"/>
      <c r="IG28" s="757"/>
      <c r="IH28" s="757"/>
      <c r="II28" s="757"/>
      <c r="IJ28" s="757"/>
      <c r="IK28" s="757"/>
      <c r="IL28" s="757"/>
      <c r="IM28" s="757"/>
      <c r="IN28" s="757"/>
      <c r="IO28" s="757"/>
      <c r="IP28" s="757"/>
      <c r="IQ28" s="757"/>
      <c r="IR28" s="757"/>
      <c r="IS28" s="757"/>
      <c r="IT28" s="757"/>
      <c r="IU28" s="757"/>
      <c r="IV28" s="757"/>
      <c r="IW28" s="757"/>
      <c r="IX28" s="757"/>
      <c r="IY28" s="757"/>
      <c r="IZ28" s="757"/>
      <c r="JA28" s="757"/>
      <c r="JB28" s="757"/>
      <c r="JC28" s="757"/>
      <c r="JD28" s="757"/>
      <c r="JE28" s="757"/>
      <c r="JF28" s="757"/>
      <c r="JG28" s="757"/>
      <c r="JH28" s="757"/>
      <c r="JI28" s="757"/>
      <c r="JJ28" s="757"/>
      <c r="JK28" s="757"/>
      <c r="JL28" s="757"/>
      <c r="JM28" s="757"/>
      <c r="JN28" s="757"/>
      <c r="JO28" s="757"/>
      <c r="JP28" s="757"/>
      <c r="JQ28" s="757"/>
      <c r="JR28" s="757"/>
      <c r="JS28" s="757"/>
      <c r="JT28" s="757"/>
      <c r="JU28" s="757"/>
      <c r="JV28" s="757"/>
      <c r="JW28" s="757"/>
      <c r="JX28" s="757"/>
      <c r="JY28" s="757"/>
      <c r="JZ28" s="757"/>
      <c r="KA28" s="757"/>
      <c r="KB28" s="757"/>
      <c r="KC28" s="757"/>
      <c r="KD28" s="757"/>
      <c r="KE28" s="757"/>
      <c r="KF28" s="757"/>
      <c r="KG28" s="757"/>
      <c r="KH28" s="757"/>
      <c r="KI28" s="757"/>
      <c r="KJ28" s="757"/>
      <c r="KK28" s="757"/>
      <c r="KL28" s="757"/>
      <c r="KM28" s="757"/>
      <c r="KN28" s="757"/>
      <c r="KO28" s="757"/>
      <c r="KP28" s="757"/>
      <c r="KQ28" s="757"/>
      <c r="KR28" s="757"/>
      <c r="KS28" s="757"/>
      <c r="KT28" s="757"/>
      <c r="KU28" s="757"/>
      <c r="KV28" s="757"/>
      <c r="KW28" s="757"/>
      <c r="KX28" s="757"/>
      <c r="KY28" s="757"/>
      <c r="KZ28" s="757"/>
      <c r="LA28" s="757"/>
      <c r="LB28" s="757"/>
      <c r="LC28" s="757"/>
      <c r="LD28" s="757"/>
      <c r="LE28" s="757"/>
      <c r="LF28" s="757"/>
      <c r="LG28" s="757"/>
      <c r="LH28" s="757"/>
      <c r="LI28" s="757"/>
      <c r="LJ28" s="757"/>
      <c r="LK28" s="757"/>
      <c r="LL28" s="757"/>
      <c r="LM28" s="757"/>
      <c r="LN28" s="757"/>
      <c r="LO28" s="757"/>
      <c r="LP28" s="757"/>
      <c r="LQ28" s="757"/>
      <c r="LR28" s="757"/>
      <c r="LS28" s="757"/>
      <c r="LT28" s="757"/>
      <c r="LU28" s="757"/>
      <c r="LV28" s="757"/>
      <c r="LW28" s="757"/>
      <c r="LX28" s="757"/>
      <c r="LY28" s="757"/>
      <c r="LZ28" s="757"/>
      <c r="MA28" s="757"/>
      <c r="MB28" s="757"/>
      <c r="MC28" s="757"/>
      <c r="MD28" s="757"/>
      <c r="ME28" s="757"/>
      <c r="MF28" s="757"/>
      <c r="MG28" s="757"/>
      <c r="MH28" s="757"/>
      <c r="MI28" s="757"/>
      <c r="MJ28" s="757"/>
      <c r="MK28" s="757"/>
      <c r="ML28" s="757"/>
      <c r="MM28" s="757"/>
      <c r="MN28" s="757"/>
      <c r="MO28" s="757"/>
      <c r="MP28" s="757"/>
      <c r="MQ28" s="757"/>
      <c r="MR28" s="757"/>
      <c r="MS28" s="757"/>
      <c r="MT28" s="757"/>
      <c r="MU28" s="757"/>
      <c r="MV28" s="757"/>
      <c r="MW28" s="757"/>
      <c r="MX28" s="757"/>
      <c r="MY28" s="757"/>
      <c r="MZ28" s="757"/>
      <c r="NA28" s="757"/>
      <c r="NB28" s="757"/>
      <c r="NC28" s="757"/>
      <c r="ND28" s="757"/>
      <c r="NE28" s="757"/>
      <c r="NF28" s="757"/>
      <c r="NG28" s="757"/>
      <c r="NH28" s="757"/>
      <c r="NI28" s="757"/>
      <c r="NJ28" s="757"/>
      <c r="NK28" s="757"/>
      <c r="NL28" s="757"/>
      <c r="NM28" s="757"/>
      <c r="NN28" s="757"/>
      <c r="NO28" s="757"/>
      <c r="NP28" s="757"/>
      <c r="NQ28" s="757"/>
      <c r="NR28" s="757"/>
      <c r="NS28" s="757"/>
      <c r="NT28" s="757"/>
      <c r="NU28" s="757"/>
      <c r="NV28" s="757"/>
      <c r="NW28" s="757"/>
      <c r="NX28" s="757"/>
      <c r="NY28" s="757"/>
      <c r="NZ28" s="757"/>
      <c r="OA28" s="757"/>
      <c r="OB28" s="757"/>
      <c r="OC28" s="757"/>
      <c r="OD28" s="757"/>
      <c r="OE28" s="757"/>
      <c r="OF28" s="757"/>
      <c r="OG28" s="757"/>
      <c r="OH28" s="757"/>
      <c r="OI28" s="757"/>
      <c r="OJ28" s="757"/>
      <c r="OK28" s="757"/>
      <c r="OL28" s="757"/>
      <c r="OM28" s="757"/>
      <c r="ON28" s="757"/>
      <c r="OO28" s="757"/>
      <c r="OP28" s="757"/>
      <c r="OQ28" s="757"/>
      <c r="OR28" s="757"/>
      <c r="OS28" s="757"/>
      <c r="OT28" s="757"/>
      <c r="OU28" s="757"/>
      <c r="OV28" s="757"/>
      <c r="OW28" s="757"/>
      <c r="OX28" s="757"/>
      <c r="OY28" s="757"/>
      <c r="OZ28" s="757"/>
      <c r="PA28" s="757"/>
      <c r="PB28" s="757"/>
      <c r="PC28" s="757"/>
      <c r="PD28" s="757"/>
      <c r="PE28" s="757"/>
      <c r="PF28" s="757"/>
      <c r="PG28" s="757"/>
      <c r="PH28" s="757"/>
      <c r="PI28" s="757"/>
      <c r="PJ28" s="757"/>
      <c r="PK28" s="757"/>
      <c r="PL28" s="757"/>
      <c r="PM28" s="757"/>
      <c r="PN28" s="757"/>
      <c r="PO28" s="757"/>
      <c r="PP28" s="757"/>
      <c r="PQ28" s="757"/>
      <c r="PR28" s="757"/>
      <c r="PS28" s="757"/>
      <c r="PT28" s="757"/>
      <c r="PU28" s="757"/>
      <c r="PV28" s="757"/>
      <c r="PW28" s="757"/>
      <c r="PX28" s="757"/>
      <c r="PY28" s="757"/>
      <c r="PZ28" s="757"/>
      <c r="QA28" s="757"/>
      <c r="QB28" s="757"/>
      <c r="QC28" s="757"/>
      <c r="QD28" s="757"/>
      <c r="QE28" s="757"/>
      <c r="QF28" s="757"/>
      <c r="QG28" s="757"/>
      <c r="QH28" s="757"/>
      <c r="QI28" s="757"/>
      <c r="QJ28" s="757"/>
      <c r="QK28" s="757"/>
      <c r="QL28" s="757"/>
      <c r="QM28" s="757"/>
      <c r="QN28" s="757"/>
      <c r="QO28" s="757"/>
      <c r="QP28" s="757"/>
      <c r="QQ28" s="757"/>
      <c r="QR28" s="757"/>
      <c r="QS28" s="757"/>
      <c r="QT28" s="757"/>
      <c r="QU28" s="757"/>
      <c r="QV28" s="757"/>
      <c r="QW28" s="757"/>
      <c r="QX28" s="757"/>
      <c r="QY28" s="757"/>
      <c r="QZ28" s="757"/>
      <c r="RA28" s="757"/>
      <c r="RB28" s="757"/>
      <c r="RC28" s="757"/>
      <c r="RD28" s="757"/>
      <c r="RE28" s="757"/>
      <c r="RF28" s="757"/>
      <c r="RG28" s="757"/>
      <c r="RH28" s="757"/>
      <c r="RI28" s="757"/>
      <c r="RJ28" s="757"/>
      <c r="RK28" s="757"/>
      <c r="RL28" s="757"/>
      <c r="RM28" s="757"/>
      <c r="RN28" s="757"/>
      <c r="RO28" s="757"/>
      <c r="RP28" s="757"/>
      <c r="RQ28" s="757"/>
      <c r="RR28" s="757"/>
      <c r="RS28" s="757"/>
      <c r="RT28" s="757"/>
      <c r="RU28" s="757"/>
      <c r="RV28" s="757"/>
      <c r="RW28" s="757"/>
      <c r="RX28" s="757"/>
      <c r="RY28" s="757"/>
      <c r="RZ28" s="757"/>
      <c r="SA28" s="757"/>
      <c r="SB28" s="757"/>
      <c r="SC28" s="757"/>
      <c r="SD28" s="757"/>
      <c r="SE28" s="757"/>
      <c r="SF28" s="757"/>
      <c r="SG28" s="757"/>
      <c r="SH28" s="757"/>
      <c r="SI28" s="757"/>
      <c r="SJ28" s="757"/>
      <c r="SK28" s="757"/>
      <c r="SL28" s="757"/>
      <c r="SM28" s="757"/>
      <c r="SN28" s="757"/>
      <c r="SO28" s="757"/>
      <c r="SP28" s="757"/>
      <c r="SQ28" s="757"/>
      <c r="SR28" s="757"/>
      <c r="SS28" s="757"/>
      <c r="ST28" s="757"/>
      <c r="SU28" s="757"/>
      <c r="SV28" s="757"/>
      <c r="SW28" s="757"/>
      <c r="SX28" s="757"/>
      <c r="SY28" s="757"/>
      <c r="SZ28" s="757"/>
      <c r="TA28" s="757"/>
      <c r="TB28" s="757"/>
      <c r="TC28" s="757"/>
      <c r="TD28" s="757"/>
      <c r="TE28" s="757"/>
      <c r="TF28" s="757"/>
      <c r="TG28" s="757"/>
      <c r="TH28" s="757"/>
      <c r="TI28" s="757"/>
      <c r="TJ28" s="757"/>
      <c r="TK28" s="757"/>
      <c r="TL28" s="757"/>
      <c r="TM28" s="757"/>
      <c r="TN28" s="757"/>
      <c r="TO28" s="757"/>
      <c r="TP28" s="757"/>
      <c r="TQ28" s="757"/>
      <c r="TR28" s="757"/>
      <c r="TS28" s="757"/>
      <c r="TT28" s="757"/>
      <c r="TU28" s="757"/>
      <c r="TV28" s="757"/>
      <c r="TW28" s="757"/>
      <c r="TX28" s="757"/>
      <c r="TY28" s="757"/>
      <c r="TZ28" s="757"/>
      <c r="UA28" s="757"/>
      <c r="UB28" s="757"/>
      <c r="UC28" s="757"/>
      <c r="UD28" s="757"/>
      <c r="UE28" s="757"/>
      <c r="UF28" s="757"/>
      <c r="UG28" s="757"/>
      <c r="UH28" s="757"/>
      <c r="UI28" s="757"/>
      <c r="UJ28" s="757"/>
      <c r="UK28" s="757"/>
      <c r="UL28" s="757"/>
      <c r="UM28" s="757"/>
      <c r="UN28" s="757"/>
      <c r="UO28" s="757"/>
      <c r="UP28" s="757"/>
      <c r="UQ28" s="757"/>
      <c r="UR28" s="757"/>
      <c r="US28" s="757"/>
      <c r="UT28" s="757"/>
      <c r="UU28" s="757"/>
      <c r="UV28" s="757"/>
      <c r="UW28" s="757"/>
      <c r="UX28" s="757"/>
      <c r="UY28" s="757"/>
      <c r="UZ28" s="757"/>
      <c r="VA28" s="757"/>
      <c r="VB28" s="757"/>
      <c r="VC28" s="757"/>
      <c r="VD28" s="757"/>
      <c r="VE28" s="757"/>
      <c r="VF28" s="757"/>
      <c r="VG28" s="757"/>
      <c r="VH28" s="757"/>
      <c r="VI28" s="757"/>
      <c r="VJ28" s="757"/>
      <c r="VK28" s="757"/>
      <c r="VL28" s="757"/>
      <c r="VM28" s="757"/>
      <c r="VN28" s="757"/>
      <c r="VO28" s="757"/>
      <c r="VP28" s="757"/>
      <c r="VQ28" s="757"/>
      <c r="VR28" s="757"/>
      <c r="VS28" s="757"/>
      <c r="VT28" s="757"/>
      <c r="VU28" s="757"/>
      <c r="VV28" s="757"/>
      <c r="VW28" s="757"/>
      <c r="VX28" s="757"/>
      <c r="VY28" s="757"/>
      <c r="VZ28" s="757"/>
      <c r="WA28" s="757"/>
      <c r="WB28" s="757"/>
      <c r="WC28" s="757"/>
      <c r="WD28" s="757"/>
      <c r="WE28" s="757"/>
      <c r="WF28" s="757"/>
      <c r="WG28" s="757"/>
      <c r="WH28" s="757"/>
      <c r="WI28" s="757"/>
      <c r="WJ28" s="757"/>
      <c r="WK28" s="757"/>
      <c r="WL28" s="757"/>
      <c r="WM28" s="757"/>
      <c r="WN28" s="757"/>
      <c r="WO28" s="757"/>
      <c r="WP28" s="757"/>
      <c r="WQ28" s="757"/>
      <c r="WR28" s="757"/>
      <c r="WS28" s="757"/>
      <c r="WT28" s="757"/>
      <c r="WU28" s="757"/>
      <c r="WV28" s="757"/>
      <c r="WW28" s="757"/>
      <c r="WX28" s="757"/>
      <c r="WY28" s="757"/>
      <c r="WZ28" s="757"/>
      <c r="XA28" s="757"/>
      <c r="XB28" s="757"/>
      <c r="XC28" s="757"/>
      <c r="XD28" s="757"/>
      <c r="XE28" s="757"/>
      <c r="XF28" s="757"/>
      <c r="XG28" s="757"/>
      <c r="XH28" s="757"/>
      <c r="XI28" s="757"/>
      <c r="XJ28" s="757"/>
      <c r="XK28" s="757"/>
      <c r="XL28" s="757"/>
      <c r="XM28" s="757"/>
      <c r="XN28" s="757"/>
      <c r="XO28" s="757"/>
      <c r="XP28" s="757"/>
      <c r="XQ28" s="757"/>
      <c r="XR28" s="757"/>
      <c r="XS28" s="757"/>
      <c r="XT28" s="757"/>
      <c r="XU28" s="757"/>
      <c r="XV28" s="757"/>
      <c r="XW28" s="757"/>
      <c r="XX28" s="757"/>
      <c r="XY28" s="757"/>
      <c r="XZ28" s="757"/>
      <c r="YA28" s="757"/>
      <c r="YB28" s="757"/>
      <c r="YC28" s="757"/>
      <c r="YD28" s="757"/>
      <c r="YE28" s="757"/>
      <c r="YF28" s="757"/>
      <c r="YG28" s="757"/>
      <c r="YH28" s="757"/>
      <c r="YI28" s="757"/>
      <c r="YJ28" s="757"/>
      <c r="YK28" s="757"/>
      <c r="YL28" s="757"/>
      <c r="YM28" s="757"/>
      <c r="YN28" s="757"/>
      <c r="YO28" s="757"/>
      <c r="YP28" s="757"/>
      <c r="YQ28" s="757"/>
      <c r="YR28" s="757"/>
      <c r="YS28" s="757"/>
      <c r="YT28" s="757"/>
      <c r="YU28" s="757"/>
      <c r="YV28" s="757"/>
      <c r="YW28" s="757"/>
      <c r="YX28" s="757"/>
      <c r="YY28" s="757"/>
      <c r="YZ28" s="757"/>
      <c r="ZA28" s="757"/>
      <c r="ZB28" s="757"/>
      <c r="ZC28" s="757"/>
      <c r="ZD28" s="757"/>
      <c r="ZE28" s="757"/>
      <c r="ZF28" s="757"/>
      <c r="ZG28" s="757"/>
      <c r="ZH28" s="757"/>
      <c r="ZI28" s="757"/>
      <c r="ZJ28" s="757"/>
      <c r="ZK28" s="757"/>
      <c r="ZL28" s="757"/>
      <c r="ZM28" s="757"/>
      <c r="ZN28" s="757"/>
      <c r="ZO28" s="757"/>
      <c r="ZP28" s="757"/>
      <c r="ZQ28" s="757"/>
      <c r="ZR28" s="757"/>
      <c r="ZS28" s="757"/>
      <c r="ZT28" s="757"/>
      <c r="ZU28" s="757"/>
      <c r="ZV28" s="757"/>
      <c r="ZW28" s="757"/>
      <c r="ZX28" s="757"/>
      <c r="ZY28" s="757"/>
      <c r="ZZ28" s="757"/>
      <c r="AAA28" s="757"/>
      <c r="AAB28" s="757"/>
      <c r="AAC28" s="757"/>
      <c r="AAD28" s="757"/>
      <c r="AAE28" s="757"/>
      <c r="AAF28" s="757"/>
      <c r="AAG28" s="757"/>
      <c r="AAH28" s="757"/>
      <c r="AAI28" s="757"/>
      <c r="AAJ28" s="757"/>
      <c r="AAK28" s="757"/>
      <c r="AAL28" s="757"/>
      <c r="AAM28" s="757"/>
      <c r="AAN28" s="757"/>
      <c r="AAO28" s="757"/>
      <c r="AAP28" s="757"/>
      <c r="AAQ28" s="757"/>
      <c r="AAR28" s="757"/>
      <c r="AAS28" s="757"/>
      <c r="AAT28" s="757"/>
      <c r="AAU28" s="757"/>
      <c r="AAV28" s="757"/>
      <c r="AAW28" s="757"/>
      <c r="AAX28" s="757"/>
      <c r="AAY28" s="757"/>
      <c r="AAZ28" s="757"/>
      <c r="ABA28" s="757"/>
      <c r="ABB28" s="757"/>
      <c r="ABC28" s="757"/>
      <c r="ABD28" s="757"/>
      <c r="ABE28" s="757"/>
      <c r="ABF28" s="757"/>
      <c r="ABG28" s="757"/>
      <c r="ABH28" s="757"/>
      <c r="ABI28" s="757"/>
      <c r="ABJ28" s="757"/>
      <c r="ABK28" s="757"/>
      <c r="ABL28" s="757"/>
      <c r="ABM28" s="757"/>
      <c r="ABN28" s="757"/>
      <c r="ABO28" s="757"/>
      <c r="ABP28" s="757"/>
      <c r="ABQ28" s="757"/>
      <c r="ABR28" s="757"/>
      <c r="ABS28" s="757"/>
      <c r="ABT28" s="757"/>
      <c r="ABU28" s="757"/>
      <c r="ABV28" s="757"/>
      <c r="ABW28" s="757"/>
      <c r="ABX28" s="757"/>
      <c r="ABY28" s="757"/>
      <c r="ABZ28" s="757"/>
      <c r="ACA28" s="757"/>
      <c r="ACB28" s="757"/>
      <c r="ACC28" s="757"/>
      <c r="ACD28" s="757"/>
      <c r="ACE28" s="757"/>
      <c r="ACF28" s="757"/>
      <c r="ACG28" s="757"/>
      <c r="ACH28" s="757"/>
      <c r="ACI28" s="757"/>
      <c r="ACJ28" s="757"/>
      <c r="ACK28" s="757"/>
      <c r="ACL28" s="757"/>
      <c r="ACM28" s="757"/>
      <c r="ACN28" s="757"/>
      <c r="ACO28" s="757"/>
      <c r="ACP28" s="757"/>
      <c r="ACQ28" s="757"/>
      <c r="ACR28" s="757"/>
      <c r="ACS28" s="757"/>
      <c r="ACT28" s="757"/>
      <c r="ACU28" s="757"/>
      <c r="ACV28" s="757"/>
      <c r="ACW28" s="757"/>
      <c r="ACX28" s="757"/>
      <c r="ACY28" s="757"/>
      <c r="ACZ28" s="757"/>
      <c r="ADA28" s="757"/>
      <c r="ADB28" s="757"/>
      <c r="ADC28" s="757"/>
      <c r="ADD28" s="757"/>
      <c r="ADE28" s="757"/>
      <c r="ADF28" s="757"/>
      <c r="ADG28" s="757"/>
      <c r="ADH28" s="757"/>
      <c r="ADI28" s="757"/>
      <c r="ADJ28" s="757"/>
      <c r="ADK28" s="757"/>
      <c r="ADL28" s="757"/>
      <c r="ADM28" s="757"/>
      <c r="ADN28" s="757"/>
      <c r="ADO28" s="757"/>
      <c r="ADP28" s="757"/>
      <c r="ADQ28" s="757"/>
      <c r="ADR28" s="757"/>
      <c r="ADS28" s="757"/>
      <c r="ADT28" s="757"/>
      <c r="ADU28" s="757"/>
      <c r="ADV28" s="757"/>
      <c r="ADW28" s="757"/>
      <c r="ADX28" s="757"/>
      <c r="ADY28" s="757"/>
      <c r="ADZ28" s="757"/>
      <c r="AEA28" s="757"/>
      <c r="AEB28" s="757"/>
      <c r="AEC28" s="757"/>
      <c r="AED28" s="757"/>
      <c r="AEE28" s="757"/>
      <c r="AEF28" s="757"/>
      <c r="AEG28" s="757"/>
      <c r="AEH28" s="757"/>
      <c r="AEI28" s="757"/>
      <c r="AEJ28" s="757"/>
      <c r="AEK28" s="757"/>
      <c r="AEL28" s="757"/>
      <c r="AEM28" s="757"/>
      <c r="AEN28" s="757"/>
      <c r="AEO28" s="757"/>
      <c r="AEP28" s="757"/>
      <c r="AEQ28" s="757"/>
      <c r="AER28" s="757"/>
      <c r="AES28" s="757"/>
      <c r="AET28" s="757"/>
      <c r="AEU28" s="757"/>
      <c r="AEV28" s="757"/>
      <c r="AEW28" s="757"/>
      <c r="AEX28" s="757"/>
      <c r="AEY28" s="757"/>
      <c r="AEZ28" s="757"/>
      <c r="AFA28" s="757"/>
      <c r="AFB28" s="757"/>
      <c r="AFC28" s="757"/>
      <c r="AFD28" s="757"/>
      <c r="AFE28" s="757"/>
      <c r="AFF28" s="757"/>
      <c r="AFG28" s="757"/>
      <c r="AFH28" s="757"/>
      <c r="AFI28" s="757"/>
      <c r="AFJ28" s="757"/>
      <c r="AFK28" s="757"/>
      <c r="AFL28" s="757"/>
      <c r="AFM28" s="757"/>
      <c r="AFN28" s="757"/>
      <c r="AFO28" s="757"/>
      <c r="AFP28" s="757"/>
      <c r="AFQ28" s="757"/>
      <c r="AFR28" s="757"/>
      <c r="AFS28" s="757"/>
      <c r="AFT28" s="757"/>
      <c r="AFU28" s="757"/>
      <c r="AFV28" s="757"/>
      <c r="AFW28" s="757"/>
      <c r="AFX28" s="757"/>
      <c r="AFY28" s="757"/>
      <c r="AFZ28" s="757"/>
      <c r="AGA28" s="757"/>
      <c r="AGB28" s="757"/>
      <c r="AGC28" s="757"/>
      <c r="AGD28" s="757"/>
      <c r="AGE28" s="757"/>
      <c r="AGF28" s="757"/>
      <c r="AGG28" s="757"/>
      <c r="AGH28" s="757"/>
      <c r="AGI28" s="757"/>
      <c r="AGJ28" s="757"/>
      <c r="AGK28" s="757"/>
      <c r="AGL28" s="757"/>
      <c r="AGM28" s="757"/>
      <c r="AGN28" s="757"/>
      <c r="AGO28" s="757"/>
      <c r="AGP28" s="757"/>
      <c r="AGQ28" s="757"/>
      <c r="AGR28" s="757"/>
      <c r="AGS28" s="757"/>
      <c r="AGT28" s="757"/>
      <c r="AGU28" s="757"/>
      <c r="AGV28" s="757"/>
      <c r="AGW28" s="757"/>
      <c r="AGX28" s="757"/>
      <c r="AGY28" s="757"/>
      <c r="AGZ28" s="757"/>
      <c r="AHA28" s="757"/>
      <c r="AHB28" s="757"/>
      <c r="AHC28" s="757"/>
      <c r="AHD28" s="757"/>
      <c r="AHE28" s="757"/>
      <c r="AHF28" s="757"/>
      <c r="AHG28" s="757"/>
      <c r="AHH28" s="757"/>
      <c r="AHI28" s="757"/>
      <c r="AHJ28" s="757"/>
      <c r="AHK28" s="757"/>
      <c r="AHL28" s="757"/>
      <c r="AHM28" s="757"/>
      <c r="AHN28" s="757"/>
      <c r="AHO28" s="757"/>
      <c r="AHP28" s="757"/>
      <c r="AHQ28" s="757"/>
      <c r="AHR28" s="757"/>
      <c r="AHS28" s="757"/>
      <c r="AHT28" s="757"/>
      <c r="AHU28" s="757"/>
      <c r="AHV28" s="757"/>
      <c r="AHW28" s="757"/>
      <c r="AHX28" s="757"/>
      <c r="AHY28" s="757"/>
      <c r="AHZ28" s="757"/>
      <c r="AIA28" s="757"/>
      <c r="AIB28" s="757"/>
      <c r="AIC28" s="757"/>
      <c r="AID28" s="757"/>
      <c r="AIE28" s="757"/>
      <c r="AIF28" s="757"/>
      <c r="AIG28" s="757"/>
      <c r="AIH28" s="757"/>
      <c r="AII28" s="757"/>
      <c r="AIJ28" s="757"/>
      <c r="AIK28" s="757"/>
      <c r="AIL28" s="757"/>
      <c r="AIM28" s="757"/>
      <c r="AIN28" s="757"/>
      <c r="AIO28" s="757"/>
      <c r="AIP28" s="757"/>
      <c r="AIQ28" s="757"/>
      <c r="AIR28" s="757"/>
      <c r="AIS28" s="757"/>
      <c r="AIT28" s="757"/>
      <c r="AIU28" s="757"/>
      <c r="AIV28" s="757"/>
      <c r="AIW28" s="757"/>
      <c r="AIX28" s="757"/>
      <c r="AIY28" s="757"/>
      <c r="AIZ28" s="757"/>
      <c r="AJA28" s="757"/>
      <c r="AJB28" s="757"/>
      <c r="AJC28" s="757"/>
      <c r="AJD28" s="757"/>
      <c r="AJE28" s="757"/>
      <c r="AJF28" s="757"/>
      <c r="AJG28" s="757"/>
      <c r="AJH28" s="757"/>
      <c r="AJI28" s="757"/>
      <c r="AJJ28" s="757"/>
      <c r="AJK28" s="757"/>
      <c r="AJL28" s="757"/>
      <c r="AJM28" s="757"/>
      <c r="AJN28" s="757"/>
      <c r="AJO28" s="757"/>
      <c r="AJP28" s="757"/>
      <c r="AJQ28" s="757"/>
      <c r="AJR28" s="757"/>
      <c r="AJS28" s="757"/>
      <c r="AJT28" s="757"/>
      <c r="AJU28" s="757"/>
      <c r="AJV28" s="757"/>
      <c r="AJW28" s="757"/>
      <c r="AJX28" s="757"/>
      <c r="AJY28" s="757"/>
      <c r="AJZ28" s="757"/>
      <c r="AKA28" s="757"/>
      <c r="AKB28" s="757"/>
      <c r="AKC28" s="757"/>
      <c r="AKD28" s="757"/>
      <c r="AKE28" s="757"/>
      <c r="AKF28" s="757"/>
      <c r="AKG28" s="757"/>
      <c r="AKH28" s="757"/>
      <c r="AKI28" s="757"/>
      <c r="AKJ28" s="757"/>
      <c r="AKK28" s="757"/>
      <c r="AKL28" s="757"/>
      <c r="AKM28" s="757"/>
      <c r="AKN28" s="757"/>
      <c r="AKO28" s="757"/>
      <c r="AKP28" s="757"/>
      <c r="AKQ28" s="757"/>
      <c r="AKR28" s="757"/>
      <c r="AKS28" s="757"/>
      <c r="AKT28" s="757"/>
      <c r="AKU28" s="757"/>
      <c r="AKV28" s="757"/>
      <c r="AKW28" s="757"/>
      <c r="AKX28" s="757"/>
      <c r="AKY28" s="757"/>
      <c r="AKZ28" s="757"/>
      <c r="ALA28" s="757"/>
      <c r="ALB28" s="757"/>
      <c r="ALC28" s="757"/>
      <c r="ALD28" s="757"/>
      <c r="ALE28" s="757"/>
      <c r="ALF28" s="757"/>
      <c r="ALG28" s="757"/>
      <c r="ALH28" s="757"/>
      <c r="ALI28" s="757"/>
      <c r="ALJ28" s="757"/>
      <c r="ALK28" s="757"/>
      <c r="ALL28" s="757"/>
      <c r="ALM28" s="757"/>
      <c r="ALN28" s="757"/>
      <c r="ALO28" s="757"/>
      <c r="ALP28" s="757"/>
      <c r="ALQ28" s="757"/>
      <c r="ALR28" s="757"/>
      <c r="ALS28" s="757"/>
      <c r="ALT28" s="757"/>
      <c r="ALU28" s="757"/>
      <c r="ALV28" s="757"/>
      <c r="ALW28" s="757"/>
      <c r="ALX28" s="757"/>
      <c r="ALY28" s="757"/>
      <c r="ALZ28" s="757"/>
      <c r="AMA28" s="757"/>
      <c r="AMB28" s="757"/>
      <c r="AMC28" s="757"/>
      <c r="AMD28" s="757"/>
      <c r="AME28" s="757"/>
      <c r="AMF28" s="757"/>
      <c r="AMG28" s="757"/>
      <c r="AMH28" s="757"/>
      <c r="AMI28" s="757"/>
      <c r="AMJ28" s="757"/>
      <c r="AMK28" s="757"/>
      <c r="AML28" s="757"/>
      <c r="AMM28" s="757"/>
      <c r="AMN28" s="757"/>
      <c r="AMO28" s="757"/>
      <c r="AMP28" s="757"/>
      <c r="AMQ28" s="757"/>
      <c r="AMR28" s="757"/>
      <c r="AMS28" s="757"/>
      <c r="AMT28" s="757"/>
      <c r="AMU28" s="757"/>
      <c r="AMV28" s="757"/>
      <c r="AMW28" s="757"/>
      <c r="AMX28" s="757"/>
      <c r="AMY28" s="757"/>
      <c r="AMZ28" s="757"/>
      <c r="ANA28" s="757"/>
      <c r="ANB28" s="757"/>
      <c r="ANC28" s="757"/>
      <c r="AND28" s="757"/>
      <c r="ANE28" s="757"/>
      <c r="ANF28" s="757"/>
      <c r="ANG28" s="757"/>
      <c r="ANH28" s="757"/>
      <c r="ANI28" s="757"/>
      <c r="ANJ28" s="757"/>
      <c r="ANK28" s="757"/>
      <c r="ANL28" s="757"/>
      <c r="ANM28" s="757"/>
      <c r="ANN28" s="757"/>
      <c r="ANO28" s="757"/>
      <c r="ANP28" s="757"/>
      <c r="ANQ28" s="757"/>
      <c r="ANR28" s="757"/>
      <c r="ANS28" s="757"/>
      <c r="ANT28" s="757"/>
      <c r="ANU28" s="757"/>
      <c r="ANV28" s="757"/>
      <c r="ANW28" s="757"/>
      <c r="ANX28" s="757"/>
      <c r="ANY28" s="757"/>
      <c r="ANZ28" s="757"/>
      <c r="AOA28" s="757"/>
      <c r="AOB28" s="757"/>
      <c r="AOC28" s="757"/>
      <c r="AOD28" s="757"/>
      <c r="AOE28" s="757"/>
      <c r="AOF28" s="757"/>
      <c r="AOG28" s="757"/>
      <c r="AOH28" s="757"/>
      <c r="AOI28" s="757"/>
      <c r="AOJ28" s="757"/>
      <c r="AOK28" s="757"/>
      <c r="AOL28" s="757"/>
      <c r="AOM28" s="757"/>
      <c r="AON28" s="757"/>
      <c r="AOO28" s="757"/>
      <c r="AOP28" s="757"/>
      <c r="AOQ28" s="757"/>
      <c r="AOR28" s="757"/>
      <c r="AOS28" s="757"/>
      <c r="AOT28" s="757"/>
      <c r="AOU28" s="757"/>
      <c r="AOV28" s="757"/>
      <c r="AOW28" s="757"/>
      <c r="AOX28" s="757"/>
      <c r="AOY28" s="757"/>
      <c r="AOZ28" s="757"/>
      <c r="APA28" s="757"/>
      <c r="APB28" s="757"/>
      <c r="APC28" s="757"/>
      <c r="APD28" s="757"/>
      <c r="APE28" s="757"/>
      <c r="APF28" s="757"/>
      <c r="APG28" s="757"/>
      <c r="APH28" s="757"/>
      <c r="API28" s="757"/>
      <c r="APJ28" s="757"/>
      <c r="APK28" s="757"/>
      <c r="APL28" s="757"/>
      <c r="APM28" s="757"/>
      <c r="APN28" s="757"/>
      <c r="APO28" s="757"/>
      <c r="APP28" s="757"/>
      <c r="APQ28" s="757"/>
      <c r="APR28" s="757"/>
      <c r="APS28" s="757"/>
      <c r="APT28" s="757"/>
      <c r="APU28" s="757"/>
      <c r="APV28" s="757"/>
      <c r="APW28" s="757"/>
      <c r="APX28" s="757"/>
      <c r="APY28" s="757"/>
      <c r="APZ28" s="757"/>
      <c r="AQA28" s="757"/>
      <c r="AQB28" s="757"/>
      <c r="AQC28" s="757"/>
      <c r="AQD28" s="757"/>
      <c r="AQE28" s="757"/>
      <c r="AQF28" s="757"/>
      <c r="AQG28" s="757"/>
      <c r="AQH28" s="757"/>
      <c r="AQI28" s="757"/>
      <c r="AQJ28" s="757"/>
      <c r="AQK28" s="757"/>
      <c r="AQL28" s="757"/>
      <c r="AQM28" s="757"/>
      <c r="AQN28" s="757"/>
      <c r="AQO28" s="757"/>
      <c r="AQP28" s="757"/>
      <c r="AQQ28" s="757"/>
      <c r="AQR28" s="757"/>
      <c r="AQS28" s="757"/>
      <c r="AQT28" s="757"/>
      <c r="AQU28" s="757"/>
      <c r="AQV28" s="757"/>
      <c r="AQW28" s="757"/>
      <c r="AQX28" s="757"/>
      <c r="AQY28" s="757"/>
      <c r="AQZ28" s="757"/>
      <c r="ARA28" s="757"/>
      <c r="ARB28" s="757"/>
      <c r="ARC28" s="757"/>
      <c r="ARD28" s="757"/>
      <c r="ARE28" s="757"/>
      <c r="ARF28" s="757"/>
      <c r="ARG28" s="757"/>
      <c r="ARH28" s="757"/>
      <c r="ARI28" s="757"/>
      <c r="ARJ28" s="757"/>
      <c r="ARK28" s="757"/>
      <c r="ARL28" s="757"/>
      <c r="ARM28" s="757"/>
      <c r="ARN28" s="757"/>
      <c r="ARO28" s="757"/>
      <c r="ARP28" s="757"/>
      <c r="ARQ28" s="757"/>
      <c r="ARR28" s="757"/>
      <c r="ARS28" s="757"/>
      <c r="ART28" s="757"/>
      <c r="ARU28" s="757"/>
      <c r="ARV28" s="757"/>
      <c r="ARW28" s="757"/>
      <c r="ARX28" s="757"/>
      <c r="ARY28" s="757"/>
      <c r="ARZ28" s="757"/>
      <c r="ASA28" s="757"/>
      <c r="ASB28" s="757"/>
      <c r="ASC28" s="757"/>
      <c r="ASD28" s="757"/>
      <c r="ASE28" s="757"/>
      <c r="ASF28" s="757"/>
      <c r="ASG28" s="757"/>
      <c r="ASH28" s="757"/>
      <c r="ASI28" s="757"/>
      <c r="ASJ28" s="757"/>
      <c r="ASK28" s="757"/>
      <c r="ASL28" s="757"/>
      <c r="ASM28" s="757"/>
      <c r="ASN28" s="757"/>
      <c r="ASO28" s="757"/>
      <c r="ASP28" s="757"/>
      <c r="ASQ28" s="757"/>
      <c r="ASR28" s="757"/>
      <c r="ASS28" s="757"/>
      <c r="AST28" s="757"/>
      <c r="ASU28" s="757"/>
      <c r="ASV28" s="757"/>
      <c r="ASW28" s="757"/>
      <c r="ASX28" s="757"/>
      <c r="ASY28" s="757"/>
      <c r="ASZ28" s="757"/>
      <c r="ATA28" s="757"/>
      <c r="ATB28" s="757"/>
      <c r="ATC28" s="757"/>
      <c r="ATD28" s="757"/>
      <c r="ATE28" s="757"/>
      <c r="ATF28" s="757"/>
      <c r="ATG28" s="757"/>
      <c r="ATH28" s="757"/>
      <c r="ATI28" s="757"/>
      <c r="ATJ28" s="757"/>
      <c r="ATK28" s="757"/>
      <c r="ATL28" s="757"/>
      <c r="ATM28" s="757"/>
      <c r="ATN28" s="757"/>
      <c r="ATO28" s="757"/>
      <c r="ATP28" s="757"/>
      <c r="ATQ28" s="757"/>
      <c r="ATR28" s="757"/>
      <c r="ATS28" s="757"/>
      <c r="ATT28" s="757"/>
      <c r="ATU28" s="757"/>
      <c r="ATV28" s="757"/>
      <c r="ATW28" s="757"/>
      <c r="ATX28" s="757"/>
      <c r="ATY28" s="757"/>
      <c r="ATZ28" s="757"/>
      <c r="AUA28" s="757"/>
      <c r="AUB28" s="757"/>
      <c r="AUC28" s="757"/>
      <c r="AUD28" s="757"/>
      <c r="AUE28" s="757"/>
      <c r="AUF28" s="757"/>
      <c r="AUG28" s="757"/>
      <c r="AUH28" s="757"/>
      <c r="AUI28" s="757"/>
      <c r="AUJ28" s="757"/>
      <c r="AUK28" s="757"/>
      <c r="AUL28" s="757"/>
      <c r="AUM28" s="757"/>
      <c r="AUN28" s="757"/>
      <c r="AUO28" s="757"/>
      <c r="AUP28" s="757"/>
      <c r="AUQ28" s="757"/>
      <c r="AUR28" s="757"/>
      <c r="AUS28" s="757"/>
      <c r="AUT28" s="757"/>
      <c r="AUU28" s="757"/>
      <c r="AUV28" s="757"/>
      <c r="AUW28" s="757"/>
      <c r="AUX28" s="757"/>
      <c r="AUY28" s="757"/>
      <c r="AUZ28" s="757"/>
      <c r="AVA28" s="757"/>
      <c r="AVB28" s="757"/>
      <c r="AVC28" s="757"/>
      <c r="AVD28" s="757"/>
      <c r="AVE28" s="757"/>
      <c r="AVF28" s="757"/>
      <c r="AVG28" s="757"/>
      <c r="AVH28" s="757"/>
      <c r="AVI28" s="757"/>
      <c r="AVJ28" s="757"/>
      <c r="AVK28" s="757"/>
      <c r="AVL28" s="757"/>
      <c r="AVM28" s="757"/>
      <c r="AVN28" s="757"/>
      <c r="AVO28" s="757"/>
      <c r="AVP28" s="757"/>
      <c r="AVQ28" s="757"/>
      <c r="AVR28" s="757"/>
      <c r="AVS28" s="757"/>
      <c r="AVT28" s="757"/>
      <c r="AVU28" s="757"/>
      <c r="AVV28" s="757"/>
      <c r="AVW28" s="757"/>
      <c r="AVX28" s="757"/>
      <c r="AVY28" s="757"/>
      <c r="AVZ28" s="757"/>
      <c r="AWA28" s="757"/>
      <c r="AWB28" s="757"/>
      <c r="AWC28" s="757"/>
      <c r="AWD28" s="757"/>
      <c r="AWE28" s="757"/>
      <c r="AWF28" s="757"/>
      <c r="AWG28" s="757"/>
      <c r="AWH28" s="757"/>
      <c r="AWI28" s="757"/>
      <c r="AWJ28" s="757"/>
      <c r="AWK28" s="757"/>
      <c r="AWL28" s="757"/>
      <c r="AWM28" s="757"/>
      <c r="AWN28" s="757"/>
      <c r="AWO28" s="757"/>
      <c r="AWP28" s="757"/>
      <c r="AWQ28" s="757"/>
      <c r="AWR28" s="757"/>
      <c r="AWS28" s="757"/>
      <c r="AWT28" s="757"/>
      <c r="AWU28" s="757"/>
      <c r="AWV28" s="757"/>
      <c r="AWW28" s="757"/>
      <c r="AWX28" s="757"/>
      <c r="AWY28" s="757"/>
      <c r="AWZ28" s="757"/>
      <c r="AXA28" s="757"/>
      <c r="AXB28" s="757"/>
      <c r="AXC28" s="757"/>
      <c r="AXD28" s="757"/>
      <c r="AXE28" s="757"/>
      <c r="AXF28" s="757"/>
      <c r="AXG28" s="757"/>
      <c r="AXH28" s="757"/>
      <c r="AXI28" s="757"/>
      <c r="AXJ28" s="757"/>
      <c r="AXK28" s="757"/>
      <c r="AXL28" s="757"/>
      <c r="AXM28" s="757"/>
      <c r="AXN28" s="757"/>
      <c r="AXO28" s="757"/>
      <c r="AXP28" s="757"/>
      <c r="AXQ28" s="757"/>
      <c r="AXR28" s="757"/>
      <c r="AXS28" s="757"/>
      <c r="AXT28" s="757"/>
      <c r="AXU28" s="757"/>
      <c r="AXV28" s="757"/>
      <c r="AXW28" s="757"/>
      <c r="AXX28" s="757"/>
      <c r="AXY28" s="757"/>
      <c r="AXZ28" s="757"/>
      <c r="AYA28" s="757"/>
      <c r="AYB28" s="757"/>
      <c r="AYC28" s="757"/>
      <c r="AYD28" s="757"/>
      <c r="AYE28" s="757"/>
      <c r="AYF28" s="757"/>
      <c r="AYG28" s="757"/>
      <c r="AYH28" s="757"/>
      <c r="AYI28" s="757"/>
      <c r="AYJ28" s="757"/>
      <c r="AYK28" s="757"/>
      <c r="AYL28" s="757"/>
      <c r="AYM28" s="757"/>
      <c r="AYN28" s="757"/>
      <c r="AYO28" s="757"/>
      <c r="AYP28" s="757"/>
      <c r="AYQ28" s="757"/>
      <c r="AYR28" s="757"/>
      <c r="AYS28" s="757"/>
      <c r="AYT28" s="757"/>
      <c r="AYU28" s="757"/>
      <c r="AYV28" s="757"/>
      <c r="AYW28" s="757"/>
      <c r="AYX28" s="757"/>
      <c r="AYY28" s="757"/>
      <c r="AYZ28" s="757"/>
      <c r="AZA28" s="757"/>
      <c r="AZB28" s="757"/>
      <c r="AZC28" s="757"/>
      <c r="AZD28" s="757"/>
      <c r="AZE28" s="757"/>
      <c r="AZF28" s="757"/>
      <c r="AZG28" s="757"/>
      <c r="AZH28" s="757"/>
      <c r="AZI28" s="757"/>
      <c r="AZJ28" s="757"/>
      <c r="AZK28" s="757"/>
      <c r="AZL28" s="757"/>
      <c r="AZM28" s="757"/>
      <c r="AZN28" s="757"/>
      <c r="AZO28" s="757"/>
      <c r="AZP28" s="757"/>
      <c r="AZQ28" s="757"/>
      <c r="AZR28" s="757"/>
      <c r="AZS28" s="757"/>
      <c r="AZT28" s="757"/>
      <c r="AZU28" s="757"/>
      <c r="AZV28" s="757"/>
      <c r="AZW28" s="757"/>
      <c r="AZX28" s="757"/>
      <c r="AZY28" s="757"/>
      <c r="AZZ28" s="757"/>
      <c r="BAA28" s="757"/>
      <c r="BAB28" s="757"/>
      <c r="BAC28" s="757"/>
      <c r="BAD28" s="757"/>
      <c r="BAE28" s="757"/>
      <c r="BAF28" s="757"/>
      <c r="BAG28" s="757"/>
      <c r="BAH28" s="757"/>
      <c r="BAI28" s="757"/>
      <c r="BAJ28" s="757"/>
      <c r="BAK28" s="757"/>
      <c r="BAL28" s="757"/>
      <c r="BAM28" s="757"/>
      <c r="BAN28" s="757"/>
      <c r="BAO28" s="757"/>
      <c r="BAP28" s="757"/>
      <c r="BAQ28" s="757"/>
      <c r="BAR28" s="757"/>
      <c r="BAS28" s="757"/>
      <c r="BAT28" s="757"/>
      <c r="BAU28" s="757"/>
      <c r="BAV28" s="757"/>
      <c r="BAW28" s="757"/>
      <c r="BAX28" s="757"/>
      <c r="BAY28" s="757"/>
      <c r="BAZ28" s="757"/>
      <c r="BBA28" s="757"/>
      <c r="BBB28" s="757"/>
      <c r="BBC28" s="757"/>
      <c r="BBD28" s="757"/>
      <c r="BBE28" s="757"/>
      <c r="BBF28" s="757"/>
      <c r="BBG28" s="757"/>
      <c r="BBH28" s="757"/>
      <c r="BBI28" s="757"/>
      <c r="BBJ28" s="757"/>
      <c r="BBK28" s="757"/>
      <c r="BBL28" s="757"/>
      <c r="BBM28" s="757"/>
      <c r="BBN28" s="757"/>
      <c r="BBO28" s="757"/>
      <c r="BBP28" s="757"/>
      <c r="BBQ28" s="757"/>
      <c r="BBR28" s="757"/>
      <c r="BBS28" s="757"/>
      <c r="BBT28" s="757"/>
      <c r="BBU28" s="757"/>
      <c r="BBV28" s="757"/>
      <c r="BBW28" s="757"/>
      <c r="BBX28" s="757"/>
      <c r="BBY28" s="757"/>
      <c r="BBZ28" s="757"/>
      <c r="BCA28" s="757"/>
      <c r="BCB28" s="757"/>
      <c r="BCC28" s="757"/>
      <c r="BCD28" s="757"/>
      <c r="BCE28" s="757"/>
      <c r="BCF28" s="757"/>
      <c r="BCG28" s="757"/>
      <c r="BCH28" s="757"/>
      <c r="BCI28" s="757"/>
      <c r="BCJ28" s="757"/>
      <c r="BCK28" s="757"/>
      <c r="BCL28" s="757"/>
      <c r="BCM28" s="757"/>
      <c r="BCN28" s="757"/>
      <c r="BCO28" s="757"/>
      <c r="BCP28" s="757"/>
      <c r="BCQ28" s="757"/>
      <c r="BCR28" s="757"/>
      <c r="BCS28" s="757"/>
      <c r="BCT28" s="757"/>
      <c r="BCU28" s="757"/>
      <c r="BCV28" s="757"/>
      <c r="BCW28" s="757"/>
      <c r="BCX28" s="757"/>
      <c r="BCY28" s="757"/>
      <c r="BCZ28" s="757"/>
      <c r="BDA28" s="757"/>
      <c r="BDB28" s="757"/>
      <c r="BDC28" s="757"/>
      <c r="BDD28" s="757"/>
      <c r="BDE28" s="757"/>
      <c r="BDF28" s="757"/>
      <c r="BDG28" s="757"/>
      <c r="BDH28" s="757"/>
      <c r="BDI28" s="757"/>
      <c r="BDJ28" s="757"/>
      <c r="BDK28" s="757"/>
      <c r="BDL28" s="757"/>
      <c r="BDM28" s="757"/>
      <c r="BDN28" s="757"/>
      <c r="BDO28" s="757"/>
      <c r="BDP28" s="757"/>
      <c r="BDQ28" s="757"/>
      <c r="BDR28" s="757"/>
      <c r="BDS28" s="757"/>
      <c r="BDT28" s="757"/>
      <c r="BDU28" s="757"/>
      <c r="BDV28" s="757"/>
      <c r="BDW28" s="757"/>
      <c r="BDX28" s="757"/>
      <c r="BDY28" s="757"/>
      <c r="BDZ28" s="757"/>
      <c r="BEA28" s="757"/>
      <c r="BEB28" s="757"/>
      <c r="BEC28" s="757"/>
      <c r="BED28" s="757"/>
      <c r="BEE28" s="757"/>
      <c r="BEF28" s="757"/>
      <c r="BEG28" s="757"/>
      <c r="BEH28" s="757"/>
      <c r="BEI28" s="757"/>
      <c r="BEJ28" s="757"/>
      <c r="BEK28" s="757"/>
      <c r="BEL28" s="757"/>
      <c r="BEM28" s="757"/>
      <c r="BEN28" s="757"/>
      <c r="BEO28" s="757"/>
      <c r="BEP28" s="757"/>
      <c r="BEQ28" s="757"/>
      <c r="BER28" s="757"/>
      <c r="BES28" s="757"/>
      <c r="BET28" s="757"/>
      <c r="BEU28" s="757"/>
      <c r="BEV28" s="757"/>
      <c r="BEW28" s="757"/>
      <c r="BEX28" s="757"/>
      <c r="BEY28" s="757"/>
      <c r="BEZ28" s="757"/>
      <c r="BFA28" s="757"/>
      <c r="BFB28" s="757"/>
      <c r="BFC28" s="757"/>
      <c r="BFD28" s="757"/>
      <c r="BFE28" s="757"/>
      <c r="BFF28" s="757"/>
      <c r="BFG28" s="757"/>
      <c r="BFH28" s="757"/>
      <c r="BFI28" s="757"/>
      <c r="BFJ28" s="757"/>
      <c r="BFK28" s="757"/>
      <c r="BFL28" s="757"/>
      <c r="BFM28" s="757"/>
      <c r="BFN28" s="757"/>
      <c r="BFO28" s="757"/>
      <c r="BFP28" s="757"/>
      <c r="BFQ28" s="757"/>
      <c r="BFR28" s="757"/>
      <c r="BFS28" s="757"/>
      <c r="BFT28" s="757"/>
      <c r="BFU28" s="757"/>
      <c r="BFV28" s="757"/>
      <c r="BFW28" s="757"/>
      <c r="BFX28" s="757"/>
      <c r="BFY28" s="757"/>
      <c r="BFZ28" s="757"/>
      <c r="BGA28" s="757"/>
      <c r="BGB28" s="757"/>
      <c r="BGC28" s="757"/>
      <c r="BGD28" s="757"/>
      <c r="BGE28" s="757"/>
      <c r="BGF28" s="757"/>
      <c r="BGG28" s="757"/>
      <c r="BGH28" s="757"/>
      <c r="BGI28" s="757"/>
      <c r="BGJ28" s="757"/>
      <c r="BGK28" s="757"/>
      <c r="BGL28" s="757"/>
      <c r="BGM28" s="757"/>
      <c r="BGN28" s="757"/>
      <c r="BGO28" s="757"/>
      <c r="BGP28" s="757"/>
      <c r="BGQ28" s="757"/>
      <c r="BGR28" s="757"/>
      <c r="BGS28" s="757"/>
      <c r="BGT28" s="757"/>
      <c r="BGU28" s="757"/>
      <c r="BGV28" s="757"/>
      <c r="BGW28" s="757"/>
      <c r="BGX28" s="757"/>
      <c r="BGY28" s="757"/>
      <c r="BGZ28" s="757"/>
      <c r="BHA28" s="757"/>
      <c r="BHB28" s="757"/>
      <c r="BHC28" s="757"/>
      <c r="BHD28" s="757"/>
      <c r="BHE28" s="757"/>
      <c r="BHF28" s="757"/>
      <c r="BHG28" s="757"/>
      <c r="BHH28" s="757"/>
      <c r="BHI28" s="757"/>
      <c r="BHJ28" s="757"/>
      <c r="BHK28" s="757"/>
      <c r="BHL28" s="757"/>
      <c r="BHM28" s="757"/>
      <c r="BHN28" s="757"/>
      <c r="BHO28" s="757"/>
      <c r="BHP28" s="757"/>
      <c r="BHQ28" s="757"/>
      <c r="BHR28" s="757"/>
      <c r="BHS28" s="757"/>
      <c r="BHT28" s="757"/>
      <c r="BHU28" s="757"/>
      <c r="BHV28" s="757"/>
      <c r="BHW28" s="757"/>
      <c r="BHX28" s="757"/>
      <c r="BHY28" s="757"/>
      <c r="BHZ28" s="757"/>
      <c r="BIA28" s="757"/>
      <c r="BIB28" s="757"/>
      <c r="BIC28" s="757"/>
      <c r="BID28" s="757"/>
      <c r="BIE28" s="757"/>
      <c r="BIF28" s="757"/>
      <c r="BIG28" s="757"/>
      <c r="BIH28" s="757"/>
      <c r="BII28" s="757"/>
      <c r="BIJ28" s="757"/>
      <c r="BIK28" s="757"/>
      <c r="BIL28" s="757"/>
      <c r="BIM28" s="757"/>
      <c r="BIN28" s="757"/>
      <c r="BIO28" s="757"/>
      <c r="BIP28" s="757"/>
      <c r="BIQ28" s="757"/>
      <c r="BIR28" s="757"/>
      <c r="BIS28" s="757"/>
      <c r="BIT28" s="757"/>
      <c r="BIU28" s="757"/>
      <c r="BIV28" s="757"/>
      <c r="BIW28" s="757"/>
      <c r="BIX28" s="757"/>
      <c r="BIY28" s="757"/>
      <c r="BIZ28" s="757"/>
      <c r="BJA28" s="757"/>
      <c r="BJB28" s="757"/>
      <c r="BJC28" s="757"/>
      <c r="BJD28" s="757"/>
      <c r="BJE28" s="757"/>
      <c r="BJF28" s="757"/>
      <c r="BJG28" s="757"/>
      <c r="BJH28" s="757"/>
      <c r="BJI28" s="757"/>
      <c r="BJJ28" s="757"/>
      <c r="BJK28" s="757"/>
      <c r="BJL28" s="757"/>
      <c r="BJM28" s="757"/>
      <c r="BJN28" s="757"/>
      <c r="BJO28" s="757"/>
      <c r="BJP28" s="757"/>
      <c r="BJQ28" s="757"/>
      <c r="BJR28" s="757"/>
      <c r="BJS28" s="757"/>
      <c r="BJT28" s="757"/>
      <c r="BJU28" s="757"/>
      <c r="BJV28" s="757"/>
      <c r="BJW28" s="757"/>
      <c r="BJX28" s="757"/>
      <c r="BJY28" s="757"/>
      <c r="BJZ28" s="757"/>
      <c r="BKA28" s="757"/>
      <c r="BKB28" s="757"/>
      <c r="BKC28" s="757"/>
      <c r="BKD28" s="757"/>
      <c r="BKE28" s="757"/>
      <c r="BKF28" s="757"/>
      <c r="BKG28" s="757"/>
      <c r="BKH28" s="757"/>
      <c r="BKI28" s="757"/>
      <c r="BKJ28" s="757"/>
      <c r="BKK28" s="757"/>
      <c r="BKL28" s="757"/>
      <c r="BKM28" s="757"/>
      <c r="BKN28" s="757"/>
      <c r="BKO28" s="757"/>
      <c r="BKP28" s="757"/>
      <c r="BKQ28" s="757"/>
      <c r="BKR28" s="757"/>
      <c r="BKS28" s="757"/>
      <c r="BKT28" s="757"/>
      <c r="BKU28" s="757"/>
      <c r="BKV28" s="757"/>
      <c r="BKW28" s="757"/>
      <c r="BKX28" s="757"/>
      <c r="BKY28" s="757"/>
      <c r="BKZ28" s="757"/>
      <c r="BLA28" s="757"/>
      <c r="BLB28" s="757"/>
      <c r="BLC28" s="757"/>
      <c r="BLD28" s="757"/>
      <c r="BLE28" s="757"/>
      <c r="BLF28" s="757"/>
      <c r="BLG28" s="757"/>
      <c r="BLH28" s="757"/>
      <c r="BLI28" s="757"/>
      <c r="BLJ28" s="757"/>
      <c r="BLK28" s="757"/>
      <c r="BLL28" s="757"/>
      <c r="BLM28" s="757"/>
      <c r="BLN28" s="757"/>
      <c r="BLO28" s="757"/>
      <c r="BLP28" s="757"/>
      <c r="BLQ28" s="757"/>
      <c r="BLR28" s="757"/>
      <c r="BLS28" s="757"/>
      <c r="BLT28" s="757"/>
      <c r="BLU28" s="757"/>
      <c r="BLV28" s="757"/>
      <c r="BLW28" s="757"/>
      <c r="BLX28" s="757"/>
      <c r="BLY28" s="757"/>
      <c r="BLZ28" s="757"/>
      <c r="BMA28" s="757"/>
      <c r="BMB28" s="757"/>
      <c r="BMC28" s="757"/>
      <c r="BMD28" s="757"/>
      <c r="BME28" s="757"/>
      <c r="BMF28" s="757"/>
      <c r="BMG28" s="757"/>
      <c r="BMH28" s="757"/>
      <c r="BMI28" s="757"/>
      <c r="BMJ28" s="757"/>
      <c r="BMK28" s="757"/>
      <c r="BML28" s="757"/>
      <c r="BMM28" s="757"/>
      <c r="BMN28" s="757"/>
      <c r="BMO28" s="757"/>
      <c r="BMP28" s="757"/>
      <c r="BMQ28" s="757"/>
      <c r="BMR28" s="757"/>
      <c r="BMS28" s="757"/>
      <c r="BMT28" s="757"/>
      <c r="BMU28" s="757"/>
      <c r="BMV28" s="757"/>
      <c r="BMW28" s="757"/>
      <c r="BMX28" s="757"/>
      <c r="BMY28" s="757"/>
      <c r="BMZ28" s="757"/>
      <c r="BNA28" s="757"/>
      <c r="BNB28" s="757"/>
      <c r="BNC28" s="757"/>
      <c r="BND28" s="757"/>
      <c r="BNE28" s="757"/>
      <c r="BNF28" s="757"/>
      <c r="BNG28" s="757"/>
      <c r="BNH28" s="757"/>
      <c r="BNI28" s="757"/>
      <c r="BNJ28" s="757"/>
      <c r="BNK28" s="757"/>
      <c r="BNL28" s="757"/>
      <c r="BNM28" s="757"/>
      <c r="BNN28" s="757"/>
      <c r="BNO28" s="757"/>
      <c r="BNP28" s="757"/>
      <c r="BNQ28" s="757"/>
      <c r="BNR28" s="757"/>
      <c r="BNS28" s="757"/>
      <c r="BNT28" s="757"/>
      <c r="BNU28" s="757"/>
      <c r="BNV28" s="757"/>
      <c r="BNW28" s="757"/>
      <c r="BNX28" s="757"/>
      <c r="BNY28" s="757"/>
      <c r="BNZ28" s="757"/>
      <c r="BOA28" s="757"/>
      <c r="BOB28" s="757"/>
      <c r="BOC28" s="757"/>
      <c r="BOD28" s="757"/>
      <c r="BOE28" s="757"/>
      <c r="BOF28" s="757"/>
      <c r="BOG28" s="757"/>
      <c r="BOH28" s="757"/>
      <c r="BOI28" s="757"/>
      <c r="BOJ28" s="757"/>
      <c r="BOK28" s="757"/>
      <c r="BOL28" s="757"/>
      <c r="BOM28" s="757"/>
      <c r="BON28" s="757"/>
      <c r="BOO28" s="757"/>
      <c r="BOP28" s="757"/>
      <c r="BOQ28" s="757"/>
      <c r="BOR28" s="757"/>
      <c r="BOS28" s="757"/>
      <c r="BOT28" s="757"/>
      <c r="BOU28" s="757"/>
      <c r="BOV28" s="757"/>
      <c r="BOW28" s="757"/>
      <c r="BOX28" s="757"/>
      <c r="BOY28" s="757"/>
      <c r="BOZ28" s="757"/>
      <c r="BPA28" s="757"/>
      <c r="BPB28" s="757"/>
      <c r="BPC28" s="757"/>
      <c r="BPD28" s="757"/>
      <c r="BPE28" s="757"/>
      <c r="BPF28" s="757"/>
      <c r="BPG28" s="757"/>
      <c r="BPH28" s="757"/>
      <c r="BPI28" s="757"/>
      <c r="BPJ28" s="757"/>
      <c r="BPK28" s="757"/>
      <c r="BPL28" s="757"/>
      <c r="BPM28" s="757"/>
      <c r="BPN28" s="757"/>
      <c r="BPO28" s="757"/>
      <c r="BPP28" s="757"/>
      <c r="BPQ28" s="757"/>
      <c r="BPR28" s="757"/>
      <c r="BPS28" s="757"/>
      <c r="BPT28" s="757"/>
      <c r="BPU28" s="757"/>
      <c r="BPV28" s="757"/>
      <c r="BPW28" s="757"/>
      <c r="BPX28" s="757"/>
      <c r="BPY28" s="757"/>
      <c r="BPZ28" s="757"/>
      <c r="BQA28" s="757"/>
      <c r="BQB28" s="757"/>
      <c r="BQC28" s="757"/>
      <c r="BQD28" s="757"/>
      <c r="BQE28" s="757"/>
      <c r="BQF28" s="757"/>
      <c r="BQG28" s="757"/>
      <c r="BQH28" s="757"/>
      <c r="BQI28" s="757"/>
      <c r="BQJ28" s="757"/>
      <c r="BQK28" s="757"/>
      <c r="BQL28" s="757"/>
      <c r="BQM28" s="757"/>
      <c r="BQN28" s="757"/>
      <c r="BQO28" s="757"/>
      <c r="BQP28" s="757"/>
      <c r="BQQ28" s="757"/>
      <c r="BQR28" s="757"/>
      <c r="BQS28" s="757"/>
      <c r="BQT28" s="757"/>
      <c r="BQU28" s="757"/>
      <c r="BQV28" s="757"/>
      <c r="BQW28" s="757"/>
      <c r="BQX28" s="757"/>
      <c r="BQY28" s="757"/>
      <c r="BQZ28" s="757"/>
      <c r="BRA28" s="757"/>
      <c r="BRB28" s="757"/>
      <c r="BRC28" s="757"/>
      <c r="BRD28" s="757"/>
      <c r="BRE28" s="757"/>
      <c r="BRF28" s="757"/>
      <c r="BRG28" s="757"/>
      <c r="BRH28" s="757"/>
      <c r="BRI28" s="757"/>
      <c r="BRJ28" s="757"/>
      <c r="BRK28" s="757"/>
      <c r="BRL28" s="757"/>
      <c r="BRM28" s="757"/>
      <c r="BRN28" s="757"/>
      <c r="BRO28" s="757"/>
      <c r="BRP28" s="757"/>
      <c r="BRQ28" s="757"/>
      <c r="BRR28" s="757"/>
      <c r="BRS28" s="757"/>
      <c r="BRT28" s="757"/>
      <c r="BRU28" s="757"/>
      <c r="BRV28" s="757"/>
      <c r="BRW28" s="757"/>
      <c r="BRX28" s="757"/>
      <c r="BRY28" s="757"/>
      <c r="BRZ28" s="757"/>
      <c r="BSA28" s="757"/>
      <c r="BSB28" s="757"/>
      <c r="BSC28" s="757"/>
      <c r="BSD28" s="757"/>
      <c r="BSE28" s="757"/>
      <c r="BSF28" s="757"/>
      <c r="BSG28" s="757"/>
      <c r="BSH28" s="757"/>
      <c r="BSI28" s="757"/>
      <c r="BSJ28" s="757"/>
      <c r="BSK28" s="757"/>
      <c r="BSL28" s="757"/>
      <c r="BSM28" s="757"/>
      <c r="BSN28" s="757"/>
      <c r="BSO28" s="757"/>
      <c r="BSP28" s="757"/>
      <c r="BSQ28" s="757"/>
      <c r="BSR28" s="757"/>
      <c r="BSS28" s="757"/>
      <c r="BST28" s="757"/>
      <c r="BSU28" s="757"/>
      <c r="BSV28" s="757"/>
      <c r="BSW28" s="757"/>
      <c r="BSX28" s="757"/>
      <c r="BSY28" s="757"/>
      <c r="BSZ28" s="757"/>
      <c r="BTA28" s="757"/>
      <c r="BTB28" s="757"/>
      <c r="BTC28" s="757"/>
      <c r="BTD28" s="757"/>
      <c r="BTE28" s="757"/>
      <c r="BTF28" s="757"/>
      <c r="BTG28" s="757"/>
      <c r="BTH28" s="757"/>
      <c r="BTI28" s="757"/>
      <c r="BTJ28" s="757"/>
      <c r="BTK28" s="757"/>
      <c r="BTL28" s="757"/>
      <c r="BTM28" s="757"/>
      <c r="BTN28" s="757"/>
      <c r="BTO28" s="757"/>
      <c r="BTP28" s="757"/>
      <c r="BTQ28" s="757"/>
      <c r="BTR28" s="757"/>
      <c r="BTS28" s="757"/>
      <c r="BTT28" s="757"/>
      <c r="BTU28" s="757"/>
      <c r="BTV28" s="757"/>
      <c r="BTW28" s="757"/>
      <c r="BTX28" s="757"/>
      <c r="BTY28" s="757"/>
      <c r="BTZ28" s="757"/>
      <c r="BUA28" s="757"/>
      <c r="BUB28" s="757"/>
      <c r="BUC28" s="757"/>
      <c r="BUD28" s="757"/>
      <c r="BUE28" s="757"/>
      <c r="BUF28" s="757"/>
      <c r="BUG28" s="757"/>
      <c r="BUH28" s="757"/>
      <c r="BUI28" s="757"/>
      <c r="BUJ28" s="757"/>
      <c r="BUK28" s="757"/>
      <c r="BUL28" s="757"/>
      <c r="BUM28" s="757"/>
      <c r="BUN28" s="757"/>
      <c r="BUO28" s="757"/>
      <c r="BUP28" s="757"/>
      <c r="BUQ28" s="757"/>
      <c r="BUR28" s="757"/>
      <c r="BUS28" s="757"/>
      <c r="BUT28" s="757"/>
      <c r="BUU28" s="757"/>
      <c r="BUV28" s="757"/>
      <c r="BUW28" s="757"/>
      <c r="BUX28" s="757"/>
      <c r="BUY28" s="757"/>
      <c r="BUZ28" s="757"/>
      <c r="BVA28" s="757"/>
      <c r="BVB28" s="757"/>
      <c r="BVC28" s="757"/>
      <c r="BVD28" s="757"/>
      <c r="BVE28" s="757"/>
      <c r="BVF28" s="757"/>
      <c r="BVG28" s="757"/>
      <c r="BVH28" s="757"/>
      <c r="BVI28" s="757"/>
      <c r="BVJ28" s="757"/>
      <c r="BVK28" s="757"/>
      <c r="BVL28" s="757"/>
      <c r="BVM28" s="757"/>
      <c r="BVN28" s="757"/>
      <c r="BVO28" s="757"/>
      <c r="BVP28" s="757"/>
      <c r="BVQ28" s="757"/>
      <c r="BVR28" s="757"/>
      <c r="BVS28" s="757"/>
      <c r="BVT28" s="757"/>
      <c r="BVU28" s="757"/>
      <c r="BVV28" s="757"/>
      <c r="BVW28" s="757"/>
      <c r="BVX28" s="757"/>
      <c r="BVY28" s="757"/>
      <c r="BVZ28" s="757"/>
      <c r="BWA28" s="757"/>
      <c r="BWB28" s="757"/>
      <c r="BWC28" s="757"/>
      <c r="BWD28" s="757"/>
      <c r="BWE28" s="757"/>
      <c r="BWF28" s="757"/>
      <c r="BWG28" s="757"/>
      <c r="BWH28" s="757"/>
      <c r="BWI28" s="757"/>
      <c r="BWJ28" s="757"/>
      <c r="BWK28" s="757"/>
      <c r="BWL28" s="757"/>
      <c r="BWM28" s="757"/>
      <c r="BWN28" s="757"/>
      <c r="BWO28" s="757"/>
      <c r="BWP28" s="757"/>
      <c r="BWQ28" s="757"/>
      <c r="BWR28" s="757"/>
      <c r="BWS28" s="757"/>
      <c r="BWT28" s="757"/>
      <c r="BWU28" s="757"/>
      <c r="BWV28" s="757"/>
      <c r="BWW28" s="757"/>
      <c r="BWX28" s="757"/>
      <c r="BWY28" s="757"/>
      <c r="BWZ28" s="757"/>
      <c r="BXA28" s="757"/>
      <c r="BXB28" s="757"/>
      <c r="BXC28" s="757"/>
      <c r="BXD28" s="757"/>
      <c r="BXE28" s="757"/>
      <c r="BXF28" s="757"/>
      <c r="BXG28" s="757"/>
      <c r="BXH28" s="757"/>
      <c r="BXI28" s="757"/>
      <c r="BXJ28" s="757"/>
      <c r="BXK28" s="757"/>
      <c r="BXL28" s="757"/>
      <c r="BXM28" s="757"/>
      <c r="BXN28" s="757"/>
      <c r="BXO28" s="757"/>
      <c r="BXP28" s="757"/>
      <c r="BXQ28" s="757"/>
      <c r="BXR28" s="757"/>
      <c r="BXS28" s="757"/>
      <c r="BXT28" s="757"/>
      <c r="BXU28" s="757"/>
      <c r="BXV28" s="757"/>
      <c r="BXW28" s="757"/>
      <c r="BXX28" s="757"/>
      <c r="BXY28" s="757"/>
      <c r="BXZ28" s="757"/>
      <c r="BYA28" s="757"/>
      <c r="BYB28" s="757"/>
      <c r="BYC28" s="757"/>
      <c r="BYD28" s="757"/>
      <c r="BYE28" s="757"/>
      <c r="BYF28" s="757"/>
      <c r="BYG28" s="757"/>
      <c r="BYH28" s="757"/>
      <c r="BYI28" s="757"/>
      <c r="BYJ28" s="757"/>
      <c r="BYK28" s="757"/>
      <c r="BYL28" s="757"/>
      <c r="BYM28" s="757"/>
      <c r="BYN28" s="757"/>
      <c r="BYO28" s="757"/>
      <c r="BYP28" s="757"/>
      <c r="BYQ28" s="757"/>
      <c r="BYR28" s="757"/>
      <c r="BYS28" s="757"/>
      <c r="BYT28" s="757"/>
      <c r="BYU28" s="757"/>
      <c r="BYV28" s="757"/>
      <c r="BYW28" s="757"/>
      <c r="BYX28" s="757"/>
      <c r="BYY28" s="757"/>
      <c r="BYZ28" s="757"/>
      <c r="BZA28" s="757"/>
      <c r="BZB28" s="757"/>
      <c r="BZC28" s="757"/>
      <c r="BZD28" s="757"/>
      <c r="BZE28" s="757"/>
      <c r="BZF28" s="757"/>
      <c r="BZG28" s="757"/>
      <c r="BZH28" s="757"/>
      <c r="BZI28" s="757"/>
      <c r="BZJ28" s="757"/>
      <c r="BZK28" s="757"/>
      <c r="BZL28" s="757"/>
      <c r="BZM28" s="757"/>
      <c r="BZN28" s="757"/>
      <c r="BZO28" s="757"/>
      <c r="BZP28" s="757"/>
      <c r="BZQ28" s="757"/>
      <c r="BZR28" s="757"/>
      <c r="BZS28" s="757"/>
      <c r="BZT28" s="757"/>
      <c r="BZU28" s="757"/>
      <c r="BZV28" s="757"/>
      <c r="BZW28" s="757"/>
      <c r="BZX28" s="757"/>
      <c r="BZY28" s="757"/>
      <c r="BZZ28" s="757"/>
      <c r="CAA28" s="757"/>
      <c r="CAB28" s="757"/>
      <c r="CAC28" s="757"/>
      <c r="CAD28" s="757"/>
      <c r="CAE28" s="757"/>
      <c r="CAF28" s="757"/>
      <c r="CAG28" s="757"/>
      <c r="CAH28" s="757"/>
      <c r="CAI28" s="757"/>
      <c r="CAJ28" s="757"/>
      <c r="CAK28" s="757"/>
      <c r="CAL28" s="757"/>
      <c r="CAM28" s="757"/>
      <c r="CAN28" s="757"/>
      <c r="CAO28" s="757"/>
      <c r="CAP28" s="757"/>
      <c r="CAQ28" s="757"/>
      <c r="CAR28" s="757"/>
      <c r="CAS28" s="757"/>
      <c r="CAT28" s="757"/>
      <c r="CAU28" s="757"/>
      <c r="CAV28" s="757"/>
      <c r="CAW28" s="757"/>
      <c r="CAX28" s="757"/>
      <c r="CAY28" s="757"/>
      <c r="CAZ28" s="757"/>
      <c r="CBA28" s="757"/>
      <c r="CBB28" s="757"/>
      <c r="CBC28" s="757"/>
      <c r="CBD28" s="757"/>
      <c r="CBE28" s="757"/>
      <c r="CBF28" s="757"/>
      <c r="CBG28" s="757"/>
      <c r="CBH28" s="757"/>
      <c r="CBI28" s="757"/>
      <c r="CBJ28" s="757"/>
      <c r="CBK28" s="757"/>
      <c r="CBL28" s="757"/>
      <c r="CBM28" s="757"/>
      <c r="CBN28" s="757"/>
      <c r="CBO28" s="757"/>
      <c r="CBP28" s="757"/>
      <c r="CBQ28" s="757"/>
      <c r="CBR28" s="757"/>
      <c r="CBS28" s="757"/>
      <c r="CBT28" s="757"/>
      <c r="CBU28" s="757"/>
      <c r="CBV28" s="757"/>
      <c r="CBW28" s="757"/>
      <c r="CBX28" s="757"/>
      <c r="CBY28" s="757"/>
      <c r="CBZ28" s="757"/>
      <c r="CCA28" s="757"/>
      <c r="CCB28" s="757"/>
      <c r="CCC28" s="757"/>
      <c r="CCD28" s="757"/>
      <c r="CCE28" s="757"/>
      <c r="CCF28" s="757"/>
      <c r="CCG28" s="757"/>
      <c r="CCH28" s="757"/>
      <c r="CCI28" s="757"/>
      <c r="CCJ28" s="757"/>
      <c r="CCK28" s="757"/>
      <c r="CCL28" s="757"/>
      <c r="CCM28" s="757"/>
      <c r="CCN28" s="757"/>
      <c r="CCO28" s="757"/>
      <c r="CCP28" s="757"/>
      <c r="CCQ28" s="757"/>
      <c r="CCR28" s="757"/>
      <c r="CCS28" s="757"/>
      <c r="CCT28" s="757"/>
      <c r="CCU28" s="757"/>
      <c r="CCV28" s="757"/>
      <c r="CCW28" s="757"/>
      <c r="CCX28" s="757"/>
      <c r="CCY28" s="757"/>
      <c r="CCZ28" s="757"/>
      <c r="CDA28" s="757"/>
      <c r="CDB28" s="757"/>
      <c r="CDC28" s="757"/>
      <c r="CDD28" s="757"/>
      <c r="CDE28" s="757"/>
      <c r="CDF28" s="757"/>
      <c r="CDG28" s="757"/>
      <c r="CDH28" s="757"/>
      <c r="CDI28" s="757"/>
      <c r="CDJ28" s="757"/>
      <c r="CDK28" s="757"/>
      <c r="CDL28" s="757"/>
      <c r="CDM28" s="757"/>
      <c r="CDN28" s="757"/>
      <c r="CDO28" s="757"/>
      <c r="CDP28" s="757"/>
      <c r="CDQ28" s="757"/>
      <c r="CDR28" s="757"/>
      <c r="CDS28" s="757"/>
      <c r="CDT28" s="757"/>
      <c r="CDU28" s="757"/>
      <c r="CDV28" s="757"/>
      <c r="CDW28" s="757"/>
      <c r="CDX28" s="757"/>
      <c r="CDY28" s="757"/>
      <c r="CDZ28" s="757"/>
      <c r="CEA28" s="757"/>
      <c r="CEB28" s="757"/>
      <c r="CEC28" s="757"/>
      <c r="CED28" s="757"/>
      <c r="CEE28" s="757"/>
      <c r="CEF28" s="757"/>
      <c r="CEG28" s="757"/>
      <c r="CEH28" s="757"/>
      <c r="CEI28" s="757"/>
      <c r="CEJ28" s="757"/>
      <c r="CEK28" s="757"/>
      <c r="CEL28" s="757"/>
      <c r="CEM28" s="757"/>
      <c r="CEN28" s="757"/>
      <c r="CEO28" s="757"/>
      <c r="CEP28" s="757"/>
      <c r="CEQ28" s="757"/>
      <c r="CER28" s="757"/>
      <c r="CES28" s="757"/>
      <c r="CET28" s="757"/>
      <c r="CEU28" s="757"/>
      <c r="CEV28" s="757"/>
      <c r="CEW28" s="757"/>
      <c r="CEX28" s="757"/>
      <c r="CEY28" s="757"/>
      <c r="CEZ28" s="757"/>
      <c r="CFA28" s="757"/>
      <c r="CFB28" s="757"/>
      <c r="CFC28" s="757"/>
      <c r="CFD28" s="757"/>
      <c r="CFE28" s="757"/>
      <c r="CFF28" s="757"/>
      <c r="CFG28" s="757"/>
      <c r="CFH28" s="757"/>
      <c r="CFI28" s="757"/>
      <c r="CFJ28" s="757"/>
      <c r="CFK28" s="757"/>
      <c r="CFL28" s="757"/>
      <c r="CFM28" s="757"/>
      <c r="CFN28" s="757"/>
      <c r="CFO28" s="757"/>
      <c r="CFP28" s="757"/>
      <c r="CFQ28" s="757"/>
      <c r="CFR28" s="757"/>
      <c r="CFS28" s="757"/>
      <c r="CFT28" s="757"/>
      <c r="CFU28" s="757"/>
      <c r="CFV28" s="757"/>
      <c r="CFW28" s="757"/>
      <c r="CFX28" s="757"/>
      <c r="CFY28" s="757"/>
      <c r="CFZ28" s="757"/>
      <c r="CGA28" s="757"/>
      <c r="CGB28" s="757"/>
      <c r="CGC28" s="757"/>
      <c r="CGD28" s="757"/>
      <c r="CGE28" s="757"/>
      <c r="CGF28" s="757"/>
      <c r="CGG28" s="757"/>
      <c r="CGH28" s="757"/>
      <c r="CGI28" s="757"/>
      <c r="CGJ28" s="757"/>
      <c r="CGK28" s="757"/>
      <c r="CGL28" s="757"/>
      <c r="CGM28" s="757"/>
      <c r="CGN28" s="757"/>
      <c r="CGO28" s="757"/>
      <c r="CGP28" s="757"/>
      <c r="CGQ28" s="757"/>
      <c r="CGR28" s="757"/>
      <c r="CGS28" s="757"/>
      <c r="CGT28" s="757"/>
      <c r="CGU28" s="757"/>
      <c r="CGV28" s="757"/>
      <c r="CGW28" s="757"/>
      <c r="CGX28" s="757"/>
      <c r="CGY28" s="757"/>
      <c r="CGZ28" s="757"/>
      <c r="CHA28" s="757"/>
      <c r="CHB28" s="757"/>
      <c r="CHC28" s="757"/>
      <c r="CHD28" s="757"/>
      <c r="CHE28" s="757"/>
      <c r="CHF28" s="757"/>
      <c r="CHG28" s="757"/>
      <c r="CHH28" s="757"/>
      <c r="CHI28" s="757"/>
      <c r="CHJ28" s="757"/>
      <c r="CHK28" s="757"/>
      <c r="CHL28" s="757"/>
      <c r="CHM28" s="757"/>
      <c r="CHN28" s="757"/>
      <c r="CHO28" s="757"/>
      <c r="CHP28" s="757"/>
      <c r="CHQ28" s="757"/>
      <c r="CHR28" s="757"/>
      <c r="CHS28" s="757"/>
      <c r="CHT28" s="757"/>
      <c r="CHU28" s="757"/>
      <c r="CHV28" s="757"/>
      <c r="CHW28" s="757"/>
      <c r="CHX28" s="757"/>
      <c r="CHY28" s="757"/>
      <c r="CHZ28" s="757"/>
      <c r="CIA28" s="757"/>
      <c r="CIB28" s="757"/>
      <c r="CIC28" s="757"/>
      <c r="CID28" s="757"/>
      <c r="CIE28" s="757"/>
      <c r="CIF28" s="757"/>
      <c r="CIG28" s="757"/>
      <c r="CIH28" s="757"/>
      <c r="CII28" s="757"/>
      <c r="CIJ28" s="757"/>
      <c r="CIK28" s="757"/>
      <c r="CIL28" s="757"/>
      <c r="CIM28" s="757"/>
      <c r="CIN28" s="757"/>
      <c r="CIO28" s="757"/>
      <c r="CIP28" s="757"/>
      <c r="CIQ28" s="757"/>
      <c r="CIR28" s="757"/>
      <c r="CIS28" s="757"/>
      <c r="CIT28" s="757"/>
      <c r="CIU28" s="757"/>
      <c r="CIV28" s="757"/>
      <c r="CIW28" s="757"/>
      <c r="CIX28" s="757"/>
      <c r="CIY28" s="757"/>
      <c r="CIZ28" s="757"/>
      <c r="CJA28" s="757"/>
      <c r="CJB28" s="757"/>
      <c r="CJC28" s="757"/>
      <c r="CJD28" s="757"/>
      <c r="CJE28" s="757"/>
      <c r="CJF28" s="757"/>
      <c r="CJG28" s="757"/>
      <c r="CJH28" s="757"/>
      <c r="CJI28" s="757"/>
      <c r="CJJ28" s="757"/>
      <c r="CJK28" s="757"/>
      <c r="CJL28" s="757"/>
      <c r="CJM28" s="757"/>
      <c r="CJN28" s="757"/>
      <c r="CJO28" s="757"/>
      <c r="CJP28" s="757"/>
      <c r="CJQ28" s="757"/>
      <c r="CJR28" s="757"/>
      <c r="CJS28" s="757"/>
      <c r="CJT28" s="757"/>
      <c r="CJU28" s="757"/>
      <c r="CJV28" s="757"/>
      <c r="CJW28" s="757"/>
      <c r="CJX28" s="757"/>
      <c r="CJY28" s="757"/>
      <c r="CJZ28" s="757"/>
      <c r="CKA28" s="757"/>
      <c r="CKB28" s="757"/>
      <c r="CKC28" s="757"/>
      <c r="CKD28" s="757"/>
      <c r="CKE28" s="757"/>
      <c r="CKF28" s="757"/>
      <c r="CKG28" s="757"/>
      <c r="CKH28" s="757"/>
      <c r="CKI28" s="757"/>
      <c r="CKJ28" s="757"/>
      <c r="CKK28" s="757"/>
      <c r="CKL28" s="757"/>
      <c r="CKM28" s="757"/>
      <c r="CKN28" s="757"/>
      <c r="CKO28" s="757"/>
      <c r="CKP28" s="757"/>
      <c r="CKQ28" s="757"/>
      <c r="CKR28" s="757"/>
      <c r="CKS28" s="757"/>
      <c r="CKT28" s="757"/>
      <c r="CKU28" s="757"/>
      <c r="CKV28" s="757"/>
      <c r="CKW28" s="757"/>
      <c r="CKX28" s="757"/>
      <c r="CKY28" s="757"/>
      <c r="CKZ28" s="757"/>
      <c r="CLA28" s="757"/>
      <c r="CLB28" s="757"/>
      <c r="CLC28" s="757"/>
      <c r="CLD28" s="757"/>
      <c r="CLE28" s="757"/>
      <c r="CLF28" s="757"/>
      <c r="CLG28" s="757"/>
      <c r="CLH28" s="757"/>
      <c r="CLI28" s="757"/>
      <c r="CLJ28" s="757"/>
      <c r="CLK28" s="757"/>
      <c r="CLL28" s="757"/>
      <c r="CLM28" s="757"/>
      <c r="CLN28" s="757"/>
      <c r="CLO28" s="757"/>
      <c r="CLP28" s="757"/>
      <c r="CLQ28" s="757"/>
      <c r="CLR28" s="757"/>
      <c r="CLS28" s="757"/>
      <c r="CLT28" s="757"/>
      <c r="CLU28" s="757"/>
      <c r="CLV28" s="757"/>
      <c r="CLW28" s="757"/>
      <c r="CLX28" s="757"/>
      <c r="CLY28" s="757"/>
      <c r="CLZ28" s="757"/>
      <c r="CMA28" s="757"/>
      <c r="CMB28" s="757"/>
      <c r="CMC28" s="757"/>
      <c r="CMD28" s="757"/>
      <c r="CME28" s="757"/>
      <c r="CMF28" s="757"/>
      <c r="CMG28" s="757"/>
      <c r="CMH28" s="757"/>
      <c r="CMI28" s="757"/>
      <c r="CMJ28" s="757"/>
      <c r="CMK28" s="757"/>
      <c r="CML28" s="757"/>
      <c r="CMM28" s="757"/>
      <c r="CMN28" s="757"/>
      <c r="CMO28" s="757"/>
      <c r="CMP28" s="757"/>
      <c r="CMQ28" s="757"/>
      <c r="CMR28" s="757"/>
      <c r="CMS28" s="757"/>
      <c r="CMT28" s="757"/>
      <c r="CMU28" s="757"/>
      <c r="CMV28" s="757"/>
      <c r="CMW28" s="757"/>
      <c r="CMX28" s="757"/>
      <c r="CMY28" s="757"/>
      <c r="CMZ28" s="757"/>
      <c r="CNA28" s="757"/>
      <c r="CNB28" s="757"/>
      <c r="CNC28" s="757"/>
      <c r="CND28" s="757"/>
      <c r="CNE28" s="757"/>
      <c r="CNF28" s="757"/>
      <c r="CNG28" s="757"/>
      <c r="CNH28" s="757"/>
      <c r="CNI28" s="757"/>
      <c r="CNJ28" s="757"/>
      <c r="CNK28" s="757"/>
      <c r="CNL28" s="757"/>
      <c r="CNM28" s="757"/>
      <c r="CNN28" s="757"/>
      <c r="CNO28" s="757"/>
      <c r="CNP28" s="757"/>
      <c r="CNQ28" s="757"/>
      <c r="CNR28" s="757"/>
      <c r="CNS28" s="757"/>
      <c r="CNT28" s="757"/>
      <c r="CNU28" s="757"/>
      <c r="CNV28" s="757"/>
      <c r="CNW28" s="757"/>
      <c r="CNX28" s="757"/>
      <c r="CNY28" s="757"/>
      <c r="CNZ28" s="757"/>
      <c r="COA28" s="757"/>
      <c r="COB28" s="757"/>
      <c r="COC28" s="757"/>
      <c r="COD28" s="757"/>
      <c r="COE28" s="757"/>
      <c r="COF28" s="757"/>
      <c r="COG28" s="757"/>
      <c r="COH28" s="757"/>
      <c r="COI28" s="757"/>
      <c r="COJ28" s="757"/>
      <c r="COK28" s="757"/>
      <c r="COL28" s="757"/>
      <c r="COM28" s="757"/>
      <c r="CON28" s="757"/>
      <c r="COO28" s="757"/>
      <c r="COP28" s="757"/>
      <c r="COQ28" s="757"/>
      <c r="COR28" s="757"/>
      <c r="COS28" s="757"/>
      <c r="COT28" s="757"/>
      <c r="COU28" s="757"/>
      <c r="COV28" s="757"/>
      <c r="COW28" s="757"/>
      <c r="COX28" s="757"/>
      <c r="COY28" s="757"/>
      <c r="COZ28" s="757"/>
      <c r="CPA28" s="757"/>
      <c r="CPB28" s="757"/>
      <c r="CPC28" s="757"/>
      <c r="CPD28" s="757"/>
      <c r="CPE28" s="757"/>
      <c r="CPF28" s="757"/>
      <c r="CPG28" s="757"/>
      <c r="CPH28" s="757"/>
      <c r="CPI28" s="757"/>
      <c r="CPJ28" s="757"/>
      <c r="CPK28" s="757"/>
      <c r="CPL28" s="757"/>
      <c r="CPM28" s="757"/>
      <c r="CPN28" s="757"/>
      <c r="CPO28" s="757"/>
      <c r="CPP28" s="757"/>
      <c r="CPQ28" s="757"/>
      <c r="CPR28" s="757"/>
      <c r="CPS28" s="757"/>
      <c r="CPT28" s="757"/>
      <c r="CPU28" s="757"/>
      <c r="CPV28" s="757"/>
      <c r="CPW28" s="757"/>
      <c r="CPX28" s="757"/>
      <c r="CPY28" s="757"/>
      <c r="CPZ28" s="757"/>
      <c r="CQA28" s="757"/>
      <c r="CQB28" s="757"/>
      <c r="CQC28" s="757"/>
      <c r="CQD28" s="757"/>
      <c r="CQE28" s="757"/>
      <c r="CQF28" s="757"/>
      <c r="CQG28" s="757"/>
      <c r="CQH28" s="757"/>
      <c r="CQI28" s="757"/>
      <c r="CQJ28" s="757"/>
      <c r="CQK28" s="757"/>
      <c r="CQL28" s="757"/>
      <c r="CQM28" s="757"/>
      <c r="CQN28" s="757"/>
      <c r="CQO28" s="757"/>
      <c r="CQP28" s="757"/>
      <c r="CQQ28" s="757"/>
      <c r="CQR28" s="757"/>
      <c r="CQS28" s="757"/>
      <c r="CQT28" s="757"/>
      <c r="CQU28" s="757"/>
      <c r="CQV28" s="757"/>
      <c r="CQW28" s="757"/>
      <c r="CQX28" s="757"/>
      <c r="CQY28" s="757"/>
      <c r="CQZ28" s="757"/>
      <c r="CRA28" s="757"/>
      <c r="CRB28" s="757"/>
      <c r="CRC28" s="757"/>
      <c r="CRD28" s="757"/>
      <c r="CRE28" s="757"/>
      <c r="CRF28" s="757"/>
      <c r="CRG28" s="757"/>
      <c r="CRH28" s="757"/>
      <c r="CRI28" s="757"/>
      <c r="CRJ28" s="757"/>
      <c r="CRK28" s="757"/>
      <c r="CRL28" s="757"/>
      <c r="CRM28" s="757"/>
      <c r="CRN28" s="757"/>
      <c r="CRO28" s="757"/>
      <c r="CRP28" s="757"/>
      <c r="CRQ28" s="757"/>
      <c r="CRR28" s="757"/>
      <c r="CRS28" s="757"/>
      <c r="CRT28" s="757"/>
      <c r="CRU28" s="757"/>
      <c r="CRV28" s="757"/>
      <c r="CRW28" s="757"/>
      <c r="CRX28" s="757"/>
      <c r="CRY28" s="757"/>
      <c r="CRZ28" s="757"/>
      <c r="CSA28" s="757"/>
      <c r="CSB28" s="757"/>
      <c r="CSC28" s="757"/>
      <c r="CSD28" s="757"/>
      <c r="CSE28" s="757"/>
      <c r="CSF28" s="757"/>
      <c r="CSG28" s="757"/>
      <c r="CSH28" s="757"/>
      <c r="CSI28" s="757"/>
      <c r="CSJ28" s="757"/>
      <c r="CSK28" s="757"/>
      <c r="CSL28" s="757"/>
      <c r="CSM28" s="757"/>
      <c r="CSN28" s="757"/>
      <c r="CSO28" s="757"/>
      <c r="CSP28" s="757"/>
      <c r="CSQ28" s="757"/>
      <c r="CSR28" s="757"/>
      <c r="CSS28" s="757"/>
      <c r="CST28" s="757"/>
      <c r="CSU28" s="757"/>
      <c r="CSV28" s="757"/>
      <c r="CSW28" s="757"/>
      <c r="CSX28" s="757"/>
      <c r="CSY28" s="757"/>
      <c r="CSZ28" s="757"/>
      <c r="CTA28" s="757"/>
      <c r="CTB28" s="757"/>
      <c r="CTC28" s="757"/>
      <c r="CTD28" s="757"/>
      <c r="CTE28" s="757"/>
      <c r="CTF28" s="757"/>
      <c r="CTG28" s="757"/>
      <c r="CTH28" s="757"/>
      <c r="CTI28" s="757"/>
      <c r="CTJ28" s="757"/>
      <c r="CTK28" s="757"/>
      <c r="CTL28" s="757"/>
      <c r="CTM28" s="757"/>
      <c r="CTN28" s="757"/>
      <c r="CTO28" s="757"/>
      <c r="CTP28" s="757"/>
      <c r="CTQ28" s="757"/>
      <c r="CTR28" s="757"/>
      <c r="CTS28" s="757"/>
      <c r="CTT28" s="757"/>
      <c r="CTU28" s="757"/>
      <c r="CTV28" s="757"/>
      <c r="CTW28" s="757"/>
      <c r="CTX28" s="757"/>
      <c r="CTY28" s="757"/>
      <c r="CTZ28" s="757"/>
      <c r="CUA28" s="757"/>
      <c r="CUB28" s="757"/>
      <c r="CUC28" s="757"/>
      <c r="CUD28" s="757"/>
      <c r="CUE28" s="757"/>
      <c r="CUF28" s="757"/>
      <c r="CUG28" s="757"/>
      <c r="CUH28" s="757"/>
      <c r="CUI28" s="757"/>
      <c r="CUJ28" s="757"/>
      <c r="CUK28" s="757"/>
      <c r="CUL28" s="757"/>
      <c r="CUM28" s="757"/>
      <c r="CUN28" s="757"/>
      <c r="CUO28" s="757"/>
      <c r="CUP28" s="757"/>
      <c r="CUQ28" s="757"/>
      <c r="CUR28" s="757"/>
      <c r="CUS28" s="757"/>
      <c r="CUT28" s="757"/>
      <c r="CUU28" s="757"/>
      <c r="CUV28" s="757"/>
      <c r="CUW28" s="757"/>
      <c r="CUX28" s="757"/>
      <c r="CUY28" s="757"/>
      <c r="CUZ28" s="757"/>
      <c r="CVA28" s="757"/>
      <c r="CVB28" s="757"/>
      <c r="CVC28" s="757"/>
      <c r="CVD28" s="757"/>
      <c r="CVE28" s="757"/>
      <c r="CVF28" s="757"/>
      <c r="CVG28" s="757"/>
      <c r="CVH28" s="757"/>
      <c r="CVI28" s="757"/>
      <c r="CVJ28" s="757"/>
      <c r="CVK28" s="757"/>
      <c r="CVL28" s="757"/>
      <c r="CVM28" s="757"/>
      <c r="CVN28" s="757"/>
      <c r="CVO28" s="757"/>
      <c r="CVP28" s="757"/>
      <c r="CVQ28" s="757"/>
      <c r="CVR28" s="757"/>
      <c r="CVS28" s="757"/>
      <c r="CVT28" s="757"/>
      <c r="CVU28" s="757"/>
      <c r="CVV28" s="757"/>
      <c r="CVW28" s="757"/>
      <c r="CVX28" s="757"/>
      <c r="CVY28" s="757"/>
      <c r="CVZ28" s="757"/>
      <c r="CWA28" s="757"/>
      <c r="CWB28" s="757"/>
      <c r="CWC28" s="757"/>
      <c r="CWD28" s="757"/>
      <c r="CWE28" s="757"/>
      <c r="CWF28" s="757"/>
      <c r="CWG28" s="757"/>
      <c r="CWH28" s="757"/>
      <c r="CWI28" s="757"/>
      <c r="CWJ28" s="757"/>
      <c r="CWK28" s="757"/>
      <c r="CWL28" s="757"/>
      <c r="CWM28" s="757"/>
      <c r="CWN28" s="757"/>
      <c r="CWO28" s="757"/>
      <c r="CWP28" s="757"/>
      <c r="CWQ28" s="757"/>
      <c r="CWR28" s="757"/>
      <c r="CWS28" s="757"/>
      <c r="CWT28" s="757"/>
      <c r="CWU28" s="757"/>
      <c r="CWV28" s="757"/>
      <c r="CWW28" s="757"/>
      <c r="CWX28" s="757"/>
      <c r="CWY28" s="757"/>
      <c r="CWZ28" s="757"/>
      <c r="CXA28" s="757"/>
      <c r="CXB28" s="757"/>
      <c r="CXC28" s="757"/>
      <c r="CXD28" s="757"/>
      <c r="CXE28" s="757"/>
      <c r="CXF28" s="757"/>
      <c r="CXG28" s="757"/>
      <c r="CXH28" s="757"/>
      <c r="CXI28" s="757"/>
      <c r="CXJ28" s="757"/>
      <c r="CXK28" s="757"/>
      <c r="CXL28" s="757"/>
      <c r="CXM28" s="757"/>
      <c r="CXN28" s="757"/>
      <c r="CXO28" s="757"/>
      <c r="CXP28" s="757"/>
      <c r="CXQ28" s="757"/>
      <c r="CXR28" s="757"/>
      <c r="CXS28" s="757"/>
      <c r="CXT28" s="757"/>
      <c r="CXU28" s="757"/>
      <c r="CXV28" s="757"/>
      <c r="CXW28" s="757"/>
      <c r="CXX28" s="757"/>
      <c r="CXY28" s="757"/>
      <c r="CXZ28" s="757"/>
      <c r="CYA28" s="757"/>
      <c r="CYB28" s="757"/>
      <c r="CYC28" s="757"/>
      <c r="CYD28" s="757"/>
      <c r="CYE28" s="757"/>
      <c r="CYF28" s="757"/>
      <c r="CYG28" s="757"/>
      <c r="CYH28" s="757"/>
      <c r="CYI28" s="757"/>
      <c r="CYJ28" s="757"/>
      <c r="CYK28" s="757"/>
      <c r="CYL28" s="757"/>
      <c r="CYM28" s="757"/>
      <c r="CYN28" s="757"/>
      <c r="CYO28" s="757"/>
      <c r="CYP28" s="757"/>
      <c r="CYQ28" s="757"/>
      <c r="CYR28" s="757"/>
      <c r="CYS28" s="757"/>
      <c r="CYT28" s="757"/>
      <c r="CYU28" s="757"/>
      <c r="CYV28" s="757"/>
      <c r="CYW28" s="757"/>
      <c r="CYX28" s="757"/>
      <c r="CYY28" s="757"/>
      <c r="CYZ28" s="757"/>
      <c r="CZA28" s="757"/>
      <c r="CZB28" s="757"/>
      <c r="CZC28" s="757"/>
      <c r="CZD28" s="757"/>
      <c r="CZE28" s="757"/>
      <c r="CZF28" s="757"/>
      <c r="CZG28" s="757"/>
      <c r="CZH28" s="757"/>
      <c r="CZI28" s="757"/>
      <c r="CZJ28" s="757"/>
      <c r="CZK28" s="757"/>
      <c r="CZL28" s="757"/>
      <c r="CZM28" s="757"/>
      <c r="CZN28" s="757"/>
      <c r="CZO28" s="757"/>
      <c r="CZP28" s="757"/>
      <c r="CZQ28" s="757"/>
      <c r="CZR28" s="757"/>
      <c r="CZS28" s="757"/>
      <c r="CZT28" s="757"/>
      <c r="CZU28" s="757"/>
      <c r="CZV28" s="757"/>
      <c r="CZW28" s="757"/>
      <c r="CZX28" s="757"/>
      <c r="CZY28" s="757"/>
      <c r="CZZ28" s="757"/>
      <c r="DAA28" s="757"/>
      <c r="DAB28" s="757"/>
      <c r="DAC28" s="757"/>
      <c r="DAD28" s="757"/>
      <c r="DAE28" s="757"/>
      <c r="DAF28" s="757"/>
      <c r="DAG28" s="757"/>
      <c r="DAH28" s="757"/>
      <c r="DAI28" s="757"/>
      <c r="DAJ28" s="757"/>
      <c r="DAK28" s="757"/>
      <c r="DAL28" s="757"/>
      <c r="DAM28" s="757"/>
      <c r="DAN28" s="757"/>
      <c r="DAO28" s="757"/>
      <c r="DAP28" s="757"/>
      <c r="DAQ28" s="757"/>
      <c r="DAR28" s="757"/>
      <c r="DAS28" s="757"/>
      <c r="DAT28" s="757"/>
      <c r="DAU28" s="757"/>
      <c r="DAV28" s="757"/>
      <c r="DAW28" s="757"/>
      <c r="DAX28" s="757"/>
      <c r="DAY28" s="757"/>
      <c r="DAZ28" s="757"/>
      <c r="DBA28" s="757"/>
      <c r="DBB28" s="757"/>
      <c r="DBC28" s="757"/>
      <c r="DBD28" s="757"/>
      <c r="DBE28" s="757"/>
      <c r="DBF28" s="757"/>
      <c r="DBG28" s="757"/>
      <c r="DBH28" s="757"/>
      <c r="DBI28" s="757"/>
      <c r="DBJ28" s="757"/>
      <c r="DBK28" s="757"/>
      <c r="DBL28" s="757"/>
      <c r="DBM28" s="757"/>
      <c r="DBN28" s="757"/>
      <c r="DBO28" s="757"/>
      <c r="DBP28" s="757"/>
      <c r="DBQ28" s="757"/>
      <c r="DBR28" s="757"/>
      <c r="DBS28" s="757"/>
      <c r="DBT28" s="757"/>
      <c r="DBU28" s="757"/>
      <c r="DBV28" s="757"/>
      <c r="DBW28" s="757"/>
      <c r="DBX28" s="757"/>
      <c r="DBY28" s="757"/>
      <c r="DBZ28" s="757"/>
      <c r="DCA28" s="757"/>
      <c r="DCB28" s="757"/>
      <c r="DCC28" s="757"/>
      <c r="DCD28" s="757"/>
      <c r="DCE28" s="757"/>
      <c r="DCF28" s="757"/>
      <c r="DCG28" s="757"/>
      <c r="DCH28" s="757"/>
      <c r="DCI28" s="757"/>
      <c r="DCJ28" s="757"/>
      <c r="DCK28" s="757"/>
      <c r="DCL28" s="757"/>
      <c r="DCM28" s="757"/>
      <c r="DCN28" s="757"/>
      <c r="DCO28" s="757"/>
      <c r="DCP28" s="757"/>
      <c r="DCQ28" s="757"/>
      <c r="DCR28" s="757"/>
      <c r="DCS28" s="757"/>
      <c r="DCT28" s="757"/>
      <c r="DCU28" s="757"/>
      <c r="DCV28" s="757"/>
      <c r="DCW28" s="757"/>
      <c r="DCX28" s="757"/>
      <c r="DCY28" s="757"/>
      <c r="DCZ28" s="757"/>
      <c r="DDA28" s="757"/>
      <c r="DDB28" s="757"/>
      <c r="DDC28" s="757"/>
      <c r="DDD28" s="757"/>
      <c r="DDE28" s="757"/>
      <c r="DDF28" s="757"/>
      <c r="DDG28" s="757"/>
      <c r="DDH28" s="757"/>
      <c r="DDI28" s="757"/>
      <c r="DDJ28" s="757"/>
      <c r="DDK28" s="757"/>
      <c r="DDL28" s="757"/>
      <c r="DDM28" s="757"/>
      <c r="DDN28" s="757"/>
      <c r="DDO28" s="757"/>
      <c r="DDP28" s="757"/>
      <c r="DDQ28" s="757"/>
      <c r="DDR28" s="757"/>
      <c r="DDS28" s="757"/>
      <c r="DDT28" s="757"/>
      <c r="DDU28" s="757"/>
      <c r="DDV28" s="757"/>
      <c r="DDW28" s="757"/>
      <c r="DDX28" s="757"/>
      <c r="DDY28" s="757"/>
      <c r="DDZ28" s="757"/>
      <c r="DEA28" s="757"/>
      <c r="DEB28" s="757"/>
      <c r="DEC28" s="757"/>
      <c r="DED28" s="757"/>
      <c r="DEE28" s="757"/>
      <c r="DEF28" s="757"/>
      <c r="DEG28" s="757"/>
      <c r="DEH28" s="757"/>
      <c r="DEI28" s="757"/>
      <c r="DEJ28" s="757"/>
      <c r="DEK28" s="757"/>
      <c r="DEL28" s="757"/>
      <c r="DEM28" s="757"/>
      <c r="DEN28" s="757"/>
      <c r="DEO28" s="757"/>
      <c r="DEP28" s="757"/>
      <c r="DEQ28" s="757"/>
      <c r="DER28" s="757"/>
      <c r="DES28" s="757"/>
      <c r="DET28" s="757"/>
      <c r="DEU28" s="757"/>
      <c r="DEV28" s="757"/>
      <c r="DEW28" s="757"/>
      <c r="DEX28" s="757"/>
      <c r="DEY28" s="757"/>
      <c r="DEZ28" s="757"/>
      <c r="DFA28" s="757"/>
      <c r="DFB28" s="757"/>
      <c r="DFC28" s="757"/>
      <c r="DFD28" s="757"/>
      <c r="DFE28" s="757"/>
      <c r="DFF28" s="757"/>
      <c r="DFG28" s="757"/>
      <c r="DFH28" s="757"/>
      <c r="DFI28" s="757"/>
      <c r="DFJ28" s="757"/>
      <c r="DFK28" s="757"/>
      <c r="DFL28" s="757"/>
      <c r="DFM28" s="757"/>
      <c r="DFN28" s="757"/>
      <c r="DFO28" s="757"/>
      <c r="DFP28" s="757"/>
      <c r="DFQ28" s="757"/>
      <c r="DFR28" s="757"/>
      <c r="DFS28" s="757"/>
      <c r="DFT28" s="757"/>
      <c r="DFU28" s="757"/>
      <c r="DFV28" s="757"/>
      <c r="DFW28" s="757"/>
      <c r="DFX28" s="757"/>
      <c r="DFY28" s="757"/>
      <c r="DFZ28" s="757"/>
      <c r="DGA28" s="757"/>
      <c r="DGB28" s="757"/>
      <c r="DGC28" s="757"/>
      <c r="DGD28" s="757"/>
      <c r="DGE28" s="757"/>
      <c r="DGF28" s="757"/>
      <c r="DGG28" s="757"/>
      <c r="DGH28" s="757"/>
      <c r="DGI28" s="757"/>
      <c r="DGJ28" s="757"/>
      <c r="DGK28" s="757"/>
      <c r="DGL28" s="757"/>
      <c r="DGM28" s="757"/>
      <c r="DGN28" s="757"/>
      <c r="DGO28" s="757"/>
      <c r="DGP28" s="757"/>
      <c r="DGQ28" s="757"/>
      <c r="DGR28" s="757"/>
      <c r="DGS28" s="757"/>
      <c r="DGT28" s="757"/>
      <c r="DGU28" s="757"/>
      <c r="DGV28" s="757"/>
      <c r="DGW28" s="757"/>
      <c r="DGX28" s="757"/>
      <c r="DGY28" s="757"/>
      <c r="DGZ28" s="757"/>
      <c r="DHA28" s="757"/>
      <c r="DHB28" s="757"/>
      <c r="DHC28" s="757"/>
      <c r="DHD28" s="757"/>
      <c r="DHE28" s="757"/>
      <c r="DHF28" s="757"/>
      <c r="DHG28" s="757"/>
      <c r="DHH28" s="757"/>
      <c r="DHI28" s="757"/>
      <c r="DHJ28" s="757"/>
      <c r="DHK28" s="757"/>
      <c r="DHL28" s="757"/>
      <c r="DHM28" s="757"/>
      <c r="DHN28" s="757"/>
      <c r="DHO28" s="757"/>
      <c r="DHP28" s="757"/>
      <c r="DHQ28" s="757"/>
      <c r="DHR28" s="757"/>
      <c r="DHS28" s="757"/>
      <c r="DHT28" s="757"/>
      <c r="DHU28" s="757"/>
      <c r="DHV28" s="757"/>
      <c r="DHW28" s="757"/>
      <c r="DHX28" s="757"/>
      <c r="DHY28" s="757"/>
      <c r="DHZ28" s="757"/>
      <c r="DIA28" s="757"/>
      <c r="DIB28" s="757"/>
      <c r="DIC28" s="757"/>
      <c r="DID28" s="757"/>
      <c r="DIE28" s="757"/>
      <c r="DIF28" s="757"/>
      <c r="DIG28" s="757"/>
      <c r="DIH28" s="757"/>
      <c r="DII28" s="757"/>
      <c r="DIJ28" s="757"/>
      <c r="DIK28" s="757"/>
      <c r="DIL28" s="757"/>
      <c r="DIM28" s="757"/>
      <c r="DIN28" s="757"/>
      <c r="DIO28" s="757"/>
      <c r="DIP28" s="757"/>
      <c r="DIQ28" s="757"/>
      <c r="DIR28" s="757"/>
      <c r="DIS28" s="757"/>
      <c r="DIT28" s="757"/>
      <c r="DIU28" s="757"/>
      <c r="DIV28" s="757"/>
      <c r="DIW28" s="757"/>
      <c r="DIX28" s="757"/>
      <c r="DIY28" s="757"/>
      <c r="DIZ28" s="757"/>
      <c r="DJA28" s="757"/>
      <c r="DJB28" s="757"/>
      <c r="DJC28" s="757"/>
      <c r="DJD28" s="757"/>
      <c r="DJE28" s="757"/>
      <c r="DJF28" s="757"/>
      <c r="DJG28" s="757"/>
      <c r="DJH28" s="757"/>
      <c r="DJI28" s="757"/>
      <c r="DJJ28" s="757"/>
      <c r="DJK28" s="757"/>
      <c r="DJL28" s="757"/>
      <c r="DJM28" s="757"/>
      <c r="DJN28" s="757"/>
      <c r="DJO28" s="757"/>
      <c r="DJP28" s="757"/>
      <c r="DJQ28" s="757"/>
      <c r="DJR28" s="757"/>
      <c r="DJS28" s="757"/>
      <c r="DJT28" s="757"/>
      <c r="DJU28" s="757"/>
      <c r="DJV28" s="757"/>
      <c r="DJW28" s="757"/>
      <c r="DJX28" s="757"/>
      <c r="DJY28" s="757"/>
      <c r="DJZ28" s="757"/>
      <c r="DKA28" s="757"/>
      <c r="DKB28" s="757"/>
      <c r="DKC28" s="757"/>
      <c r="DKD28" s="757"/>
      <c r="DKE28" s="757"/>
      <c r="DKF28" s="757"/>
      <c r="DKG28" s="757"/>
      <c r="DKH28" s="757"/>
      <c r="DKI28" s="757"/>
      <c r="DKJ28" s="757"/>
      <c r="DKK28" s="757"/>
      <c r="DKL28" s="757"/>
      <c r="DKM28" s="757"/>
      <c r="DKN28" s="757"/>
      <c r="DKO28" s="757"/>
      <c r="DKP28" s="757"/>
      <c r="DKQ28" s="757"/>
      <c r="DKR28" s="757"/>
      <c r="DKS28" s="757"/>
      <c r="DKT28" s="757"/>
      <c r="DKU28" s="757"/>
      <c r="DKV28" s="757"/>
      <c r="DKW28" s="757"/>
      <c r="DKX28" s="757"/>
      <c r="DKY28" s="757"/>
      <c r="DKZ28" s="757"/>
      <c r="DLA28" s="757"/>
      <c r="DLB28" s="757"/>
      <c r="DLC28" s="757"/>
      <c r="DLD28" s="757"/>
      <c r="DLE28" s="757"/>
      <c r="DLF28" s="757"/>
      <c r="DLG28" s="757"/>
      <c r="DLH28" s="757"/>
      <c r="DLI28" s="757"/>
      <c r="DLJ28" s="757"/>
      <c r="DLK28" s="757"/>
      <c r="DLL28" s="757"/>
      <c r="DLM28" s="757"/>
      <c r="DLN28" s="757"/>
      <c r="DLO28" s="757"/>
      <c r="DLP28" s="757"/>
      <c r="DLQ28" s="757"/>
      <c r="DLR28" s="757"/>
      <c r="DLS28" s="757"/>
      <c r="DLT28" s="757"/>
      <c r="DLU28" s="757"/>
      <c r="DLV28" s="757"/>
      <c r="DLW28" s="757"/>
      <c r="DLX28" s="757"/>
      <c r="DLY28" s="757"/>
      <c r="DLZ28" s="757"/>
      <c r="DMA28" s="757"/>
      <c r="DMB28" s="757"/>
      <c r="DMC28" s="757"/>
      <c r="DMD28" s="757"/>
      <c r="DME28" s="757"/>
      <c r="DMF28" s="757"/>
      <c r="DMG28" s="757"/>
      <c r="DMH28" s="757"/>
      <c r="DMI28" s="757"/>
      <c r="DMJ28" s="757"/>
      <c r="DMK28" s="757"/>
      <c r="DML28" s="757"/>
      <c r="DMM28" s="757"/>
      <c r="DMN28" s="757"/>
      <c r="DMO28" s="757"/>
      <c r="DMP28" s="757"/>
      <c r="DMQ28" s="757"/>
      <c r="DMR28" s="757"/>
      <c r="DMS28" s="757"/>
      <c r="DMT28" s="757"/>
      <c r="DMU28" s="757"/>
      <c r="DMV28" s="757"/>
      <c r="DMW28" s="757"/>
      <c r="DMX28" s="757"/>
      <c r="DMY28" s="757"/>
      <c r="DMZ28" s="757"/>
      <c r="DNA28" s="757"/>
      <c r="DNB28" s="757"/>
      <c r="DNC28" s="757"/>
      <c r="DND28" s="757"/>
      <c r="DNE28" s="757"/>
      <c r="DNF28" s="757"/>
      <c r="DNG28" s="757"/>
      <c r="DNH28" s="757"/>
      <c r="DNI28" s="757"/>
      <c r="DNJ28" s="757"/>
      <c r="DNK28" s="757"/>
      <c r="DNL28" s="757"/>
      <c r="DNM28" s="757"/>
      <c r="DNN28" s="757"/>
      <c r="DNO28" s="757"/>
      <c r="DNP28" s="757"/>
      <c r="DNQ28" s="757"/>
      <c r="DNR28" s="757"/>
      <c r="DNS28" s="757"/>
      <c r="DNT28" s="757"/>
      <c r="DNU28" s="757"/>
      <c r="DNV28" s="757"/>
      <c r="DNW28" s="757"/>
      <c r="DNX28" s="757"/>
      <c r="DNY28" s="757"/>
      <c r="DNZ28" s="757"/>
      <c r="DOA28" s="757"/>
      <c r="DOB28" s="757"/>
      <c r="DOC28" s="757"/>
      <c r="DOD28" s="757"/>
      <c r="DOE28" s="757"/>
      <c r="DOF28" s="757"/>
      <c r="DOG28" s="757"/>
      <c r="DOH28" s="757"/>
      <c r="DOI28" s="757"/>
      <c r="DOJ28" s="757"/>
      <c r="DOK28" s="757"/>
      <c r="DOL28" s="757"/>
      <c r="DOM28" s="757"/>
      <c r="DON28" s="757"/>
      <c r="DOO28" s="757"/>
      <c r="DOP28" s="757"/>
      <c r="DOQ28" s="757"/>
      <c r="DOR28" s="757"/>
      <c r="DOS28" s="757"/>
      <c r="DOT28" s="757"/>
      <c r="DOU28" s="757"/>
      <c r="DOV28" s="757"/>
      <c r="DOW28" s="757"/>
      <c r="DOX28" s="757"/>
      <c r="DOY28" s="757"/>
      <c r="DOZ28" s="757"/>
      <c r="DPA28" s="757"/>
      <c r="DPB28" s="757"/>
      <c r="DPC28" s="757"/>
      <c r="DPD28" s="757"/>
      <c r="DPE28" s="757"/>
      <c r="DPF28" s="757"/>
      <c r="DPG28" s="757"/>
      <c r="DPH28" s="757"/>
      <c r="DPI28" s="757"/>
      <c r="DPJ28" s="757"/>
      <c r="DPK28" s="757"/>
      <c r="DPL28" s="757"/>
      <c r="DPM28" s="757"/>
      <c r="DPN28" s="757"/>
      <c r="DPO28" s="757"/>
      <c r="DPP28" s="757"/>
      <c r="DPQ28" s="757"/>
      <c r="DPR28" s="757"/>
      <c r="DPS28" s="757"/>
      <c r="DPT28" s="757"/>
      <c r="DPU28" s="757"/>
      <c r="DPV28" s="757"/>
      <c r="DPW28" s="757"/>
      <c r="DPX28" s="757"/>
      <c r="DPY28" s="757"/>
      <c r="DPZ28" s="757"/>
      <c r="DQA28" s="757"/>
      <c r="DQB28" s="757"/>
      <c r="DQC28" s="757"/>
      <c r="DQD28" s="757"/>
      <c r="DQE28" s="757"/>
      <c r="DQF28" s="757"/>
      <c r="DQG28" s="757"/>
      <c r="DQH28" s="757"/>
      <c r="DQI28" s="757"/>
      <c r="DQJ28" s="757"/>
      <c r="DQK28" s="757"/>
      <c r="DQL28" s="757"/>
      <c r="DQM28" s="757"/>
      <c r="DQN28" s="757"/>
      <c r="DQO28" s="757"/>
      <c r="DQP28" s="757"/>
      <c r="DQQ28" s="757"/>
      <c r="DQR28" s="757"/>
      <c r="DQS28" s="757"/>
      <c r="DQT28" s="757"/>
      <c r="DQU28" s="757"/>
      <c r="DQV28" s="757"/>
      <c r="DQW28" s="757"/>
      <c r="DQX28" s="757"/>
      <c r="DQY28" s="757"/>
      <c r="DQZ28" s="757"/>
      <c r="DRA28" s="757"/>
      <c r="DRB28" s="757"/>
      <c r="DRC28" s="757"/>
      <c r="DRD28" s="757"/>
      <c r="DRE28" s="757"/>
      <c r="DRF28" s="757"/>
      <c r="DRG28" s="757"/>
      <c r="DRH28" s="757"/>
      <c r="DRI28" s="757"/>
      <c r="DRJ28" s="757"/>
      <c r="DRK28" s="757"/>
      <c r="DRL28" s="757"/>
      <c r="DRM28" s="757"/>
      <c r="DRN28" s="757"/>
      <c r="DRO28" s="757"/>
      <c r="DRP28" s="757"/>
      <c r="DRQ28" s="757"/>
      <c r="DRR28" s="757"/>
      <c r="DRS28" s="757"/>
      <c r="DRT28" s="757"/>
      <c r="DRU28" s="757"/>
      <c r="DRV28" s="757"/>
      <c r="DRW28" s="757"/>
      <c r="DRX28" s="757"/>
      <c r="DRY28" s="757"/>
      <c r="DRZ28" s="757"/>
      <c r="DSA28" s="757"/>
      <c r="DSB28" s="757"/>
      <c r="DSC28" s="757"/>
      <c r="DSD28" s="757"/>
      <c r="DSE28" s="757"/>
      <c r="DSF28" s="757"/>
      <c r="DSG28" s="757"/>
      <c r="DSH28" s="757"/>
      <c r="DSI28" s="757"/>
      <c r="DSJ28" s="757"/>
      <c r="DSK28" s="757"/>
      <c r="DSL28" s="757"/>
      <c r="DSM28" s="757"/>
      <c r="DSN28" s="757"/>
      <c r="DSO28" s="757"/>
      <c r="DSP28" s="757"/>
      <c r="DSQ28" s="757"/>
      <c r="DSR28" s="757"/>
      <c r="DSS28" s="757"/>
      <c r="DST28" s="757"/>
      <c r="DSU28" s="757"/>
      <c r="DSV28" s="757"/>
      <c r="DSW28" s="757"/>
      <c r="DSX28" s="757"/>
      <c r="DSY28" s="757"/>
      <c r="DSZ28" s="757"/>
      <c r="DTA28" s="757"/>
      <c r="DTB28" s="757"/>
      <c r="DTC28" s="757"/>
      <c r="DTD28" s="757"/>
      <c r="DTE28" s="757"/>
      <c r="DTF28" s="757"/>
      <c r="DTG28" s="757"/>
      <c r="DTH28" s="757"/>
      <c r="DTI28" s="757"/>
      <c r="DTJ28" s="757"/>
      <c r="DTK28" s="757"/>
      <c r="DTL28" s="757"/>
      <c r="DTM28" s="757"/>
      <c r="DTN28" s="757"/>
      <c r="DTO28" s="757"/>
      <c r="DTP28" s="757"/>
      <c r="DTQ28" s="757"/>
      <c r="DTR28" s="757"/>
      <c r="DTS28" s="757"/>
      <c r="DTT28" s="757"/>
      <c r="DTU28" s="757"/>
      <c r="DTV28" s="757"/>
      <c r="DTW28" s="757"/>
      <c r="DTX28" s="757"/>
      <c r="DTY28" s="757"/>
      <c r="DTZ28" s="757"/>
      <c r="DUA28" s="757"/>
      <c r="DUB28" s="757"/>
      <c r="DUC28" s="757"/>
      <c r="DUD28" s="757"/>
      <c r="DUE28" s="757"/>
      <c r="DUF28" s="757"/>
      <c r="DUG28" s="757"/>
      <c r="DUH28" s="757"/>
      <c r="DUI28" s="757"/>
      <c r="DUJ28" s="757"/>
      <c r="DUK28" s="757"/>
      <c r="DUL28" s="757"/>
      <c r="DUM28" s="757"/>
      <c r="DUN28" s="757"/>
      <c r="DUO28" s="757"/>
      <c r="DUP28" s="757"/>
      <c r="DUQ28" s="757"/>
      <c r="DUR28" s="757"/>
      <c r="DUS28" s="757"/>
      <c r="DUT28" s="757"/>
      <c r="DUU28" s="757"/>
      <c r="DUV28" s="757"/>
      <c r="DUW28" s="757"/>
      <c r="DUX28" s="757"/>
      <c r="DUY28" s="757"/>
      <c r="DUZ28" s="757"/>
      <c r="DVA28" s="757"/>
      <c r="DVB28" s="757"/>
      <c r="DVC28" s="757"/>
      <c r="DVD28" s="757"/>
      <c r="DVE28" s="757"/>
      <c r="DVF28" s="757"/>
      <c r="DVG28" s="757"/>
      <c r="DVH28" s="757"/>
      <c r="DVI28" s="757"/>
      <c r="DVJ28" s="757"/>
      <c r="DVK28" s="757"/>
      <c r="DVL28" s="757"/>
      <c r="DVM28" s="757"/>
      <c r="DVN28" s="757"/>
      <c r="DVO28" s="757"/>
      <c r="DVP28" s="757"/>
      <c r="DVQ28" s="757"/>
      <c r="DVR28" s="757"/>
      <c r="DVS28" s="757"/>
      <c r="DVT28" s="757"/>
      <c r="DVU28" s="757"/>
      <c r="DVV28" s="757"/>
      <c r="DVW28" s="757"/>
      <c r="DVX28" s="757"/>
      <c r="DVY28" s="757"/>
      <c r="DVZ28" s="757"/>
      <c r="DWA28" s="757"/>
      <c r="DWB28" s="757"/>
      <c r="DWC28" s="757"/>
      <c r="DWD28" s="757"/>
      <c r="DWE28" s="757"/>
      <c r="DWF28" s="757"/>
      <c r="DWG28" s="757"/>
      <c r="DWH28" s="757"/>
      <c r="DWI28" s="757"/>
      <c r="DWJ28" s="757"/>
      <c r="DWK28" s="757"/>
      <c r="DWL28" s="757"/>
      <c r="DWM28" s="757"/>
      <c r="DWN28" s="757"/>
      <c r="DWO28" s="757"/>
      <c r="DWP28" s="757"/>
      <c r="DWQ28" s="757"/>
      <c r="DWR28" s="757"/>
      <c r="DWS28" s="757"/>
      <c r="DWT28" s="757"/>
      <c r="DWU28" s="757"/>
      <c r="DWV28" s="757"/>
      <c r="DWW28" s="757"/>
      <c r="DWX28" s="757"/>
      <c r="DWY28" s="757"/>
      <c r="DWZ28" s="757"/>
      <c r="DXA28" s="757"/>
      <c r="DXB28" s="757"/>
      <c r="DXC28" s="757"/>
      <c r="DXD28" s="757"/>
      <c r="DXE28" s="757"/>
      <c r="DXF28" s="757"/>
      <c r="DXG28" s="757"/>
      <c r="DXH28" s="757"/>
      <c r="DXI28" s="757"/>
      <c r="DXJ28" s="757"/>
      <c r="DXK28" s="757"/>
      <c r="DXL28" s="757"/>
      <c r="DXM28" s="757"/>
      <c r="DXN28" s="757"/>
      <c r="DXO28" s="757"/>
      <c r="DXP28" s="757"/>
      <c r="DXQ28" s="757"/>
      <c r="DXR28" s="757"/>
      <c r="DXS28" s="757"/>
      <c r="DXT28" s="757"/>
      <c r="DXU28" s="757"/>
      <c r="DXV28" s="757"/>
      <c r="DXW28" s="757"/>
      <c r="DXX28" s="757"/>
      <c r="DXY28" s="757"/>
      <c r="DXZ28" s="757"/>
      <c r="DYA28" s="757"/>
      <c r="DYB28" s="757"/>
      <c r="DYC28" s="757"/>
      <c r="DYD28" s="757"/>
      <c r="DYE28" s="757"/>
      <c r="DYF28" s="757"/>
      <c r="DYG28" s="757"/>
      <c r="DYH28" s="757"/>
      <c r="DYI28" s="757"/>
      <c r="DYJ28" s="757"/>
      <c r="DYK28" s="757"/>
      <c r="DYL28" s="757"/>
      <c r="DYM28" s="757"/>
      <c r="DYN28" s="757"/>
      <c r="DYO28" s="757"/>
      <c r="DYP28" s="757"/>
      <c r="DYQ28" s="757"/>
      <c r="DYR28" s="757"/>
      <c r="DYS28" s="757"/>
      <c r="DYT28" s="757"/>
      <c r="DYU28" s="757"/>
      <c r="DYV28" s="757"/>
      <c r="DYW28" s="757"/>
      <c r="DYX28" s="757"/>
      <c r="DYY28" s="757"/>
      <c r="DYZ28" s="757"/>
      <c r="DZA28" s="757"/>
      <c r="DZB28" s="757"/>
      <c r="DZC28" s="757"/>
      <c r="DZD28" s="757"/>
      <c r="DZE28" s="757"/>
      <c r="DZF28" s="757"/>
      <c r="DZG28" s="757"/>
      <c r="DZH28" s="757"/>
      <c r="DZI28" s="757"/>
      <c r="DZJ28" s="757"/>
      <c r="DZK28" s="757"/>
      <c r="DZL28" s="757"/>
      <c r="DZM28" s="757"/>
      <c r="DZN28" s="757"/>
      <c r="DZO28" s="757"/>
      <c r="DZP28" s="757"/>
      <c r="DZQ28" s="757"/>
      <c r="DZR28" s="757"/>
      <c r="DZS28" s="757"/>
      <c r="DZT28" s="757"/>
      <c r="DZU28" s="757"/>
      <c r="DZV28" s="757"/>
      <c r="DZW28" s="757"/>
      <c r="DZX28" s="757"/>
      <c r="DZY28" s="757"/>
      <c r="DZZ28" s="757"/>
      <c r="EAA28" s="757"/>
      <c r="EAB28" s="757"/>
      <c r="EAC28" s="757"/>
      <c r="EAD28" s="757"/>
      <c r="EAE28" s="757"/>
      <c r="EAF28" s="757"/>
      <c r="EAG28" s="757"/>
      <c r="EAH28" s="757"/>
      <c r="EAI28" s="757"/>
      <c r="EAJ28" s="757"/>
      <c r="EAK28" s="757"/>
      <c r="EAL28" s="757"/>
      <c r="EAM28" s="757"/>
      <c r="EAN28" s="757"/>
      <c r="EAO28" s="757"/>
      <c r="EAP28" s="757"/>
      <c r="EAQ28" s="757"/>
      <c r="EAR28" s="757"/>
      <c r="EAS28" s="757"/>
      <c r="EAT28" s="757"/>
      <c r="EAU28" s="757"/>
      <c r="EAV28" s="757"/>
      <c r="EAW28" s="757"/>
      <c r="EAX28" s="757"/>
      <c r="EAY28" s="757"/>
      <c r="EAZ28" s="757"/>
      <c r="EBA28" s="757"/>
      <c r="EBB28" s="757"/>
      <c r="EBC28" s="757"/>
      <c r="EBD28" s="757"/>
      <c r="EBE28" s="757"/>
      <c r="EBF28" s="757"/>
      <c r="EBG28" s="757"/>
      <c r="EBH28" s="757"/>
      <c r="EBI28" s="757"/>
      <c r="EBJ28" s="757"/>
      <c r="EBK28" s="757"/>
      <c r="EBL28" s="757"/>
      <c r="EBM28" s="757"/>
      <c r="EBN28" s="757"/>
      <c r="EBO28" s="757"/>
      <c r="EBP28" s="757"/>
      <c r="EBQ28" s="757"/>
      <c r="EBR28" s="757"/>
      <c r="EBS28" s="757"/>
      <c r="EBT28" s="757"/>
      <c r="EBU28" s="757"/>
      <c r="EBV28" s="757"/>
      <c r="EBW28" s="757"/>
      <c r="EBX28" s="757"/>
      <c r="EBY28" s="757"/>
      <c r="EBZ28" s="757"/>
      <c r="ECA28" s="757"/>
      <c r="ECB28" s="757"/>
      <c r="ECC28" s="757"/>
      <c r="ECD28" s="757"/>
      <c r="ECE28" s="757"/>
      <c r="ECF28" s="757"/>
      <c r="ECG28" s="757"/>
      <c r="ECH28" s="757"/>
      <c r="ECI28" s="757"/>
      <c r="ECJ28" s="757"/>
      <c r="ECK28" s="757"/>
      <c r="ECL28" s="757"/>
      <c r="ECM28" s="757"/>
      <c r="ECN28" s="757"/>
      <c r="ECO28" s="757"/>
      <c r="ECP28" s="757"/>
      <c r="ECQ28" s="757"/>
      <c r="ECR28" s="757"/>
      <c r="ECS28" s="757"/>
      <c r="ECT28" s="757"/>
      <c r="ECU28" s="757"/>
      <c r="ECV28" s="757"/>
      <c r="ECW28" s="757"/>
      <c r="ECX28" s="757"/>
      <c r="ECY28" s="757"/>
      <c r="ECZ28" s="757"/>
      <c r="EDA28" s="757"/>
      <c r="EDB28" s="757"/>
      <c r="EDC28" s="757"/>
      <c r="EDD28" s="757"/>
      <c r="EDE28" s="757"/>
      <c r="EDF28" s="757"/>
      <c r="EDG28" s="757"/>
      <c r="EDH28" s="757"/>
      <c r="EDI28" s="757"/>
      <c r="EDJ28" s="757"/>
      <c r="EDK28" s="757"/>
      <c r="EDL28" s="757"/>
      <c r="EDM28" s="757"/>
      <c r="EDN28" s="757"/>
      <c r="EDO28" s="757"/>
      <c r="EDP28" s="757"/>
      <c r="EDQ28" s="757"/>
      <c r="EDR28" s="757"/>
      <c r="EDS28" s="757"/>
      <c r="EDT28" s="757"/>
      <c r="EDU28" s="757"/>
      <c r="EDV28" s="757"/>
      <c r="EDW28" s="757"/>
      <c r="EDX28" s="757"/>
      <c r="EDY28" s="757"/>
      <c r="EDZ28" s="757"/>
      <c r="EEA28" s="757"/>
      <c r="EEB28" s="757"/>
      <c r="EEC28" s="757"/>
      <c r="EED28" s="757"/>
      <c r="EEE28" s="757"/>
      <c r="EEF28" s="757"/>
      <c r="EEG28" s="757"/>
      <c r="EEH28" s="757"/>
      <c r="EEI28" s="757"/>
      <c r="EEJ28" s="757"/>
      <c r="EEK28" s="757"/>
      <c r="EEL28" s="757"/>
      <c r="EEM28" s="757"/>
      <c r="EEN28" s="757"/>
      <c r="EEO28" s="757"/>
      <c r="EEP28" s="757"/>
      <c r="EEQ28" s="757"/>
      <c r="EER28" s="757"/>
      <c r="EES28" s="757"/>
      <c r="EET28" s="757"/>
      <c r="EEU28" s="757"/>
      <c r="EEV28" s="757"/>
      <c r="EEW28" s="757"/>
      <c r="EEX28" s="757"/>
      <c r="EEY28" s="757"/>
      <c r="EEZ28" s="757"/>
      <c r="EFA28" s="757"/>
      <c r="EFB28" s="757"/>
      <c r="EFC28" s="757"/>
      <c r="EFD28" s="757"/>
      <c r="EFE28" s="757"/>
      <c r="EFF28" s="757"/>
      <c r="EFG28" s="757"/>
      <c r="EFH28" s="757"/>
      <c r="EFI28" s="757"/>
      <c r="EFJ28" s="757"/>
      <c r="EFK28" s="757"/>
      <c r="EFL28" s="757"/>
      <c r="EFM28" s="757"/>
      <c r="EFN28" s="757"/>
      <c r="EFO28" s="757"/>
      <c r="EFP28" s="757"/>
      <c r="EFQ28" s="757"/>
      <c r="EFR28" s="757"/>
      <c r="EFS28" s="757"/>
      <c r="EFT28" s="757"/>
      <c r="EFU28" s="757"/>
      <c r="EFV28" s="757"/>
      <c r="EFW28" s="757"/>
      <c r="EFX28" s="757"/>
      <c r="EFY28" s="757"/>
      <c r="EFZ28" s="757"/>
      <c r="EGA28" s="757"/>
      <c r="EGB28" s="757"/>
      <c r="EGC28" s="757"/>
      <c r="EGD28" s="757"/>
      <c r="EGE28" s="757"/>
      <c r="EGF28" s="757"/>
      <c r="EGG28" s="757"/>
      <c r="EGH28" s="757"/>
      <c r="EGI28" s="757"/>
      <c r="EGJ28" s="757"/>
      <c r="EGK28" s="757"/>
      <c r="EGL28" s="757"/>
      <c r="EGM28" s="757"/>
      <c r="EGN28" s="757"/>
      <c r="EGO28" s="757"/>
      <c r="EGP28" s="757"/>
      <c r="EGQ28" s="757"/>
      <c r="EGR28" s="757"/>
      <c r="EGS28" s="757"/>
      <c r="EGT28" s="757"/>
      <c r="EGU28" s="757"/>
      <c r="EGV28" s="757"/>
      <c r="EGW28" s="757"/>
      <c r="EGX28" s="757"/>
      <c r="EGY28" s="757"/>
      <c r="EGZ28" s="757"/>
      <c r="EHA28" s="757"/>
      <c r="EHB28" s="757"/>
      <c r="EHC28" s="757"/>
      <c r="EHD28" s="757"/>
      <c r="EHE28" s="757"/>
      <c r="EHF28" s="757"/>
      <c r="EHG28" s="757"/>
      <c r="EHH28" s="757"/>
      <c r="EHI28" s="757"/>
      <c r="EHJ28" s="757"/>
      <c r="EHK28" s="757"/>
      <c r="EHL28" s="757"/>
      <c r="EHM28" s="757"/>
      <c r="EHN28" s="757"/>
      <c r="EHO28" s="757"/>
      <c r="EHP28" s="757"/>
      <c r="EHQ28" s="757"/>
      <c r="EHR28" s="757"/>
      <c r="EHS28" s="757"/>
      <c r="EHT28" s="757"/>
      <c r="EHU28" s="757"/>
      <c r="EHV28" s="757"/>
      <c r="EHW28" s="757"/>
      <c r="EHX28" s="757"/>
      <c r="EHY28" s="757"/>
      <c r="EHZ28" s="757"/>
      <c r="EIA28" s="757"/>
      <c r="EIB28" s="757"/>
      <c r="EIC28" s="757"/>
      <c r="EID28" s="757"/>
      <c r="EIE28" s="757"/>
      <c r="EIF28" s="757"/>
      <c r="EIG28" s="757"/>
      <c r="EIH28" s="757"/>
      <c r="EII28" s="757"/>
      <c r="EIJ28" s="757"/>
      <c r="EIK28" s="757"/>
      <c r="EIL28" s="757"/>
      <c r="EIM28" s="757"/>
      <c r="EIN28" s="757"/>
      <c r="EIO28" s="757"/>
      <c r="EIP28" s="757"/>
      <c r="EIQ28" s="757"/>
      <c r="EIR28" s="757"/>
      <c r="EIS28" s="757"/>
      <c r="EIT28" s="757"/>
      <c r="EIU28" s="757"/>
      <c r="EIV28" s="757"/>
      <c r="EIW28" s="757"/>
      <c r="EIX28" s="757"/>
      <c r="EIY28" s="757"/>
      <c r="EIZ28" s="757"/>
      <c r="EJA28" s="757"/>
      <c r="EJB28" s="757"/>
      <c r="EJC28" s="757"/>
      <c r="EJD28" s="757"/>
      <c r="EJE28" s="757"/>
      <c r="EJF28" s="757"/>
      <c r="EJG28" s="757"/>
      <c r="EJH28" s="757"/>
      <c r="EJI28" s="757"/>
      <c r="EJJ28" s="757"/>
      <c r="EJK28" s="757"/>
      <c r="EJL28" s="757"/>
      <c r="EJM28" s="757"/>
      <c r="EJN28" s="757"/>
      <c r="EJO28" s="757"/>
      <c r="EJP28" s="757"/>
      <c r="EJQ28" s="757"/>
      <c r="EJR28" s="757"/>
      <c r="EJS28" s="757"/>
      <c r="EJT28" s="757"/>
      <c r="EJU28" s="757"/>
      <c r="EJV28" s="757"/>
      <c r="EJW28" s="757"/>
      <c r="EJX28" s="757"/>
      <c r="EJY28" s="757"/>
      <c r="EJZ28" s="757"/>
      <c r="EKA28" s="757"/>
      <c r="EKB28" s="757"/>
      <c r="EKC28" s="757"/>
      <c r="EKD28" s="757"/>
      <c r="EKE28" s="757"/>
      <c r="EKF28" s="757"/>
      <c r="EKG28" s="757"/>
      <c r="EKH28" s="757"/>
      <c r="EKI28" s="757"/>
      <c r="EKJ28" s="757"/>
      <c r="EKK28" s="757"/>
      <c r="EKL28" s="757"/>
      <c r="EKM28" s="757"/>
      <c r="EKN28" s="757"/>
      <c r="EKO28" s="757"/>
      <c r="EKP28" s="757"/>
      <c r="EKQ28" s="757"/>
      <c r="EKR28" s="757"/>
      <c r="EKS28" s="757"/>
      <c r="EKT28" s="757"/>
      <c r="EKU28" s="757"/>
      <c r="EKV28" s="757"/>
      <c r="EKW28" s="757"/>
      <c r="EKX28" s="757"/>
      <c r="EKY28" s="757"/>
      <c r="EKZ28" s="757"/>
      <c r="ELA28" s="757"/>
      <c r="ELB28" s="757"/>
      <c r="ELC28" s="757"/>
      <c r="ELD28" s="757"/>
      <c r="ELE28" s="757"/>
      <c r="ELF28" s="757"/>
      <c r="ELG28" s="757"/>
      <c r="ELH28" s="757"/>
      <c r="ELI28" s="757"/>
      <c r="ELJ28" s="757"/>
      <c r="ELK28" s="757"/>
      <c r="ELL28" s="757"/>
      <c r="ELM28" s="757"/>
      <c r="ELN28" s="757"/>
      <c r="ELO28" s="757"/>
      <c r="ELP28" s="757"/>
      <c r="ELQ28" s="757"/>
      <c r="ELR28" s="757"/>
      <c r="ELS28" s="757"/>
      <c r="ELT28" s="757"/>
      <c r="ELU28" s="757"/>
      <c r="ELV28" s="757"/>
      <c r="ELW28" s="757"/>
      <c r="ELX28" s="757"/>
      <c r="ELY28" s="757"/>
      <c r="ELZ28" s="757"/>
      <c r="EMA28" s="757"/>
      <c r="EMB28" s="757"/>
      <c r="EMC28" s="757"/>
      <c r="EMD28" s="757"/>
      <c r="EME28" s="757"/>
      <c r="EMF28" s="757"/>
      <c r="EMG28" s="757"/>
      <c r="EMH28" s="757"/>
      <c r="EMI28" s="757"/>
      <c r="EMJ28" s="757"/>
      <c r="EMK28" s="757"/>
      <c r="EML28" s="757"/>
      <c r="EMM28" s="757"/>
      <c r="EMN28" s="757"/>
      <c r="EMO28" s="757"/>
      <c r="EMP28" s="757"/>
      <c r="EMQ28" s="757"/>
      <c r="EMR28" s="757"/>
      <c r="EMS28" s="757"/>
      <c r="EMT28" s="757"/>
      <c r="EMU28" s="757"/>
      <c r="EMV28" s="757"/>
      <c r="EMW28" s="757"/>
      <c r="EMX28" s="757"/>
      <c r="EMY28" s="757"/>
      <c r="EMZ28" s="757"/>
      <c r="ENA28" s="757"/>
      <c r="ENB28" s="757"/>
      <c r="ENC28" s="757"/>
      <c r="END28" s="757"/>
      <c r="ENE28" s="757"/>
      <c r="ENF28" s="757"/>
      <c r="ENG28" s="757"/>
      <c r="ENH28" s="757"/>
      <c r="ENI28" s="757"/>
      <c r="ENJ28" s="757"/>
      <c r="ENK28" s="757"/>
      <c r="ENL28" s="757"/>
      <c r="ENM28" s="757"/>
      <c r="ENN28" s="757"/>
      <c r="ENO28" s="757"/>
      <c r="ENP28" s="757"/>
      <c r="ENQ28" s="757"/>
      <c r="ENR28" s="757"/>
      <c r="ENS28" s="757"/>
      <c r="ENT28" s="757"/>
      <c r="ENU28" s="757"/>
      <c r="ENV28" s="757"/>
      <c r="ENW28" s="757"/>
      <c r="ENX28" s="757"/>
      <c r="ENY28" s="757"/>
      <c r="ENZ28" s="757"/>
      <c r="EOA28" s="757"/>
      <c r="EOB28" s="757"/>
      <c r="EOC28" s="757"/>
      <c r="EOD28" s="757"/>
      <c r="EOE28" s="757"/>
      <c r="EOF28" s="757"/>
      <c r="EOG28" s="757"/>
      <c r="EOH28" s="757"/>
      <c r="EOI28" s="757"/>
      <c r="EOJ28" s="757"/>
      <c r="EOK28" s="757"/>
      <c r="EOL28" s="757"/>
      <c r="EOM28" s="757"/>
      <c r="EON28" s="757"/>
      <c r="EOO28" s="757"/>
      <c r="EOP28" s="757"/>
      <c r="EOQ28" s="757"/>
      <c r="EOR28" s="757"/>
      <c r="EOS28" s="757"/>
      <c r="EOT28" s="757"/>
      <c r="EOU28" s="757"/>
      <c r="EOV28" s="757"/>
      <c r="EOW28" s="757"/>
      <c r="EOX28" s="757"/>
      <c r="EOY28" s="757"/>
      <c r="EOZ28" s="757"/>
      <c r="EPA28" s="757"/>
      <c r="EPB28" s="757"/>
      <c r="EPC28" s="757"/>
      <c r="EPD28" s="757"/>
      <c r="EPE28" s="757"/>
      <c r="EPF28" s="757"/>
      <c r="EPG28" s="757"/>
      <c r="EPH28" s="757"/>
      <c r="EPI28" s="757"/>
      <c r="EPJ28" s="757"/>
      <c r="EPK28" s="757"/>
      <c r="EPL28" s="757"/>
      <c r="EPM28" s="757"/>
      <c r="EPN28" s="757"/>
      <c r="EPO28" s="757"/>
      <c r="EPP28" s="757"/>
      <c r="EPQ28" s="757"/>
      <c r="EPR28" s="757"/>
      <c r="EPS28" s="757"/>
      <c r="EPT28" s="757"/>
      <c r="EPU28" s="757"/>
      <c r="EPV28" s="757"/>
      <c r="EPW28" s="757"/>
      <c r="EPX28" s="757"/>
      <c r="EPY28" s="757"/>
      <c r="EPZ28" s="757"/>
      <c r="EQA28" s="757"/>
      <c r="EQB28" s="757"/>
      <c r="EQC28" s="757"/>
      <c r="EQD28" s="757"/>
      <c r="EQE28" s="757"/>
      <c r="EQF28" s="757"/>
      <c r="EQG28" s="757"/>
      <c r="EQH28" s="757"/>
      <c r="EQI28" s="757"/>
      <c r="EQJ28" s="757"/>
      <c r="EQK28" s="757"/>
      <c r="EQL28" s="757"/>
      <c r="EQM28" s="757"/>
      <c r="EQN28" s="757"/>
      <c r="EQO28" s="757"/>
      <c r="EQP28" s="757"/>
      <c r="EQQ28" s="757"/>
      <c r="EQR28" s="757"/>
      <c r="EQS28" s="757"/>
      <c r="EQT28" s="757"/>
      <c r="EQU28" s="757"/>
      <c r="EQV28" s="757"/>
      <c r="EQW28" s="757"/>
      <c r="EQX28" s="757"/>
      <c r="EQY28" s="757"/>
      <c r="EQZ28" s="757"/>
      <c r="ERA28" s="757"/>
      <c r="ERB28" s="757"/>
      <c r="ERC28" s="757"/>
      <c r="ERD28" s="757"/>
      <c r="ERE28" s="757"/>
      <c r="ERF28" s="757"/>
      <c r="ERG28" s="757"/>
      <c r="ERH28" s="757"/>
      <c r="ERI28" s="757"/>
      <c r="ERJ28" s="757"/>
      <c r="ERK28" s="757"/>
      <c r="ERL28" s="757"/>
      <c r="ERM28" s="757"/>
      <c r="ERN28" s="757"/>
      <c r="ERO28" s="757"/>
      <c r="ERP28" s="757"/>
      <c r="ERQ28" s="757"/>
      <c r="ERR28" s="757"/>
      <c r="ERS28" s="757"/>
      <c r="ERT28" s="757"/>
      <c r="ERU28" s="757"/>
      <c r="ERV28" s="757"/>
      <c r="ERW28" s="757"/>
      <c r="ERX28" s="757"/>
      <c r="ERY28" s="757"/>
      <c r="ERZ28" s="757"/>
      <c r="ESA28" s="757"/>
      <c r="ESB28" s="757"/>
      <c r="ESC28" s="757"/>
      <c r="ESD28" s="757"/>
      <c r="ESE28" s="757"/>
      <c r="ESF28" s="757"/>
      <c r="ESG28" s="757"/>
      <c r="ESH28" s="757"/>
      <c r="ESI28" s="757"/>
      <c r="ESJ28" s="757"/>
      <c r="ESK28" s="757"/>
      <c r="ESL28" s="757"/>
      <c r="ESM28" s="757"/>
      <c r="ESN28" s="757"/>
      <c r="ESO28" s="757"/>
      <c r="ESP28" s="757"/>
      <c r="ESQ28" s="757"/>
      <c r="ESR28" s="757"/>
      <c r="ESS28" s="757"/>
      <c r="EST28" s="757"/>
      <c r="ESU28" s="757"/>
      <c r="ESV28" s="757"/>
      <c r="ESW28" s="757"/>
      <c r="ESX28" s="757"/>
      <c r="ESY28" s="757"/>
      <c r="ESZ28" s="757"/>
      <c r="ETA28" s="757"/>
      <c r="ETB28" s="757"/>
      <c r="ETC28" s="757"/>
      <c r="ETD28" s="757"/>
      <c r="ETE28" s="757"/>
      <c r="ETF28" s="757"/>
      <c r="ETG28" s="757"/>
      <c r="ETH28" s="757"/>
      <c r="ETI28" s="757"/>
      <c r="ETJ28" s="757"/>
      <c r="ETK28" s="757"/>
      <c r="ETL28" s="757"/>
      <c r="ETM28" s="757"/>
      <c r="ETN28" s="757"/>
      <c r="ETO28" s="757"/>
      <c r="ETP28" s="757"/>
      <c r="ETQ28" s="757"/>
      <c r="ETR28" s="757"/>
      <c r="ETS28" s="757"/>
      <c r="ETT28" s="757"/>
      <c r="ETU28" s="757"/>
      <c r="ETV28" s="757"/>
      <c r="ETW28" s="757"/>
      <c r="ETX28" s="757"/>
      <c r="ETY28" s="757"/>
      <c r="ETZ28" s="757"/>
      <c r="EUA28" s="757"/>
      <c r="EUB28" s="757"/>
      <c r="EUC28" s="757"/>
      <c r="EUD28" s="757"/>
      <c r="EUE28" s="757"/>
      <c r="EUF28" s="757"/>
      <c r="EUG28" s="757"/>
      <c r="EUH28" s="757"/>
      <c r="EUI28" s="757"/>
      <c r="EUJ28" s="757"/>
      <c r="EUK28" s="757"/>
      <c r="EUL28" s="757"/>
      <c r="EUM28" s="757"/>
      <c r="EUN28" s="757"/>
      <c r="EUO28" s="757"/>
      <c r="EUP28" s="757"/>
      <c r="EUQ28" s="757"/>
      <c r="EUR28" s="757"/>
      <c r="EUS28" s="757"/>
      <c r="EUT28" s="757"/>
      <c r="EUU28" s="757"/>
      <c r="EUV28" s="757"/>
      <c r="EUW28" s="757"/>
      <c r="EUX28" s="757"/>
      <c r="EUY28" s="757"/>
      <c r="EUZ28" s="757"/>
      <c r="EVA28" s="757"/>
      <c r="EVB28" s="757"/>
      <c r="EVC28" s="757"/>
      <c r="EVD28" s="757"/>
      <c r="EVE28" s="757"/>
      <c r="EVF28" s="757"/>
      <c r="EVG28" s="757"/>
      <c r="EVH28" s="757"/>
      <c r="EVI28" s="757"/>
      <c r="EVJ28" s="757"/>
      <c r="EVK28" s="757"/>
      <c r="EVL28" s="757"/>
      <c r="EVM28" s="757"/>
      <c r="EVN28" s="757"/>
      <c r="EVO28" s="757"/>
      <c r="EVP28" s="757"/>
      <c r="EVQ28" s="757"/>
      <c r="EVR28" s="757"/>
      <c r="EVS28" s="757"/>
      <c r="EVT28" s="757"/>
      <c r="EVU28" s="757"/>
      <c r="EVV28" s="757"/>
      <c r="EVW28" s="757"/>
      <c r="EVX28" s="757"/>
      <c r="EVY28" s="757"/>
      <c r="EVZ28" s="757"/>
      <c r="EWA28" s="757"/>
      <c r="EWB28" s="757"/>
      <c r="EWC28" s="757"/>
      <c r="EWD28" s="757"/>
      <c r="EWE28" s="757"/>
      <c r="EWF28" s="757"/>
      <c r="EWG28" s="757"/>
      <c r="EWH28" s="757"/>
      <c r="EWI28" s="757"/>
      <c r="EWJ28" s="757"/>
      <c r="EWK28" s="757"/>
      <c r="EWL28" s="757"/>
      <c r="EWM28" s="757"/>
      <c r="EWN28" s="757"/>
      <c r="EWO28" s="757"/>
      <c r="EWP28" s="757"/>
      <c r="EWQ28" s="757"/>
      <c r="EWR28" s="757"/>
      <c r="EWS28" s="757"/>
      <c r="EWT28" s="757"/>
      <c r="EWU28" s="757"/>
      <c r="EWV28" s="757"/>
      <c r="EWW28" s="757"/>
      <c r="EWX28" s="757"/>
      <c r="EWY28" s="757"/>
      <c r="EWZ28" s="757"/>
      <c r="EXA28" s="757"/>
      <c r="EXB28" s="757"/>
      <c r="EXC28" s="757"/>
      <c r="EXD28" s="757"/>
      <c r="EXE28" s="757"/>
      <c r="EXF28" s="757"/>
      <c r="EXG28" s="757"/>
      <c r="EXH28" s="757"/>
      <c r="EXI28" s="757"/>
      <c r="EXJ28" s="757"/>
      <c r="EXK28" s="757"/>
      <c r="EXL28" s="757"/>
      <c r="EXM28" s="757"/>
      <c r="EXN28" s="757"/>
      <c r="EXO28" s="757"/>
      <c r="EXP28" s="757"/>
      <c r="EXQ28" s="757"/>
      <c r="EXR28" s="757"/>
      <c r="EXS28" s="757"/>
      <c r="EXT28" s="757"/>
      <c r="EXU28" s="757"/>
      <c r="EXV28" s="757"/>
      <c r="EXW28" s="757"/>
      <c r="EXX28" s="757"/>
      <c r="EXY28" s="757"/>
      <c r="EXZ28" s="757"/>
      <c r="EYA28" s="757"/>
      <c r="EYB28" s="757"/>
      <c r="EYC28" s="757"/>
      <c r="EYD28" s="757"/>
      <c r="EYE28" s="757"/>
      <c r="EYF28" s="757"/>
      <c r="EYG28" s="757"/>
      <c r="EYH28" s="757"/>
      <c r="EYI28" s="757"/>
      <c r="EYJ28" s="757"/>
      <c r="EYK28" s="757"/>
      <c r="EYL28" s="757"/>
      <c r="EYM28" s="757"/>
      <c r="EYN28" s="757"/>
      <c r="EYO28" s="757"/>
      <c r="EYP28" s="757"/>
      <c r="EYQ28" s="757"/>
      <c r="EYR28" s="757"/>
      <c r="EYS28" s="757"/>
      <c r="EYT28" s="757"/>
      <c r="EYU28" s="757"/>
      <c r="EYV28" s="757"/>
      <c r="EYW28" s="757"/>
      <c r="EYX28" s="757"/>
      <c r="EYY28" s="757"/>
      <c r="EYZ28" s="757"/>
      <c r="EZA28" s="757"/>
      <c r="EZB28" s="757"/>
      <c r="EZC28" s="757"/>
      <c r="EZD28" s="757"/>
      <c r="EZE28" s="757"/>
      <c r="EZF28" s="757"/>
      <c r="EZG28" s="757"/>
      <c r="EZH28" s="757"/>
      <c r="EZI28" s="757"/>
      <c r="EZJ28" s="757"/>
      <c r="EZK28" s="757"/>
      <c r="EZL28" s="757"/>
      <c r="EZM28" s="757"/>
      <c r="EZN28" s="757"/>
      <c r="EZO28" s="757"/>
      <c r="EZP28" s="757"/>
      <c r="EZQ28" s="757"/>
      <c r="EZR28" s="757"/>
      <c r="EZS28" s="757"/>
      <c r="EZT28" s="757"/>
      <c r="EZU28" s="757"/>
      <c r="EZV28" s="757"/>
      <c r="EZW28" s="757"/>
      <c r="EZX28" s="757"/>
      <c r="EZY28" s="757"/>
      <c r="EZZ28" s="757"/>
      <c r="FAA28" s="757"/>
      <c r="FAB28" s="757"/>
      <c r="FAC28" s="757"/>
      <c r="FAD28" s="757"/>
      <c r="FAE28" s="757"/>
      <c r="FAF28" s="757"/>
      <c r="FAG28" s="757"/>
      <c r="FAH28" s="757"/>
      <c r="FAI28" s="757"/>
      <c r="FAJ28" s="757"/>
      <c r="FAK28" s="757"/>
      <c r="FAL28" s="757"/>
      <c r="FAM28" s="757"/>
      <c r="FAN28" s="757"/>
      <c r="FAO28" s="757"/>
      <c r="FAP28" s="757"/>
      <c r="FAQ28" s="757"/>
      <c r="FAR28" s="757"/>
      <c r="FAS28" s="757"/>
      <c r="FAT28" s="757"/>
      <c r="FAU28" s="757"/>
      <c r="FAV28" s="757"/>
      <c r="FAW28" s="757"/>
      <c r="FAX28" s="757"/>
      <c r="FAY28" s="757"/>
      <c r="FAZ28" s="757"/>
      <c r="FBA28" s="757"/>
      <c r="FBB28" s="757"/>
      <c r="FBC28" s="757"/>
      <c r="FBD28" s="757"/>
      <c r="FBE28" s="757"/>
      <c r="FBF28" s="757"/>
      <c r="FBG28" s="757"/>
      <c r="FBH28" s="757"/>
      <c r="FBI28" s="757"/>
      <c r="FBJ28" s="757"/>
      <c r="FBK28" s="757"/>
      <c r="FBL28" s="757"/>
      <c r="FBM28" s="757"/>
      <c r="FBN28" s="757"/>
      <c r="FBO28" s="757"/>
      <c r="FBP28" s="757"/>
      <c r="FBQ28" s="757"/>
      <c r="FBR28" s="757"/>
      <c r="FBS28" s="757"/>
      <c r="FBT28" s="757"/>
      <c r="FBU28" s="757"/>
      <c r="FBV28" s="757"/>
      <c r="FBW28" s="757"/>
      <c r="FBX28" s="757"/>
      <c r="FBY28" s="757"/>
      <c r="FBZ28" s="757"/>
      <c r="FCA28" s="757"/>
      <c r="FCB28" s="757"/>
      <c r="FCC28" s="757"/>
      <c r="FCD28" s="757"/>
      <c r="FCE28" s="757"/>
      <c r="FCF28" s="757"/>
      <c r="FCG28" s="757"/>
      <c r="FCH28" s="757"/>
      <c r="FCI28" s="757"/>
      <c r="FCJ28" s="757"/>
      <c r="FCK28" s="757"/>
      <c r="FCL28" s="757"/>
      <c r="FCM28" s="757"/>
      <c r="FCN28" s="757"/>
      <c r="FCO28" s="757"/>
      <c r="FCP28" s="757"/>
      <c r="FCQ28" s="757"/>
      <c r="FCR28" s="757"/>
      <c r="FCS28" s="757"/>
      <c r="FCT28" s="757"/>
      <c r="FCU28" s="757"/>
      <c r="FCV28" s="757"/>
      <c r="FCW28" s="757"/>
      <c r="FCX28" s="757"/>
      <c r="FCY28" s="757"/>
      <c r="FCZ28" s="757"/>
      <c r="FDA28" s="757"/>
      <c r="FDB28" s="757"/>
      <c r="FDC28" s="757"/>
      <c r="FDD28" s="757"/>
      <c r="FDE28" s="757"/>
      <c r="FDF28" s="757"/>
      <c r="FDG28" s="757"/>
      <c r="FDH28" s="757"/>
      <c r="FDI28" s="757"/>
      <c r="FDJ28" s="757"/>
      <c r="FDK28" s="757"/>
      <c r="FDL28" s="757"/>
      <c r="FDM28" s="757"/>
      <c r="FDN28" s="757"/>
      <c r="FDO28" s="757"/>
      <c r="FDP28" s="757"/>
      <c r="FDQ28" s="757"/>
      <c r="FDR28" s="757"/>
      <c r="FDS28" s="757"/>
      <c r="FDT28" s="757"/>
      <c r="FDU28" s="757"/>
      <c r="FDV28" s="757"/>
      <c r="FDW28" s="757"/>
      <c r="FDX28" s="757"/>
      <c r="FDY28" s="757"/>
      <c r="FDZ28" s="757"/>
      <c r="FEA28" s="757"/>
      <c r="FEB28" s="757"/>
      <c r="FEC28" s="757"/>
      <c r="FED28" s="757"/>
      <c r="FEE28" s="757"/>
      <c r="FEF28" s="757"/>
      <c r="FEG28" s="757"/>
      <c r="FEH28" s="757"/>
      <c r="FEI28" s="757"/>
      <c r="FEJ28" s="757"/>
      <c r="FEK28" s="757"/>
      <c r="FEL28" s="757"/>
      <c r="FEM28" s="757"/>
      <c r="FEN28" s="757"/>
      <c r="FEO28" s="757"/>
      <c r="FEP28" s="757"/>
      <c r="FEQ28" s="757"/>
      <c r="FER28" s="757"/>
      <c r="FES28" s="757"/>
      <c r="FET28" s="757"/>
      <c r="FEU28" s="757"/>
      <c r="FEV28" s="757"/>
      <c r="FEW28" s="757"/>
      <c r="FEX28" s="757"/>
      <c r="FEY28" s="757"/>
      <c r="FEZ28" s="757"/>
      <c r="FFA28" s="757"/>
      <c r="FFB28" s="757"/>
      <c r="FFC28" s="757"/>
      <c r="FFD28" s="757"/>
      <c r="FFE28" s="757"/>
      <c r="FFF28" s="757"/>
      <c r="FFG28" s="757"/>
      <c r="FFH28" s="757"/>
      <c r="FFI28" s="757"/>
      <c r="FFJ28" s="757"/>
      <c r="FFK28" s="757"/>
      <c r="FFL28" s="757"/>
      <c r="FFM28" s="757"/>
      <c r="FFN28" s="757"/>
      <c r="FFO28" s="757"/>
      <c r="FFP28" s="757"/>
      <c r="FFQ28" s="757"/>
      <c r="FFR28" s="757"/>
      <c r="FFS28" s="757"/>
      <c r="FFT28" s="757"/>
      <c r="FFU28" s="757"/>
      <c r="FFV28" s="757"/>
      <c r="FFW28" s="757"/>
      <c r="FFX28" s="757"/>
      <c r="FFY28" s="757"/>
      <c r="FFZ28" s="757"/>
      <c r="FGA28" s="757"/>
      <c r="FGB28" s="757"/>
      <c r="FGC28" s="757"/>
      <c r="FGD28" s="757"/>
      <c r="FGE28" s="757"/>
      <c r="FGF28" s="757"/>
      <c r="FGG28" s="757"/>
      <c r="FGH28" s="757"/>
      <c r="FGI28" s="757"/>
      <c r="FGJ28" s="757"/>
      <c r="FGK28" s="757"/>
      <c r="FGL28" s="757"/>
      <c r="FGM28" s="757"/>
      <c r="FGN28" s="757"/>
      <c r="FGO28" s="757"/>
      <c r="FGP28" s="757"/>
      <c r="FGQ28" s="757"/>
      <c r="FGR28" s="757"/>
      <c r="FGS28" s="757"/>
      <c r="FGT28" s="757"/>
      <c r="FGU28" s="757"/>
      <c r="FGV28" s="757"/>
      <c r="FGW28" s="757"/>
      <c r="FGX28" s="757"/>
      <c r="FGY28" s="757"/>
      <c r="FGZ28" s="757"/>
      <c r="FHA28" s="757"/>
      <c r="FHB28" s="757"/>
      <c r="FHC28" s="757"/>
      <c r="FHD28" s="757"/>
      <c r="FHE28" s="757"/>
      <c r="FHF28" s="757"/>
      <c r="FHG28" s="757"/>
      <c r="FHH28" s="757"/>
      <c r="FHI28" s="757"/>
      <c r="FHJ28" s="757"/>
      <c r="FHK28" s="757"/>
      <c r="FHL28" s="757"/>
      <c r="FHM28" s="757"/>
      <c r="FHN28" s="757"/>
      <c r="FHO28" s="757"/>
      <c r="FHP28" s="757"/>
      <c r="FHQ28" s="757"/>
      <c r="FHR28" s="757"/>
      <c r="FHS28" s="757"/>
      <c r="FHT28" s="757"/>
      <c r="FHU28" s="757"/>
      <c r="FHV28" s="757"/>
      <c r="FHW28" s="757"/>
      <c r="FHX28" s="757"/>
      <c r="FHY28" s="757"/>
      <c r="FHZ28" s="757"/>
      <c r="FIA28" s="757"/>
      <c r="FIB28" s="757"/>
      <c r="FIC28" s="757"/>
      <c r="FID28" s="757"/>
      <c r="FIE28" s="757"/>
      <c r="FIF28" s="757"/>
      <c r="FIG28" s="757"/>
      <c r="FIH28" s="757"/>
      <c r="FII28" s="757"/>
      <c r="FIJ28" s="757"/>
      <c r="FIK28" s="757"/>
      <c r="FIL28" s="757"/>
      <c r="FIM28" s="757"/>
      <c r="FIN28" s="757"/>
      <c r="FIO28" s="757"/>
      <c r="FIP28" s="757"/>
      <c r="FIQ28" s="757"/>
      <c r="FIR28" s="757"/>
      <c r="FIS28" s="757"/>
      <c r="FIT28" s="757"/>
      <c r="FIU28" s="757"/>
      <c r="FIV28" s="757"/>
      <c r="FIW28" s="757"/>
      <c r="FIX28" s="757"/>
      <c r="FIY28" s="757"/>
      <c r="FIZ28" s="757"/>
      <c r="FJA28" s="757"/>
      <c r="FJB28" s="757"/>
      <c r="FJC28" s="757"/>
      <c r="FJD28" s="757"/>
      <c r="FJE28" s="757"/>
      <c r="FJF28" s="757"/>
      <c r="FJG28" s="757"/>
      <c r="FJH28" s="757"/>
      <c r="FJI28" s="757"/>
      <c r="FJJ28" s="757"/>
      <c r="FJK28" s="757"/>
      <c r="FJL28" s="757"/>
      <c r="FJM28" s="757"/>
      <c r="FJN28" s="757"/>
      <c r="FJO28" s="757"/>
      <c r="FJP28" s="757"/>
      <c r="FJQ28" s="757"/>
      <c r="FJR28" s="757"/>
      <c r="FJS28" s="757"/>
      <c r="FJT28" s="757"/>
      <c r="FJU28" s="757"/>
      <c r="FJV28" s="757"/>
      <c r="FJW28" s="757"/>
      <c r="FJX28" s="757"/>
      <c r="FJY28" s="757"/>
      <c r="FJZ28" s="757"/>
      <c r="FKA28" s="757"/>
      <c r="FKB28" s="757"/>
      <c r="FKC28" s="757"/>
      <c r="FKD28" s="757"/>
      <c r="FKE28" s="757"/>
      <c r="FKF28" s="757"/>
      <c r="FKG28" s="757"/>
      <c r="FKH28" s="757"/>
      <c r="FKI28" s="757"/>
      <c r="FKJ28" s="757"/>
      <c r="FKK28" s="757"/>
      <c r="FKL28" s="757"/>
      <c r="FKM28" s="757"/>
      <c r="FKN28" s="757"/>
      <c r="FKO28" s="757"/>
      <c r="FKP28" s="757"/>
      <c r="FKQ28" s="757"/>
      <c r="FKR28" s="757"/>
      <c r="FKS28" s="757"/>
      <c r="FKT28" s="757"/>
      <c r="FKU28" s="757"/>
      <c r="FKV28" s="757"/>
      <c r="FKW28" s="757"/>
      <c r="FKX28" s="757"/>
      <c r="FKY28" s="757"/>
      <c r="FKZ28" s="757"/>
      <c r="FLA28" s="757"/>
      <c r="FLB28" s="757"/>
      <c r="FLC28" s="757"/>
      <c r="FLD28" s="757"/>
      <c r="FLE28" s="757"/>
      <c r="FLF28" s="757"/>
      <c r="FLG28" s="757"/>
      <c r="FLH28" s="757"/>
      <c r="FLI28" s="757"/>
      <c r="FLJ28" s="757"/>
      <c r="FLK28" s="757"/>
      <c r="FLL28" s="757"/>
      <c r="FLM28" s="757"/>
      <c r="FLN28" s="757"/>
      <c r="FLO28" s="757"/>
      <c r="FLP28" s="757"/>
      <c r="FLQ28" s="757"/>
      <c r="FLR28" s="757"/>
      <c r="FLS28" s="757"/>
      <c r="FLT28" s="757"/>
      <c r="FLU28" s="757"/>
      <c r="FLV28" s="757"/>
      <c r="FLW28" s="757"/>
      <c r="FLX28" s="757"/>
      <c r="FLY28" s="757"/>
      <c r="FLZ28" s="757"/>
      <c r="FMA28" s="757"/>
      <c r="FMB28" s="757"/>
      <c r="FMC28" s="757"/>
      <c r="FMD28" s="757"/>
      <c r="FME28" s="757"/>
      <c r="FMF28" s="757"/>
      <c r="FMG28" s="757"/>
      <c r="FMH28" s="757"/>
      <c r="FMI28" s="757"/>
      <c r="FMJ28" s="757"/>
      <c r="FMK28" s="757"/>
      <c r="FML28" s="757"/>
      <c r="FMM28" s="757"/>
      <c r="FMN28" s="757"/>
      <c r="FMO28" s="757"/>
      <c r="FMP28" s="757"/>
      <c r="FMQ28" s="757"/>
      <c r="FMR28" s="757"/>
      <c r="FMS28" s="757"/>
      <c r="FMT28" s="757"/>
      <c r="FMU28" s="757"/>
      <c r="FMV28" s="757"/>
      <c r="FMW28" s="757"/>
      <c r="FMX28" s="757"/>
      <c r="FMY28" s="757"/>
      <c r="FMZ28" s="757"/>
      <c r="FNA28" s="757"/>
      <c r="FNB28" s="757"/>
      <c r="FNC28" s="757"/>
      <c r="FND28" s="757"/>
      <c r="FNE28" s="757"/>
      <c r="FNF28" s="757"/>
      <c r="FNG28" s="757"/>
      <c r="FNH28" s="757"/>
      <c r="FNI28" s="757"/>
      <c r="FNJ28" s="757"/>
      <c r="FNK28" s="757"/>
      <c r="FNL28" s="757"/>
      <c r="FNM28" s="757"/>
      <c r="FNN28" s="757"/>
      <c r="FNO28" s="757"/>
      <c r="FNP28" s="757"/>
      <c r="FNQ28" s="757"/>
      <c r="FNR28" s="757"/>
      <c r="FNS28" s="757"/>
      <c r="FNT28" s="757"/>
      <c r="FNU28" s="757"/>
      <c r="FNV28" s="757"/>
      <c r="FNW28" s="757"/>
      <c r="FNX28" s="757"/>
      <c r="FNY28" s="757"/>
      <c r="FNZ28" s="757"/>
      <c r="FOA28" s="757"/>
      <c r="FOB28" s="757"/>
      <c r="FOC28" s="757"/>
      <c r="FOD28" s="757"/>
      <c r="FOE28" s="757"/>
      <c r="FOF28" s="757"/>
      <c r="FOG28" s="757"/>
      <c r="FOH28" s="757"/>
      <c r="FOI28" s="757"/>
      <c r="FOJ28" s="757"/>
      <c r="FOK28" s="757"/>
      <c r="FOL28" s="757"/>
      <c r="FOM28" s="757"/>
      <c r="FON28" s="757"/>
      <c r="FOO28" s="757"/>
      <c r="FOP28" s="757"/>
      <c r="FOQ28" s="757"/>
      <c r="FOR28" s="757"/>
      <c r="FOS28" s="757"/>
      <c r="FOT28" s="757"/>
      <c r="FOU28" s="757"/>
      <c r="FOV28" s="757"/>
      <c r="FOW28" s="757"/>
      <c r="FOX28" s="757"/>
      <c r="FOY28" s="757"/>
      <c r="FOZ28" s="757"/>
      <c r="FPA28" s="757"/>
      <c r="FPB28" s="757"/>
      <c r="FPC28" s="757"/>
      <c r="FPD28" s="757"/>
      <c r="FPE28" s="757"/>
      <c r="FPF28" s="757"/>
      <c r="FPG28" s="757"/>
      <c r="FPH28" s="757"/>
      <c r="FPI28" s="757"/>
      <c r="FPJ28" s="757"/>
      <c r="FPK28" s="757"/>
      <c r="FPL28" s="757"/>
      <c r="FPM28" s="757"/>
      <c r="FPN28" s="757"/>
      <c r="FPO28" s="757"/>
      <c r="FPP28" s="757"/>
      <c r="FPQ28" s="757"/>
      <c r="FPR28" s="757"/>
      <c r="FPS28" s="757"/>
      <c r="FPT28" s="757"/>
      <c r="FPU28" s="757"/>
      <c r="FPV28" s="757"/>
      <c r="FPW28" s="757"/>
      <c r="FPX28" s="757"/>
      <c r="FPY28" s="757"/>
      <c r="FPZ28" s="757"/>
      <c r="FQA28" s="757"/>
      <c r="FQB28" s="757"/>
      <c r="FQC28" s="757"/>
      <c r="FQD28" s="757"/>
      <c r="FQE28" s="757"/>
      <c r="FQF28" s="757"/>
      <c r="FQG28" s="757"/>
      <c r="FQH28" s="757"/>
      <c r="FQI28" s="757"/>
      <c r="FQJ28" s="757"/>
      <c r="FQK28" s="757"/>
      <c r="FQL28" s="757"/>
      <c r="FQM28" s="757"/>
      <c r="FQN28" s="757"/>
      <c r="FQO28" s="757"/>
      <c r="FQP28" s="757"/>
      <c r="FQQ28" s="757"/>
      <c r="FQR28" s="757"/>
      <c r="FQS28" s="757"/>
      <c r="FQT28" s="757"/>
      <c r="FQU28" s="757"/>
      <c r="FQV28" s="757"/>
      <c r="FQW28" s="757"/>
      <c r="FQX28" s="757"/>
      <c r="FQY28" s="757"/>
      <c r="FQZ28" s="757"/>
      <c r="FRA28" s="757"/>
      <c r="FRB28" s="757"/>
      <c r="FRC28" s="757"/>
      <c r="FRD28" s="757"/>
      <c r="FRE28" s="757"/>
      <c r="FRF28" s="757"/>
      <c r="FRG28" s="757"/>
      <c r="FRH28" s="757"/>
      <c r="FRI28" s="757"/>
      <c r="FRJ28" s="757"/>
      <c r="FRK28" s="757"/>
      <c r="FRL28" s="757"/>
      <c r="FRM28" s="757"/>
      <c r="FRN28" s="757"/>
      <c r="FRO28" s="757"/>
      <c r="FRP28" s="757"/>
      <c r="FRQ28" s="757"/>
      <c r="FRR28" s="757"/>
      <c r="FRS28" s="757"/>
      <c r="FRT28" s="757"/>
      <c r="FRU28" s="757"/>
      <c r="FRV28" s="757"/>
      <c r="FRW28" s="757"/>
      <c r="FRX28" s="757"/>
      <c r="FRY28" s="757"/>
      <c r="FRZ28" s="757"/>
      <c r="FSA28" s="757"/>
      <c r="FSB28" s="757"/>
      <c r="FSC28" s="757"/>
      <c r="FSD28" s="757"/>
      <c r="FSE28" s="757"/>
      <c r="FSF28" s="757"/>
      <c r="FSG28" s="757"/>
      <c r="FSH28" s="757"/>
      <c r="FSI28" s="757"/>
      <c r="FSJ28" s="757"/>
      <c r="FSK28" s="757"/>
      <c r="FSL28" s="757"/>
      <c r="FSM28" s="757"/>
      <c r="FSN28" s="757"/>
      <c r="FSO28" s="757"/>
      <c r="FSP28" s="757"/>
      <c r="FSQ28" s="757"/>
      <c r="FSR28" s="757"/>
      <c r="FSS28" s="757"/>
      <c r="FST28" s="757"/>
      <c r="FSU28" s="757"/>
      <c r="FSV28" s="757"/>
      <c r="FSW28" s="757"/>
      <c r="FSX28" s="757"/>
      <c r="FSY28" s="757"/>
      <c r="FSZ28" s="757"/>
      <c r="FTA28" s="757"/>
      <c r="FTB28" s="757"/>
      <c r="FTC28" s="757"/>
      <c r="FTD28" s="757"/>
      <c r="FTE28" s="757"/>
      <c r="FTF28" s="757"/>
      <c r="FTG28" s="757"/>
      <c r="FTH28" s="757"/>
      <c r="FTI28" s="757"/>
      <c r="FTJ28" s="757"/>
      <c r="FTK28" s="757"/>
      <c r="FTL28" s="757"/>
      <c r="FTM28" s="757"/>
      <c r="FTN28" s="757"/>
      <c r="FTO28" s="757"/>
      <c r="FTP28" s="757"/>
      <c r="FTQ28" s="757"/>
      <c r="FTR28" s="757"/>
      <c r="FTS28" s="757"/>
      <c r="FTT28" s="757"/>
      <c r="FTU28" s="757"/>
      <c r="FTV28" s="757"/>
      <c r="FTW28" s="757"/>
      <c r="FTX28" s="757"/>
      <c r="FTY28" s="757"/>
      <c r="FTZ28" s="757"/>
      <c r="FUA28" s="757"/>
      <c r="FUB28" s="757"/>
      <c r="FUC28" s="757"/>
      <c r="FUD28" s="757"/>
      <c r="FUE28" s="757"/>
      <c r="FUF28" s="757"/>
      <c r="FUG28" s="757"/>
      <c r="FUH28" s="757"/>
      <c r="FUI28" s="757"/>
      <c r="FUJ28" s="757"/>
      <c r="FUK28" s="757"/>
      <c r="FUL28" s="757"/>
      <c r="FUM28" s="757"/>
      <c r="FUN28" s="757"/>
      <c r="FUO28" s="757"/>
      <c r="FUP28" s="757"/>
      <c r="FUQ28" s="757"/>
      <c r="FUR28" s="757"/>
      <c r="FUS28" s="757"/>
      <c r="FUT28" s="757"/>
      <c r="FUU28" s="757"/>
      <c r="FUV28" s="757"/>
      <c r="FUW28" s="757"/>
      <c r="FUX28" s="757"/>
      <c r="FUY28" s="757"/>
      <c r="FUZ28" s="757"/>
      <c r="FVA28" s="757"/>
      <c r="FVB28" s="757"/>
      <c r="FVC28" s="757"/>
      <c r="FVD28" s="757"/>
      <c r="FVE28" s="757"/>
      <c r="FVF28" s="757"/>
      <c r="FVG28" s="757"/>
      <c r="FVH28" s="757"/>
      <c r="FVI28" s="757"/>
      <c r="FVJ28" s="757"/>
      <c r="FVK28" s="757"/>
      <c r="FVL28" s="757"/>
      <c r="FVM28" s="757"/>
      <c r="FVN28" s="757"/>
      <c r="FVO28" s="757"/>
      <c r="FVP28" s="757"/>
      <c r="FVQ28" s="757"/>
      <c r="FVR28" s="757"/>
      <c r="FVS28" s="757"/>
      <c r="FVT28" s="757"/>
      <c r="FVU28" s="757"/>
      <c r="FVV28" s="757"/>
      <c r="FVW28" s="757"/>
      <c r="FVX28" s="757"/>
      <c r="FVY28" s="757"/>
      <c r="FVZ28" s="757"/>
      <c r="FWA28" s="757"/>
      <c r="FWB28" s="757"/>
      <c r="FWC28" s="757"/>
      <c r="FWD28" s="757"/>
      <c r="FWE28" s="757"/>
      <c r="FWF28" s="757"/>
      <c r="FWG28" s="757"/>
      <c r="FWH28" s="757"/>
      <c r="FWI28" s="757"/>
      <c r="FWJ28" s="757"/>
      <c r="FWK28" s="757"/>
      <c r="FWL28" s="757"/>
      <c r="FWM28" s="757"/>
      <c r="FWN28" s="757"/>
      <c r="FWO28" s="757"/>
      <c r="FWP28" s="757"/>
      <c r="FWQ28" s="757"/>
      <c r="FWR28" s="757"/>
      <c r="FWS28" s="757"/>
      <c r="FWT28" s="757"/>
      <c r="FWU28" s="757"/>
      <c r="FWV28" s="757"/>
      <c r="FWW28" s="757"/>
      <c r="FWX28" s="757"/>
      <c r="FWY28" s="757"/>
      <c r="FWZ28" s="757"/>
      <c r="FXA28" s="757"/>
      <c r="FXB28" s="757"/>
      <c r="FXC28" s="757"/>
      <c r="FXD28" s="757"/>
      <c r="FXE28" s="757"/>
      <c r="FXF28" s="757"/>
      <c r="FXG28" s="757"/>
      <c r="FXH28" s="757"/>
      <c r="FXI28" s="757"/>
      <c r="FXJ28" s="757"/>
      <c r="FXK28" s="757"/>
      <c r="FXL28" s="757"/>
      <c r="FXM28" s="757"/>
      <c r="FXN28" s="757"/>
      <c r="FXO28" s="757"/>
      <c r="FXP28" s="757"/>
      <c r="FXQ28" s="757"/>
      <c r="FXR28" s="757"/>
      <c r="FXS28" s="757"/>
      <c r="FXT28" s="757"/>
      <c r="FXU28" s="757"/>
      <c r="FXV28" s="757"/>
      <c r="FXW28" s="757"/>
      <c r="FXX28" s="757"/>
      <c r="FXY28" s="757"/>
      <c r="FXZ28" s="757"/>
      <c r="FYA28" s="757"/>
      <c r="FYB28" s="757"/>
      <c r="FYC28" s="757"/>
      <c r="FYD28" s="757"/>
      <c r="FYE28" s="757"/>
      <c r="FYF28" s="757"/>
      <c r="FYG28" s="757"/>
      <c r="FYH28" s="757"/>
      <c r="FYI28" s="757"/>
      <c r="FYJ28" s="757"/>
      <c r="FYK28" s="757"/>
      <c r="FYL28" s="757"/>
      <c r="FYM28" s="757"/>
      <c r="FYN28" s="757"/>
      <c r="FYO28" s="757"/>
      <c r="FYP28" s="757"/>
      <c r="FYQ28" s="757"/>
      <c r="FYR28" s="757"/>
      <c r="FYS28" s="757"/>
      <c r="FYT28" s="757"/>
      <c r="FYU28" s="757"/>
      <c r="FYV28" s="757"/>
      <c r="FYW28" s="757"/>
      <c r="FYX28" s="757"/>
      <c r="FYY28" s="757"/>
      <c r="FYZ28" s="757"/>
      <c r="FZA28" s="757"/>
      <c r="FZB28" s="757"/>
      <c r="FZC28" s="757"/>
      <c r="FZD28" s="757"/>
      <c r="FZE28" s="757"/>
      <c r="FZF28" s="757"/>
      <c r="FZG28" s="757"/>
      <c r="FZH28" s="757"/>
      <c r="FZI28" s="757"/>
      <c r="FZJ28" s="757"/>
      <c r="FZK28" s="757"/>
      <c r="FZL28" s="757"/>
      <c r="FZM28" s="757"/>
      <c r="FZN28" s="757"/>
      <c r="FZO28" s="757"/>
      <c r="FZP28" s="757"/>
      <c r="FZQ28" s="757"/>
      <c r="FZR28" s="757"/>
      <c r="FZS28" s="757"/>
      <c r="FZT28" s="757"/>
      <c r="FZU28" s="757"/>
      <c r="FZV28" s="757"/>
      <c r="FZW28" s="757"/>
      <c r="FZX28" s="757"/>
      <c r="FZY28" s="757"/>
      <c r="FZZ28" s="757"/>
      <c r="GAA28" s="757"/>
      <c r="GAB28" s="757"/>
      <c r="GAC28" s="757"/>
      <c r="GAD28" s="757"/>
      <c r="GAE28" s="757"/>
      <c r="GAF28" s="757"/>
      <c r="GAG28" s="757"/>
      <c r="GAH28" s="757"/>
      <c r="GAI28" s="757"/>
      <c r="GAJ28" s="757"/>
      <c r="GAK28" s="757"/>
      <c r="GAL28" s="757"/>
      <c r="GAM28" s="757"/>
      <c r="GAN28" s="757"/>
      <c r="GAO28" s="757"/>
      <c r="GAP28" s="757"/>
      <c r="GAQ28" s="757"/>
      <c r="GAR28" s="757"/>
      <c r="GAS28" s="757"/>
      <c r="GAT28" s="757"/>
      <c r="GAU28" s="757"/>
      <c r="GAV28" s="757"/>
      <c r="GAW28" s="757"/>
      <c r="GAX28" s="757"/>
      <c r="GAY28" s="757"/>
      <c r="GAZ28" s="757"/>
      <c r="GBA28" s="757"/>
      <c r="GBB28" s="757"/>
      <c r="GBC28" s="757"/>
      <c r="GBD28" s="757"/>
      <c r="GBE28" s="757"/>
      <c r="GBF28" s="757"/>
      <c r="GBG28" s="757"/>
      <c r="GBH28" s="757"/>
      <c r="GBI28" s="757"/>
      <c r="GBJ28" s="757"/>
      <c r="GBK28" s="757"/>
      <c r="GBL28" s="757"/>
      <c r="GBM28" s="757"/>
      <c r="GBN28" s="757"/>
      <c r="GBO28" s="757"/>
      <c r="GBP28" s="757"/>
      <c r="GBQ28" s="757"/>
      <c r="GBR28" s="757"/>
      <c r="GBS28" s="757"/>
      <c r="GBT28" s="757"/>
      <c r="GBU28" s="757"/>
      <c r="GBV28" s="757"/>
      <c r="GBW28" s="757"/>
      <c r="GBX28" s="757"/>
      <c r="GBY28" s="757"/>
      <c r="GBZ28" s="757"/>
      <c r="GCA28" s="757"/>
      <c r="GCB28" s="757"/>
      <c r="GCC28" s="757"/>
      <c r="GCD28" s="757"/>
      <c r="GCE28" s="757"/>
      <c r="GCF28" s="757"/>
      <c r="GCG28" s="757"/>
      <c r="GCH28" s="757"/>
      <c r="GCI28" s="757"/>
      <c r="GCJ28" s="757"/>
      <c r="GCK28" s="757"/>
      <c r="GCL28" s="757"/>
      <c r="GCM28" s="757"/>
      <c r="GCN28" s="757"/>
      <c r="GCO28" s="757"/>
      <c r="GCP28" s="757"/>
      <c r="GCQ28" s="757"/>
      <c r="GCR28" s="757"/>
      <c r="GCS28" s="757"/>
      <c r="GCT28" s="757"/>
      <c r="GCU28" s="757"/>
      <c r="GCV28" s="757"/>
      <c r="GCW28" s="757"/>
      <c r="GCX28" s="757"/>
      <c r="GCY28" s="757"/>
      <c r="GCZ28" s="757"/>
      <c r="GDA28" s="757"/>
      <c r="GDB28" s="757"/>
      <c r="GDC28" s="757"/>
      <c r="GDD28" s="757"/>
      <c r="GDE28" s="757"/>
      <c r="GDF28" s="757"/>
      <c r="GDG28" s="757"/>
      <c r="GDH28" s="757"/>
      <c r="GDI28" s="757"/>
      <c r="GDJ28" s="757"/>
      <c r="GDK28" s="757"/>
      <c r="GDL28" s="757"/>
      <c r="GDM28" s="757"/>
      <c r="GDN28" s="757"/>
      <c r="GDO28" s="757"/>
      <c r="GDP28" s="757"/>
      <c r="GDQ28" s="757"/>
      <c r="GDR28" s="757"/>
      <c r="GDS28" s="757"/>
      <c r="GDT28" s="757"/>
      <c r="GDU28" s="757"/>
      <c r="GDV28" s="757"/>
      <c r="GDW28" s="757"/>
      <c r="GDX28" s="757"/>
      <c r="GDY28" s="757"/>
      <c r="GDZ28" s="757"/>
      <c r="GEA28" s="757"/>
      <c r="GEB28" s="757"/>
      <c r="GEC28" s="757"/>
      <c r="GED28" s="757"/>
      <c r="GEE28" s="757"/>
      <c r="GEF28" s="757"/>
      <c r="GEG28" s="757"/>
      <c r="GEH28" s="757"/>
      <c r="GEI28" s="757"/>
      <c r="GEJ28" s="757"/>
      <c r="GEK28" s="757"/>
      <c r="GEL28" s="757"/>
      <c r="GEM28" s="757"/>
      <c r="GEN28" s="757"/>
      <c r="GEO28" s="757"/>
      <c r="GEP28" s="757"/>
      <c r="GEQ28" s="757"/>
      <c r="GER28" s="757"/>
      <c r="GES28" s="757"/>
      <c r="GET28" s="757"/>
      <c r="GEU28" s="757"/>
      <c r="GEV28" s="757"/>
      <c r="GEW28" s="757"/>
      <c r="GEX28" s="757"/>
      <c r="GEY28" s="757"/>
      <c r="GEZ28" s="757"/>
      <c r="GFA28" s="757"/>
      <c r="GFB28" s="757"/>
      <c r="GFC28" s="757"/>
      <c r="GFD28" s="757"/>
      <c r="GFE28" s="757"/>
      <c r="GFF28" s="757"/>
      <c r="GFG28" s="757"/>
      <c r="GFH28" s="757"/>
      <c r="GFI28" s="757"/>
      <c r="GFJ28" s="757"/>
      <c r="GFK28" s="757"/>
      <c r="GFL28" s="757"/>
      <c r="GFM28" s="757"/>
      <c r="GFN28" s="757"/>
      <c r="GFO28" s="757"/>
      <c r="GFP28" s="757"/>
      <c r="GFQ28" s="757"/>
      <c r="GFR28" s="757"/>
      <c r="GFS28" s="757"/>
      <c r="GFT28" s="757"/>
      <c r="GFU28" s="757"/>
      <c r="GFV28" s="757"/>
      <c r="GFW28" s="757"/>
      <c r="GFX28" s="757"/>
      <c r="GFY28" s="757"/>
      <c r="GFZ28" s="757"/>
      <c r="GGA28" s="757"/>
      <c r="GGB28" s="757"/>
      <c r="GGC28" s="757"/>
      <c r="GGD28" s="757"/>
      <c r="GGE28" s="757"/>
      <c r="GGF28" s="757"/>
      <c r="GGG28" s="757"/>
      <c r="GGH28" s="757"/>
      <c r="GGI28" s="757"/>
      <c r="GGJ28" s="757"/>
      <c r="GGK28" s="757"/>
      <c r="GGL28" s="757"/>
      <c r="GGM28" s="757"/>
      <c r="GGN28" s="757"/>
      <c r="GGO28" s="757"/>
      <c r="GGP28" s="757"/>
      <c r="GGQ28" s="757"/>
      <c r="GGR28" s="757"/>
      <c r="GGS28" s="757"/>
      <c r="GGT28" s="757"/>
      <c r="GGU28" s="757"/>
      <c r="GGV28" s="757"/>
      <c r="GGW28" s="757"/>
      <c r="GGX28" s="757"/>
      <c r="GGY28" s="757"/>
      <c r="GGZ28" s="757"/>
      <c r="GHA28" s="757"/>
      <c r="GHB28" s="757"/>
      <c r="GHC28" s="757"/>
      <c r="GHD28" s="757"/>
      <c r="GHE28" s="757"/>
      <c r="GHF28" s="757"/>
      <c r="GHG28" s="757"/>
      <c r="GHH28" s="757"/>
      <c r="GHI28" s="757"/>
      <c r="GHJ28" s="757"/>
      <c r="GHK28" s="757"/>
      <c r="GHL28" s="757"/>
      <c r="GHM28" s="757"/>
      <c r="GHN28" s="757"/>
      <c r="GHO28" s="757"/>
      <c r="GHP28" s="757"/>
      <c r="GHQ28" s="757"/>
      <c r="GHR28" s="757"/>
      <c r="GHS28" s="757"/>
      <c r="GHT28" s="757"/>
      <c r="GHU28" s="757"/>
      <c r="GHV28" s="757"/>
      <c r="GHW28" s="757"/>
      <c r="GHX28" s="757"/>
      <c r="GHY28" s="757"/>
      <c r="GHZ28" s="757"/>
      <c r="GIA28" s="757"/>
      <c r="GIB28" s="757"/>
      <c r="GIC28" s="757"/>
      <c r="GID28" s="757"/>
      <c r="GIE28" s="757"/>
      <c r="GIF28" s="757"/>
      <c r="GIG28" s="757"/>
      <c r="GIH28" s="757"/>
      <c r="GII28" s="757"/>
      <c r="GIJ28" s="757"/>
      <c r="GIK28" s="757"/>
      <c r="GIL28" s="757"/>
      <c r="GIM28" s="757"/>
      <c r="GIN28" s="757"/>
      <c r="GIO28" s="757"/>
      <c r="GIP28" s="757"/>
      <c r="GIQ28" s="757"/>
      <c r="GIR28" s="757"/>
      <c r="GIS28" s="757"/>
      <c r="GIT28" s="757"/>
      <c r="GIU28" s="757"/>
      <c r="GIV28" s="757"/>
      <c r="GIW28" s="757"/>
      <c r="GIX28" s="757"/>
      <c r="GIY28" s="757"/>
      <c r="GIZ28" s="757"/>
      <c r="GJA28" s="757"/>
      <c r="GJB28" s="757"/>
      <c r="GJC28" s="757"/>
      <c r="GJD28" s="757"/>
      <c r="GJE28" s="757"/>
      <c r="GJF28" s="757"/>
      <c r="GJG28" s="757"/>
      <c r="GJH28" s="757"/>
      <c r="GJI28" s="757"/>
      <c r="GJJ28" s="757"/>
      <c r="GJK28" s="757"/>
      <c r="GJL28" s="757"/>
      <c r="GJM28" s="757"/>
      <c r="GJN28" s="757"/>
      <c r="GJO28" s="757"/>
      <c r="GJP28" s="757"/>
      <c r="GJQ28" s="757"/>
      <c r="GJR28" s="757"/>
      <c r="GJS28" s="757"/>
      <c r="GJT28" s="757"/>
      <c r="GJU28" s="757"/>
      <c r="GJV28" s="757"/>
      <c r="GJW28" s="757"/>
      <c r="GJX28" s="757"/>
      <c r="GJY28" s="757"/>
      <c r="GJZ28" s="757"/>
      <c r="GKA28" s="757"/>
      <c r="GKB28" s="757"/>
      <c r="GKC28" s="757"/>
      <c r="GKD28" s="757"/>
      <c r="GKE28" s="757"/>
      <c r="GKF28" s="757"/>
      <c r="GKG28" s="757"/>
      <c r="GKH28" s="757"/>
      <c r="GKI28" s="757"/>
      <c r="GKJ28" s="757"/>
      <c r="GKK28" s="757"/>
      <c r="GKL28" s="757"/>
      <c r="GKM28" s="757"/>
      <c r="GKN28" s="757"/>
      <c r="GKO28" s="757"/>
      <c r="GKP28" s="757"/>
      <c r="GKQ28" s="757"/>
      <c r="GKR28" s="757"/>
      <c r="GKS28" s="757"/>
      <c r="GKT28" s="757"/>
      <c r="GKU28" s="757"/>
      <c r="GKV28" s="757"/>
      <c r="GKW28" s="757"/>
      <c r="GKX28" s="757"/>
      <c r="GKY28" s="757"/>
      <c r="GKZ28" s="757"/>
      <c r="GLA28" s="757"/>
      <c r="GLB28" s="757"/>
      <c r="GLC28" s="757"/>
      <c r="GLD28" s="757"/>
      <c r="GLE28" s="757"/>
      <c r="GLF28" s="757"/>
      <c r="GLG28" s="757"/>
      <c r="GLH28" s="757"/>
      <c r="GLI28" s="757"/>
      <c r="GLJ28" s="757"/>
      <c r="GLK28" s="757"/>
      <c r="GLL28" s="757"/>
      <c r="GLM28" s="757"/>
      <c r="GLN28" s="757"/>
      <c r="GLO28" s="757"/>
      <c r="GLP28" s="757"/>
      <c r="GLQ28" s="757"/>
      <c r="GLR28" s="757"/>
      <c r="GLS28" s="757"/>
      <c r="GLT28" s="757"/>
      <c r="GLU28" s="757"/>
      <c r="GLV28" s="757"/>
      <c r="GLW28" s="757"/>
      <c r="GLX28" s="757"/>
      <c r="GLY28" s="757"/>
      <c r="GLZ28" s="757"/>
      <c r="GMA28" s="757"/>
      <c r="GMB28" s="757"/>
      <c r="GMC28" s="757"/>
      <c r="GMD28" s="757"/>
      <c r="GME28" s="757"/>
      <c r="GMF28" s="757"/>
      <c r="GMG28" s="757"/>
      <c r="GMH28" s="757"/>
      <c r="GMI28" s="757"/>
      <c r="GMJ28" s="757"/>
      <c r="GMK28" s="757"/>
      <c r="GML28" s="757"/>
      <c r="GMM28" s="757"/>
      <c r="GMN28" s="757"/>
      <c r="GMO28" s="757"/>
      <c r="GMP28" s="757"/>
      <c r="GMQ28" s="757"/>
      <c r="GMR28" s="757"/>
      <c r="GMS28" s="757"/>
      <c r="GMT28" s="757"/>
      <c r="GMU28" s="757"/>
      <c r="GMV28" s="757"/>
      <c r="GMW28" s="757"/>
      <c r="GMX28" s="757"/>
      <c r="GMY28" s="757"/>
      <c r="GMZ28" s="757"/>
      <c r="GNA28" s="757"/>
      <c r="GNB28" s="757"/>
      <c r="GNC28" s="757"/>
      <c r="GND28" s="757"/>
      <c r="GNE28" s="757"/>
      <c r="GNF28" s="757"/>
      <c r="GNG28" s="757"/>
      <c r="GNH28" s="757"/>
      <c r="GNI28" s="757"/>
      <c r="GNJ28" s="757"/>
      <c r="GNK28" s="757"/>
      <c r="GNL28" s="757"/>
      <c r="GNM28" s="757"/>
      <c r="GNN28" s="757"/>
      <c r="GNO28" s="757"/>
      <c r="GNP28" s="757"/>
      <c r="GNQ28" s="757"/>
      <c r="GNR28" s="757"/>
      <c r="GNS28" s="757"/>
      <c r="GNT28" s="757"/>
      <c r="GNU28" s="757"/>
      <c r="GNV28" s="757"/>
      <c r="GNW28" s="757"/>
      <c r="GNX28" s="757"/>
      <c r="GNY28" s="757"/>
      <c r="GNZ28" s="757"/>
      <c r="GOA28" s="757"/>
      <c r="GOB28" s="757"/>
      <c r="GOC28" s="757"/>
      <c r="GOD28" s="757"/>
      <c r="GOE28" s="757"/>
      <c r="GOF28" s="757"/>
      <c r="GOG28" s="757"/>
      <c r="GOH28" s="757"/>
      <c r="GOI28" s="757"/>
      <c r="GOJ28" s="757"/>
      <c r="GOK28" s="757"/>
      <c r="GOL28" s="757"/>
      <c r="GOM28" s="757"/>
      <c r="GON28" s="757"/>
      <c r="GOO28" s="757"/>
      <c r="GOP28" s="757"/>
      <c r="GOQ28" s="757"/>
      <c r="GOR28" s="757"/>
      <c r="GOS28" s="757"/>
      <c r="GOT28" s="757"/>
      <c r="GOU28" s="757"/>
      <c r="GOV28" s="757"/>
      <c r="GOW28" s="757"/>
      <c r="GOX28" s="757"/>
      <c r="GOY28" s="757"/>
      <c r="GOZ28" s="757"/>
      <c r="GPA28" s="757"/>
      <c r="GPB28" s="757"/>
      <c r="GPC28" s="757"/>
      <c r="GPD28" s="757"/>
      <c r="GPE28" s="757"/>
      <c r="GPF28" s="757"/>
      <c r="GPG28" s="757"/>
      <c r="GPH28" s="757"/>
      <c r="GPI28" s="757"/>
      <c r="GPJ28" s="757"/>
      <c r="GPK28" s="757"/>
      <c r="GPL28" s="757"/>
      <c r="GPM28" s="757"/>
      <c r="GPN28" s="757"/>
      <c r="GPO28" s="757"/>
      <c r="GPP28" s="757"/>
      <c r="GPQ28" s="757"/>
      <c r="GPR28" s="757"/>
      <c r="GPS28" s="757"/>
      <c r="GPT28" s="757"/>
      <c r="GPU28" s="757"/>
      <c r="GPV28" s="757"/>
      <c r="GPW28" s="757"/>
      <c r="GPX28" s="757"/>
      <c r="GPY28" s="757"/>
      <c r="GPZ28" s="757"/>
      <c r="GQA28" s="757"/>
      <c r="GQB28" s="757"/>
      <c r="GQC28" s="757"/>
      <c r="GQD28" s="757"/>
      <c r="GQE28" s="757"/>
      <c r="GQF28" s="757"/>
      <c r="GQG28" s="757"/>
      <c r="GQH28" s="757"/>
      <c r="GQI28" s="757"/>
      <c r="GQJ28" s="757"/>
      <c r="GQK28" s="757"/>
      <c r="GQL28" s="757"/>
      <c r="GQM28" s="757"/>
      <c r="GQN28" s="757"/>
      <c r="GQO28" s="757"/>
      <c r="GQP28" s="757"/>
      <c r="GQQ28" s="757"/>
      <c r="GQR28" s="757"/>
      <c r="GQS28" s="757"/>
      <c r="GQT28" s="757"/>
      <c r="GQU28" s="757"/>
      <c r="GQV28" s="757"/>
      <c r="GQW28" s="757"/>
      <c r="GQX28" s="757"/>
      <c r="GQY28" s="757"/>
      <c r="GQZ28" s="757"/>
      <c r="GRA28" s="757"/>
      <c r="GRB28" s="757"/>
      <c r="GRC28" s="757"/>
      <c r="GRD28" s="757"/>
      <c r="GRE28" s="757"/>
      <c r="GRF28" s="757"/>
      <c r="GRG28" s="757"/>
      <c r="GRH28" s="757"/>
      <c r="GRI28" s="757"/>
      <c r="GRJ28" s="757"/>
      <c r="GRK28" s="757"/>
      <c r="GRL28" s="757"/>
      <c r="GRM28" s="757"/>
      <c r="GRN28" s="757"/>
      <c r="GRO28" s="757"/>
      <c r="GRP28" s="757"/>
      <c r="GRQ28" s="757"/>
      <c r="GRR28" s="757"/>
      <c r="GRS28" s="757"/>
      <c r="GRT28" s="757"/>
      <c r="GRU28" s="757"/>
      <c r="GRV28" s="757"/>
      <c r="GRW28" s="757"/>
      <c r="GRX28" s="757"/>
      <c r="GRY28" s="757"/>
      <c r="GRZ28" s="757"/>
      <c r="GSA28" s="757"/>
      <c r="GSB28" s="757"/>
      <c r="GSC28" s="757"/>
      <c r="GSD28" s="757"/>
      <c r="GSE28" s="757"/>
      <c r="GSF28" s="757"/>
      <c r="GSG28" s="757"/>
      <c r="GSH28" s="757"/>
      <c r="GSI28" s="757"/>
      <c r="GSJ28" s="757"/>
      <c r="GSK28" s="757"/>
      <c r="GSL28" s="757"/>
      <c r="GSM28" s="757"/>
      <c r="GSN28" s="757"/>
      <c r="GSO28" s="757"/>
      <c r="GSP28" s="757"/>
      <c r="GSQ28" s="757"/>
      <c r="GSR28" s="757"/>
      <c r="GSS28" s="757"/>
      <c r="GST28" s="757"/>
      <c r="GSU28" s="757"/>
      <c r="GSV28" s="757"/>
      <c r="GSW28" s="757"/>
      <c r="GSX28" s="757"/>
      <c r="GSY28" s="757"/>
      <c r="GSZ28" s="757"/>
      <c r="GTA28" s="757"/>
      <c r="GTB28" s="757"/>
      <c r="GTC28" s="757"/>
      <c r="GTD28" s="757"/>
      <c r="GTE28" s="757"/>
      <c r="GTF28" s="757"/>
      <c r="GTG28" s="757"/>
      <c r="GTH28" s="757"/>
      <c r="GTI28" s="757"/>
      <c r="GTJ28" s="757"/>
      <c r="GTK28" s="757"/>
      <c r="GTL28" s="757"/>
      <c r="GTM28" s="757"/>
      <c r="GTN28" s="757"/>
      <c r="GTO28" s="757"/>
      <c r="GTP28" s="757"/>
      <c r="GTQ28" s="757"/>
      <c r="GTR28" s="757"/>
      <c r="GTS28" s="757"/>
      <c r="GTT28" s="757"/>
      <c r="GTU28" s="757"/>
      <c r="GTV28" s="757"/>
      <c r="GTW28" s="757"/>
      <c r="GTX28" s="757"/>
      <c r="GTY28" s="757"/>
      <c r="GTZ28" s="757"/>
      <c r="GUA28" s="757"/>
      <c r="GUB28" s="757"/>
      <c r="GUC28" s="757"/>
      <c r="GUD28" s="757"/>
      <c r="GUE28" s="757"/>
      <c r="GUF28" s="757"/>
      <c r="GUG28" s="757"/>
      <c r="GUH28" s="757"/>
      <c r="GUI28" s="757"/>
      <c r="GUJ28" s="757"/>
      <c r="GUK28" s="757"/>
      <c r="GUL28" s="757"/>
      <c r="GUM28" s="757"/>
      <c r="GUN28" s="757"/>
      <c r="GUO28" s="757"/>
      <c r="GUP28" s="757"/>
      <c r="GUQ28" s="757"/>
      <c r="GUR28" s="757"/>
      <c r="GUS28" s="757"/>
      <c r="GUT28" s="757"/>
      <c r="GUU28" s="757"/>
      <c r="GUV28" s="757"/>
      <c r="GUW28" s="757"/>
      <c r="GUX28" s="757"/>
      <c r="GUY28" s="757"/>
      <c r="GUZ28" s="757"/>
      <c r="GVA28" s="757"/>
      <c r="GVB28" s="757"/>
      <c r="GVC28" s="757"/>
      <c r="GVD28" s="757"/>
      <c r="GVE28" s="757"/>
      <c r="GVF28" s="757"/>
      <c r="GVG28" s="757"/>
      <c r="GVH28" s="757"/>
      <c r="GVI28" s="757"/>
      <c r="GVJ28" s="757"/>
      <c r="GVK28" s="757"/>
      <c r="GVL28" s="757"/>
      <c r="GVM28" s="757"/>
      <c r="GVN28" s="757"/>
      <c r="GVO28" s="757"/>
      <c r="GVP28" s="757"/>
      <c r="GVQ28" s="757"/>
      <c r="GVR28" s="757"/>
      <c r="GVS28" s="757"/>
      <c r="GVT28" s="757"/>
      <c r="GVU28" s="757"/>
      <c r="GVV28" s="757"/>
      <c r="GVW28" s="757"/>
      <c r="GVX28" s="757"/>
      <c r="GVY28" s="757"/>
      <c r="GVZ28" s="757"/>
      <c r="GWA28" s="757"/>
      <c r="GWB28" s="757"/>
      <c r="GWC28" s="757"/>
      <c r="GWD28" s="757"/>
      <c r="GWE28" s="757"/>
      <c r="GWF28" s="757"/>
      <c r="GWG28" s="757"/>
      <c r="GWH28" s="757"/>
      <c r="GWI28" s="757"/>
      <c r="GWJ28" s="757"/>
      <c r="GWK28" s="757"/>
      <c r="GWL28" s="757"/>
      <c r="GWM28" s="757"/>
      <c r="GWN28" s="757"/>
      <c r="GWO28" s="757"/>
      <c r="GWP28" s="757"/>
      <c r="GWQ28" s="757"/>
      <c r="GWR28" s="757"/>
      <c r="GWS28" s="757"/>
      <c r="GWT28" s="757"/>
      <c r="GWU28" s="757"/>
      <c r="GWV28" s="757"/>
      <c r="GWW28" s="757"/>
      <c r="GWX28" s="757"/>
      <c r="GWY28" s="757"/>
      <c r="GWZ28" s="757"/>
      <c r="GXA28" s="757"/>
      <c r="GXB28" s="757"/>
      <c r="GXC28" s="757"/>
      <c r="GXD28" s="757"/>
      <c r="GXE28" s="757"/>
      <c r="GXF28" s="757"/>
      <c r="GXG28" s="757"/>
      <c r="GXH28" s="757"/>
      <c r="GXI28" s="757"/>
      <c r="GXJ28" s="757"/>
      <c r="GXK28" s="757"/>
      <c r="GXL28" s="757"/>
      <c r="GXM28" s="757"/>
      <c r="GXN28" s="757"/>
      <c r="GXO28" s="757"/>
      <c r="GXP28" s="757"/>
      <c r="GXQ28" s="757"/>
      <c r="GXR28" s="757"/>
      <c r="GXS28" s="757"/>
      <c r="GXT28" s="757"/>
      <c r="GXU28" s="757"/>
      <c r="GXV28" s="757"/>
      <c r="GXW28" s="757"/>
      <c r="GXX28" s="757"/>
      <c r="GXY28" s="757"/>
      <c r="GXZ28" s="757"/>
      <c r="GYA28" s="757"/>
      <c r="GYB28" s="757"/>
      <c r="GYC28" s="757"/>
      <c r="GYD28" s="757"/>
      <c r="GYE28" s="757"/>
      <c r="GYF28" s="757"/>
      <c r="GYG28" s="757"/>
      <c r="GYH28" s="757"/>
      <c r="GYI28" s="757"/>
      <c r="GYJ28" s="757"/>
      <c r="GYK28" s="757"/>
      <c r="GYL28" s="757"/>
      <c r="GYM28" s="757"/>
      <c r="GYN28" s="757"/>
      <c r="GYO28" s="757"/>
      <c r="GYP28" s="757"/>
      <c r="GYQ28" s="757"/>
      <c r="GYR28" s="757"/>
      <c r="GYS28" s="757"/>
      <c r="GYT28" s="757"/>
      <c r="GYU28" s="757"/>
      <c r="GYV28" s="757"/>
      <c r="GYW28" s="757"/>
      <c r="GYX28" s="757"/>
      <c r="GYY28" s="757"/>
      <c r="GYZ28" s="757"/>
      <c r="GZA28" s="757"/>
      <c r="GZB28" s="757"/>
      <c r="GZC28" s="757"/>
      <c r="GZD28" s="757"/>
      <c r="GZE28" s="757"/>
      <c r="GZF28" s="757"/>
      <c r="GZG28" s="757"/>
      <c r="GZH28" s="757"/>
      <c r="GZI28" s="757"/>
      <c r="GZJ28" s="757"/>
      <c r="GZK28" s="757"/>
      <c r="GZL28" s="757"/>
      <c r="GZM28" s="757"/>
      <c r="GZN28" s="757"/>
      <c r="GZO28" s="757"/>
      <c r="GZP28" s="757"/>
      <c r="GZQ28" s="757"/>
      <c r="GZR28" s="757"/>
      <c r="GZS28" s="757"/>
      <c r="GZT28" s="757"/>
      <c r="GZU28" s="757"/>
      <c r="GZV28" s="757"/>
      <c r="GZW28" s="757"/>
      <c r="GZX28" s="757"/>
      <c r="GZY28" s="757"/>
      <c r="GZZ28" s="757"/>
      <c r="HAA28" s="757"/>
      <c r="HAB28" s="757"/>
      <c r="HAC28" s="757"/>
      <c r="HAD28" s="757"/>
      <c r="HAE28" s="757"/>
      <c r="HAF28" s="757"/>
      <c r="HAG28" s="757"/>
      <c r="HAH28" s="757"/>
      <c r="HAI28" s="757"/>
      <c r="HAJ28" s="757"/>
      <c r="HAK28" s="757"/>
      <c r="HAL28" s="757"/>
      <c r="HAM28" s="757"/>
      <c r="HAN28" s="757"/>
      <c r="HAO28" s="757"/>
      <c r="HAP28" s="757"/>
      <c r="HAQ28" s="757"/>
      <c r="HAR28" s="757"/>
      <c r="HAS28" s="757"/>
      <c r="HAT28" s="757"/>
      <c r="HAU28" s="757"/>
      <c r="HAV28" s="757"/>
      <c r="HAW28" s="757"/>
      <c r="HAX28" s="757"/>
      <c r="HAY28" s="757"/>
      <c r="HAZ28" s="757"/>
      <c r="HBA28" s="757"/>
      <c r="HBB28" s="757"/>
      <c r="HBC28" s="757"/>
      <c r="HBD28" s="757"/>
      <c r="HBE28" s="757"/>
      <c r="HBF28" s="757"/>
      <c r="HBG28" s="757"/>
      <c r="HBH28" s="757"/>
      <c r="HBI28" s="757"/>
      <c r="HBJ28" s="757"/>
      <c r="HBK28" s="757"/>
      <c r="HBL28" s="757"/>
      <c r="HBM28" s="757"/>
      <c r="HBN28" s="757"/>
      <c r="HBO28" s="757"/>
      <c r="HBP28" s="757"/>
      <c r="HBQ28" s="757"/>
      <c r="HBR28" s="757"/>
      <c r="HBS28" s="757"/>
      <c r="HBT28" s="757"/>
      <c r="HBU28" s="757"/>
      <c r="HBV28" s="757"/>
      <c r="HBW28" s="757"/>
      <c r="HBX28" s="757"/>
      <c r="HBY28" s="757"/>
      <c r="HBZ28" s="757"/>
      <c r="HCA28" s="757"/>
      <c r="HCB28" s="757"/>
      <c r="HCC28" s="757"/>
      <c r="HCD28" s="757"/>
      <c r="HCE28" s="757"/>
      <c r="HCF28" s="757"/>
      <c r="HCG28" s="757"/>
      <c r="HCH28" s="757"/>
      <c r="HCI28" s="757"/>
      <c r="HCJ28" s="757"/>
      <c r="HCK28" s="757"/>
      <c r="HCL28" s="757"/>
      <c r="HCM28" s="757"/>
      <c r="HCN28" s="757"/>
      <c r="HCO28" s="757"/>
      <c r="HCP28" s="757"/>
      <c r="HCQ28" s="757"/>
      <c r="HCR28" s="757"/>
      <c r="HCS28" s="757"/>
      <c r="HCT28" s="757"/>
      <c r="HCU28" s="757"/>
      <c r="HCV28" s="757"/>
      <c r="HCW28" s="757"/>
      <c r="HCX28" s="757"/>
      <c r="HCY28" s="757"/>
      <c r="HCZ28" s="757"/>
      <c r="HDA28" s="757"/>
      <c r="HDB28" s="757"/>
      <c r="HDC28" s="757"/>
      <c r="HDD28" s="757"/>
      <c r="HDE28" s="757"/>
      <c r="HDF28" s="757"/>
      <c r="HDG28" s="757"/>
      <c r="HDH28" s="757"/>
      <c r="HDI28" s="757"/>
      <c r="HDJ28" s="757"/>
      <c r="HDK28" s="757"/>
      <c r="HDL28" s="757"/>
      <c r="HDM28" s="757"/>
      <c r="HDN28" s="757"/>
      <c r="HDO28" s="757"/>
      <c r="HDP28" s="757"/>
      <c r="HDQ28" s="757"/>
      <c r="HDR28" s="757"/>
      <c r="HDS28" s="757"/>
      <c r="HDT28" s="757"/>
      <c r="HDU28" s="757"/>
      <c r="HDV28" s="757"/>
      <c r="HDW28" s="757"/>
      <c r="HDX28" s="757"/>
      <c r="HDY28" s="757"/>
      <c r="HDZ28" s="757"/>
      <c r="HEA28" s="757"/>
      <c r="HEB28" s="757"/>
      <c r="HEC28" s="757"/>
      <c r="HED28" s="757"/>
      <c r="HEE28" s="757"/>
      <c r="HEF28" s="757"/>
      <c r="HEG28" s="757"/>
      <c r="HEH28" s="757"/>
      <c r="HEI28" s="757"/>
      <c r="HEJ28" s="757"/>
      <c r="HEK28" s="757"/>
      <c r="HEL28" s="757"/>
      <c r="HEM28" s="757"/>
      <c r="HEN28" s="757"/>
      <c r="HEO28" s="757"/>
      <c r="HEP28" s="757"/>
      <c r="HEQ28" s="757"/>
      <c r="HER28" s="757"/>
      <c r="HES28" s="757"/>
      <c r="HET28" s="757"/>
      <c r="HEU28" s="757"/>
      <c r="HEV28" s="757"/>
      <c r="HEW28" s="757"/>
      <c r="HEX28" s="757"/>
      <c r="HEY28" s="757"/>
      <c r="HEZ28" s="757"/>
      <c r="HFA28" s="757"/>
      <c r="HFB28" s="757"/>
      <c r="HFC28" s="757"/>
      <c r="HFD28" s="757"/>
      <c r="HFE28" s="757"/>
      <c r="HFF28" s="757"/>
      <c r="HFG28" s="757"/>
      <c r="HFH28" s="757"/>
      <c r="HFI28" s="757"/>
      <c r="HFJ28" s="757"/>
      <c r="HFK28" s="757"/>
      <c r="HFL28" s="757"/>
      <c r="HFM28" s="757"/>
      <c r="HFN28" s="757"/>
      <c r="HFO28" s="757"/>
      <c r="HFP28" s="757"/>
      <c r="HFQ28" s="757"/>
      <c r="HFR28" s="757"/>
      <c r="HFS28" s="757"/>
      <c r="HFT28" s="757"/>
      <c r="HFU28" s="757"/>
      <c r="HFV28" s="757"/>
      <c r="HFW28" s="757"/>
      <c r="HFX28" s="757"/>
      <c r="HFY28" s="757"/>
      <c r="HFZ28" s="757"/>
      <c r="HGA28" s="757"/>
      <c r="HGB28" s="757"/>
      <c r="HGC28" s="757"/>
      <c r="HGD28" s="757"/>
      <c r="HGE28" s="757"/>
      <c r="HGF28" s="757"/>
      <c r="HGG28" s="757"/>
      <c r="HGH28" s="757"/>
      <c r="HGI28" s="757"/>
      <c r="HGJ28" s="757"/>
      <c r="HGK28" s="757"/>
      <c r="HGL28" s="757"/>
      <c r="HGM28" s="757"/>
      <c r="HGN28" s="757"/>
      <c r="HGO28" s="757"/>
      <c r="HGP28" s="757"/>
      <c r="HGQ28" s="757"/>
      <c r="HGR28" s="757"/>
      <c r="HGS28" s="757"/>
      <c r="HGT28" s="757"/>
      <c r="HGU28" s="757"/>
      <c r="HGV28" s="757"/>
      <c r="HGW28" s="757"/>
      <c r="HGX28" s="757"/>
      <c r="HGY28" s="757"/>
      <c r="HGZ28" s="757"/>
      <c r="HHA28" s="757"/>
      <c r="HHB28" s="757"/>
      <c r="HHC28" s="757"/>
      <c r="HHD28" s="757"/>
      <c r="HHE28" s="757"/>
      <c r="HHF28" s="757"/>
      <c r="HHG28" s="757"/>
      <c r="HHH28" s="757"/>
      <c r="HHI28" s="757"/>
      <c r="HHJ28" s="757"/>
      <c r="HHK28" s="757"/>
      <c r="HHL28" s="757"/>
      <c r="HHM28" s="757"/>
      <c r="HHN28" s="757"/>
      <c r="HHO28" s="757"/>
      <c r="HHP28" s="757"/>
      <c r="HHQ28" s="757"/>
      <c r="HHR28" s="757"/>
      <c r="HHS28" s="757"/>
      <c r="HHT28" s="757"/>
      <c r="HHU28" s="757"/>
      <c r="HHV28" s="757"/>
      <c r="HHW28" s="757"/>
      <c r="HHX28" s="757"/>
      <c r="HHY28" s="757"/>
      <c r="HHZ28" s="757"/>
      <c r="HIA28" s="757"/>
      <c r="HIB28" s="757"/>
      <c r="HIC28" s="757"/>
      <c r="HID28" s="757"/>
      <c r="HIE28" s="757"/>
      <c r="HIF28" s="757"/>
      <c r="HIG28" s="757"/>
      <c r="HIH28" s="757"/>
      <c r="HII28" s="757"/>
      <c r="HIJ28" s="757"/>
      <c r="HIK28" s="757"/>
      <c r="HIL28" s="757"/>
      <c r="HIM28" s="757"/>
      <c r="HIN28" s="757"/>
      <c r="HIO28" s="757"/>
      <c r="HIP28" s="757"/>
      <c r="HIQ28" s="757"/>
      <c r="HIR28" s="757"/>
      <c r="HIS28" s="757"/>
      <c r="HIT28" s="757"/>
      <c r="HIU28" s="757"/>
      <c r="HIV28" s="757"/>
      <c r="HIW28" s="757"/>
      <c r="HIX28" s="757"/>
      <c r="HIY28" s="757"/>
      <c r="HIZ28" s="757"/>
      <c r="HJA28" s="757"/>
      <c r="HJB28" s="757"/>
      <c r="HJC28" s="757"/>
      <c r="HJD28" s="757"/>
      <c r="HJE28" s="757"/>
      <c r="HJF28" s="757"/>
      <c r="HJG28" s="757"/>
      <c r="HJH28" s="757"/>
      <c r="HJI28" s="757"/>
      <c r="HJJ28" s="757"/>
      <c r="HJK28" s="757"/>
      <c r="HJL28" s="757"/>
      <c r="HJM28" s="757"/>
      <c r="HJN28" s="757"/>
      <c r="HJO28" s="757"/>
      <c r="HJP28" s="757"/>
      <c r="HJQ28" s="757"/>
      <c r="HJR28" s="757"/>
      <c r="HJS28" s="757"/>
      <c r="HJT28" s="757"/>
      <c r="HJU28" s="757"/>
      <c r="HJV28" s="757"/>
      <c r="HJW28" s="757"/>
      <c r="HJX28" s="757"/>
      <c r="HJY28" s="757"/>
      <c r="HJZ28" s="757"/>
      <c r="HKA28" s="757"/>
      <c r="HKB28" s="757"/>
      <c r="HKC28" s="757"/>
      <c r="HKD28" s="757"/>
      <c r="HKE28" s="757"/>
      <c r="HKF28" s="757"/>
      <c r="HKG28" s="757"/>
      <c r="HKH28" s="757"/>
      <c r="HKI28" s="757"/>
      <c r="HKJ28" s="757"/>
      <c r="HKK28" s="757"/>
      <c r="HKL28" s="757"/>
      <c r="HKM28" s="757"/>
      <c r="HKN28" s="757"/>
      <c r="HKO28" s="757"/>
      <c r="HKP28" s="757"/>
      <c r="HKQ28" s="757"/>
      <c r="HKR28" s="757"/>
      <c r="HKS28" s="757"/>
      <c r="HKT28" s="757"/>
      <c r="HKU28" s="757"/>
      <c r="HKV28" s="757"/>
      <c r="HKW28" s="757"/>
      <c r="HKX28" s="757"/>
      <c r="HKY28" s="757"/>
      <c r="HKZ28" s="757"/>
      <c r="HLA28" s="757"/>
      <c r="HLB28" s="757"/>
      <c r="HLC28" s="757"/>
      <c r="HLD28" s="757"/>
      <c r="HLE28" s="757"/>
      <c r="HLF28" s="757"/>
      <c r="HLG28" s="757"/>
      <c r="HLH28" s="757"/>
      <c r="HLI28" s="757"/>
      <c r="HLJ28" s="757"/>
      <c r="HLK28" s="757"/>
      <c r="HLL28" s="757"/>
      <c r="HLM28" s="757"/>
      <c r="HLN28" s="757"/>
      <c r="HLO28" s="757"/>
      <c r="HLP28" s="757"/>
      <c r="HLQ28" s="757"/>
      <c r="HLR28" s="757"/>
      <c r="HLS28" s="757"/>
      <c r="HLT28" s="757"/>
      <c r="HLU28" s="757"/>
      <c r="HLV28" s="757"/>
      <c r="HLW28" s="757"/>
      <c r="HLX28" s="757"/>
      <c r="HLY28" s="757"/>
      <c r="HLZ28" s="757"/>
      <c r="HMA28" s="757"/>
      <c r="HMB28" s="757"/>
      <c r="HMC28" s="757"/>
      <c r="HMD28" s="757"/>
      <c r="HME28" s="757"/>
      <c r="HMF28" s="757"/>
      <c r="HMG28" s="757"/>
      <c r="HMH28" s="757"/>
      <c r="HMI28" s="757"/>
      <c r="HMJ28" s="757"/>
      <c r="HMK28" s="757"/>
      <c r="HML28" s="757"/>
      <c r="HMM28" s="757"/>
      <c r="HMN28" s="757"/>
      <c r="HMO28" s="757"/>
      <c r="HMP28" s="757"/>
      <c r="HMQ28" s="757"/>
      <c r="HMR28" s="757"/>
      <c r="HMS28" s="757"/>
      <c r="HMT28" s="757"/>
      <c r="HMU28" s="757"/>
      <c r="HMV28" s="757"/>
      <c r="HMW28" s="757"/>
      <c r="HMX28" s="757"/>
      <c r="HMY28" s="757"/>
      <c r="HMZ28" s="757"/>
      <c r="HNA28" s="757"/>
      <c r="HNB28" s="757"/>
      <c r="HNC28" s="757"/>
      <c r="HND28" s="757"/>
      <c r="HNE28" s="757"/>
      <c r="HNF28" s="757"/>
      <c r="HNG28" s="757"/>
      <c r="HNH28" s="757"/>
      <c r="HNI28" s="757"/>
      <c r="HNJ28" s="757"/>
      <c r="HNK28" s="757"/>
      <c r="HNL28" s="757"/>
      <c r="HNM28" s="757"/>
      <c r="HNN28" s="757"/>
      <c r="HNO28" s="757"/>
      <c r="HNP28" s="757"/>
      <c r="HNQ28" s="757"/>
      <c r="HNR28" s="757"/>
      <c r="HNS28" s="757"/>
      <c r="HNT28" s="757"/>
      <c r="HNU28" s="757"/>
      <c r="HNV28" s="757"/>
      <c r="HNW28" s="757"/>
      <c r="HNX28" s="757"/>
      <c r="HNY28" s="757"/>
      <c r="HNZ28" s="757"/>
      <c r="HOA28" s="757"/>
      <c r="HOB28" s="757"/>
      <c r="HOC28" s="757"/>
      <c r="HOD28" s="757"/>
      <c r="HOE28" s="757"/>
      <c r="HOF28" s="757"/>
      <c r="HOG28" s="757"/>
      <c r="HOH28" s="757"/>
      <c r="HOI28" s="757"/>
      <c r="HOJ28" s="757"/>
      <c r="HOK28" s="757"/>
      <c r="HOL28" s="757"/>
      <c r="HOM28" s="757"/>
      <c r="HON28" s="757"/>
      <c r="HOO28" s="757"/>
      <c r="HOP28" s="757"/>
      <c r="HOQ28" s="757"/>
      <c r="HOR28" s="757"/>
      <c r="HOS28" s="757"/>
      <c r="HOT28" s="757"/>
      <c r="HOU28" s="757"/>
      <c r="HOV28" s="757"/>
      <c r="HOW28" s="757"/>
      <c r="HOX28" s="757"/>
      <c r="HOY28" s="757"/>
      <c r="HOZ28" s="757"/>
      <c r="HPA28" s="757"/>
      <c r="HPB28" s="757"/>
      <c r="HPC28" s="757"/>
      <c r="HPD28" s="757"/>
      <c r="HPE28" s="757"/>
      <c r="HPF28" s="757"/>
      <c r="HPG28" s="757"/>
      <c r="HPH28" s="757"/>
      <c r="HPI28" s="757"/>
      <c r="HPJ28" s="757"/>
      <c r="HPK28" s="757"/>
      <c r="HPL28" s="757"/>
      <c r="HPM28" s="757"/>
      <c r="HPN28" s="757"/>
      <c r="HPO28" s="757"/>
      <c r="HPP28" s="757"/>
      <c r="HPQ28" s="757"/>
      <c r="HPR28" s="757"/>
      <c r="HPS28" s="757"/>
      <c r="HPT28" s="757"/>
      <c r="HPU28" s="757"/>
      <c r="HPV28" s="757"/>
      <c r="HPW28" s="757"/>
      <c r="HPX28" s="757"/>
      <c r="HPY28" s="757"/>
      <c r="HPZ28" s="757"/>
      <c r="HQA28" s="757"/>
      <c r="HQB28" s="757"/>
      <c r="HQC28" s="757"/>
      <c r="HQD28" s="757"/>
      <c r="HQE28" s="757"/>
      <c r="HQF28" s="757"/>
      <c r="HQG28" s="757"/>
      <c r="HQH28" s="757"/>
      <c r="HQI28" s="757"/>
      <c r="HQJ28" s="757"/>
      <c r="HQK28" s="757"/>
      <c r="HQL28" s="757"/>
      <c r="HQM28" s="757"/>
      <c r="HQN28" s="757"/>
      <c r="HQO28" s="757"/>
      <c r="HQP28" s="757"/>
      <c r="HQQ28" s="757"/>
      <c r="HQR28" s="757"/>
      <c r="HQS28" s="757"/>
      <c r="HQT28" s="757"/>
      <c r="HQU28" s="757"/>
      <c r="HQV28" s="757"/>
      <c r="HQW28" s="757"/>
      <c r="HQX28" s="757"/>
      <c r="HQY28" s="757"/>
      <c r="HQZ28" s="757"/>
      <c r="HRA28" s="757"/>
      <c r="HRB28" s="757"/>
      <c r="HRC28" s="757"/>
      <c r="HRD28" s="757"/>
      <c r="HRE28" s="757"/>
      <c r="HRF28" s="757"/>
      <c r="HRG28" s="757"/>
      <c r="HRH28" s="757"/>
      <c r="HRI28" s="757"/>
      <c r="HRJ28" s="757"/>
      <c r="HRK28" s="757"/>
      <c r="HRL28" s="757"/>
      <c r="HRM28" s="757"/>
      <c r="HRN28" s="757"/>
      <c r="HRO28" s="757"/>
      <c r="HRP28" s="757"/>
      <c r="HRQ28" s="757"/>
      <c r="HRR28" s="757"/>
      <c r="HRS28" s="757"/>
      <c r="HRT28" s="757"/>
      <c r="HRU28" s="757"/>
      <c r="HRV28" s="757"/>
      <c r="HRW28" s="757"/>
      <c r="HRX28" s="757"/>
      <c r="HRY28" s="757"/>
      <c r="HRZ28" s="757"/>
      <c r="HSA28" s="757"/>
      <c r="HSB28" s="757"/>
      <c r="HSC28" s="757"/>
      <c r="HSD28" s="757"/>
      <c r="HSE28" s="757"/>
      <c r="HSF28" s="757"/>
      <c r="HSG28" s="757"/>
      <c r="HSH28" s="757"/>
      <c r="HSI28" s="757"/>
      <c r="HSJ28" s="757"/>
      <c r="HSK28" s="757"/>
      <c r="HSL28" s="757"/>
      <c r="HSM28" s="757"/>
      <c r="HSN28" s="757"/>
      <c r="HSO28" s="757"/>
      <c r="HSP28" s="757"/>
      <c r="HSQ28" s="757"/>
      <c r="HSR28" s="757"/>
      <c r="HSS28" s="757"/>
      <c r="HST28" s="757"/>
      <c r="HSU28" s="757"/>
      <c r="HSV28" s="757"/>
      <c r="HSW28" s="757"/>
      <c r="HSX28" s="757"/>
      <c r="HSY28" s="757"/>
      <c r="HSZ28" s="757"/>
      <c r="HTA28" s="757"/>
      <c r="HTB28" s="757"/>
      <c r="HTC28" s="757"/>
      <c r="HTD28" s="757"/>
      <c r="HTE28" s="757"/>
      <c r="HTF28" s="757"/>
      <c r="HTG28" s="757"/>
      <c r="HTH28" s="757"/>
      <c r="HTI28" s="757"/>
      <c r="HTJ28" s="757"/>
      <c r="HTK28" s="757"/>
      <c r="HTL28" s="757"/>
      <c r="HTM28" s="757"/>
      <c r="HTN28" s="757"/>
      <c r="HTO28" s="757"/>
      <c r="HTP28" s="757"/>
      <c r="HTQ28" s="757"/>
      <c r="HTR28" s="757"/>
      <c r="HTS28" s="757"/>
      <c r="HTT28" s="757"/>
      <c r="HTU28" s="757"/>
      <c r="HTV28" s="757"/>
      <c r="HTW28" s="757"/>
      <c r="HTX28" s="757"/>
      <c r="HTY28" s="757"/>
      <c r="HTZ28" s="757"/>
      <c r="HUA28" s="757"/>
      <c r="HUB28" s="757"/>
      <c r="HUC28" s="757"/>
      <c r="HUD28" s="757"/>
      <c r="HUE28" s="757"/>
      <c r="HUF28" s="757"/>
      <c r="HUG28" s="757"/>
      <c r="HUH28" s="757"/>
      <c r="HUI28" s="757"/>
      <c r="HUJ28" s="757"/>
      <c r="HUK28" s="757"/>
      <c r="HUL28" s="757"/>
      <c r="HUM28" s="757"/>
      <c r="HUN28" s="757"/>
      <c r="HUO28" s="757"/>
      <c r="HUP28" s="757"/>
      <c r="HUQ28" s="757"/>
      <c r="HUR28" s="757"/>
      <c r="HUS28" s="757"/>
      <c r="HUT28" s="757"/>
      <c r="HUU28" s="757"/>
      <c r="HUV28" s="757"/>
      <c r="HUW28" s="757"/>
      <c r="HUX28" s="757"/>
      <c r="HUY28" s="757"/>
      <c r="HUZ28" s="757"/>
      <c r="HVA28" s="757"/>
      <c r="HVB28" s="757"/>
      <c r="HVC28" s="757"/>
      <c r="HVD28" s="757"/>
      <c r="HVE28" s="757"/>
      <c r="HVF28" s="757"/>
      <c r="HVG28" s="757"/>
      <c r="HVH28" s="757"/>
      <c r="HVI28" s="757"/>
      <c r="HVJ28" s="757"/>
      <c r="HVK28" s="757"/>
      <c r="HVL28" s="757"/>
      <c r="HVM28" s="757"/>
      <c r="HVN28" s="757"/>
      <c r="HVO28" s="757"/>
      <c r="HVP28" s="757"/>
      <c r="HVQ28" s="757"/>
      <c r="HVR28" s="757"/>
      <c r="HVS28" s="757"/>
      <c r="HVT28" s="757"/>
      <c r="HVU28" s="757"/>
      <c r="HVV28" s="757"/>
      <c r="HVW28" s="757"/>
      <c r="HVX28" s="757"/>
      <c r="HVY28" s="757"/>
      <c r="HVZ28" s="757"/>
      <c r="HWA28" s="757"/>
      <c r="HWB28" s="757"/>
      <c r="HWC28" s="757"/>
      <c r="HWD28" s="757"/>
      <c r="HWE28" s="757"/>
      <c r="HWF28" s="757"/>
      <c r="HWG28" s="757"/>
      <c r="HWH28" s="757"/>
      <c r="HWI28" s="757"/>
      <c r="HWJ28" s="757"/>
      <c r="HWK28" s="757"/>
      <c r="HWL28" s="757"/>
      <c r="HWM28" s="757"/>
      <c r="HWN28" s="757"/>
      <c r="HWO28" s="757"/>
      <c r="HWP28" s="757"/>
      <c r="HWQ28" s="757"/>
      <c r="HWR28" s="757"/>
      <c r="HWS28" s="757"/>
      <c r="HWT28" s="757"/>
      <c r="HWU28" s="757"/>
      <c r="HWV28" s="757"/>
      <c r="HWW28" s="757"/>
      <c r="HWX28" s="757"/>
      <c r="HWY28" s="757"/>
      <c r="HWZ28" s="757"/>
      <c r="HXA28" s="757"/>
      <c r="HXB28" s="757"/>
      <c r="HXC28" s="757"/>
      <c r="HXD28" s="757"/>
      <c r="HXE28" s="757"/>
      <c r="HXF28" s="757"/>
      <c r="HXG28" s="757"/>
      <c r="HXH28" s="757"/>
      <c r="HXI28" s="757"/>
      <c r="HXJ28" s="757"/>
      <c r="HXK28" s="757"/>
      <c r="HXL28" s="757"/>
      <c r="HXM28" s="757"/>
      <c r="HXN28" s="757"/>
      <c r="HXO28" s="757"/>
      <c r="HXP28" s="757"/>
      <c r="HXQ28" s="757"/>
      <c r="HXR28" s="757"/>
      <c r="HXS28" s="757"/>
      <c r="HXT28" s="757"/>
      <c r="HXU28" s="757"/>
      <c r="HXV28" s="757"/>
      <c r="HXW28" s="757"/>
      <c r="HXX28" s="757"/>
      <c r="HXY28" s="757"/>
      <c r="HXZ28" s="757"/>
      <c r="HYA28" s="757"/>
      <c r="HYB28" s="757"/>
      <c r="HYC28" s="757"/>
      <c r="HYD28" s="757"/>
      <c r="HYE28" s="757"/>
      <c r="HYF28" s="757"/>
      <c r="HYG28" s="757"/>
      <c r="HYH28" s="757"/>
      <c r="HYI28" s="757"/>
      <c r="HYJ28" s="757"/>
      <c r="HYK28" s="757"/>
      <c r="HYL28" s="757"/>
      <c r="HYM28" s="757"/>
      <c r="HYN28" s="757"/>
      <c r="HYO28" s="757"/>
      <c r="HYP28" s="757"/>
      <c r="HYQ28" s="757"/>
      <c r="HYR28" s="757"/>
      <c r="HYS28" s="757"/>
      <c r="HYT28" s="757"/>
      <c r="HYU28" s="757"/>
      <c r="HYV28" s="757"/>
      <c r="HYW28" s="757"/>
      <c r="HYX28" s="757"/>
      <c r="HYY28" s="757"/>
      <c r="HYZ28" s="757"/>
      <c r="HZA28" s="757"/>
      <c r="HZB28" s="757"/>
      <c r="HZC28" s="757"/>
      <c r="HZD28" s="757"/>
      <c r="HZE28" s="757"/>
      <c r="HZF28" s="757"/>
      <c r="HZG28" s="757"/>
      <c r="HZH28" s="757"/>
      <c r="HZI28" s="757"/>
      <c r="HZJ28" s="757"/>
      <c r="HZK28" s="757"/>
      <c r="HZL28" s="757"/>
      <c r="HZM28" s="757"/>
      <c r="HZN28" s="757"/>
      <c r="HZO28" s="757"/>
      <c r="HZP28" s="757"/>
      <c r="HZQ28" s="757"/>
      <c r="HZR28" s="757"/>
      <c r="HZS28" s="757"/>
      <c r="HZT28" s="757"/>
      <c r="HZU28" s="757"/>
      <c r="HZV28" s="757"/>
      <c r="HZW28" s="757"/>
      <c r="HZX28" s="757"/>
      <c r="HZY28" s="757"/>
      <c r="HZZ28" s="757"/>
      <c r="IAA28" s="757"/>
      <c r="IAB28" s="757"/>
      <c r="IAC28" s="757"/>
      <c r="IAD28" s="757"/>
      <c r="IAE28" s="757"/>
      <c r="IAF28" s="757"/>
      <c r="IAG28" s="757"/>
      <c r="IAH28" s="757"/>
      <c r="IAI28" s="757"/>
      <c r="IAJ28" s="757"/>
      <c r="IAK28" s="757"/>
      <c r="IAL28" s="757"/>
      <c r="IAM28" s="757"/>
      <c r="IAN28" s="757"/>
      <c r="IAO28" s="757"/>
      <c r="IAP28" s="757"/>
      <c r="IAQ28" s="757"/>
      <c r="IAR28" s="757"/>
      <c r="IAS28" s="757"/>
      <c r="IAT28" s="757"/>
      <c r="IAU28" s="757"/>
      <c r="IAV28" s="757"/>
      <c r="IAW28" s="757"/>
      <c r="IAX28" s="757"/>
      <c r="IAY28" s="757"/>
      <c r="IAZ28" s="757"/>
      <c r="IBA28" s="757"/>
      <c r="IBB28" s="757"/>
      <c r="IBC28" s="757"/>
      <c r="IBD28" s="757"/>
      <c r="IBE28" s="757"/>
      <c r="IBF28" s="757"/>
      <c r="IBG28" s="757"/>
      <c r="IBH28" s="757"/>
      <c r="IBI28" s="757"/>
      <c r="IBJ28" s="757"/>
      <c r="IBK28" s="757"/>
      <c r="IBL28" s="757"/>
      <c r="IBM28" s="757"/>
      <c r="IBN28" s="757"/>
      <c r="IBO28" s="757"/>
      <c r="IBP28" s="757"/>
      <c r="IBQ28" s="757"/>
      <c r="IBR28" s="757"/>
      <c r="IBS28" s="757"/>
      <c r="IBT28" s="757"/>
      <c r="IBU28" s="757"/>
      <c r="IBV28" s="757"/>
      <c r="IBW28" s="757"/>
      <c r="IBX28" s="757"/>
      <c r="IBY28" s="757"/>
      <c r="IBZ28" s="757"/>
      <c r="ICA28" s="757"/>
      <c r="ICB28" s="757"/>
      <c r="ICC28" s="757"/>
      <c r="ICD28" s="757"/>
      <c r="ICE28" s="757"/>
      <c r="ICF28" s="757"/>
      <c r="ICG28" s="757"/>
      <c r="ICH28" s="757"/>
      <c r="ICI28" s="757"/>
      <c r="ICJ28" s="757"/>
      <c r="ICK28" s="757"/>
      <c r="ICL28" s="757"/>
      <c r="ICM28" s="757"/>
      <c r="ICN28" s="757"/>
      <c r="ICO28" s="757"/>
      <c r="ICP28" s="757"/>
      <c r="ICQ28" s="757"/>
      <c r="ICR28" s="757"/>
      <c r="ICS28" s="757"/>
      <c r="ICT28" s="757"/>
      <c r="ICU28" s="757"/>
      <c r="ICV28" s="757"/>
      <c r="ICW28" s="757"/>
      <c r="ICX28" s="757"/>
      <c r="ICY28" s="757"/>
      <c r="ICZ28" s="757"/>
      <c r="IDA28" s="757"/>
      <c r="IDB28" s="757"/>
      <c r="IDC28" s="757"/>
      <c r="IDD28" s="757"/>
      <c r="IDE28" s="757"/>
      <c r="IDF28" s="757"/>
      <c r="IDG28" s="757"/>
      <c r="IDH28" s="757"/>
      <c r="IDI28" s="757"/>
      <c r="IDJ28" s="757"/>
      <c r="IDK28" s="757"/>
      <c r="IDL28" s="757"/>
      <c r="IDM28" s="757"/>
      <c r="IDN28" s="757"/>
      <c r="IDO28" s="757"/>
      <c r="IDP28" s="757"/>
      <c r="IDQ28" s="757"/>
      <c r="IDR28" s="757"/>
      <c r="IDS28" s="757"/>
      <c r="IDT28" s="757"/>
      <c r="IDU28" s="757"/>
      <c r="IDV28" s="757"/>
      <c r="IDW28" s="757"/>
      <c r="IDX28" s="757"/>
      <c r="IDY28" s="757"/>
      <c r="IDZ28" s="757"/>
      <c r="IEA28" s="757"/>
      <c r="IEB28" s="757"/>
      <c r="IEC28" s="757"/>
      <c r="IED28" s="757"/>
      <c r="IEE28" s="757"/>
      <c r="IEF28" s="757"/>
      <c r="IEG28" s="757"/>
      <c r="IEH28" s="757"/>
      <c r="IEI28" s="757"/>
      <c r="IEJ28" s="757"/>
      <c r="IEK28" s="757"/>
      <c r="IEL28" s="757"/>
      <c r="IEM28" s="757"/>
      <c r="IEN28" s="757"/>
      <c r="IEO28" s="757"/>
      <c r="IEP28" s="757"/>
      <c r="IEQ28" s="757"/>
      <c r="IER28" s="757"/>
      <c r="IES28" s="757"/>
      <c r="IET28" s="757"/>
      <c r="IEU28" s="757"/>
      <c r="IEV28" s="757"/>
      <c r="IEW28" s="757"/>
      <c r="IEX28" s="757"/>
      <c r="IEY28" s="757"/>
      <c r="IEZ28" s="757"/>
      <c r="IFA28" s="757"/>
      <c r="IFB28" s="757"/>
      <c r="IFC28" s="757"/>
      <c r="IFD28" s="757"/>
      <c r="IFE28" s="757"/>
      <c r="IFF28" s="757"/>
      <c r="IFG28" s="757"/>
      <c r="IFH28" s="757"/>
      <c r="IFI28" s="757"/>
      <c r="IFJ28" s="757"/>
      <c r="IFK28" s="757"/>
      <c r="IFL28" s="757"/>
      <c r="IFM28" s="757"/>
      <c r="IFN28" s="757"/>
      <c r="IFO28" s="757"/>
      <c r="IFP28" s="757"/>
      <c r="IFQ28" s="757"/>
      <c r="IFR28" s="757"/>
      <c r="IFS28" s="757"/>
      <c r="IFT28" s="757"/>
      <c r="IFU28" s="757"/>
      <c r="IFV28" s="757"/>
      <c r="IFW28" s="757"/>
      <c r="IFX28" s="757"/>
      <c r="IFY28" s="757"/>
      <c r="IFZ28" s="757"/>
      <c r="IGA28" s="757"/>
      <c r="IGB28" s="757"/>
      <c r="IGC28" s="757"/>
      <c r="IGD28" s="757"/>
      <c r="IGE28" s="757"/>
      <c r="IGF28" s="757"/>
      <c r="IGG28" s="757"/>
      <c r="IGH28" s="757"/>
      <c r="IGI28" s="757"/>
      <c r="IGJ28" s="757"/>
      <c r="IGK28" s="757"/>
      <c r="IGL28" s="757"/>
      <c r="IGM28" s="757"/>
      <c r="IGN28" s="757"/>
      <c r="IGO28" s="757"/>
      <c r="IGP28" s="757"/>
      <c r="IGQ28" s="757"/>
      <c r="IGR28" s="757"/>
      <c r="IGS28" s="757"/>
      <c r="IGT28" s="757"/>
      <c r="IGU28" s="757"/>
      <c r="IGV28" s="757"/>
      <c r="IGW28" s="757"/>
      <c r="IGX28" s="757"/>
      <c r="IGY28" s="757"/>
      <c r="IGZ28" s="757"/>
      <c r="IHA28" s="757"/>
      <c r="IHB28" s="757"/>
      <c r="IHC28" s="757"/>
      <c r="IHD28" s="757"/>
      <c r="IHE28" s="757"/>
      <c r="IHF28" s="757"/>
      <c r="IHG28" s="757"/>
      <c r="IHH28" s="757"/>
      <c r="IHI28" s="757"/>
      <c r="IHJ28" s="757"/>
      <c r="IHK28" s="757"/>
      <c r="IHL28" s="757"/>
      <c r="IHM28" s="757"/>
      <c r="IHN28" s="757"/>
      <c r="IHO28" s="757"/>
      <c r="IHP28" s="757"/>
      <c r="IHQ28" s="757"/>
      <c r="IHR28" s="757"/>
      <c r="IHS28" s="757"/>
      <c r="IHT28" s="757"/>
      <c r="IHU28" s="757"/>
      <c r="IHV28" s="757"/>
      <c r="IHW28" s="757"/>
      <c r="IHX28" s="757"/>
      <c r="IHY28" s="757"/>
      <c r="IHZ28" s="757"/>
      <c r="IIA28" s="757"/>
      <c r="IIB28" s="757"/>
      <c r="IIC28" s="757"/>
      <c r="IID28" s="757"/>
      <c r="IIE28" s="757"/>
      <c r="IIF28" s="757"/>
      <c r="IIG28" s="757"/>
      <c r="IIH28" s="757"/>
      <c r="III28" s="757"/>
      <c r="IIJ28" s="757"/>
      <c r="IIK28" s="757"/>
      <c r="IIL28" s="757"/>
      <c r="IIM28" s="757"/>
      <c r="IIN28" s="757"/>
      <c r="IIO28" s="757"/>
      <c r="IIP28" s="757"/>
      <c r="IIQ28" s="757"/>
      <c r="IIR28" s="757"/>
      <c r="IIS28" s="757"/>
      <c r="IIT28" s="757"/>
      <c r="IIU28" s="757"/>
      <c r="IIV28" s="757"/>
      <c r="IIW28" s="757"/>
      <c r="IIX28" s="757"/>
      <c r="IIY28" s="757"/>
      <c r="IIZ28" s="757"/>
      <c r="IJA28" s="757"/>
      <c r="IJB28" s="757"/>
      <c r="IJC28" s="757"/>
      <c r="IJD28" s="757"/>
      <c r="IJE28" s="757"/>
      <c r="IJF28" s="757"/>
      <c r="IJG28" s="757"/>
      <c r="IJH28" s="757"/>
      <c r="IJI28" s="757"/>
      <c r="IJJ28" s="757"/>
      <c r="IJK28" s="757"/>
      <c r="IJL28" s="757"/>
      <c r="IJM28" s="757"/>
      <c r="IJN28" s="757"/>
      <c r="IJO28" s="757"/>
      <c r="IJP28" s="757"/>
      <c r="IJQ28" s="757"/>
      <c r="IJR28" s="757"/>
      <c r="IJS28" s="757"/>
      <c r="IJT28" s="757"/>
      <c r="IJU28" s="757"/>
      <c r="IJV28" s="757"/>
      <c r="IJW28" s="757"/>
      <c r="IJX28" s="757"/>
      <c r="IJY28" s="757"/>
      <c r="IJZ28" s="757"/>
      <c r="IKA28" s="757"/>
      <c r="IKB28" s="757"/>
      <c r="IKC28" s="757"/>
      <c r="IKD28" s="757"/>
      <c r="IKE28" s="757"/>
      <c r="IKF28" s="757"/>
      <c r="IKG28" s="757"/>
      <c r="IKH28" s="757"/>
      <c r="IKI28" s="757"/>
      <c r="IKJ28" s="757"/>
      <c r="IKK28" s="757"/>
      <c r="IKL28" s="757"/>
      <c r="IKM28" s="757"/>
      <c r="IKN28" s="757"/>
      <c r="IKO28" s="757"/>
      <c r="IKP28" s="757"/>
      <c r="IKQ28" s="757"/>
      <c r="IKR28" s="757"/>
      <c r="IKS28" s="757"/>
      <c r="IKT28" s="757"/>
      <c r="IKU28" s="757"/>
      <c r="IKV28" s="757"/>
      <c r="IKW28" s="757"/>
      <c r="IKX28" s="757"/>
      <c r="IKY28" s="757"/>
      <c r="IKZ28" s="757"/>
      <c r="ILA28" s="757"/>
      <c r="ILB28" s="757"/>
      <c r="ILC28" s="757"/>
      <c r="ILD28" s="757"/>
      <c r="ILE28" s="757"/>
      <c r="ILF28" s="757"/>
      <c r="ILG28" s="757"/>
      <c r="ILH28" s="757"/>
      <c r="ILI28" s="757"/>
      <c r="ILJ28" s="757"/>
      <c r="ILK28" s="757"/>
      <c r="ILL28" s="757"/>
      <c r="ILM28" s="757"/>
      <c r="ILN28" s="757"/>
      <c r="ILO28" s="757"/>
      <c r="ILP28" s="757"/>
      <c r="ILQ28" s="757"/>
      <c r="ILR28" s="757"/>
      <c r="ILS28" s="757"/>
      <c r="ILT28" s="757"/>
      <c r="ILU28" s="757"/>
      <c r="ILV28" s="757"/>
      <c r="ILW28" s="757"/>
      <c r="ILX28" s="757"/>
      <c r="ILY28" s="757"/>
      <c r="ILZ28" s="757"/>
      <c r="IMA28" s="757"/>
      <c r="IMB28" s="757"/>
      <c r="IMC28" s="757"/>
      <c r="IMD28" s="757"/>
      <c r="IME28" s="757"/>
      <c r="IMF28" s="757"/>
      <c r="IMG28" s="757"/>
      <c r="IMH28" s="757"/>
      <c r="IMI28" s="757"/>
      <c r="IMJ28" s="757"/>
      <c r="IMK28" s="757"/>
      <c r="IML28" s="757"/>
      <c r="IMM28" s="757"/>
      <c r="IMN28" s="757"/>
      <c r="IMO28" s="757"/>
      <c r="IMP28" s="757"/>
      <c r="IMQ28" s="757"/>
      <c r="IMR28" s="757"/>
      <c r="IMS28" s="757"/>
      <c r="IMT28" s="757"/>
      <c r="IMU28" s="757"/>
      <c r="IMV28" s="757"/>
      <c r="IMW28" s="757"/>
      <c r="IMX28" s="757"/>
      <c r="IMY28" s="757"/>
      <c r="IMZ28" s="757"/>
      <c r="INA28" s="757"/>
      <c r="INB28" s="757"/>
      <c r="INC28" s="757"/>
      <c r="IND28" s="757"/>
      <c r="INE28" s="757"/>
      <c r="INF28" s="757"/>
      <c r="ING28" s="757"/>
      <c r="INH28" s="757"/>
      <c r="INI28" s="757"/>
      <c r="INJ28" s="757"/>
      <c r="INK28" s="757"/>
      <c r="INL28" s="757"/>
      <c r="INM28" s="757"/>
      <c r="INN28" s="757"/>
      <c r="INO28" s="757"/>
      <c r="INP28" s="757"/>
      <c r="INQ28" s="757"/>
      <c r="INR28" s="757"/>
      <c r="INS28" s="757"/>
      <c r="INT28" s="757"/>
      <c r="INU28" s="757"/>
      <c r="INV28" s="757"/>
      <c r="INW28" s="757"/>
      <c r="INX28" s="757"/>
      <c r="INY28" s="757"/>
      <c r="INZ28" s="757"/>
      <c r="IOA28" s="757"/>
      <c r="IOB28" s="757"/>
      <c r="IOC28" s="757"/>
      <c r="IOD28" s="757"/>
      <c r="IOE28" s="757"/>
      <c r="IOF28" s="757"/>
      <c r="IOG28" s="757"/>
      <c r="IOH28" s="757"/>
      <c r="IOI28" s="757"/>
      <c r="IOJ28" s="757"/>
      <c r="IOK28" s="757"/>
      <c r="IOL28" s="757"/>
      <c r="IOM28" s="757"/>
      <c r="ION28" s="757"/>
      <c r="IOO28" s="757"/>
      <c r="IOP28" s="757"/>
      <c r="IOQ28" s="757"/>
      <c r="IOR28" s="757"/>
      <c r="IOS28" s="757"/>
      <c r="IOT28" s="757"/>
      <c r="IOU28" s="757"/>
      <c r="IOV28" s="757"/>
      <c r="IOW28" s="757"/>
      <c r="IOX28" s="757"/>
      <c r="IOY28" s="757"/>
      <c r="IOZ28" s="757"/>
      <c r="IPA28" s="757"/>
      <c r="IPB28" s="757"/>
      <c r="IPC28" s="757"/>
      <c r="IPD28" s="757"/>
      <c r="IPE28" s="757"/>
      <c r="IPF28" s="757"/>
      <c r="IPG28" s="757"/>
      <c r="IPH28" s="757"/>
      <c r="IPI28" s="757"/>
      <c r="IPJ28" s="757"/>
      <c r="IPK28" s="757"/>
      <c r="IPL28" s="757"/>
      <c r="IPM28" s="757"/>
      <c r="IPN28" s="757"/>
      <c r="IPO28" s="757"/>
      <c r="IPP28" s="757"/>
      <c r="IPQ28" s="757"/>
      <c r="IPR28" s="757"/>
      <c r="IPS28" s="757"/>
      <c r="IPT28" s="757"/>
      <c r="IPU28" s="757"/>
      <c r="IPV28" s="757"/>
      <c r="IPW28" s="757"/>
      <c r="IPX28" s="757"/>
      <c r="IPY28" s="757"/>
      <c r="IPZ28" s="757"/>
      <c r="IQA28" s="757"/>
      <c r="IQB28" s="757"/>
      <c r="IQC28" s="757"/>
      <c r="IQD28" s="757"/>
      <c r="IQE28" s="757"/>
      <c r="IQF28" s="757"/>
      <c r="IQG28" s="757"/>
      <c r="IQH28" s="757"/>
      <c r="IQI28" s="757"/>
      <c r="IQJ28" s="757"/>
      <c r="IQK28" s="757"/>
      <c r="IQL28" s="757"/>
      <c r="IQM28" s="757"/>
      <c r="IQN28" s="757"/>
      <c r="IQO28" s="757"/>
      <c r="IQP28" s="757"/>
      <c r="IQQ28" s="757"/>
      <c r="IQR28" s="757"/>
      <c r="IQS28" s="757"/>
      <c r="IQT28" s="757"/>
      <c r="IQU28" s="757"/>
      <c r="IQV28" s="757"/>
      <c r="IQW28" s="757"/>
      <c r="IQX28" s="757"/>
      <c r="IQY28" s="757"/>
      <c r="IQZ28" s="757"/>
      <c r="IRA28" s="757"/>
      <c r="IRB28" s="757"/>
      <c r="IRC28" s="757"/>
      <c r="IRD28" s="757"/>
      <c r="IRE28" s="757"/>
      <c r="IRF28" s="757"/>
      <c r="IRG28" s="757"/>
      <c r="IRH28" s="757"/>
      <c r="IRI28" s="757"/>
      <c r="IRJ28" s="757"/>
      <c r="IRK28" s="757"/>
      <c r="IRL28" s="757"/>
      <c r="IRM28" s="757"/>
      <c r="IRN28" s="757"/>
      <c r="IRO28" s="757"/>
      <c r="IRP28" s="757"/>
      <c r="IRQ28" s="757"/>
      <c r="IRR28" s="757"/>
      <c r="IRS28" s="757"/>
      <c r="IRT28" s="757"/>
      <c r="IRU28" s="757"/>
      <c r="IRV28" s="757"/>
      <c r="IRW28" s="757"/>
      <c r="IRX28" s="757"/>
      <c r="IRY28" s="757"/>
      <c r="IRZ28" s="757"/>
      <c r="ISA28" s="757"/>
      <c r="ISB28" s="757"/>
      <c r="ISC28" s="757"/>
      <c r="ISD28" s="757"/>
      <c r="ISE28" s="757"/>
      <c r="ISF28" s="757"/>
      <c r="ISG28" s="757"/>
      <c r="ISH28" s="757"/>
      <c r="ISI28" s="757"/>
      <c r="ISJ28" s="757"/>
      <c r="ISK28" s="757"/>
      <c r="ISL28" s="757"/>
      <c r="ISM28" s="757"/>
      <c r="ISN28" s="757"/>
      <c r="ISO28" s="757"/>
      <c r="ISP28" s="757"/>
      <c r="ISQ28" s="757"/>
      <c r="ISR28" s="757"/>
      <c r="ISS28" s="757"/>
      <c r="IST28" s="757"/>
      <c r="ISU28" s="757"/>
      <c r="ISV28" s="757"/>
      <c r="ISW28" s="757"/>
      <c r="ISX28" s="757"/>
      <c r="ISY28" s="757"/>
      <c r="ISZ28" s="757"/>
      <c r="ITA28" s="757"/>
      <c r="ITB28" s="757"/>
      <c r="ITC28" s="757"/>
      <c r="ITD28" s="757"/>
      <c r="ITE28" s="757"/>
      <c r="ITF28" s="757"/>
      <c r="ITG28" s="757"/>
      <c r="ITH28" s="757"/>
      <c r="ITI28" s="757"/>
      <c r="ITJ28" s="757"/>
      <c r="ITK28" s="757"/>
      <c r="ITL28" s="757"/>
      <c r="ITM28" s="757"/>
      <c r="ITN28" s="757"/>
      <c r="ITO28" s="757"/>
      <c r="ITP28" s="757"/>
      <c r="ITQ28" s="757"/>
      <c r="ITR28" s="757"/>
      <c r="ITS28" s="757"/>
      <c r="ITT28" s="757"/>
      <c r="ITU28" s="757"/>
      <c r="ITV28" s="757"/>
      <c r="ITW28" s="757"/>
      <c r="ITX28" s="757"/>
      <c r="ITY28" s="757"/>
      <c r="ITZ28" s="757"/>
      <c r="IUA28" s="757"/>
      <c r="IUB28" s="757"/>
      <c r="IUC28" s="757"/>
      <c r="IUD28" s="757"/>
      <c r="IUE28" s="757"/>
      <c r="IUF28" s="757"/>
      <c r="IUG28" s="757"/>
      <c r="IUH28" s="757"/>
      <c r="IUI28" s="757"/>
      <c r="IUJ28" s="757"/>
      <c r="IUK28" s="757"/>
      <c r="IUL28" s="757"/>
      <c r="IUM28" s="757"/>
      <c r="IUN28" s="757"/>
      <c r="IUO28" s="757"/>
      <c r="IUP28" s="757"/>
      <c r="IUQ28" s="757"/>
      <c r="IUR28" s="757"/>
      <c r="IUS28" s="757"/>
      <c r="IUT28" s="757"/>
      <c r="IUU28" s="757"/>
      <c r="IUV28" s="757"/>
      <c r="IUW28" s="757"/>
      <c r="IUX28" s="757"/>
      <c r="IUY28" s="757"/>
      <c r="IUZ28" s="757"/>
      <c r="IVA28" s="757"/>
      <c r="IVB28" s="757"/>
      <c r="IVC28" s="757"/>
      <c r="IVD28" s="757"/>
      <c r="IVE28" s="757"/>
      <c r="IVF28" s="757"/>
      <c r="IVG28" s="757"/>
      <c r="IVH28" s="757"/>
      <c r="IVI28" s="757"/>
      <c r="IVJ28" s="757"/>
      <c r="IVK28" s="757"/>
      <c r="IVL28" s="757"/>
      <c r="IVM28" s="757"/>
      <c r="IVN28" s="757"/>
      <c r="IVO28" s="757"/>
      <c r="IVP28" s="757"/>
      <c r="IVQ28" s="757"/>
      <c r="IVR28" s="757"/>
      <c r="IVS28" s="757"/>
      <c r="IVT28" s="757"/>
      <c r="IVU28" s="757"/>
      <c r="IVV28" s="757"/>
      <c r="IVW28" s="757"/>
      <c r="IVX28" s="757"/>
      <c r="IVY28" s="757"/>
      <c r="IVZ28" s="757"/>
      <c r="IWA28" s="757"/>
      <c r="IWB28" s="757"/>
      <c r="IWC28" s="757"/>
      <c r="IWD28" s="757"/>
      <c r="IWE28" s="757"/>
      <c r="IWF28" s="757"/>
      <c r="IWG28" s="757"/>
      <c r="IWH28" s="757"/>
      <c r="IWI28" s="757"/>
      <c r="IWJ28" s="757"/>
      <c r="IWK28" s="757"/>
      <c r="IWL28" s="757"/>
      <c r="IWM28" s="757"/>
      <c r="IWN28" s="757"/>
      <c r="IWO28" s="757"/>
      <c r="IWP28" s="757"/>
      <c r="IWQ28" s="757"/>
      <c r="IWR28" s="757"/>
      <c r="IWS28" s="757"/>
      <c r="IWT28" s="757"/>
      <c r="IWU28" s="757"/>
      <c r="IWV28" s="757"/>
      <c r="IWW28" s="757"/>
      <c r="IWX28" s="757"/>
      <c r="IWY28" s="757"/>
      <c r="IWZ28" s="757"/>
      <c r="IXA28" s="757"/>
      <c r="IXB28" s="757"/>
      <c r="IXC28" s="757"/>
      <c r="IXD28" s="757"/>
      <c r="IXE28" s="757"/>
      <c r="IXF28" s="757"/>
      <c r="IXG28" s="757"/>
      <c r="IXH28" s="757"/>
      <c r="IXI28" s="757"/>
      <c r="IXJ28" s="757"/>
      <c r="IXK28" s="757"/>
      <c r="IXL28" s="757"/>
      <c r="IXM28" s="757"/>
      <c r="IXN28" s="757"/>
      <c r="IXO28" s="757"/>
      <c r="IXP28" s="757"/>
      <c r="IXQ28" s="757"/>
      <c r="IXR28" s="757"/>
      <c r="IXS28" s="757"/>
      <c r="IXT28" s="757"/>
      <c r="IXU28" s="757"/>
      <c r="IXV28" s="757"/>
      <c r="IXW28" s="757"/>
      <c r="IXX28" s="757"/>
      <c r="IXY28" s="757"/>
      <c r="IXZ28" s="757"/>
      <c r="IYA28" s="757"/>
      <c r="IYB28" s="757"/>
      <c r="IYC28" s="757"/>
      <c r="IYD28" s="757"/>
      <c r="IYE28" s="757"/>
      <c r="IYF28" s="757"/>
      <c r="IYG28" s="757"/>
      <c r="IYH28" s="757"/>
      <c r="IYI28" s="757"/>
      <c r="IYJ28" s="757"/>
      <c r="IYK28" s="757"/>
      <c r="IYL28" s="757"/>
      <c r="IYM28" s="757"/>
      <c r="IYN28" s="757"/>
      <c r="IYO28" s="757"/>
      <c r="IYP28" s="757"/>
      <c r="IYQ28" s="757"/>
      <c r="IYR28" s="757"/>
      <c r="IYS28" s="757"/>
      <c r="IYT28" s="757"/>
      <c r="IYU28" s="757"/>
      <c r="IYV28" s="757"/>
      <c r="IYW28" s="757"/>
      <c r="IYX28" s="757"/>
      <c r="IYY28" s="757"/>
      <c r="IYZ28" s="757"/>
      <c r="IZA28" s="757"/>
      <c r="IZB28" s="757"/>
      <c r="IZC28" s="757"/>
      <c r="IZD28" s="757"/>
      <c r="IZE28" s="757"/>
      <c r="IZF28" s="757"/>
      <c r="IZG28" s="757"/>
      <c r="IZH28" s="757"/>
      <c r="IZI28" s="757"/>
      <c r="IZJ28" s="757"/>
      <c r="IZK28" s="757"/>
      <c r="IZL28" s="757"/>
      <c r="IZM28" s="757"/>
      <c r="IZN28" s="757"/>
      <c r="IZO28" s="757"/>
      <c r="IZP28" s="757"/>
      <c r="IZQ28" s="757"/>
      <c r="IZR28" s="757"/>
      <c r="IZS28" s="757"/>
      <c r="IZT28" s="757"/>
      <c r="IZU28" s="757"/>
      <c r="IZV28" s="757"/>
      <c r="IZW28" s="757"/>
      <c r="IZX28" s="757"/>
      <c r="IZY28" s="757"/>
      <c r="IZZ28" s="757"/>
      <c r="JAA28" s="757"/>
      <c r="JAB28" s="757"/>
      <c r="JAC28" s="757"/>
      <c r="JAD28" s="757"/>
      <c r="JAE28" s="757"/>
      <c r="JAF28" s="757"/>
      <c r="JAG28" s="757"/>
      <c r="JAH28" s="757"/>
      <c r="JAI28" s="757"/>
      <c r="JAJ28" s="757"/>
      <c r="JAK28" s="757"/>
      <c r="JAL28" s="757"/>
      <c r="JAM28" s="757"/>
      <c r="JAN28" s="757"/>
      <c r="JAO28" s="757"/>
      <c r="JAP28" s="757"/>
      <c r="JAQ28" s="757"/>
      <c r="JAR28" s="757"/>
      <c r="JAS28" s="757"/>
      <c r="JAT28" s="757"/>
      <c r="JAU28" s="757"/>
      <c r="JAV28" s="757"/>
      <c r="JAW28" s="757"/>
      <c r="JAX28" s="757"/>
      <c r="JAY28" s="757"/>
      <c r="JAZ28" s="757"/>
      <c r="JBA28" s="757"/>
      <c r="JBB28" s="757"/>
      <c r="JBC28" s="757"/>
      <c r="JBD28" s="757"/>
      <c r="JBE28" s="757"/>
      <c r="JBF28" s="757"/>
      <c r="JBG28" s="757"/>
      <c r="JBH28" s="757"/>
      <c r="JBI28" s="757"/>
      <c r="JBJ28" s="757"/>
      <c r="JBK28" s="757"/>
      <c r="JBL28" s="757"/>
      <c r="JBM28" s="757"/>
      <c r="JBN28" s="757"/>
      <c r="JBO28" s="757"/>
      <c r="JBP28" s="757"/>
      <c r="JBQ28" s="757"/>
      <c r="JBR28" s="757"/>
      <c r="JBS28" s="757"/>
      <c r="JBT28" s="757"/>
      <c r="JBU28" s="757"/>
      <c r="JBV28" s="757"/>
      <c r="JBW28" s="757"/>
      <c r="JBX28" s="757"/>
      <c r="JBY28" s="757"/>
      <c r="JBZ28" s="757"/>
      <c r="JCA28" s="757"/>
      <c r="JCB28" s="757"/>
      <c r="JCC28" s="757"/>
      <c r="JCD28" s="757"/>
      <c r="JCE28" s="757"/>
      <c r="JCF28" s="757"/>
      <c r="JCG28" s="757"/>
      <c r="JCH28" s="757"/>
      <c r="JCI28" s="757"/>
      <c r="JCJ28" s="757"/>
      <c r="JCK28" s="757"/>
      <c r="JCL28" s="757"/>
      <c r="JCM28" s="757"/>
      <c r="JCN28" s="757"/>
      <c r="JCO28" s="757"/>
      <c r="JCP28" s="757"/>
      <c r="JCQ28" s="757"/>
      <c r="JCR28" s="757"/>
      <c r="JCS28" s="757"/>
      <c r="JCT28" s="757"/>
      <c r="JCU28" s="757"/>
      <c r="JCV28" s="757"/>
      <c r="JCW28" s="757"/>
      <c r="JCX28" s="757"/>
      <c r="JCY28" s="757"/>
      <c r="JCZ28" s="757"/>
      <c r="JDA28" s="757"/>
      <c r="JDB28" s="757"/>
      <c r="JDC28" s="757"/>
      <c r="JDD28" s="757"/>
      <c r="JDE28" s="757"/>
      <c r="JDF28" s="757"/>
      <c r="JDG28" s="757"/>
      <c r="JDH28" s="757"/>
      <c r="JDI28" s="757"/>
      <c r="JDJ28" s="757"/>
      <c r="JDK28" s="757"/>
      <c r="JDL28" s="757"/>
      <c r="JDM28" s="757"/>
      <c r="JDN28" s="757"/>
      <c r="JDO28" s="757"/>
      <c r="JDP28" s="757"/>
      <c r="JDQ28" s="757"/>
      <c r="JDR28" s="757"/>
      <c r="JDS28" s="757"/>
      <c r="JDT28" s="757"/>
      <c r="JDU28" s="757"/>
      <c r="JDV28" s="757"/>
      <c r="JDW28" s="757"/>
      <c r="JDX28" s="757"/>
      <c r="JDY28" s="757"/>
      <c r="JDZ28" s="757"/>
      <c r="JEA28" s="757"/>
      <c r="JEB28" s="757"/>
      <c r="JEC28" s="757"/>
      <c r="JED28" s="757"/>
      <c r="JEE28" s="757"/>
      <c r="JEF28" s="757"/>
      <c r="JEG28" s="757"/>
      <c r="JEH28" s="757"/>
      <c r="JEI28" s="757"/>
      <c r="JEJ28" s="757"/>
      <c r="JEK28" s="757"/>
      <c r="JEL28" s="757"/>
      <c r="JEM28" s="757"/>
      <c r="JEN28" s="757"/>
      <c r="JEO28" s="757"/>
      <c r="JEP28" s="757"/>
      <c r="JEQ28" s="757"/>
      <c r="JER28" s="757"/>
      <c r="JES28" s="757"/>
      <c r="JET28" s="757"/>
      <c r="JEU28" s="757"/>
      <c r="JEV28" s="757"/>
      <c r="JEW28" s="757"/>
      <c r="JEX28" s="757"/>
      <c r="JEY28" s="757"/>
      <c r="JEZ28" s="757"/>
      <c r="JFA28" s="757"/>
      <c r="JFB28" s="757"/>
      <c r="JFC28" s="757"/>
      <c r="JFD28" s="757"/>
      <c r="JFE28" s="757"/>
      <c r="JFF28" s="757"/>
      <c r="JFG28" s="757"/>
      <c r="JFH28" s="757"/>
      <c r="JFI28" s="757"/>
      <c r="JFJ28" s="757"/>
      <c r="JFK28" s="757"/>
      <c r="JFL28" s="757"/>
      <c r="JFM28" s="757"/>
      <c r="JFN28" s="757"/>
      <c r="JFO28" s="757"/>
      <c r="JFP28" s="757"/>
      <c r="JFQ28" s="757"/>
      <c r="JFR28" s="757"/>
      <c r="JFS28" s="757"/>
      <c r="JFT28" s="757"/>
      <c r="JFU28" s="757"/>
      <c r="JFV28" s="757"/>
      <c r="JFW28" s="757"/>
      <c r="JFX28" s="757"/>
      <c r="JFY28" s="757"/>
      <c r="JFZ28" s="757"/>
      <c r="JGA28" s="757"/>
      <c r="JGB28" s="757"/>
      <c r="JGC28" s="757"/>
      <c r="JGD28" s="757"/>
      <c r="JGE28" s="757"/>
      <c r="JGF28" s="757"/>
      <c r="JGG28" s="757"/>
      <c r="JGH28" s="757"/>
      <c r="JGI28" s="757"/>
      <c r="JGJ28" s="757"/>
      <c r="JGK28" s="757"/>
      <c r="JGL28" s="757"/>
      <c r="JGM28" s="757"/>
      <c r="JGN28" s="757"/>
      <c r="JGO28" s="757"/>
      <c r="JGP28" s="757"/>
      <c r="JGQ28" s="757"/>
      <c r="JGR28" s="757"/>
      <c r="JGS28" s="757"/>
      <c r="JGT28" s="757"/>
      <c r="JGU28" s="757"/>
      <c r="JGV28" s="757"/>
      <c r="JGW28" s="757"/>
      <c r="JGX28" s="757"/>
      <c r="JGY28" s="757"/>
      <c r="JGZ28" s="757"/>
      <c r="JHA28" s="757"/>
      <c r="JHB28" s="757"/>
      <c r="JHC28" s="757"/>
      <c r="JHD28" s="757"/>
      <c r="JHE28" s="757"/>
      <c r="JHF28" s="757"/>
      <c r="JHG28" s="757"/>
      <c r="JHH28" s="757"/>
      <c r="JHI28" s="757"/>
      <c r="JHJ28" s="757"/>
      <c r="JHK28" s="757"/>
      <c r="JHL28" s="757"/>
      <c r="JHM28" s="757"/>
      <c r="JHN28" s="757"/>
      <c r="JHO28" s="757"/>
      <c r="JHP28" s="757"/>
      <c r="JHQ28" s="757"/>
      <c r="JHR28" s="757"/>
      <c r="JHS28" s="757"/>
      <c r="JHT28" s="757"/>
      <c r="JHU28" s="757"/>
      <c r="JHV28" s="757"/>
      <c r="JHW28" s="757"/>
      <c r="JHX28" s="757"/>
      <c r="JHY28" s="757"/>
      <c r="JHZ28" s="757"/>
      <c r="JIA28" s="757"/>
      <c r="JIB28" s="757"/>
      <c r="JIC28" s="757"/>
      <c r="JID28" s="757"/>
      <c r="JIE28" s="757"/>
      <c r="JIF28" s="757"/>
      <c r="JIG28" s="757"/>
      <c r="JIH28" s="757"/>
      <c r="JII28" s="757"/>
      <c r="JIJ28" s="757"/>
      <c r="JIK28" s="757"/>
      <c r="JIL28" s="757"/>
      <c r="JIM28" s="757"/>
      <c r="JIN28" s="757"/>
      <c r="JIO28" s="757"/>
      <c r="JIP28" s="757"/>
      <c r="JIQ28" s="757"/>
      <c r="JIR28" s="757"/>
      <c r="JIS28" s="757"/>
      <c r="JIT28" s="757"/>
      <c r="JIU28" s="757"/>
      <c r="JIV28" s="757"/>
      <c r="JIW28" s="757"/>
      <c r="JIX28" s="757"/>
      <c r="JIY28" s="757"/>
      <c r="JIZ28" s="757"/>
      <c r="JJA28" s="757"/>
      <c r="JJB28" s="757"/>
      <c r="JJC28" s="757"/>
      <c r="JJD28" s="757"/>
      <c r="JJE28" s="757"/>
      <c r="JJF28" s="757"/>
      <c r="JJG28" s="757"/>
      <c r="JJH28" s="757"/>
      <c r="JJI28" s="757"/>
      <c r="JJJ28" s="757"/>
      <c r="JJK28" s="757"/>
      <c r="JJL28" s="757"/>
      <c r="JJM28" s="757"/>
      <c r="JJN28" s="757"/>
      <c r="JJO28" s="757"/>
      <c r="JJP28" s="757"/>
      <c r="JJQ28" s="757"/>
      <c r="JJR28" s="757"/>
      <c r="JJS28" s="757"/>
      <c r="JJT28" s="757"/>
      <c r="JJU28" s="757"/>
      <c r="JJV28" s="757"/>
      <c r="JJW28" s="757"/>
      <c r="JJX28" s="757"/>
      <c r="JJY28" s="757"/>
      <c r="JJZ28" s="757"/>
      <c r="JKA28" s="757"/>
      <c r="JKB28" s="757"/>
      <c r="JKC28" s="757"/>
      <c r="JKD28" s="757"/>
      <c r="JKE28" s="757"/>
      <c r="JKF28" s="757"/>
      <c r="JKG28" s="757"/>
      <c r="JKH28" s="757"/>
      <c r="JKI28" s="757"/>
      <c r="JKJ28" s="757"/>
      <c r="JKK28" s="757"/>
      <c r="JKL28" s="757"/>
      <c r="JKM28" s="757"/>
      <c r="JKN28" s="757"/>
      <c r="JKO28" s="757"/>
      <c r="JKP28" s="757"/>
      <c r="JKQ28" s="757"/>
      <c r="JKR28" s="757"/>
      <c r="JKS28" s="757"/>
      <c r="JKT28" s="757"/>
      <c r="JKU28" s="757"/>
      <c r="JKV28" s="757"/>
      <c r="JKW28" s="757"/>
      <c r="JKX28" s="757"/>
      <c r="JKY28" s="757"/>
      <c r="JKZ28" s="757"/>
      <c r="JLA28" s="757"/>
      <c r="JLB28" s="757"/>
      <c r="JLC28" s="757"/>
      <c r="JLD28" s="757"/>
      <c r="JLE28" s="757"/>
      <c r="JLF28" s="757"/>
      <c r="JLG28" s="757"/>
      <c r="JLH28" s="757"/>
      <c r="JLI28" s="757"/>
      <c r="JLJ28" s="757"/>
      <c r="JLK28" s="757"/>
      <c r="JLL28" s="757"/>
      <c r="JLM28" s="757"/>
      <c r="JLN28" s="757"/>
      <c r="JLO28" s="757"/>
      <c r="JLP28" s="757"/>
      <c r="JLQ28" s="757"/>
      <c r="JLR28" s="757"/>
      <c r="JLS28" s="757"/>
      <c r="JLT28" s="757"/>
      <c r="JLU28" s="757"/>
      <c r="JLV28" s="757"/>
      <c r="JLW28" s="757"/>
      <c r="JLX28" s="757"/>
      <c r="JLY28" s="757"/>
      <c r="JLZ28" s="757"/>
      <c r="JMA28" s="757"/>
      <c r="JMB28" s="757"/>
      <c r="JMC28" s="757"/>
      <c r="JMD28" s="757"/>
      <c r="JME28" s="757"/>
      <c r="JMF28" s="757"/>
      <c r="JMG28" s="757"/>
      <c r="JMH28" s="757"/>
      <c r="JMI28" s="757"/>
      <c r="JMJ28" s="757"/>
      <c r="JMK28" s="757"/>
      <c r="JML28" s="757"/>
      <c r="JMM28" s="757"/>
      <c r="JMN28" s="757"/>
      <c r="JMO28" s="757"/>
      <c r="JMP28" s="757"/>
      <c r="JMQ28" s="757"/>
      <c r="JMR28" s="757"/>
      <c r="JMS28" s="757"/>
      <c r="JMT28" s="757"/>
      <c r="JMU28" s="757"/>
      <c r="JMV28" s="757"/>
      <c r="JMW28" s="757"/>
      <c r="JMX28" s="757"/>
      <c r="JMY28" s="757"/>
      <c r="JMZ28" s="757"/>
      <c r="JNA28" s="757"/>
      <c r="JNB28" s="757"/>
      <c r="JNC28" s="757"/>
      <c r="JND28" s="757"/>
      <c r="JNE28" s="757"/>
      <c r="JNF28" s="757"/>
      <c r="JNG28" s="757"/>
      <c r="JNH28" s="757"/>
      <c r="JNI28" s="757"/>
      <c r="JNJ28" s="757"/>
      <c r="JNK28" s="757"/>
      <c r="JNL28" s="757"/>
      <c r="JNM28" s="757"/>
      <c r="JNN28" s="757"/>
      <c r="JNO28" s="757"/>
      <c r="JNP28" s="757"/>
      <c r="JNQ28" s="757"/>
      <c r="JNR28" s="757"/>
      <c r="JNS28" s="757"/>
      <c r="JNT28" s="757"/>
      <c r="JNU28" s="757"/>
      <c r="JNV28" s="757"/>
      <c r="JNW28" s="757"/>
      <c r="JNX28" s="757"/>
      <c r="JNY28" s="757"/>
      <c r="JNZ28" s="757"/>
      <c r="JOA28" s="757"/>
      <c r="JOB28" s="757"/>
      <c r="JOC28" s="757"/>
      <c r="JOD28" s="757"/>
      <c r="JOE28" s="757"/>
      <c r="JOF28" s="757"/>
      <c r="JOG28" s="757"/>
      <c r="JOH28" s="757"/>
      <c r="JOI28" s="757"/>
      <c r="JOJ28" s="757"/>
      <c r="JOK28" s="757"/>
      <c r="JOL28" s="757"/>
      <c r="JOM28" s="757"/>
      <c r="JON28" s="757"/>
      <c r="JOO28" s="757"/>
      <c r="JOP28" s="757"/>
      <c r="JOQ28" s="757"/>
      <c r="JOR28" s="757"/>
      <c r="JOS28" s="757"/>
      <c r="JOT28" s="757"/>
      <c r="JOU28" s="757"/>
      <c r="JOV28" s="757"/>
      <c r="JOW28" s="757"/>
      <c r="JOX28" s="757"/>
      <c r="JOY28" s="757"/>
      <c r="JOZ28" s="757"/>
      <c r="JPA28" s="757"/>
      <c r="JPB28" s="757"/>
      <c r="JPC28" s="757"/>
      <c r="JPD28" s="757"/>
      <c r="JPE28" s="757"/>
      <c r="JPF28" s="757"/>
      <c r="JPG28" s="757"/>
      <c r="JPH28" s="757"/>
      <c r="JPI28" s="757"/>
      <c r="JPJ28" s="757"/>
      <c r="JPK28" s="757"/>
      <c r="JPL28" s="757"/>
      <c r="JPM28" s="757"/>
      <c r="JPN28" s="757"/>
      <c r="JPO28" s="757"/>
      <c r="JPP28" s="757"/>
      <c r="JPQ28" s="757"/>
      <c r="JPR28" s="757"/>
      <c r="JPS28" s="757"/>
      <c r="JPT28" s="757"/>
      <c r="JPU28" s="757"/>
      <c r="JPV28" s="757"/>
      <c r="JPW28" s="757"/>
      <c r="JPX28" s="757"/>
      <c r="JPY28" s="757"/>
      <c r="JPZ28" s="757"/>
      <c r="JQA28" s="757"/>
      <c r="JQB28" s="757"/>
      <c r="JQC28" s="757"/>
      <c r="JQD28" s="757"/>
      <c r="JQE28" s="757"/>
      <c r="JQF28" s="757"/>
      <c r="JQG28" s="757"/>
      <c r="JQH28" s="757"/>
      <c r="JQI28" s="757"/>
      <c r="JQJ28" s="757"/>
      <c r="JQK28" s="757"/>
      <c r="JQL28" s="757"/>
      <c r="JQM28" s="757"/>
      <c r="JQN28" s="757"/>
      <c r="JQO28" s="757"/>
      <c r="JQP28" s="757"/>
      <c r="JQQ28" s="757"/>
      <c r="JQR28" s="757"/>
      <c r="JQS28" s="757"/>
      <c r="JQT28" s="757"/>
      <c r="JQU28" s="757"/>
      <c r="JQV28" s="757"/>
      <c r="JQW28" s="757"/>
      <c r="JQX28" s="757"/>
      <c r="JQY28" s="757"/>
      <c r="JQZ28" s="757"/>
      <c r="JRA28" s="757"/>
      <c r="JRB28" s="757"/>
      <c r="JRC28" s="757"/>
      <c r="JRD28" s="757"/>
      <c r="JRE28" s="757"/>
      <c r="JRF28" s="757"/>
      <c r="JRG28" s="757"/>
      <c r="JRH28" s="757"/>
      <c r="JRI28" s="757"/>
      <c r="JRJ28" s="757"/>
      <c r="JRK28" s="757"/>
      <c r="JRL28" s="757"/>
      <c r="JRM28" s="757"/>
      <c r="JRN28" s="757"/>
      <c r="JRO28" s="757"/>
      <c r="JRP28" s="757"/>
      <c r="JRQ28" s="757"/>
      <c r="JRR28" s="757"/>
      <c r="JRS28" s="757"/>
      <c r="JRT28" s="757"/>
      <c r="JRU28" s="757"/>
      <c r="JRV28" s="757"/>
      <c r="JRW28" s="757"/>
      <c r="JRX28" s="757"/>
      <c r="JRY28" s="757"/>
      <c r="JRZ28" s="757"/>
      <c r="JSA28" s="757"/>
      <c r="JSB28" s="757"/>
      <c r="JSC28" s="757"/>
      <c r="JSD28" s="757"/>
      <c r="JSE28" s="757"/>
      <c r="JSF28" s="757"/>
      <c r="JSG28" s="757"/>
      <c r="JSH28" s="757"/>
      <c r="JSI28" s="757"/>
      <c r="JSJ28" s="757"/>
      <c r="JSK28" s="757"/>
      <c r="JSL28" s="757"/>
      <c r="JSM28" s="757"/>
      <c r="JSN28" s="757"/>
      <c r="JSO28" s="757"/>
      <c r="JSP28" s="757"/>
      <c r="JSQ28" s="757"/>
      <c r="JSR28" s="757"/>
      <c r="JSS28" s="757"/>
      <c r="JST28" s="757"/>
      <c r="JSU28" s="757"/>
      <c r="JSV28" s="757"/>
      <c r="JSW28" s="757"/>
      <c r="JSX28" s="757"/>
      <c r="JSY28" s="757"/>
      <c r="JSZ28" s="757"/>
      <c r="JTA28" s="757"/>
      <c r="JTB28" s="757"/>
      <c r="JTC28" s="757"/>
      <c r="JTD28" s="757"/>
      <c r="JTE28" s="757"/>
      <c r="JTF28" s="757"/>
      <c r="JTG28" s="757"/>
      <c r="JTH28" s="757"/>
      <c r="JTI28" s="757"/>
      <c r="JTJ28" s="757"/>
      <c r="JTK28" s="757"/>
      <c r="JTL28" s="757"/>
      <c r="JTM28" s="757"/>
      <c r="JTN28" s="757"/>
      <c r="JTO28" s="757"/>
      <c r="JTP28" s="757"/>
      <c r="JTQ28" s="757"/>
      <c r="JTR28" s="757"/>
      <c r="JTS28" s="757"/>
      <c r="JTT28" s="757"/>
      <c r="JTU28" s="757"/>
      <c r="JTV28" s="757"/>
      <c r="JTW28" s="757"/>
      <c r="JTX28" s="757"/>
      <c r="JTY28" s="757"/>
      <c r="JTZ28" s="757"/>
      <c r="JUA28" s="757"/>
      <c r="JUB28" s="757"/>
      <c r="JUC28" s="757"/>
      <c r="JUD28" s="757"/>
      <c r="JUE28" s="757"/>
      <c r="JUF28" s="757"/>
      <c r="JUG28" s="757"/>
      <c r="JUH28" s="757"/>
      <c r="JUI28" s="757"/>
      <c r="JUJ28" s="757"/>
      <c r="JUK28" s="757"/>
      <c r="JUL28" s="757"/>
      <c r="JUM28" s="757"/>
      <c r="JUN28" s="757"/>
      <c r="JUO28" s="757"/>
      <c r="JUP28" s="757"/>
      <c r="JUQ28" s="757"/>
      <c r="JUR28" s="757"/>
      <c r="JUS28" s="757"/>
      <c r="JUT28" s="757"/>
      <c r="JUU28" s="757"/>
      <c r="JUV28" s="757"/>
      <c r="JUW28" s="757"/>
      <c r="JUX28" s="757"/>
      <c r="JUY28" s="757"/>
      <c r="JUZ28" s="757"/>
      <c r="JVA28" s="757"/>
      <c r="JVB28" s="757"/>
      <c r="JVC28" s="757"/>
      <c r="JVD28" s="757"/>
      <c r="JVE28" s="757"/>
      <c r="JVF28" s="757"/>
      <c r="JVG28" s="757"/>
      <c r="JVH28" s="757"/>
      <c r="JVI28" s="757"/>
      <c r="JVJ28" s="757"/>
      <c r="JVK28" s="757"/>
      <c r="JVL28" s="757"/>
      <c r="JVM28" s="757"/>
      <c r="JVN28" s="757"/>
      <c r="JVO28" s="757"/>
      <c r="JVP28" s="757"/>
      <c r="JVQ28" s="757"/>
      <c r="JVR28" s="757"/>
      <c r="JVS28" s="757"/>
      <c r="JVT28" s="757"/>
      <c r="JVU28" s="757"/>
      <c r="JVV28" s="757"/>
      <c r="JVW28" s="757"/>
      <c r="JVX28" s="757"/>
      <c r="JVY28" s="757"/>
      <c r="JVZ28" s="757"/>
      <c r="JWA28" s="757"/>
      <c r="JWB28" s="757"/>
      <c r="JWC28" s="757"/>
      <c r="JWD28" s="757"/>
      <c r="JWE28" s="757"/>
      <c r="JWF28" s="757"/>
      <c r="JWG28" s="757"/>
      <c r="JWH28" s="757"/>
      <c r="JWI28" s="757"/>
      <c r="JWJ28" s="757"/>
      <c r="JWK28" s="757"/>
      <c r="JWL28" s="757"/>
      <c r="JWM28" s="757"/>
      <c r="JWN28" s="757"/>
      <c r="JWO28" s="757"/>
      <c r="JWP28" s="757"/>
      <c r="JWQ28" s="757"/>
      <c r="JWR28" s="757"/>
      <c r="JWS28" s="757"/>
      <c r="JWT28" s="757"/>
      <c r="JWU28" s="757"/>
      <c r="JWV28" s="757"/>
      <c r="JWW28" s="757"/>
      <c r="JWX28" s="757"/>
      <c r="JWY28" s="757"/>
      <c r="JWZ28" s="757"/>
      <c r="JXA28" s="757"/>
      <c r="JXB28" s="757"/>
      <c r="JXC28" s="757"/>
      <c r="JXD28" s="757"/>
      <c r="JXE28" s="757"/>
      <c r="JXF28" s="757"/>
      <c r="JXG28" s="757"/>
      <c r="JXH28" s="757"/>
      <c r="JXI28" s="757"/>
      <c r="JXJ28" s="757"/>
      <c r="JXK28" s="757"/>
      <c r="JXL28" s="757"/>
      <c r="JXM28" s="757"/>
      <c r="JXN28" s="757"/>
      <c r="JXO28" s="757"/>
      <c r="JXP28" s="757"/>
      <c r="JXQ28" s="757"/>
      <c r="JXR28" s="757"/>
      <c r="JXS28" s="757"/>
      <c r="JXT28" s="757"/>
      <c r="JXU28" s="757"/>
      <c r="JXV28" s="757"/>
      <c r="JXW28" s="757"/>
      <c r="JXX28" s="757"/>
      <c r="JXY28" s="757"/>
      <c r="JXZ28" s="757"/>
      <c r="JYA28" s="757"/>
      <c r="JYB28" s="757"/>
      <c r="JYC28" s="757"/>
      <c r="JYD28" s="757"/>
      <c r="JYE28" s="757"/>
      <c r="JYF28" s="757"/>
      <c r="JYG28" s="757"/>
      <c r="JYH28" s="757"/>
      <c r="JYI28" s="757"/>
      <c r="JYJ28" s="757"/>
      <c r="JYK28" s="757"/>
      <c r="JYL28" s="757"/>
      <c r="JYM28" s="757"/>
      <c r="JYN28" s="757"/>
      <c r="JYO28" s="757"/>
      <c r="JYP28" s="757"/>
      <c r="JYQ28" s="757"/>
      <c r="JYR28" s="757"/>
      <c r="JYS28" s="757"/>
      <c r="JYT28" s="757"/>
      <c r="JYU28" s="757"/>
      <c r="JYV28" s="757"/>
      <c r="JYW28" s="757"/>
      <c r="JYX28" s="757"/>
      <c r="JYY28" s="757"/>
      <c r="JYZ28" s="757"/>
      <c r="JZA28" s="757"/>
      <c r="JZB28" s="757"/>
      <c r="JZC28" s="757"/>
      <c r="JZD28" s="757"/>
      <c r="JZE28" s="757"/>
      <c r="JZF28" s="757"/>
      <c r="JZG28" s="757"/>
      <c r="JZH28" s="757"/>
      <c r="JZI28" s="757"/>
      <c r="JZJ28" s="757"/>
      <c r="JZK28" s="757"/>
      <c r="JZL28" s="757"/>
      <c r="JZM28" s="757"/>
      <c r="JZN28" s="757"/>
      <c r="JZO28" s="757"/>
      <c r="JZP28" s="757"/>
      <c r="JZQ28" s="757"/>
      <c r="JZR28" s="757"/>
      <c r="JZS28" s="757"/>
      <c r="JZT28" s="757"/>
      <c r="JZU28" s="757"/>
      <c r="JZV28" s="757"/>
      <c r="JZW28" s="757"/>
      <c r="JZX28" s="757"/>
      <c r="JZY28" s="757"/>
      <c r="JZZ28" s="757"/>
      <c r="KAA28" s="757"/>
      <c r="KAB28" s="757"/>
      <c r="KAC28" s="757"/>
      <c r="KAD28" s="757"/>
      <c r="KAE28" s="757"/>
      <c r="KAF28" s="757"/>
      <c r="KAG28" s="757"/>
      <c r="KAH28" s="757"/>
      <c r="KAI28" s="757"/>
      <c r="KAJ28" s="757"/>
      <c r="KAK28" s="757"/>
      <c r="KAL28" s="757"/>
      <c r="KAM28" s="757"/>
      <c r="KAN28" s="757"/>
      <c r="KAO28" s="757"/>
      <c r="KAP28" s="757"/>
      <c r="KAQ28" s="757"/>
      <c r="KAR28" s="757"/>
      <c r="KAS28" s="757"/>
      <c r="KAT28" s="757"/>
      <c r="KAU28" s="757"/>
      <c r="KAV28" s="757"/>
      <c r="KAW28" s="757"/>
      <c r="KAX28" s="757"/>
      <c r="KAY28" s="757"/>
      <c r="KAZ28" s="757"/>
      <c r="KBA28" s="757"/>
      <c r="KBB28" s="757"/>
      <c r="KBC28" s="757"/>
      <c r="KBD28" s="757"/>
      <c r="KBE28" s="757"/>
      <c r="KBF28" s="757"/>
      <c r="KBG28" s="757"/>
      <c r="KBH28" s="757"/>
      <c r="KBI28" s="757"/>
      <c r="KBJ28" s="757"/>
      <c r="KBK28" s="757"/>
      <c r="KBL28" s="757"/>
      <c r="KBM28" s="757"/>
      <c r="KBN28" s="757"/>
      <c r="KBO28" s="757"/>
      <c r="KBP28" s="757"/>
      <c r="KBQ28" s="757"/>
      <c r="KBR28" s="757"/>
      <c r="KBS28" s="757"/>
      <c r="KBT28" s="757"/>
      <c r="KBU28" s="757"/>
      <c r="KBV28" s="757"/>
      <c r="KBW28" s="757"/>
      <c r="KBX28" s="757"/>
      <c r="KBY28" s="757"/>
      <c r="KBZ28" s="757"/>
      <c r="KCA28" s="757"/>
      <c r="KCB28" s="757"/>
      <c r="KCC28" s="757"/>
      <c r="KCD28" s="757"/>
      <c r="KCE28" s="757"/>
      <c r="KCF28" s="757"/>
      <c r="KCG28" s="757"/>
      <c r="KCH28" s="757"/>
      <c r="KCI28" s="757"/>
      <c r="KCJ28" s="757"/>
      <c r="KCK28" s="757"/>
      <c r="KCL28" s="757"/>
      <c r="KCM28" s="757"/>
      <c r="KCN28" s="757"/>
      <c r="KCO28" s="757"/>
      <c r="KCP28" s="757"/>
      <c r="KCQ28" s="757"/>
      <c r="KCR28" s="757"/>
      <c r="KCS28" s="757"/>
      <c r="KCT28" s="757"/>
      <c r="KCU28" s="757"/>
      <c r="KCV28" s="757"/>
      <c r="KCW28" s="757"/>
      <c r="KCX28" s="757"/>
      <c r="KCY28" s="757"/>
      <c r="KCZ28" s="757"/>
      <c r="KDA28" s="757"/>
      <c r="KDB28" s="757"/>
      <c r="KDC28" s="757"/>
      <c r="KDD28" s="757"/>
      <c r="KDE28" s="757"/>
      <c r="KDF28" s="757"/>
      <c r="KDG28" s="757"/>
      <c r="KDH28" s="757"/>
      <c r="KDI28" s="757"/>
      <c r="KDJ28" s="757"/>
      <c r="KDK28" s="757"/>
      <c r="KDL28" s="757"/>
      <c r="KDM28" s="757"/>
      <c r="KDN28" s="757"/>
      <c r="KDO28" s="757"/>
      <c r="KDP28" s="757"/>
      <c r="KDQ28" s="757"/>
      <c r="KDR28" s="757"/>
      <c r="KDS28" s="757"/>
      <c r="KDT28" s="757"/>
      <c r="KDU28" s="757"/>
      <c r="KDV28" s="757"/>
      <c r="KDW28" s="757"/>
      <c r="KDX28" s="757"/>
      <c r="KDY28" s="757"/>
      <c r="KDZ28" s="757"/>
      <c r="KEA28" s="757"/>
      <c r="KEB28" s="757"/>
      <c r="KEC28" s="757"/>
      <c r="KED28" s="757"/>
      <c r="KEE28" s="757"/>
      <c r="KEF28" s="757"/>
      <c r="KEG28" s="757"/>
      <c r="KEH28" s="757"/>
      <c r="KEI28" s="757"/>
      <c r="KEJ28" s="757"/>
      <c r="KEK28" s="757"/>
      <c r="KEL28" s="757"/>
      <c r="KEM28" s="757"/>
      <c r="KEN28" s="757"/>
      <c r="KEO28" s="757"/>
      <c r="KEP28" s="757"/>
      <c r="KEQ28" s="757"/>
      <c r="KER28" s="757"/>
      <c r="KES28" s="757"/>
      <c r="KET28" s="757"/>
      <c r="KEU28" s="757"/>
      <c r="KEV28" s="757"/>
      <c r="KEW28" s="757"/>
      <c r="KEX28" s="757"/>
      <c r="KEY28" s="757"/>
      <c r="KEZ28" s="757"/>
      <c r="KFA28" s="757"/>
      <c r="KFB28" s="757"/>
      <c r="KFC28" s="757"/>
      <c r="KFD28" s="757"/>
      <c r="KFE28" s="757"/>
      <c r="KFF28" s="757"/>
      <c r="KFG28" s="757"/>
      <c r="KFH28" s="757"/>
      <c r="KFI28" s="757"/>
      <c r="KFJ28" s="757"/>
      <c r="KFK28" s="757"/>
      <c r="KFL28" s="757"/>
      <c r="KFM28" s="757"/>
      <c r="KFN28" s="757"/>
      <c r="KFO28" s="757"/>
      <c r="KFP28" s="757"/>
      <c r="KFQ28" s="757"/>
      <c r="KFR28" s="757"/>
      <c r="KFS28" s="757"/>
      <c r="KFT28" s="757"/>
      <c r="KFU28" s="757"/>
      <c r="KFV28" s="757"/>
      <c r="KFW28" s="757"/>
      <c r="KFX28" s="757"/>
      <c r="KFY28" s="757"/>
      <c r="KFZ28" s="757"/>
      <c r="KGA28" s="757"/>
      <c r="KGB28" s="757"/>
      <c r="KGC28" s="757"/>
      <c r="KGD28" s="757"/>
      <c r="KGE28" s="757"/>
      <c r="KGF28" s="757"/>
      <c r="KGG28" s="757"/>
      <c r="KGH28" s="757"/>
      <c r="KGI28" s="757"/>
      <c r="KGJ28" s="757"/>
      <c r="KGK28" s="757"/>
      <c r="KGL28" s="757"/>
      <c r="KGM28" s="757"/>
      <c r="KGN28" s="757"/>
      <c r="KGO28" s="757"/>
      <c r="KGP28" s="757"/>
      <c r="KGQ28" s="757"/>
      <c r="KGR28" s="757"/>
      <c r="KGS28" s="757"/>
      <c r="KGT28" s="757"/>
      <c r="KGU28" s="757"/>
      <c r="KGV28" s="757"/>
      <c r="KGW28" s="757"/>
      <c r="KGX28" s="757"/>
      <c r="KGY28" s="757"/>
      <c r="KGZ28" s="757"/>
      <c r="KHA28" s="757"/>
      <c r="KHB28" s="757"/>
      <c r="KHC28" s="757"/>
      <c r="KHD28" s="757"/>
      <c r="KHE28" s="757"/>
      <c r="KHF28" s="757"/>
      <c r="KHG28" s="757"/>
      <c r="KHH28" s="757"/>
      <c r="KHI28" s="757"/>
      <c r="KHJ28" s="757"/>
      <c r="KHK28" s="757"/>
      <c r="KHL28" s="757"/>
      <c r="KHM28" s="757"/>
      <c r="KHN28" s="757"/>
      <c r="KHO28" s="757"/>
      <c r="KHP28" s="757"/>
      <c r="KHQ28" s="757"/>
      <c r="KHR28" s="757"/>
      <c r="KHS28" s="757"/>
      <c r="KHT28" s="757"/>
      <c r="KHU28" s="757"/>
      <c r="KHV28" s="757"/>
      <c r="KHW28" s="757"/>
      <c r="KHX28" s="757"/>
      <c r="KHY28" s="757"/>
      <c r="KHZ28" s="757"/>
      <c r="KIA28" s="757"/>
      <c r="KIB28" s="757"/>
      <c r="KIC28" s="757"/>
      <c r="KID28" s="757"/>
      <c r="KIE28" s="757"/>
      <c r="KIF28" s="757"/>
      <c r="KIG28" s="757"/>
      <c r="KIH28" s="757"/>
      <c r="KII28" s="757"/>
      <c r="KIJ28" s="757"/>
      <c r="KIK28" s="757"/>
      <c r="KIL28" s="757"/>
      <c r="KIM28" s="757"/>
      <c r="KIN28" s="757"/>
      <c r="KIO28" s="757"/>
      <c r="KIP28" s="757"/>
      <c r="KIQ28" s="757"/>
      <c r="KIR28" s="757"/>
      <c r="KIS28" s="757"/>
      <c r="KIT28" s="757"/>
      <c r="KIU28" s="757"/>
      <c r="KIV28" s="757"/>
      <c r="KIW28" s="757"/>
      <c r="KIX28" s="757"/>
      <c r="KIY28" s="757"/>
      <c r="KIZ28" s="757"/>
      <c r="KJA28" s="757"/>
      <c r="KJB28" s="757"/>
      <c r="KJC28" s="757"/>
      <c r="KJD28" s="757"/>
      <c r="KJE28" s="757"/>
      <c r="KJF28" s="757"/>
      <c r="KJG28" s="757"/>
      <c r="KJH28" s="757"/>
      <c r="KJI28" s="757"/>
      <c r="KJJ28" s="757"/>
      <c r="KJK28" s="757"/>
      <c r="KJL28" s="757"/>
      <c r="KJM28" s="757"/>
      <c r="KJN28" s="757"/>
      <c r="KJO28" s="757"/>
      <c r="KJP28" s="757"/>
      <c r="KJQ28" s="757"/>
      <c r="KJR28" s="757"/>
      <c r="KJS28" s="757"/>
      <c r="KJT28" s="757"/>
      <c r="KJU28" s="757"/>
      <c r="KJV28" s="757"/>
      <c r="KJW28" s="757"/>
      <c r="KJX28" s="757"/>
      <c r="KJY28" s="757"/>
      <c r="KJZ28" s="757"/>
      <c r="KKA28" s="757"/>
      <c r="KKB28" s="757"/>
      <c r="KKC28" s="757"/>
      <c r="KKD28" s="757"/>
      <c r="KKE28" s="757"/>
      <c r="KKF28" s="757"/>
      <c r="KKG28" s="757"/>
      <c r="KKH28" s="757"/>
      <c r="KKI28" s="757"/>
      <c r="KKJ28" s="757"/>
      <c r="KKK28" s="757"/>
      <c r="KKL28" s="757"/>
      <c r="KKM28" s="757"/>
      <c r="KKN28" s="757"/>
      <c r="KKO28" s="757"/>
      <c r="KKP28" s="757"/>
      <c r="KKQ28" s="757"/>
      <c r="KKR28" s="757"/>
      <c r="KKS28" s="757"/>
      <c r="KKT28" s="757"/>
      <c r="KKU28" s="757"/>
      <c r="KKV28" s="757"/>
      <c r="KKW28" s="757"/>
      <c r="KKX28" s="757"/>
      <c r="KKY28" s="757"/>
      <c r="KKZ28" s="757"/>
      <c r="KLA28" s="757"/>
      <c r="KLB28" s="757"/>
      <c r="KLC28" s="757"/>
      <c r="KLD28" s="757"/>
      <c r="KLE28" s="757"/>
      <c r="KLF28" s="757"/>
      <c r="KLG28" s="757"/>
      <c r="KLH28" s="757"/>
      <c r="KLI28" s="757"/>
      <c r="KLJ28" s="757"/>
      <c r="KLK28" s="757"/>
      <c r="KLL28" s="757"/>
      <c r="KLM28" s="757"/>
      <c r="KLN28" s="757"/>
      <c r="KLO28" s="757"/>
      <c r="KLP28" s="757"/>
      <c r="KLQ28" s="757"/>
      <c r="KLR28" s="757"/>
      <c r="KLS28" s="757"/>
      <c r="KLT28" s="757"/>
      <c r="KLU28" s="757"/>
      <c r="KLV28" s="757"/>
      <c r="KLW28" s="757"/>
      <c r="KLX28" s="757"/>
      <c r="KLY28" s="757"/>
      <c r="KLZ28" s="757"/>
      <c r="KMA28" s="757"/>
      <c r="KMB28" s="757"/>
      <c r="KMC28" s="757"/>
      <c r="KMD28" s="757"/>
      <c r="KME28" s="757"/>
      <c r="KMF28" s="757"/>
      <c r="KMG28" s="757"/>
      <c r="KMH28" s="757"/>
      <c r="KMI28" s="757"/>
      <c r="KMJ28" s="757"/>
      <c r="KMK28" s="757"/>
      <c r="KML28" s="757"/>
      <c r="KMM28" s="757"/>
      <c r="KMN28" s="757"/>
      <c r="KMO28" s="757"/>
      <c r="KMP28" s="757"/>
      <c r="KMQ28" s="757"/>
      <c r="KMR28" s="757"/>
      <c r="KMS28" s="757"/>
      <c r="KMT28" s="757"/>
      <c r="KMU28" s="757"/>
      <c r="KMV28" s="757"/>
      <c r="KMW28" s="757"/>
      <c r="KMX28" s="757"/>
      <c r="KMY28" s="757"/>
      <c r="KMZ28" s="757"/>
      <c r="KNA28" s="757"/>
      <c r="KNB28" s="757"/>
      <c r="KNC28" s="757"/>
      <c r="KND28" s="757"/>
      <c r="KNE28" s="757"/>
      <c r="KNF28" s="757"/>
      <c r="KNG28" s="757"/>
      <c r="KNH28" s="757"/>
      <c r="KNI28" s="757"/>
      <c r="KNJ28" s="757"/>
      <c r="KNK28" s="757"/>
      <c r="KNL28" s="757"/>
      <c r="KNM28" s="757"/>
      <c r="KNN28" s="757"/>
      <c r="KNO28" s="757"/>
      <c r="KNP28" s="757"/>
      <c r="KNQ28" s="757"/>
      <c r="KNR28" s="757"/>
      <c r="KNS28" s="757"/>
      <c r="KNT28" s="757"/>
      <c r="KNU28" s="757"/>
      <c r="KNV28" s="757"/>
      <c r="KNW28" s="757"/>
      <c r="KNX28" s="757"/>
      <c r="KNY28" s="757"/>
      <c r="KNZ28" s="757"/>
      <c r="KOA28" s="757"/>
      <c r="KOB28" s="757"/>
      <c r="KOC28" s="757"/>
      <c r="KOD28" s="757"/>
      <c r="KOE28" s="757"/>
      <c r="KOF28" s="757"/>
      <c r="KOG28" s="757"/>
      <c r="KOH28" s="757"/>
      <c r="KOI28" s="757"/>
      <c r="KOJ28" s="757"/>
      <c r="KOK28" s="757"/>
      <c r="KOL28" s="757"/>
      <c r="KOM28" s="757"/>
      <c r="KON28" s="757"/>
      <c r="KOO28" s="757"/>
      <c r="KOP28" s="757"/>
      <c r="KOQ28" s="757"/>
      <c r="KOR28" s="757"/>
      <c r="KOS28" s="757"/>
      <c r="KOT28" s="757"/>
      <c r="KOU28" s="757"/>
      <c r="KOV28" s="757"/>
      <c r="KOW28" s="757"/>
      <c r="KOX28" s="757"/>
      <c r="KOY28" s="757"/>
      <c r="KOZ28" s="757"/>
      <c r="KPA28" s="757"/>
      <c r="KPB28" s="757"/>
      <c r="KPC28" s="757"/>
      <c r="KPD28" s="757"/>
      <c r="KPE28" s="757"/>
      <c r="KPF28" s="757"/>
      <c r="KPG28" s="757"/>
      <c r="KPH28" s="757"/>
      <c r="KPI28" s="757"/>
      <c r="KPJ28" s="757"/>
      <c r="KPK28" s="757"/>
      <c r="KPL28" s="757"/>
      <c r="KPM28" s="757"/>
      <c r="KPN28" s="757"/>
      <c r="KPO28" s="757"/>
      <c r="KPP28" s="757"/>
      <c r="KPQ28" s="757"/>
      <c r="KPR28" s="757"/>
      <c r="KPS28" s="757"/>
      <c r="KPT28" s="757"/>
      <c r="KPU28" s="757"/>
      <c r="KPV28" s="757"/>
      <c r="KPW28" s="757"/>
      <c r="KPX28" s="757"/>
      <c r="KPY28" s="757"/>
      <c r="KPZ28" s="757"/>
      <c r="KQA28" s="757"/>
      <c r="KQB28" s="757"/>
      <c r="KQC28" s="757"/>
      <c r="KQD28" s="757"/>
      <c r="KQE28" s="757"/>
      <c r="KQF28" s="757"/>
      <c r="KQG28" s="757"/>
      <c r="KQH28" s="757"/>
      <c r="KQI28" s="757"/>
      <c r="KQJ28" s="757"/>
      <c r="KQK28" s="757"/>
      <c r="KQL28" s="757"/>
      <c r="KQM28" s="757"/>
      <c r="KQN28" s="757"/>
      <c r="KQO28" s="757"/>
      <c r="KQP28" s="757"/>
      <c r="KQQ28" s="757"/>
      <c r="KQR28" s="757"/>
      <c r="KQS28" s="757"/>
      <c r="KQT28" s="757"/>
      <c r="KQU28" s="757"/>
      <c r="KQV28" s="757"/>
      <c r="KQW28" s="757"/>
      <c r="KQX28" s="757"/>
      <c r="KQY28" s="757"/>
      <c r="KQZ28" s="757"/>
      <c r="KRA28" s="757"/>
      <c r="KRB28" s="757"/>
      <c r="KRC28" s="757"/>
      <c r="KRD28" s="757"/>
      <c r="KRE28" s="757"/>
      <c r="KRF28" s="757"/>
      <c r="KRG28" s="757"/>
      <c r="KRH28" s="757"/>
      <c r="KRI28" s="757"/>
      <c r="KRJ28" s="757"/>
      <c r="KRK28" s="757"/>
      <c r="KRL28" s="757"/>
      <c r="KRM28" s="757"/>
      <c r="KRN28" s="757"/>
      <c r="KRO28" s="757"/>
      <c r="KRP28" s="757"/>
      <c r="KRQ28" s="757"/>
      <c r="KRR28" s="757"/>
      <c r="KRS28" s="757"/>
      <c r="KRT28" s="757"/>
      <c r="KRU28" s="757"/>
      <c r="KRV28" s="757"/>
      <c r="KRW28" s="757"/>
      <c r="KRX28" s="757"/>
      <c r="KRY28" s="757"/>
      <c r="KRZ28" s="757"/>
      <c r="KSA28" s="757"/>
      <c r="KSB28" s="757"/>
      <c r="KSC28" s="757"/>
      <c r="KSD28" s="757"/>
      <c r="KSE28" s="757"/>
      <c r="KSF28" s="757"/>
      <c r="KSG28" s="757"/>
      <c r="KSH28" s="757"/>
      <c r="KSI28" s="757"/>
      <c r="KSJ28" s="757"/>
      <c r="KSK28" s="757"/>
      <c r="KSL28" s="757"/>
      <c r="KSM28" s="757"/>
      <c r="KSN28" s="757"/>
      <c r="KSO28" s="757"/>
      <c r="KSP28" s="757"/>
      <c r="KSQ28" s="757"/>
      <c r="KSR28" s="757"/>
      <c r="KSS28" s="757"/>
      <c r="KST28" s="757"/>
      <c r="KSU28" s="757"/>
      <c r="KSV28" s="757"/>
      <c r="KSW28" s="757"/>
      <c r="KSX28" s="757"/>
      <c r="KSY28" s="757"/>
      <c r="KSZ28" s="757"/>
      <c r="KTA28" s="757"/>
      <c r="KTB28" s="757"/>
      <c r="KTC28" s="757"/>
      <c r="KTD28" s="757"/>
      <c r="KTE28" s="757"/>
      <c r="KTF28" s="757"/>
      <c r="KTG28" s="757"/>
      <c r="KTH28" s="757"/>
      <c r="KTI28" s="757"/>
      <c r="KTJ28" s="757"/>
      <c r="KTK28" s="757"/>
      <c r="KTL28" s="757"/>
      <c r="KTM28" s="757"/>
      <c r="KTN28" s="757"/>
      <c r="KTO28" s="757"/>
      <c r="KTP28" s="757"/>
      <c r="KTQ28" s="757"/>
      <c r="KTR28" s="757"/>
      <c r="KTS28" s="757"/>
      <c r="KTT28" s="757"/>
      <c r="KTU28" s="757"/>
      <c r="KTV28" s="757"/>
      <c r="KTW28" s="757"/>
      <c r="KTX28" s="757"/>
      <c r="KTY28" s="757"/>
      <c r="KTZ28" s="757"/>
      <c r="KUA28" s="757"/>
      <c r="KUB28" s="757"/>
      <c r="KUC28" s="757"/>
      <c r="KUD28" s="757"/>
      <c r="KUE28" s="757"/>
      <c r="KUF28" s="757"/>
      <c r="KUG28" s="757"/>
      <c r="KUH28" s="757"/>
      <c r="KUI28" s="757"/>
      <c r="KUJ28" s="757"/>
      <c r="KUK28" s="757"/>
      <c r="KUL28" s="757"/>
      <c r="KUM28" s="757"/>
      <c r="KUN28" s="757"/>
      <c r="KUO28" s="757"/>
      <c r="KUP28" s="757"/>
      <c r="KUQ28" s="757"/>
      <c r="KUR28" s="757"/>
      <c r="KUS28" s="757"/>
      <c r="KUT28" s="757"/>
      <c r="KUU28" s="757"/>
      <c r="KUV28" s="757"/>
      <c r="KUW28" s="757"/>
      <c r="KUX28" s="757"/>
      <c r="KUY28" s="757"/>
      <c r="KUZ28" s="757"/>
      <c r="KVA28" s="757"/>
      <c r="KVB28" s="757"/>
      <c r="KVC28" s="757"/>
      <c r="KVD28" s="757"/>
      <c r="KVE28" s="757"/>
      <c r="KVF28" s="757"/>
      <c r="KVG28" s="757"/>
      <c r="KVH28" s="757"/>
      <c r="KVI28" s="757"/>
      <c r="KVJ28" s="757"/>
      <c r="KVK28" s="757"/>
      <c r="KVL28" s="757"/>
      <c r="KVM28" s="757"/>
      <c r="KVN28" s="757"/>
      <c r="KVO28" s="757"/>
      <c r="KVP28" s="757"/>
      <c r="KVQ28" s="757"/>
      <c r="KVR28" s="757"/>
      <c r="KVS28" s="757"/>
      <c r="KVT28" s="757"/>
      <c r="KVU28" s="757"/>
      <c r="KVV28" s="757"/>
      <c r="KVW28" s="757"/>
      <c r="KVX28" s="757"/>
      <c r="KVY28" s="757"/>
      <c r="KVZ28" s="757"/>
      <c r="KWA28" s="757"/>
      <c r="KWB28" s="757"/>
      <c r="KWC28" s="757"/>
      <c r="KWD28" s="757"/>
      <c r="KWE28" s="757"/>
      <c r="KWF28" s="757"/>
      <c r="KWG28" s="757"/>
      <c r="KWH28" s="757"/>
      <c r="KWI28" s="757"/>
      <c r="KWJ28" s="757"/>
      <c r="KWK28" s="757"/>
      <c r="KWL28" s="757"/>
      <c r="KWM28" s="757"/>
      <c r="KWN28" s="757"/>
      <c r="KWO28" s="757"/>
      <c r="KWP28" s="757"/>
      <c r="KWQ28" s="757"/>
      <c r="KWR28" s="757"/>
      <c r="KWS28" s="757"/>
      <c r="KWT28" s="757"/>
      <c r="KWU28" s="757"/>
      <c r="KWV28" s="757"/>
      <c r="KWW28" s="757"/>
      <c r="KWX28" s="757"/>
      <c r="KWY28" s="757"/>
      <c r="KWZ28" s="757"/>
      <c r="KXA28" s="757"/>
      <c r="KXB28" s="757"/>
      <c r="KXC28" s="757"/>
      <c r="KXD28" s="757"/>
      <c r="KXE28" s="757"/>
      <c r="KXF28" s="757"/>
      <c r="KXG28" s="757"/>
      <c r="KXH28" s="757"/>
      <c r="KXI28" s="757"/>
      <c r="KXJ28" s="757"/>
      <c r="KXK28" s="757"/>
      <c r="KXL28" s="757"/>
      <c r="KXM28" s="757"/>
      <c r="KXN28" s="757"/>
      <c r="KXO28" s="757"/>
      <c r="KXP28" s="757"/>
      <c r="KXQ28" s="757"/>
      <c r="KXR28" s="757"/>
      <c r="KXS28" s="757"/>
      <c r="KXT28" s="757"/>
      <c r="KXU28" s="757"/>
      <c r="KXV28" s="757"/>
      <c r="KXW28" s="757"/>
      <c r="KXX28" s="757"/>
      <c r="KXY28" s="757"/>
      <c r="KXZ28" s="757"/>
      <c r="KYA28" s="757"/>
      <c r="KYB28" s="757"/>
      <c r="KYC28" s="757"/>
      <c r="KYD28" s="757"/>
      <c r="KYE28" s="757"/>
      <c r="KYF28" s="757"/>
      <c r="KYG28" s="757"/>
      <c r="KYH28" s="757"/>
      <c r="KYI28" s="757"/>
      <c r="KYJ28" s="757"/>
      <c r="KYK28" s="757"/>
      <c r="KYL28" s="757"/>
      <c r="KYM28" s="757"/>
      <c r="KYN28" s="757"/>
      <c r="KYO28" s="757"/>
      <c r="KYP28" s="757"/>
      <c r="KYQ28" s="757"/>
      <c r="KYR28" s="757"/>
      <c r="KYS28" s="757"/>
      <c r="KYT28" s="757"/>
      <c r="KYU28" s="757"/>
      <c r="KYV28" s="757"/>
      <c r="KYW28" s="757"/>
      <c r="KYX28" s="757"/>
      <c r="KYY28" s="757"/>
      <c r="KYZ28" s="757"/>
      <c r="KZA28" s="757"/>
      <c r="KZB28" s="757"/>
      <c r="KZC28" s="757"/>
      <c r="KZD28" s="757"/>
      <c r="KZE28" s="757"/>
      <c r="KZF28" s="757"/>
      <c r="KZG28" s="757"/>
      <c r="KZH28" s="757"/>
      <c r="KZI28" s="757"/>
      <c r="KZJ28" s="757"/>
      <c r="KZK28" s="757"/>
      <c r="KZL28" s="757"/>
      <c r="KZM28" s="757"/>
      <c r="KZN28" s="757"/>
      <c r="KZO28" s="757"/>
      <c r="KZP28" s="757"/>
      <c r="KZQ28" s="757"/>
      <c r="KZR28" s="757"/>
      <c r="KZS28" s="757"/>
      <c r="KZT28" s="757"/>
      <c r="KZU28" s="757"/>
      <c r="KZV28" s="757"/>
      <c r="KZW28" s="757"/>
      <c r="KZX28" s="757"/>
      <c r="KZY28" s="757"/>
      <c r="KZZ28" s="757"/>
      <c r="LAA28" s="757"/>
      <c r="LAB28" s="757"/>
      <c r="LAC28" s="757"/>
      <c r="LAD28" s="757"/>
      <c r="LAE28" s="757"/>
      <c r="LAF28" s="757"/>
      <c r="LAG28" s="757"/>
      <c r="LAH28" s="757"/>
      <c r="LAI28" s="757"/>
      <c r="LAJ28" s="757"/>
      <c r="LAK28" s="757"/>
      <c r="LAL28" s="757"/>
      <c r="LAM28" s="757"/>
      <c r="LAN28" s="757"/>
      <c r="LAO28" s="757"/>
      <c r="LAP28" s="757"/>
      <c r="LAQ28" s="757"/>
      <c r="LAR28" s="757"/>
      <c r="LAS28" s="757"/>
      <c r="LAT28" s="757"/>
      <c r="LAU28" s="757"/>
      <c r="LAV28" s="757"/>
      <c r="LAW28" s="757"/>
      <c r="LAX28" s="757"/>
      <c r="LAY28" s="757"/>
      <c r="LAZ28" s="757"/>
      <c r="LBA28" s="757"/>
      <c r="LBB28" s="757"/>
      <c r="LBC28" s="757"/>
      <c r="LBD28" s="757"/>
      <c r="LBE28" s="757"/>
      <c r="LBF28" s="757"/>
      <c r="LBG28" s="757"/>
      <c r="LBH28" s="757"/>
      <c r="LBI28" s="757"/>
      <c r="LBJ28" s="757"/>
      <c r="LBK28" s="757"/>
      <c r="LBL28" s="757"/>
      <c r="LBM28" s="757"/>
      <c r="LBN28" s="757"/>
      <c r="LBO28" s="757"/>
      <c r="LBP28" s="757"/>
      <c r="LBQ28" s="757"/>
      <c r="LBR28" s="757"/>
      <c r="LBS28" s="757"/>
      <c r="LBT28" s="757"/>
      <c r="LBU28" s="757"/>
      <c r="LBV28" s="757"/>
      <c r="LBW28" s="757"/>
      <c r="LBX28" s="757"/>
      <c r="LBY28" s="757"/>
      <c r="LBZ28" s="757"/>
      <c r="LCA28" s="757"/>
      <c r="LCB28" s="757"/>
      <c r="LCC28" s="757"/>
      <c r="LCD28" s="757"/>
      <c r="LCE28" s="757"/>
      <c r="LCF28" s="757"/>
      <c r="LCG28" s="757"/>
      <c r="LCH28" s="757"/>
      <c r="LCI28" s="757"/>
      <c r="LCJ28" s="757"/>
      <c r="LCK28" s="757"/>
      <c r="LCL28" s="757"/>
      <c r="LCM28" s="757"/>
      <c r="LCN28" s="757"/>
      <c r="LCO28" s="757"/>
      <c r="LCP28" s="757"/>
      <c r="LCQ28" s="757"/>
      <c r="LCR28" s="757"/>
      <c r="LCS28" s="757"/>
      <c r="LCT28" s="757"/>
      <c r="LCU28" s="757"/>
      <c r="LCV28" s="757"/>
      <c r="LCW28" s="757"/>
      <c r="LCX28" s="757"/>
      <c r="LCY28" s="757"/>
      <c r="LCZ28" s="757"/>
      <c r="LDA28" s="757"/>
      <c r="LDB28" s="757"/>
      <c r="LDC28" s="757"/>
      <c r="LDD28" s="757"/>
      <c r="LDE28" s="757"/>
      <c r="LDF28" s="757"/>
      <c r="LDG28" s="757"/>
      <c r="LDH28" s="757"/>
      <c r="LDI28" s="757"/>
      <c r="LDJ28" s="757"/>
      <c r="LDK28" s="757"/>
      <c r="LDL28" s="757"/>
      <c r="LDM28" s="757"/>
      <c r="LDN28" s="757"/>
      <c r="LDO28" s="757"/>
      <c r="LDP28" s="757"/>
      <c r="LDQ28" s="757"/>
      <c r="LDR28" s="757"/>
      <c r="LDS28" s="757"/>
      <c r="LDT28" s="757"/>
      <c r="LDU28" s="757"/>
      <c r="LDV28" s="757"/>
      <c r="LDW28" s="757"/>
      <c r="LDX28" s="757"/>
      <c r="LDY28" s="757"/>
      <c r="LDZ28" s="757"/>
      <c r="LEA28" s="757"/>
      <c r="LEB28" s="757"/>
      <c r="LEC28" s="757"/>
      <c r="LED28" s="757"/>
      <c r="LEE28" s="757"/>
      <c r="LEF28" s="757"/>
      <c r="LEG28" s="757"/>
      <c r="LEH28" s="757"/>
      <c r="LEI28" s="757"/>
      <c r="LEJ28" s="757"/>
      <c r="LEK28" s="757"/>
      <c r="LEL28" s="757"/>
      <c r="LEM28" s="757"/>
      <c r="LEN28" s="757"/>
      <c r="LEO28" s="757"/>
      <c r="LEP28" s="757"/>
      <c r="LEQ28" s="757"/>
      <c r="LER28" s="757"/>
      <c r="LES28" s="757"/>
      <c r="LET28" s="757"/>
      <c r="LEU28" s="757"/>
      <c r="LEV28" s="757"/>
      <c r="LEW28" s="757"/>
      <c r="LEX28" s="757"/>
      <c r="LEY28" s="757"/>
      <c r="LEZ28" s="757"/>
      <c r="LFA28" s="757"/>
      <c r="LFB28" s="757"/>
      <c r="LFC28" s="757"/>
      <c r="LFD28" s="757"/>
      <c r="LFE28" s="757"/>
      <c r="LFF28" s="757"/>
      <c r="LFG28" s="757"/>
      <c r="LFH28" s="757"/>
      <c r="LFI28" s="757"/>
      <c r="LFJ28" s="757"/>
      <c r="LFK28" s="757"/>
      <c r="LFL28" s="757"/>
      <c r="LFM28" s="757"/>
      <c r="LFN28" s="757"/>
      <c r="LFO28" s="757"/>
      <c r="LFP28" s="757"/>
      <c r="LFQ28" s="757"/>
      <c r="LFR28" s="757"/>
      <c r="LFS28" s="757"/>
      <c r="LFT28" s="757"/>
      <c r="LFU28" s="757"/>
      <c r="LFV28" s="757"/>
      <c r="LFW28" s="757"/>
      <c r="LFX28" s="757"/>
      <c r="LFY28" s="757"/>
      <c r="LFZ28" s="757"/>
      <c r="LGA28" s="757"/>
      <c r="LGB28" s="757"/>
      <c r="LGC28" s="757"/>
      <c r="LGD28" s="757"/>
      <c r="LGE28" s="757"/>
      <c r="LGF28" s="757"/>
      <c r="LGG28" s="757"/>
      <c r="LGH28" s="757"/>
      <c r="LGI28" s="757"/>
      <c r="LGJ28" s="757"/>
      <c r="LGK28" s="757"/>
      <c r="LGL28" s="757"/>
      <c r="LGM28" s="757"/>
      <c r="LGN28" s="757"/>
      <c r="LGO28" s="757"/>
      <c r="LGP28" s="757"/>
      <c r="LGQ28" s="757"/>
      <c r="LGR28" s="757"/>
      <c r="LGS28" s="757"/>
      <c r="LGT28" s="757"/>
      <c r="LGU28" s="757"/>
      <c r="LGV28" s="757"/>
      <c r="LGW28" s="757"/>
      <c r="LGX28" s="757"/>
      <c r="LGY28" s="757"/>
      <c r="LGZ28" s="757"/>
      <c r="LHA28" s="757"/>
      <c r="LHB28" s="757"/>
      <c r="LHC28" s="757"/>
      <c r="LHD28" s="757"/>
      <c r="LHE28" s="757"/>
      <c r="LHF28" s="757"/>
      <c r="LHG28" s="757"/>
      <c r="LHH28" s="757"/>
      <c r="LHI28" s="757"/>
      <c r="LHJ28" s="757"/>
      <c r="LHK28" s="757"/>
      <c r="LHL28" s="757"/>
      <c r="LHM28" s="757"/>
      <c r="LHN28" s="757"/>
      <c r="LHO28" s="757"/>
      <c r="LHP28" s="757"/>
      <c r="LHQ28" s="757"/>
      <c r="LHR28" s="757"/>
      <c r="LHS28" s="757"/>
      <c r="LHT28" s="757"/>
      <c r="LHU28" s="757"/>
      <c r="LHV28" s="757"/>
      <c r="LHW28" s="757"/>
      <c r="LHX28" s="757"/>
      <c r="LHY28" s="757"/>
      <c r="LHZ28" s="757"/>
      <c r="LIA28" s="757"/>
      <c r="LIB28" s="757"/>
      <c r="LIC28" s="757"/>
      <c r="LID28" s="757"/>
      <c r="LIE28" s="757"/>
      <c r="LIF28" s="757"/>
      <c r="LIG28" s="757"/>
      <c r="LIH28" s="757"/>
      <c r="LII28" s="757"/>
      <c r="LIJ28" s="757"/>
      <c r="LIK28" s="757"/>
      <c r="LIL28" s="757"/>
      <c r="LIM28" s="757"/>
      <c r="LIN28" s="757"/>
      <c r="LIO28" s="757"/>
      <c r="LIP28" s="757"/>
      <c r="LIQ28" s="757"/>
      <c r="LIR28" s="757"/>
      <c r="LIS28" s="757"/>
      <c r="LIT28" s="757"/>
      <c r="LIU28" s="757"/>
      <c r="LIV28" s="757"/>
      <c r="LIW28" s="757"/>
      <c r="LIX28" s="757"/>
      <c r="LIY28" s="757"/>
      <c r="LIZ28" s="757"/>
      <c r="LJA28" s="757"/>
      <c r="LJB28" s="757"/>
      <c r="LJC28" s="757"/>
      <c r="LJD28" s="757"/>
      <c r="LJE28" s="757"/>
      <c r="LJF28" s="757"/>
      <c r="LJG28" s="757"/>
      <c r="LJH28" s="757"/>
      <c r="LJI28" s="757"/>
      <c r="LJJ28" s="757"/>
      <c r="LJK28" s="757"/>
      <c r="LJL28" s="757"/>
      <c r="LJM28" s="757"/>
      <c r="LJN28" s="757"/>
      <c r="LJO28" s="757"/>
      <c r="LJP28" s="757"/>
      <c r="LJQ28" s="757"/>
      <c r="LJR28" s="757"/>
      <c r="LJS28" s="757"/>
      <c r="LJT28" s="757"/>
      <c r="LJU28" s="757"/>
      <c r="LJV28" s="757"/>
      <c r="LJW28" s="757"/>
      <c r="LJX28" s="757"/>
      <c r="LJY28" s="757"/>
      <c r="LJZ28" s="757"/>
      <c r="LKA28" s="757"/>
      <c r="LKB28" s="757"/>
      <c r="LKC28" s="757"/>
      <c r="LKD28" s="757"/>
      <c r="LKE28" s="757"/>
      <c r="LKF28" s="757"/>
      <c r="LKG28" s="757"/>
      <c r="LKH28" s="757"/>
      <c r="LKI28" s="757"/>
      <c r="LKJ28" s="757"/>
      <c r="LKK28" s="757"/>
      <c r="LKL28" s="757"/>
      <c r="LKM28" s="757"/>
      <c r="LKN28" s="757"/>
      <c r="LKO28" s="757"/>
      <c r="LKP28" s="757"/>
      <c r="LKQ28" s="757"/>
      <c r="LKR28" s="757"/>
      <c r="LKS28" s="757"/>
      <c r="LKT28" s="757"/>
      <c r="LKU28" s="757"/>
      <c r="LKV28" s="757"/>
      <c r="LKW28" s="757"/>
      <c r="LKX28" s="757"/>
      <c r="LKY28" s="757"/>
      <c r="LKZ28" s="757"/>
      <c r="LLA28" s="757"/>
      <c r="LLB28" s="757"/>
      <c r="LLC28" s="757"/>
      <c r="LLD28" s="757"/>
      <c r="LLE28" s="757"/>
      <c r="LLF28" s="757"/>
      <c r="LLG28" s="757"/>
      <c r="LLH28" s="757"/>
      <c r="LLI28" s="757"/>
      <c r="LLJ28" s="757"/>
      <c r="LLK28" s="757"/>
      <c r="LLL28" s="757"/>
      <c r="LLM28" s="757"/>
      <c r="LLN28" s="757"/>
      <c r="LLO28" s="757"/>
      <c r="LLP28" s="757"/>
      <c r="LLQ28" s="757"/>
      <c r="LLR28" s="757"/>
      <c r="LLS28" s="757"/>
      <c r="LLT28" s="757"/>
      <c r="LLU28" s="757"/>
      <c r="LLV28" s="757"/>
      <c r="LLW28" s="757"/>
      <c r="LLX28" s="757"/>
      <c r="LLY28" s="757"/>
      <c r="LLZ28" s="757"/>
      <c r="LMA28" s="757"/>
      <c r="LMB28" s="757"/>
      <c r="LMC28" s="757"/>
      <c r="LMD28" s="757"/>
      <c r="LME28" s="757"/>
      <c r="LMF28" s="757"/>
      <c r="LMG28" s="757"/>
      <c r="LMH28" s="757"/>
      <c r="LMI28" s="757"/>
      <c r="LMJ28" s="757"/>
      <c r="LMK28" s="757"/>
      <c r="LML28" s="757"/>
      <c r="LMM28" s="757"/>
      <c r="LMN28" s="757"/>
      <c r="LMO28" s="757"/>
      <c r="LMP28" s="757"/>
      <c r="LMQ28" s="757"/>
      <c r="LMR28" s="757"/>
      <c r="LMS28" s="757"/>
      <c r="LMT28" s="757"/>
      <c r="LMU28" s="757"/>
      <c r="LMV28" s="757"/>
      <c r="LMW28" s="757"/>
      <c r="LMX28" s="757"/>
      <c r="LMY28" s="757"/>
      <c r="LMZ28" s="757"/>
      <c r="LNA28" s="757"/>
      <c r="LNB28" s="757"/>
      <c r="LNC28" s="757"/>
      <c r="LND28" s="757"/>
      <c r="LNE28" s="757"/>
      <c r="LNF28" s="757"/>
      <c r="LNG28" s="757"/>
      <c r="LNH28" s="757"/>
      <c r="LNI28" s="757"/>
      <c r="LNJ28" s="757"/>
      <c r="LNK28" s="757"/>
      <c r="LNL28" s="757"/>
      <c r="LNM28" s="757"/>
      <c r="LNN28" s="757"/>
      <c r="LNO28" s="757"/>
      <c r="LNP28" s="757"/>
      <c r="LNQ28" s="757"/>
      <c r="LNR28" s="757"/>
      <c r="LNS28" s="757"/>
      <c r="LNT28" s="757"/>
      <c r="LNU28" s="757"/>
      <c r="LNV28" s="757"/>
      <c r="LNW28" s="757"/>
      <c r="LNX28" s="757"/>
      <c r="LNY28" s="757"/>
      <c r="LNZ28" s="757"/>
      <c r="LOA28" s="757"/>
      <c r="LOB28" s="757"/>
      <c r="LOC28" s="757"/>
      <c r="LOD28" s="757"/>
      <c r="LOE28" s="757"/>
      <c r="LOF28" s="757"/>
      <c r="LOG28" s="757"/>
      <c r="LOH28" s="757"/>
      <c r="LOI28" s="757"/>
      <c r="LOJ28" s="757"/>
      <c r="LOK28" s="757"/>
      <c r="LOL28" s="757"/>
      <c r="LOM28" s="757"/>
      <c r="LON28" s="757"/>
      <c r="LOO28" s="757"/>
      <c r="LOP28" s="757"/>
      <c r="LOQ28" s="757"/>
      <c r="LOR28" s="757"/>
      <c r="LOS28" s="757"/>
      <c r="LOT28" s="757"/>
      <c r="LOU28" s="757"/>
      <c r="LOV28" s="757"/>
      <c r="LOW28" s="757"/>
      <c r="LOX28" s="757"/>
      <c r="LOY28" s="757"/>
      <c r="LOZ28" s="757"/>
      <c r="LPA28" s="757"/>
      <c r="LPB28" s="757"/>
      <c r="LPC28" s="757"/>
      <c r="LPD28" s="757"/>
      <c r="LPE28" s="757"/>
      <c r="LPF28" s="757"/>
      <c r="LPG28" s="757"/>
      <c r="LPH28" s="757"/>
      <c r="LPI28" s="757"/>
      <c r="LPJ28" s="757"/>
      <c r="LPK28" s="757"/>
      <c r="LPL28" s="757"/>
      <c r="LPM28" s="757"/>
      <c r="LPN28" s="757"/>
      <c r="LPO28" s="757"/>
      <c r="LPP28" s="757"/>
      <c r="LPQ28" s="757"/>
      <c r="LPR28" s="757"/>
      <c r="LPS28" s="757"/>
      <c r="LPT28" s="757"/>
      <c r="LPU28" s="757"/>
      <c r="LPV28" s="757"/>
      <c r="LPW28" s="757"/>
      <c r="LPX28" s="757"/>
      <c r="LPY28" s="757"/>
      <c r="LPZ28" s="757"/>
      <c r="LQA28" s="757"/>
      <c r="LQB28" s="757"/>
      <c r="LQC28" s="757"/>
      <c r="LQD28" s="757"/>
      <c r="LQE28" s="757"/>
      <c r="LQF28" s="757"/>
      <c r="LQG28" s="757"/>
      <c r="LQH28" s="757"/>
      <c r="LQI28" s="757"/>
      <c r="LQJ28" s="757"/>
      <c r="LQK28" s="757"/>
      <c r="LQL28" s="757"/>
      <c r="LQM28" s="757"/>
      <c r="LQN28" s="757"/>
      <c r="LQO28" s="757"/>
      <c r="LQP28" s="757"/>
      <c r="LQQ28" s="757"/>
      <c r="LQR28" s="757"/>
      <c r="LQS28" s="757"/>
      <c r="LQT28" s="757"/>
      <c r="LQU28" s="757"/>
      <c r="LQV28" s="757"/>
      <c r="LQW28" s="757"/>
      <c r="LQX28" s="757"/>
      <c r="LQY28" s="757"/>
      <c r="LQZ28" s="757"/>
      <c r="LRA28" s="757"/>
      <c r="LRB28" s="757"/>
      <c r="LRC28" s="757"/>
      <c r="LRD28" s="757"/>
      <c r="LRE28" s="757"/>
      <c r="LRF28" s="757"/>
      <c r="LRG28" s="757"/>
      <c r="LRH28" s="757"/>
      <c r="LRI28" s="757"/>
      <c r="LRJ28" s="757"/>
      <c r="LRK28" s="757"/>
      <c r="LRL28" s="757"/>
      <c r="LRM28" s="757"/>
      <c r="LRN28" s="757"/>
      <c r="LRO28" s="757"/>
      <c r="LRP28" s="757"/>
      <c r="LRQ28" s="757"/>
      <c r="LRR28" s="757"/>
      <c r="LRS28" s="757"/>
      <c r="LRT28" s="757"/>
      <c r="LRU28" s="757"/>
      <c r="LRV28" s="757"/>
      <c r="LRW28" s="757"/>
      <c r="LRX28" s="757"/>
      <c r="LRY28" s="757"/>
      <c r="LRZ28" s="757"/>
      <c r="LSA28" s="757"/>
      <c r="LSB28" s="757"/>
      <c r="LSC28" s="757"/>
      <c r="LSD28" s="757"/>
      <c r="LSE28" s="757"/>
      <c r="LSF28" s="757"/>
      <c r="LSG28" s="757"/>
      <c r="LSH28" s="757"/>
      <c r="LSI28" s="757"/>
      <c r="LSJ28" s="757"/>
      <c r="LSK28" s="757"/>
      <c r="LSL28" s="757"/>
      <c r="LSM28" s="757"/>
      <c r="LSN28" s="757"/>
      <c r="LSO28" s="757"/>
      <c r="LSP28" s="757"/>
      <c r="LSQ28" s="757"/>
      <c r="LSR28" s="757"/>
      <c r="LSS28" s="757"/>
      <c r="LST28" s="757"/>
      <c r="LSU28" s="757"/>
      <c r="LSV28" s="757"/>
      <c r="LSW28" s="757"/>
      <c r="LSX28" s="757"/>
      <c r="LSY28" s="757"/>
      <c r="LSZ28" s="757"/>
      <c r="LTA28" s="757"/>
      <c r="LTB28" s="757"/>
      <c r="LTC28" s="757"/>
      <c r="LTD28" s="757"/>
      <c r="LTE28" s="757"/>
      <c r="LTF28" s="757"/>
      <c r="LTG28" s="757"/>
      <c r="LTH28" s="757"/>
      <c r="LTI28" s="757"/>
      <c r="LTJ28" s="757"/>
      <c r="LTK28" s="757"/>
      <c r="LTL28" s="757"/>
      <c r="LTM28" s="757"/>
      <c r="LTN28" s="757"/>
      <c r="LTO28" s="757"/>
      <c r="LTP28" s="757"/>
      <c r="LTQ28" s="757"/>
      <c r="LTR28" s="757"/>
      <c r="LTS28" s="757"/>
      <c r="LTT28" s="757"/>
      <c r="LTU28" s="757"/>
      <c r="LTV28" s="757"/>
      <c r="LTW28" s="757"/>
      <c r="LTX28" s="757"/>
      <c r="LTY28" s="757"/>
      <c r="LTZ28" s="757"/>
      <c r="LUA28" s="757"/>
      <c r="LUB28" s="757"/>
      <c r="LUC28" s="757"/>
      <c r="LUD28" s="757"/>
      <c r="LUE28" s="757"/>
      <c r="LUF28" s="757"/>
      <c r="LUG28" s="757"/>
      <c r="LUH28" s="757"/>
      <c r="LUI28" s="757"/>
      <c r="LUJ28" s="757"/>
      <c r="LUK28" s="757"/>
      <c r="LUL28" s="757"/>
      <c r="LUM28" s="757"/>
      <c r="LUN28" s="757"/>
      <c r="LUO28" s="757"/>
      <c r="LUP28" s="757"/>
      <c r="LUQ28" s="757"/>
      <c r="LUR28" s="757"/>
      <c r="LUS28" s="757"/>
      <c r="LUT28" s="757"/>
      <c r="LUU28" s="757"/>
      <c r="LUV28" s="757"/>
      <c r="LUW28" s="757"/>
      <c r="LUX28" s="757"/>
      <c r="LUY28" s="757"/>
      <c r="LUZ28" s="757"/>
      <c r="LVA28" s="757"/>
      <c r="LVB28" s="757"/>
      <c r="LVC28" s="757"/>
      <c r="LVD28" s="757"/>
      <c r="LVE28" s="757"/>
      <c r="LVF28" s="757"/>
      <c r="LVG28" s="757"/>
      <c r="LVH28" s="757"/>
      <c r="LVI28" s="757"/>
      <c r="LVJ28" s="757"/>
      <c r="LVK28" s="757"/>
      <c r="LVL28" s="757"/>
      <c r="LVM28" s="757"/>
      <c r="LVN28" s="757"/>
      <c r="LVO28" s="757"/>
      <c r="LVP28" s="757"/>
      <c r="LVQ28" s="757"/>
      <c r="LVR28" s="757"/>
      <c r="LVS28" s="757"/>
      <c r="LVT28" s="757"/>
      <c r="LVU28" s="757"/>
      <c r="LVV28" s="757"/>
      <c r="LVW28" s="757"/>
      <c r="LVX28" s="757"/>
      <c r="LVY28" s="757"/>
      <c r="LVZ28" s="757"/>
      <c r="LWA28" s="757"/>
      <c r="LWB28" s="757"/>
      <c r="LWC28" s="757"/>
      <c r="LWD28" s="757"/>
      <c r="LWE28" s="757"/>
      <c r="LWF28" s="757"/>
      <c r="LWG28" s="757"/>
      <c r="LWH28" s="757"/>
      <c r="LWI28" s="757"/>
      <c r="LWJ28" s="757"/>
      <c r="LWK28" s="757"/>
      <c r="LWL28" s="757"/>
      <c r="LWM28" s="757"/>
      <c r="LWN28" s="757"/>
      <c r="LWO28" s="757"/>
      <c r="LWP28" s="757"/>
      <c r="LWQ28" s="757"/>
      <c r="LWR28" s="757"/>
      <c r="LWS28" s="757"/>
      <c r="LWT28" s="757"/>
      <c r="LWU28" s="757"/>
      <c r="LWV28" s="757"/>
      <c r="LWW28" s="757"/>
      <c r="LWX28" s="757"/>
      <c r="LWY28" s="757"/>
      <c r="LWZ28" s="757"/>
      <c r="LXA28" s="757"/>
      <c r="LXB28" s="757"/>
      <c r="LXC28" s="757"/>
      <c r="LXD28" s="757"/>
      <c r="LXE28" s="757"/>
      <c r="LXF28" s="757"/>
      <c r="LXG28" s="757"/>
      <c r="LXH28" s="757"/>
      <c r="LXI28" s="757"/>
      <c r="LXJ28" s="757"/>
      <c r="LXK28" s="757"/>
      <c r="LXL28" s="757"/>
      <c r="LXM28" s="757"/>
      <c r="LXN28" s="757"/>
      <c r="LXO28" s="757"/>
      <c r="LXP28" s="757"/>
      <c r="LXQ28" s="757"/>
      <c r="LXR28" s="757"/>
      <c r="LXS28" s="757"/>
      <c r="LXT28" s="757"/>
      <c r="LXU28" s="757"/>
      <c r="LXV28" s="757"/>
      <c r="LXW28" s="757"/>
      <c r="LXX28" s="757"/>
      <c r="LXY28" s="757"/>
      <c r="LXZ28" s="757"/>
      <c r="LYA28" s="757"/>
      <c r="LYB28" s="757"/>
      <c r="LYC28" s="757"/>
      <c r="LYD28" s="757"/>
      <c r="LYE28" s="757"/>
      <c r="LYF28" s="757"/>
      <c r="LYG28" s="757"/>
      <c r="LYH28" s="757"/>
      <c r="LYI28" s="757"/>
      <c r="LYJ28" s="757"/>
      <c r="LYK28" s="757"/>
      <c r="LYL28" s="757"/>
      <c r="LYM28" s="757"/>
      <c r="LYN28" s="757"/>
      <c r="LYO28" s="757"/>
      <c r="LYP28" s="757"/>
      <c r="LYQ28" s="757"/>
      <c r="LYR28" s="757"/>
      <c r="LYS28" s="757"/>
      <c r="LYT28" s="757"/>
      <c r="LYU28" s="757"/>
      <c r="LYV28" s="757"/>
      <c r="LYW28" s="757"/>
      <c r="LYX28" s="757"/>
      <c r="LYY28" s="757"/>
      <c r="LYZ28" s="757"/>
      <c r="LZA28" s="757"/>
      <c r="LZB28" s="757"/>
      <c r="LZC28" s="757"/>
      <c r="LZD28" s="757"/>
      <c r="LZE28" s="757"/>
      <c r="LZF28" s="757"/>
      <c r="LZG28" s="757"/>
      <c r="LZH28" s="757"/>
      <c r="LZI28" s="757"/>
      <c r="LZJ28" s="757"/>
      <c r="LZK28" s="757"/>
      <c r="LZL28" s="757"/>
      <c r="LZM28" s="757"/>
      <c r="LZN28" s="757"/>
      <c r="LZO28" s="757"/>
      <c r="LZP28" s="757"/>
      <c r="LZQ28" s="757"/>
      <c r="LZR28" s="757"/>
      <c r="LZS28" s="757"/>
      <c r="LZT28" s="757"/>
      <c r="LZU28" s="757"/>
      <c r="LZV28" s="757"/>
      <c r="LZW28" s="757"/>
      <c r="LZX28" s="757"/>
      <c r="LZY28" s="757"/>
      <c r="LZZ28" s="757"/>
      <c r="MAA28" s="757"/>
      <c r="MAB28" s="757"/>
      <c r="MAC28" s="757"/>
      <c r="MAD28" s="757"/>
      <c r="MAE28" s="757"/>
      <c r="MAF28" s="757"/>
      <c r="MAG28" s="757"/>
      <c r="MAH28" s="757"/>
      <c r="MAI28" s="757"/>
      <c r="MAJ28" s="757"/>
      <c r="MAK28" s="757"/>
      <c r="MAL28" s="757"/>
      <c r="MAM28" s="757"/>
      <c r="MAN28" s="757"/>
      <c r="MAO28" s="757"/>
      <c r="MAP28" s="757"/>
      <c r="MAQ28" s="757"/>
      <c r="MAR28" s="757"/>
      <c r="MAS28" s="757"/>
      <c r="MAT28" s="757"/>
      <c r="MAU28" s="757"/>
      <c r="MAV28" s="757"/>
      <c r="MAW28" s="757"/>
      <c r="MAX28" s="757"/>
      <c r="MAY28" s="757"/>
      <c r="MAZ28" s="757"/>
      <c r="MBA28" s="757"/>
      <c r="MBB28" s="757"/>
      <c r="MBC28" s="757"/>
      <c r="MBD28" s="757"/>
      <c r="MBE28" s="757"/>
      <c r="MBF28" s="757"/>
      <c r="MBG28" s="757"/>
      <c r="MBH28" s="757"/>
      <c r="MBI28" s="757"/>
      <c r="MBJ28" s="757"/>
      <c r="MBK28" s="757"/>
      <c r="MBL28" s="757"/>
      <c r="MBM28" s="757"/>
      <c r="MBN28" s="757"/>
      <c r="MBO28" s="757"/>
      <c r="MBP28" s="757"/>
      <c r="MBQ28" s="757"/>
      <c r="MBR28" s="757"/>
      <c r="MBS28" s="757"/>
      <c r="MBT28" s="757"/>
      <c r="MBU28" s="757"/>
      <c r="MBV28" s="757"/>
      <c r="MBW28" s="757"/>
      <c r="MBX28" s="757"/>
      <c r="MBY28" s="757"/>
      <c r="MBZ28" s="757"/>
      <c r="MCA28" s="757"/>
      <c r="MCB28" s="757"/>
      <c r="MCC28" s="757"/>
      <c r="MCD28" s="757"/>
      <c r="MCE28" s="757"/>
      <c r="MCF28" s="757"/>
      <c r="MCG28" s="757"/>
      <c r="MCH28" s="757"/>
      <c r="MCI28" s="757"/>
      <c r="MCJ28" s="757"/>
      <c r="MCK28" s="757"/>
      <c r="MCL28" s="757"/>
      <c r="MCM28" s="757"/>
      <c r="MCN28" s="757"/>
      <c r="MCO28" s="757"/>
      <c r="MCP28" s="757"/>
      <c r="MCQ28" s="757"/>
      <c r="MCR28" s="757"/>
      <c r="MCS28" s="757"/>
      <c r="MCT28" s="757"/>
      <c r="MCU28" s="757"/>
      <c r="MCV28" s="757"/>
      <c r="MCW28" s="757"/>
      <c r="MCX28" s="757"/>
      <c r="MCY28" s="757"/>
      <c r="MCZ28" s="757"/>
      <c r="MDA28" s="757"/>
      <c r="MDB28" s="757"/>
      <c r="MDC28" s="757"/>
      <c r="MDD28" s="757"/>
      <c r="MDE28" s="757"/>
      <c r="MDF28" s="757"/>
      <c r="MDG28" s="757"/>
      <c r="MDH28" s="757"/>
      <c r="MDI28" s="757"/>
      <c r="MDJ28" s="757"/>
      <c r="MDK28" s="757"/>
      <c r="MDL28" s="757"/>
      <c r="MDM28" s="757"/>
      <c r="MDN28" s="757"/>
      <c r="MDO28" s="757"/>
      <c r="MDP28" s="757"/>
      <c r="MDQ28" s="757"/>
      <c r="MDR28" s="757"/>
      <c r="MDS28" s="757"/>
      <c r="MDT28" s="757"/>
      <c r="MDU28" s="757"/>
      <c r="MDV28" s="757"/>
      <c r="MDW28" s="757"/>
      <c r="MDX28" s="757"/>
      <c r="MDY28" s="757"/>
      <c r="MDZ28" s="757"/>
      <c r="MEA28" s="757"/>
      <c r="MEB28" s="757"/>
      <c r="MEC28" s="757"/>
      <c r="MED28" s="757"/>
      <c r="MEE28" s="757"/>
      <c r="MEF28" s="757"/>
      <c r="MEG28" s="757"/>
      <c r="MEH28" s="757"/>
      <c r="MEI28" s="757"/>
      <c r="MEJ28" s="757"/>
      <c r="MEK28" s="757"/>
      <c r="MEL28" s="757"/>
      <c r="MEM28" s="757"/>
      <c r="MEN28" s="757"/>
      <c r="MEO28" s="757"/>
      <c r="MEP28" s="757"/>
      <c r="MEQ28" s="757"/>
      <c r="MER28" s="757"/>
      <c r="MES28" s="757"/>
      <c r="MET28" s="757"/>
      <c r="MEU28" s="757"/>
      <c r="MEV28" s="757"/>
      <c r="MEW28" s="757"/>
      <c r="MEX28" s="757"/>
      <c r="MEY28" s="757"/>
      <c r="MEZ28" s="757"/>
      <c r="MFA28" s="757"/>
      <c r="MFB28" s="757"/>
      <c r="MFC28" s="757"/>
      <c r="MFD28" s="757"/>
      <c r="MFE28" s="757"/>
      <c r="MFF28" s="757"/>
      <c r="MFG28" s="757"/>
      <c r="MFH28" s="757"/>
      <c r="MFI28" s="757"/>
      <c r="MFJ28" s="757"/>
      <c r="MFK28" s="757"/>
      <c r="MFL28" s="757"/>
      <c r="MFM28" s="757"/>
      <c r="MFN28" s="757"/>
      <c r="MFO28" s="757"/>
      <c r="MFP28" s="757"/>
      <c r="MFQ28" s="757"/>
      <c r="MFR28" s="757"/>
      <c r="MFS28" s="757"/>
      <c r="MFT28" s="757"/>
      <c r="MFU28" s="757"/>
      <c r="MFV28" s="757"/>
      <c r="MFW28" s="757"/>
      <c r="MFX28" s="757"/>
      <c r="MFY28" s="757"/>
      <c r="MFZ28" s="757"/>
      <c r="MGA28" s="757"/>
      <c r="MGB28" s="757"/>
      <c r="MGC28" s="757"/>
      <c r="MGD28" s="757"/>
      <c r="MGE28" s="757"/>
      <c r="MGF28" s="757"/>
      <c r="MGG28" s="757"/>
      <c r="MGH28" s="757"/>
      <c r="MGI28" s="757"/>
      <c r="MGJ28" s="757"/>
      <c r="MGK28" s="757"/>
      <c r="MGL28" s="757"/>
      <c r="MGM28" s="757"/>
      <c r="MGN28" s="757"/>
      <c r="MGO28" s="757"/>
      <c r="MGP28" s="757"/>
      <c r="MGQ28" s="757"/>
      <c r="MGR28" s="757"/>
      <c r="MGS28" s="757"/>
      <c r="MGT28" s="757"/>
      <c r="MGU28" s="757"/>
      <c r="MGV28" s="757"/>
      <c r="MGW28" s="757"/>
      <c r="MGX28" s="757"/>
      <c r="MGY28" s="757"/>
      <c r="MGZ28" s="757"/>
      <c r="MHA28" s="757"/>
      <c r="MHB28" s="757"/>
      <c r="MHC28" s="757"/>
      <c r="MHD28" s="757"/>
      <c r="MHE28" s="757"/>
      <c r="MHF28" s="757"/>
      <c r="MHG28" s="757"/>
      <c r="MHH28" s="757"/>
      <c r="MHI28" s="757"/>
      <c r="MHJ28" s="757"/>
      <c r="MHK28" s="757"/>
      <c r="MHL28" s="757"/>
      <c r="MHM28" s="757"/>
      <c r="MHN28" s="757"/>
      <c r="MHO28" s="757"/>
      <c r="MHP28" s="757"/>
      <c r="MHQ28" s="757"/>
      <c r="MHR28" s="757"/>
      <c r="MHS28" s="757"/>
      <c r="MHT28" s="757"/>
      <c r="MHU28" s="757"/>
      <c r="MHV28" s="757"/>
      <c r="MHW28" s="757"/>
      <c r="MHX28" s="757"/>
      <c r="MHY28" s="757"/>
      <c r="MHZ28" s="757"/>
      <c r="MIA28" s="757"/>
      <c r="MIB28" s="757"/>
      <c r="MIC28" s="757"/>
      <c r="MID28" s="757"/>
      <c r="MIE28" s="757"/>
      <c r="MIF28" s="757"/>
      <c r="MIG28" s="757"/>
      <c r="MIH28" s="757"/>
      <c r="MII28" s="757"/>
      <c r="MIJ28" s="757"/>
      <c r="MIK28" s="757"/>
      <c r="MIL28" s="757"/>
      <c r="MIM28" s="757"/>
      <c r="MIN28" s="757"/>
      <c r="MIO28" s="757"/>
      <c r="MIP28" s="757"/>
      <c r="MIQ28" s="757"/>
      <c r="MIR28" s="757"/>
      <c r="MIS28" s="757"/>
      <c r="MIT28" s="757"/>
      <c r="MIU28" s="757"/>
      <c r="MIV28" s="757"/>
      <c r="MIW28" s="757"/>
      <c r="MIX28" s="757"/>
      <c r="MIY28" s="757"/>
      <c r="MIZ28" s="757"/>
      <c r="MJA28" s="757"/>
      <c r="MJB28" s="757"/>
      <c r="MJC28" s="757"/>
      <c r="MJD28" s="757"/>
      <c r="MJE28" s="757"/>
      <c r="MJF28" s="757"/>
      <c r="MJG28" s="757"/>
      <c r="MJH28" s="757"/>
      <c r="MJI28" s="757"/>
      <c r="MJJ28" s="757"/>
      <c r="MJK28" s="757"/>
      <c r="MJL28" s="757"/>
      <c r="MJM28" s="757"/>
      <c r="MJN28" s="757"/>
      <c r="MJO28" s="757"/>
      <c r="MJP28" s="757"/>
      <c r="MJQ28" s="757"/>
      <c r="MJR28" s="757"/>
      <c r="MJS28" s="757"/>
      <c r="MJT28" s="757"/>
      <c r="MJU28" s="757"/>
      <c r="MJV28" s="757"/>
      <c r="MJW28" s="757"/>
      <c r="MJX28" s="757"/>
      <c r="MJY28" s="757"/>
      <c r="MJZ28" s="757"/>
      <c r="MKA28" s="757"/>
      <c r="MKB28" s="757"/>
      <c r="MKC28" s="757"/>
      <c r="MKD28" s="757"/>
      <c r="MKE28" s="757"/>
      <c r="MKF28" s="757"/>
      <c r="MKG28" s="757"/>
      <c r="MKH28" s="757"/>
      <c r="MKI28" s="757"/>
      <c r="MKJ28" s="757"/>
      <c r="MKK28" s="757"/>
      <c r="MKL28" s="757"/>
      <c r="MKM28" s="757"/>
      <c r="MKN28" s="757"/>
      <c r="MKO28" s="757"/>
      <c r="MKP28" s="757"/>
      <c r="MKQ28" s="757"/>
      <c r="MKR28" s="757"/>
      <c r="MKS28" s="757"/>
      <c r="MKT28" s="757"/>
      <c r="MKU28" s="757"/>
      <c r="MKV28" s="757"/>
      <c r="MKW28" s="757"/>
      <c r="MKX28" s="757"/>
      <c r="MKY28" s="757"/>
      <c r="MKZ28" s="757"/>
      <c r="MLA28" s="757"/>
      <c r="MLB28" s="757"/>
      <c r="MLC28" s="757"/>
      <c r="MLD28" s="757"/>
      <c r="MLE28" s="757"/>
      <c r="MLF28" s="757"/>
      <c r="MLG28" s="757"/>
      <c r="MLH28" s="757"/>
      <c r="MLI28" s="757"/>
      <c r="MLJ28" s="757"/>
      <c r="MLK28" s="757"/>
      <c r="MLL28" s="757"/>
      <c r="MLM28" s="757"/>
      <c r="MLN28" s="757"/>
      <c r="MLO28" s="757"/>
      <c r="MLP28" s="757"/>
      <c r="MLQ28" s="757"/>
      <c r="MLR28" s="757"/>
      <c r="MLS28" s="757"/>
      <c r="MLT28" s="757"/>
      <c r="MLU28" s="757"/>
      <c r="MLV28" s="757"/>
      <c r="MLW28" s="757"/>
      <c r="MLX28" s="757"/>
      <c r="MLY28" s="757"/>
      <c r="MLZ28" s="757"/>
      <c r="MMA28" s="757"/>
      <c r="MMB28" s="757"/>
      <c r="MMC28" s="757"/>
      <c r="MMD28" s="757"/>
      <c r="MME28" s="757"/>
      <c r="MMF28" s="757"/>
      <c r="MMG28" s="757"/>
      <c r="MMH28" s="757"/>
      <c r="MMI28" s="757"/>
      <c r="MMJ28" s="757"/>
      <c r="MMK28" s="757"/>
      <c r="MML28" s="757"/>
      <c r="MMM28" s="757"/>
      <c r="MMN28" s="757"/>
      <c r="MMO28" s="757"/>
      <c r="MMP28" s="757"/>
      <c r="MMQ28" s="757"/>
      <c r="MMR28" s="757"/>
      <c r="MMS28" s="757"/>
      <c r="MMT28" s="757"/>
      <c r="MMU28" s="757"/>
      <c r="MMV28" s="757"/>
      <c r="MMW28" s="757"/>
      <c r="MMX28" s="757"/>
      <c r="MMY28" s="757"/>
      <c r="MMZ28" s="757"/>
      <c r="MNA28" s="757"/>
      <c r="MNB28" s="757"/>
      <c r="MNC28" s="757"/>
      <c r="MND28" s="757"/>
      <c r="MNE28" s="757"/>
      <c r="MNF28" s="757"/>
      <c r="MNG28" s="757"/>
      <c r="MNH28" s="757"/>
      <c r="MNI28" s="757"/>
      <c r="MNJ28" s="757"/>
      <c r="MNK28" s="757"/>
      <c r="MNL28" s="757"/>
      <c r="MNM28" s="757"/>
      <c r="MNN28" s="757"/>
      <c r="MNO28" s="757"/>
      <c r="MNP28" s="757"/>
      <c r="MNQ28" s="757"/>
      <c r="MNR28" s="757"/>
      <c r="MNS28" s="757"/>
      <c r="MNT28" s="757"/>
      <c r="MNU28" s="757"/>
      <c r="MNV28" s="757"/>
      <c r="MNW28" s="757"/>
      <c r="MNX28" s="757"/>
      <c r="MNY28" s="757"/>
      <c r="MNZ28" s="757"/>
      <c r="MOA28" s="757"/>
      <c r="MOB28" s="757"/>
      <c r="MOC28" s="757"/>
      <c r="MOD28" s="757"/>
      <c r="MOE28" s="757"/>
      <c r="MOF28" s="757"/>
      <c r="MOG28" s="757"/>
      <c r="MOH28" s="757"/>
      <c r="MOI28" s="757"/>
      <c r="MOJ28" s="757"/>
      <c r="MOK28" s="757"/>
      <c r="MOL28" s="757"/>
      <c r="MOM28" s="757"/>
      <c r="MON28" s="757"/>
      <c r="MOO28" s="757"/>
      <c r="MOP28" s="757"/>
      <c r="MOQ28" s="757"/>
      <c r="MOR28" s="757"/>
      <c r="MOS28" s="757"/>
      <c r="MOT28" s="757"/>
      <c r="MOU28" s="757"/>
      <c r="MOV28" s="757"/>
      <c r="MOW28" s="757"/>
      <c r="MOX28" s="757"/>
      <c r="MOY28" s="757"/>
      <c r="MOZ28" s="757"/>
      <c r="MPA28" s="757"/>
      <c r="MPB28" s="757"/>
      <c r="MPC28" s="757"/>
      <c r="MPD28" s="757"/>
      <c r="MPE28" s="757"/>
      <c r="MPF28" s="757"/>
      <c r="MPG28" s="757"/>
      <c r="MPH28" s="757"/>
      <c r="MPI28" s="757"/>
      <c r="MPJ28" s="757"/>
      <c r="MPK28" s="757"/>
      <c r="MPL28" s="757"/>
      <c r="MPM28" s="757"/>
      <c r="MPN28" s="757"/>
      <c r="MPO28" s="757"/>
      <c r="MPP28" s="757"/>
      <c r="MPQ28" s="757"/>
      <c r="MPR28" s="757"/>
      <c r="MPS28" s="757"/>
      <c r="MPT28" s="757"/>
      <c r="MPU28" s="757"/>
      <c r="MPV28" s="757"/>
      <c r="MPW28" s="757"/>
      <c r="MPX28" s="757"/>
      <c r="MPY28" s="757"/>
      <c r="MPZ28" s="757"/>
      <c r="MQA28" s="757"/>
      <c r="MQB28" s="757"/>
      <c r="MQC28" s="757"/>
      <c r="MQD28" s="757"/>
      <c r="MQE28" s="757"/>
      <c r="MQF28" s="757"/>
      <c r="MQG28" s="757"/>
      <c r="MQH28" s="757"/>
      <c r="MQI28" s="757"/>
      <c r="MQJ28" s="757"/>
      <c r="MQK28" s="757"/>
      <c r="MQL28" s="757"/>
      <c r="MQM28" s="757"/>
      <c r="MQN28" s="757"/>
      <c r="MQO28" s="757"/>
      <c r="MQP28" s="757"/>
      <c r="MQQ28" s="757"/>
      <c r="MQR28" s="757"/>
      <c r="MQS28" s="757"/>
      <c r="MQT28" s="757"/>
      <c r="MQU28" s="757"/>
      <c r="MQV28" s="757"/>
      <c r="MQW28" s="757"/>
      <c r="MQX28" s="757"/>
      <c r="MQY28" s="757"/>
      <c r="MQZ28" s="757"/>
      <c r="MRA28" s="757"/>
      <c r="MRB28" s="757"/>
      <c r="MRC28" s="757"/>
      <c r="MRD28" s="757"/>
      <c r="MRE28" s="757"/>
      <c r="MRF28" s="757"/>
      <c r="MRG28" s="757"/>
      <c r="MRH28" s="757"/>
      <c r="MRI28" s="757"/>
      <c r="MRJ28" s="757"/>
      <c r="MRK28" s="757"/>
      <c r="MRL28" s="757"/>
      <c r="MRM28" s="757"/>
      <c r="MRN28" s="757"/>
      <c r="MRO28" s="757"/>
      <c r="MRP28" s="757"/>
      <c r="MRQ28" s="757"/>
      <c r="MRR28" s="757"/>
      <c r="MRS28" s="757"/>
      <c r="MRT28" s="757"/>
      <c r="MRU28" s="757"/>
      <c r="MRV28" s="757"/>
      <c r="MRW28" s="757"/>
      <c r="MRX28" s="757"/>
      <c r="MRY28" s="757"/>
      <c r="MRZ28" s="757"/>
      <c r="MSA28" s="757"/>
      <c r="MSB28" s="757"/>
      <c r="MSC28" s="757"/>
      <c r="MSD28" s="757"/>
      <c r="MSE28" s="757"/>
      <c r="MSF28" s="757"/>
      <c r="MSG28" s="757"/>
      <c r="MSH28" s="757"/>
      <c r="MSI28" s="757"/>
      <c r="MSJ28" s="757"/>
      <c r="MSK28" s="757"/>
      <c r="MSL28" s="757"/>
      <c r="MSM28" s="757"/>
      <c r="MSN28" s="757"/>
      <c r="MSO28" s="757"/>
      <c r="MSP28" s="757"/>
      <c r="MSQ28" s="757"/>
      <c r="MSR28" s="757"/>
      <c r="MSS28" s="757"/>
      <c r="MST28" s="757"/>
      <c r="MSU28" s="757"/>
      <c r="MSV28" s="757"/>
      <c r="MSW28" s="757"/>
      <c r="MSX28" s="757"/>
      <c r="MSY28" s="757"/>
      <c r="MSZ28" s="757"/>
      <c r="MTA28" s="757"/>
      <c r="MTB28" s="757"/>
      <c r="MTC28" s="757"/>
      <c r="MTD28" s="757"/>
      <c r="MTE28" s="757"/>
      <c r="MTF28" s="757"/>
      <c r="MTG28" s="757"/>
      <c r="MTH28" s="757"/>
      <c r="MTI28" s="757"/>
      <c r="MTJ28" s="757"/>
      <c r="MTK28" s="757"/>
      <c r="MTL28" s="757"/>
      <c r="MTM28" s="757"/>
      <c r="MTN28" s="757"/>
      <c r="MTO28" s="757"/>
      <c r="MTP28" s="757"/>
      <c r="MTQ28" s="757"/>
      <c r="MTR28" s="757"/>
      <c r="MTS28" s="757"/>
      <c r="MTT28" s="757"/>
      <c r="MTU28" s="757"/>
      <c r="MTV28" s="757"/>
      <c r="MTW28" s="757"/>
      <c r="MTX28" s="757"/>
      <c r="MTY28" s="757"/>
      <c r="MTZ28" s="757"/>
      <c r="MUA28" s="757"/>
      <c r="MUB28" s="757"/>
      <c r="MUC28" s="757"/>
      <c r="MUD28" s="757"/>
      <c r="MUE28" s="757"/>
      <c r="MUF28" s="757"/>
      <c r="MUG28" s="757"/>
      <c r="MUH28" s="757"/>
      <c r="MUI28" s="757"/>
      <c r="MUJ28" s="757"/>
      <c r="MUK28" s="757"/>
      <c r="MUL28" s="757"/>
      <c r="MUM28" s="757"/>
      <c r="MUN28" s="757"/>
      <c r="MUO28" s="757"/>
      <c r="MUP28" s="757"/>
      <c r="MUQ28" s="757"/>
      <c r="MUR28" s="757"/>
      <c r="MUS28" s="757"/>
      <c r="MUT28" s="757"/>
      <c r="MUU28" s="757"/>
      <c r="MUV28" s="757"/>
      <c r="MUW28" s="757"/>
      <c r="MUX28" s="757"/>
      <c r="MUY28" s="757"/>
      <c r="MUZ28" s="757"/>
      <c r="MVA28" s="757"/>
      <c r="MVB28" s="757"/>
      <c r="MVC28" s="757"/>
      <c r="MVD28" s="757"/>
      <c r="MVE28" s="757"/>
      <c r="MVF28" s="757"/>
      <c r="MVG28" s="757"/>
      <c r="MVH28" s="757"/>
      <c r="MVI28" s="757"/>
      <c r="MVJ28" s="757"/>
      <c r="MVK28" s="757"/>
      <c r="MVL28" s="757"/>
      <c r="MVM28" s="757"/>
      <c r="MVN28" s="757"/>
      <c r="MVO28" s="757"/>
      <c r="MVP28" s="757"/>
      <c r="MVQ28" s="757"/>
      <c r="MVR28" s="757"/>
      <c r="MVS28" s="757"/>
      <c r="MVT28" s="757"/>
      <c r="MVU28" s="757"/>
      <c r="MVV28" s="757"/>
      <c r="MVW28" s="757"/>
      <c r="MVX28" s="757"/>
      <c r="MVY28" s="757"/>
      <c r="MVZ28" s="757"/>
      <c r="MWA28" s="757"/>
      <c r="MWB28" s="757"/>
      <c r="MWC28" s="757"/>
      <c r="MWD28" s="757"/>
      <c r="MWE28" s="757"/>
      <c r="MWF28" s="757"/>
      <c r="MWG28" s="757"/>
      <c r="MWH28" s="757"/>
      <c r="MWI28" s="757"/>
      <c r="MWJ28" s="757"/>
      <c r="MWK28" s="757"/>
      <c r="MWL28" s="757"/>
      <c r="MWM28" s="757"/>
      <c r="MWN28" s="757"/>
      <c r="MWO28" s="757"/>
      <c r="MWP28" s="757"/>
      <c r="MWQ28" s="757"/>
      <c r="MWR28" s="757"/>
      <c r="MWS28" s="757"/>
      <c r="MWT28" s="757"/>
      <c r="MWU28" s="757"/>
      <c r="MWV28" s="757"/>
      <c r="MWW28" s="757"/>
      <c r="MWX28" s="757"/>
      <c r="MWY28" s="757"/>
      <c r="MWZ28" s="757"/>
      <c r="MXA28" s="757"/>
      <c r="MXB28" s="757"/>
      <c r="MXC28" s="757"/>
      <c r="MXD28" s="757"/>
      <c r="MXE28" s="757"/>
      <c r="MXF28" s="757"/>
      <c r="MXG28" s="757"/>
      <c r="MXH28" s="757"/>
      <c r="MXI28" s="757"/>
      <c r="MXJ28" s="757"/>
      <c r="MXK28" s="757"/>
      <c r="MXL28" s="757"/>
      <c r="MXM28" s="757"/>
      <c r="MXN28" s="757"/>
      <c r="MXO28" s="757"/>
      <c r="MXP28" s="757"/>
      <c r="MXQ28" s="757"/>
      <c r="MXR28" s="757"/>
      <c r="MXS28" s="757"/>
      <c r="MXT28" s="757"/>
      <c r="MXU28" s="757"/>
      <c r="MXV28" s="757"/>
      <c r="MXW28" s="757"/>
      <c r="MXX28" s="757"/>
      <c r="MXY28" s="757"/>
      <c r="MXZ28" s="757"/>
      <c r="MYA28" s="757"/>
      <c r="MYB28" s="757"/>
      <c r="MYC28" s="757"/>
      <c r="MYD28" s="757"/>
      <c r="MYE28" s="757"/>
      <c r="MYF28" s="757"/>
      <c r="MYG28" s="757"/>
      <c r="MYH28" s="757"/>
      <c r="MYI28" s="757"/>
      <c r="MYJ28" s="757"/>
      <c r="MYK28" s="757"/>
      <c r="MYL28" s="757"/>
      <c r="MYM28" s="757"/>
      <c r="MYN28" s="757"/>
      <c r="MYO28" s="757"/>
      <c r="MYP28" s="757"/>
      <c r="MYQ28" s="757"/>
      <c r="MYR28" s="757"/>
      <c r="MYS28" s="757"/>
      <c r="MYT28" s="757"/>
      <c r="MYU28" s="757"/>
      <c r="MYV28" s="757"/>
      <c r="MYW28" s="757"/>
      <c r="MYX28" s="757"/>
      <c r="MYY28" s="757"/>
      <c r="MYZ28" s="757"/>
      <c r="MZA28" s="757"/>
      <c r="MZB28" s="757"/>
      <c r="MZC28" s="757"/>
      <c r="MZD28" s="757"/>
      <c r="MZE28" s="757"/>
      <c r="MZF28" s="757"/>
      <c r="MZG28" s="757"/>
      <c r="MZH28" s="757"/>
      <c r="MZI28" s="757"/>
      <c r="MZJ28" s="757"/>
      <c r="MZK28" s="757"/>
      <c r="MZL28" s="757"/>
      <c r="MZM28" s="757"/>
      <c r="MZN28" s="757"/>
      <c r="MZO28" s="757"/>
      <c r="MZP28" s="757"/>
      <c r="MZQ28" s="757"/>
      <c r="MZR28" s="757"/>
      <c r="MZS28" s="757"/>
      <c r="MZT28" s="757"/>
      <c r="MZU28" s="757"/>
      <c r="MZV28" s="757"/>
      <c r="MZW28" s="757"/>
      <c r="MZX28" s="757"/>
      <c r="MZY28" s="757"/>
      <c r="MZZ28" s="757"/>
      <c r="NAA28" s="757"/>
      <c r="NAB28" s="757"/>
      <c r="NAC28" s="757"/>
      <c r="NAD28" s="757"/>
      <c r="NAE28" s="757"/>
      <c r="NAF28" s="757"/>
      <c r="NAG28" s="757"/>
      <c r="NAH28" s="757"/>
      <c r="NAI28" s="757"/>
      <c r="NAJ28" s="757"/>
      <c r="NAK28" s="757"/>
      <c r="NAL28" s="757"/>
      <c r="NAM28" s="757"/>
      <c r="NAN28" s="757"/>
      <c r="NAO28" s="757"/>
      <c r="NAP28" s="757"/>
      <c r="NAQ28" s="757"/>
      <c r="NAR28" s="757"/>
      <c r="NAS28" s="757"/>
      <c r="NAT28" s="757"/>
      <c r="NAU28" s="757"/>
      <c r="NAV28" s="757"/>
      <c r="NAW28" s="757"/>
      <c r="NAX28" s="757"/>
      <c r="NAY28" s="757"/>
      <c r="NAZ28" s="757"/>
      <c r="NBA28" s="757"/>
      <c r="NBB28" s="757"/>
      <c r="NBC28" s="757"/>
      <c r="NBD28" s="757"/>
      <c r="NBE28" s="757"/>
      <c r="NBF28" s="757"/>
      <c r="NBG28" s="757"/>
      <c r="NBH28" s="757"/>
      <c r="NBI28" s="757"/>
      <c r="NBJ28" s="757"/>
      <c r="NBK28" s="757"/>
      <c r="NBL28" s="757"/>
      <c r="NBM28" s="757"/>
      <c r="NBN28" s="757"/>
      <c r="NBO28" s="757"/>
      <c r="NBP28" s="757"/>
      <c r="NBQ28" s="757"/>
      <c r="NBR28" s="757"/>
      <c r="NBS28" s="757"/>
      <c r="NBT28" s="757"/>
      <c r="NBU28" s="757"/>
      <c r="NBV28" s="757"/>
      <c r="NBW28" s="757"/>
      <c r="NBX28" s="757"/>
      <c r="NBY28" s="757"/>
      <c r="NBZ28" s="757"/>
      <c r="NCA28" s="757"/>
      <c r="NCB28" s="757"/>
      <c r="NCC28" s="757"/>
      <c r="NCD28" s="757"/>
      <c r="NCE28" s="757"/>
      <c r="NCF28" s="757"/>
      <c r="NCG28" s="757"/>
      <c r="NCH28" s="757"/>
      <c r="NCI28" s="757"/>
      <c r="NCJ28" s="757"/>
      <c r="NCK28" s="757"/>
      <c r="NCL28" s="757"/>
      <c r="NCM28" s="757"/>
      <c r="NCN28" s="757"/>
      <c r="NCO28" s="757"/>
      <c r="NCP28" s="757"/>
      <c r="NCQ28" s="757"/>
      <c r="NCR28" s="757"/>
      <c r="NCS28" s="757"/>
      <c r="NCT28" s="757"/>
      <c r="NCU28" s="757"/>
      <c r="NCV28" s="757"/>
      <c r="NCW28" s="757"/>
      <c r="NCX28" s="757"/>
      <c r="NCY28" s="757"/>
      <c r="NCZ28" s="757"/>
      <c r="NDA28" s="757"/>
      <c r="NDB28" s="757"/>
      <c r="NDC28" s="757"/>
      <c r="NDD28" s="757"/>
      <c r="NDE28" s="757"/>
      <c r="NDF28" s="757"/>
      <c r="NDG28" s="757"/>
      <c r="NDH28" s="757"/>
      <c r="NDI28" s="757"/>
      <c r="NDJ28" s="757"/>
      <c r="NDK28" s="757"/>
      <c r="NDL28" s="757"/>
      <c r="NDM28" s="757"/>
      <c r="NDN28" s="757"/>
      <c r="NDO28" s="757"/>
      <c r="NDP28" s="757"/>
      <c r="NDQ28" s="757"/>
      <c r="NDR28" s="757"/>
      <c r="NDS28" s="757"/>
      <c r="NDT28" s="757"/>
      <c r="NDU28" s="757"/>
      <c r="NDV28" s="757"/>
      <c r="NDW28" s="757"/>
      <c r="NDX28" s="757"/>
      <c r="NDY28" s="757"/>
      <c r="NDZ28" s="757"/>
      <c r="NEA28" s="757"/>
      <c r="NEB28" s="757"/>
      <c r="NEC28" s="757"/>
      <c r="NED28" s="757"/>
      <c r="NEE28" s="757"/>
      <c r="NEF28" s="757"/>
      <c r="NEG28" s="757"/>
      <c r="NEH28" s="757"/>
      <c r="NEI28" s="757"/>
      <c r="NEJ28" s="757"/>
      <c r="NEK28" s="757"/>
      <c r="NEL28" s="757"/>
      <c r="NEM28" s="757"/>
      <c r="NEN28" s="757"/>
      <c r="NEO28" s="757"/>
      <c r="NEP28" s="757"/>
      <c r="NEQ28" s="757"/>
      <c r="NER28" s="757"/>
      <c r="NES28" s="757"/>
      <c r="NET28" s="757"/>
      <c r="NEU28" s="757"/>
      <c r="NEV28" s="757"/>
      <c r="NEW28" s="757"/>
      <c r="NEX28" s="757"/>
      <c r="NEY28" s="757"/>
      <c r="NEZ28" s="757"/>
      <c r="NFA28" s="757"/>
      <c r="NFB28" s="757"/>
      <c r="NFC28" s="757"/>
      <c r="NFD28" s="757"/>
      <c r="NFE28" s="757"/>
      <c r="NFF28" s="757"/>
      <c r="NFG28" s="757"/>
      <c r="NFH28" s="757"/>
      <c r="NFI28" s="757"/>
      <c r="NFJ28" s="757"/>
      <c r="NFK28" s="757"/>
      <c r="NFL28" s="757"/>
      <c r="NFM28" s="757"/>
      <c r="NFN28" s="757"/>
      <c r="NFO28" s="757"/>
      <c r="NFP28" s="757"/>
      <c r="NFQ28" s="757"/>
      <c r="NFR28" s="757"/>
      <c r="NFS28" s="757"/>
      <c r="NFT28" s="757"/>
      <c r="NFU28" s="757"/>
      <c r="NFV28" s="757"/>
      <c r="NFW28" s="757"/>
      <c r="NFX28" s="757"/>
      <c r="NFY28" s="757"/>
      <c r="NFZ28" s="757"/>
      <c r="NGA28" s="757"/>
      <c r="NGB28" s="757"/>
      <c r="NGC28" s="757"/>
      <c r="NGD28" s="757"/>
      <c r="NGE28" s="757"/>
      <c r="NGF28" s="757"/>
      <c r="NGG28" s="757"/>
      <c r="NGH28" s="757"/>
      <c r="NGI28" s="757"/>
      <c r="NGJ28" s="757"/>
      <c r="NGK28" s="757"/>
      <c r="NGL28" s="757"/>
      <c r="NGM28" s="757"/>
      <c r="NGN28" s="757"/>
      <c r="NGO28" s="757"/>
      <c r="NGP28" s="757"/>
      <c r="NGQ28" s="757"/>
      <c r="NGR28" s="757"/>
      <c r="NGS28" s="757"/>
      <c r="NGT28" s="757"/>
      <c r="NGU28" s="757"/>
      <c r="NGV28" s="757"/>
      <c r="NGW28" s="757"/>
      <c r="NGX28" s="757"/>
      <c r="NGY28" s="757"/>
      <c r="NGZ28" s="757"/>
      <c r="NHA28" s="757"/>
      <c r="NHB28" s="757"/>
      <c r="NHC28" s="757"/>
      <c r="NHD28" s="757"/>
      <c r="NHE28" s="757"/>
      <c r="NHF28" s="757"/>
      <c r="NHG28" s="757"/>
      <c r="NHH28" s="757"/>
      <c r="NHI28" s="757"/>
      <c r="NHJ28" s="757"/>
      <c r="NHK28" s="757"/>
      <c r="NHL28" s="757"/>
      <c r="NHM28" s="757"/>
      <c r="NHN28" s="757"/>
      <c r="NHO28" s="757"/>
      <c r="NHP28" s="757"/>
      <c r="NHQ28" s="757"/>
      <c r="NHR28" s="757"/>
      <c r="NHS28" s="757"/>
      <c r="NHT28" s="757"/>
      <c r="NHU28" s="757"/>
      <c r="NHV28" s="757"/>
      <c r="NHW28" s="757"/>
      <c r="NHX28" s="757"/>
      <c r="NHY28" s="757"/>
      <c r="NHZ28" s="757"/>
      <c r="NIA28" s="757"/>
      <c r="NIB28" s="757"/>
      <c r="NIC28" s="757"/>
      <c r="NID28" s="757"/>
      <c r="NIE28" s="757"/>
      <c r="NIF28" s="757"/>
      <c r="NIG28" s="757"/>
      <c r="NIH28" s="757"/>
      <c r="NII28" s="757"/>
      <c r="NIJ28" s="757"/>
      <c r="NIK28" s="757"/>
      <c r="NIL28" s="757"/>
      <c r="NIM28" s="757"/>
      <c r="NIN28" s="757"/>
      <c r="NIO28" s="757"/>
      <c r="NIP28" s="757"/>
      <c r="NIQ28" s="757"/>
      <c r="NIR28" s="757"/>
      <c r="NIS28" s="757"/>
      <c r="NIT28" s="757"/>
      <c r="NIU28" s="757"/>
      <c r="NIV28" s="757"/>
      <c r="NIW28" s="757"/>
      <c r="NIX28" s="757"/>
      <c r="NIY28" s="757"/>
      <c r="NIZ28" s="757"/>
      <c r="NJA28" s="757"/>
      <c r="NJB28" s="757"/>
      <c r="NJC28" s="757"/>
      <c r="NJD28" s="757"/>
      <c r="NJE28" s="757"/>
      <c r="NJF28" s="757"/>
      <c r="NJG28" s="757"/>
      <c r="NJH28" s="757"/>
      <c r="NJI28" s="757"/>
      <c r="NJJ28" s="757"/>
      <c r="NJK28" s="757"/>
      <c r="NJL28" s="757"/>
      <c r="NJM28" s="757"/>
      <c r="NJN28" s="757"/>
      <c r="NJO28" s="757"/>
      <c r="NJP28" s="757"/>
      <c r="NJQ28" s="757"/>
      <c r="NJR28" s="757"/>
      <c r="NJS28" s="757"/>
      <c r="NJT28" s="757"/>
      <c r="NJU28" s="757"/>
      <c r="NJV28" s="757"/>
      <c r="NJW28" s="757"/>
      <c r="NJX28" s="757"/>
      <c r="NJY28" s="757"/>
      <c r="NJZ28" s="757"/>
      <c r="NKA28" s="757"/>
      <c r="NKB28" s="757"/>
      <c r="NKC28" s="757"/>
      <c r="NKD28" s="757"/>
      <c r="NKE28" s="757"/>
      <c r="NKF28" s="757"/>
      <c r="NKG28" s="757"/>
      <c r="NKH28" s="757"/>
      <c r="NKI28" s="757"/>
      <c r="NKJ28" s="757"/>
      <c r="NKK28" s="757"/>
      <c r="NKL28" s="757"/>
      <c r="NKM28" s="757"/>
      <c r="NKN28" s="757"/>
      <c r="NKO28" s="757"/>
      <c r="NKP28" s="757"/>
      <c r="NKQ28" s="757"/>
      <c r="NKR28" s="757"/>
      <c r="NKS28" s="757"/>
      <c r="NKT28" s="757"/>
      <c r="NKU28" s="757"/>
      <c r="NKV28" s="757"/>
      <c r="NKW28" s="757"/>
      <c r="NKX28" s="757"/>
      <c r="NKY28" s="757"/>
      <c r="NKZ28" s="757"/>
      <c r="NLA28" s="757"/>
      <c r="NLB28" s="757"/>
      <c r="NLC28" s="757"/>
      <c r="NLD28" s="757"/>
      <c r="NLE28" s="757"/>
      <c r="NLF28" s="757"/>
      <c r="NLG28" s="757"/>
      <c r="NLH28" s="757"/>
      <c r="NLI28" s="757"/>
      <c r="NLJ28" s="757"/>
      <c r="NLK28" s="757"/>
      <c r="NLL28" s="757"/>
      <c r="NLM28" s="757"/>
      <c r="NLN28" s="757"/>
      <c r="NLO28" s="757"/>
      <c r="NLP28" s="757"/>
      <c r="NLQ28" s="757"/>
      <c r="NLR28" s="757"/>
      <c r="NLS28" s="757"/>
      <c r="NLT28" s="757"/>
      <c r="NLU28" s="757"/>
      <c r="NLV28" s="757"/>
      <c r="NLW28" s="757"/>
      <c r="NLX28" s="757"/>
      <c r="NLY28" s="757"/>
      <c r="NLZ28" s="757"/>
      <c r="NMA28" s="757"/>
      <c r="NMB28" s="757"/>
      <c r="NMC28" s="757"/>
      <c r="NMD28" s="757"/>
      <c r="NME28" s="757"/>
      <c r="NMF28" s="757"/>
      <c r="NMG28" s="757"/>
      <c r="NMH28" s="757"/>
      <c r="NMI28" s="757"/>
      <c r="NMJ28" s="757"/>
      <c r="NMK28" s="757"/>
      <c r="NML28" s="757"/>
      <c r="NMM28" s="757"/>
      <c r="NMN28" s="757"/>
      <c r="NMO28" s="757"/>
      <c r="NMP28" s="757"/>
      <c r="NMQ28" s="757"/>
      <c r="NMR28" s="757"/>
      <c r="NMS28" s="757"/>
      <c r="NMT28" s="757"/>
      <c r="NMU28" s="757"/>
      <c r="NMV28" s="757"/>
      <c r="NMW28" s="757"/>
      <c r="NMX28" s="757"/>
      <c r="NMY28" s="757"/>
      <c r="NMZ28" s="757"/>
      <c r="NNA28" s="757"/>
      <c r="NNB28" s="757"/>
      <c r="NNC28" s="757"/>
      <c r="NND28" s="757"/>
      <c r="NNE28" s="757"/>
      <c r="NNF28" s="757"/>
      <c r="NNG28" s="757"/>
      <c r="NNH28" s="757"/>
      <c r="NNI28" s="757"/>
      <c r="NNJ28" s="757"/>
      <c r="NNK28" s="757"/>
      <c r="NNL28" s="757"/>
      <c r="NNM28" s="757"/>
      <c r="NNN28" s="757"/>
      <c r="NNO28" s="757"/>
      <c r="NNP28" s="757"/>
      <c r="NNQ28" s="757"/>
      <c r="NNR28" s="757"/>
      <c r="NNS28" s="757"/>
      <c r="NNT28" s="757"/>
      <c r="NNU28" s="757"/>
      <c r="NNV28" s="757"/>
      <c r="NNW28" s="757"/>
      <c r="NNX28" s="757"/>
      <c r="NNY28" s="757"/>
      <c r="NNZ28" s="757"/>
      <c r="NOA28" s="757"/>
      <c r="NOB28" s="757"/>
      <c r="NOC28" s="757"/>
      <c r="NOD28" s="757"/>
      <c r="NOE28" s="757"/>
      <c r="NOF28" s="757"/>
      <c r="NOG28" s="757"/>
      <c r="NOH28" s="757"/>
      <c r="NOI28" s="757"/>
      <c r="NOJ28" s="757"/>
      <c r="NOK28" s="757"/>
      <c r="NOL28" s="757"/>
      <c r="NOM28" s="757"/>
      <c r="NON28" s="757"/>
      <c r="NOO28" s="757"/>
      <c r="NOP28" s="757"/>
      <c r="NOQ28" s="757"/>
      <c r="NOR28" s="757"/>
      <c r="NOS28" s="757"/>
      <c r="NOT28" s="757"/>
      <c r="NOU28" s="757"/>
      <c r="NOV28" s="757"/>
      <c r="NOW28" s="757"/>
      <c r="NOX28" s="757"/>
      <c r="NOY28" s="757"/>
      <c r="NOZ28" s="757"/>
      <c r="NPA28" s="757"/>
      <c r="NPB28" s="757"/>
      <c r="NPC28" s="757"/>
      <c r="NPD28" s="757"/>
      <c r="NPE28" s="757"/>
      <c r="NPF28" s="757"/>
      <c r="NPG28" s="757"/>
      <c r="NPH28" s="757"/>
      <c r="NPI28" s="757"/>
      <c r="NPJ28" s="757"/>
      <c r="NPK28" s="757"/>
      <c r="NPL28" s="757"/>
      <c r="NPM28" s="757"/>
      <c r="NPN28" s="757"/>
      <c r="NPO28" s="757"/>
      <c r="NPP28" s="757"/>
      <c r="NPQ28" s="757"/>
      <c r="NPR28" s="757"/>
      <c r="NPS28" s="757"/>
      <c r="NPT28" s="757"/>
      <c r="NPU28" s="757"/>
      <c r="NPV28" s="757"/>
      <c r="NPW28" s="757"/>
      <c r="NPX28" s="757"/>
      <c r="NPY28" s="757"/>
      <c r="NPZ28" s="757"/>
      <c r="NQA28" s="757"/>
      <c r="NQB28" s="757"/>
      <c r="NQC28" s="757"/>
      <c r="NQD28" s="757"/>
      <c r="NQE28" s="757"/>
      <c r="NQF28" s="757"/>
      <c r="NQG28" s="757"/>
      <c r="NQH28" s="757"/>
      <c r="NQI28" s="757"/>
      <c r="NQJ28" s="757"/>
      <c r="NQK28" s="757"/>
      <c r="NQL28" s="757"/>
      <c r="NQM28" s="757"/>
      <c r="NQN28" s="757"/>
      <c r="NQO28" s="757"/>
      <c r="NQP28" s="757"/>
      <c r="NQQ28" s="757"/>
      <c r="NQR28" s="757"/>
      <c r="NQS28" s="757"/>
      <c r="NQT28" s="757"/>
      <c r="NQU28" s="757"/>
      <c r="NQV28" s="757"/>
      <c r="NQW28" s="757"/>
      <c r="NQX28" s="757"/>
      <c r="NQY28" s="757"/>
      <c r="NQZ28" s="757"/>
      <c r="NRA28" s="757"/>
      <c r="NRB28" s="757"/>
      <c r="NRC28" s="757"/>
      <c r="NRD28" s="757"/>
      <c r="NRE28" s="757"/>
      <c r="NRF28" s="757"/>
      <c r="NRG28" s="757"/>
      <c r="NRH28" s="757"/>
      <c r="NRI28" s="757"/>
      <c r="NRJ28" s="757"/>
      <c r="NRK28" s="757"/>
      <c r="NRL28" s="757"/>
      <c r="NRM28" s="757"/>
      <c r="NRN28" s="757"/>
      <c r="NRO28" s="757"/>
      <c r="NRP28" s="757"/>
      <c r="NRQ28" s="757"/>
      <c r="NRR28" s="757"/>
      <c r="NRS28" s="757"/>
      <c r="NRT28" s="757"/>
      <c r="NRU28" s="757"/>
      <c r="NRV28" s="757"/>
      <c r="NRW28" s="757"/>
      <c r="NRX28" s="757"/>
      <c r="NRY28" s="757"/>
      <c r="NRZ28" s="757"/>
      <c r="NSA28" s="757"/>
      <c r="NSB28" s="757"/>
      <c r="NSC28" s="757"/>
      <c r="NSD28" s="757"/>
      <c r="NSE28" s="757"/>
      <c r="NSF28" s="757"/>
      <c r="NSG28" s="757"/>
      <c r="NSH28" s="757"/>
      <c r="NSI28" s="757"/>
      <c r="NSJ28" s="757"/>
      <c r="NSK28" s="757"/>
      <c r="NSL28" s="757"/>
      <c r="NSM28" s="757"/>
      <c r="NSN28" s="757"/>
      <c r="NSO28" s="757"/>
      <c r="NSP28" s="757"/>
      <c r="NSQ28" s="757"/>
      <c r="NSR28" s="757"/>
      <c r="NSS28" s="757"/>
      <c r="NST28" s="757"/>
      <c r="NSU28" s="757"/>
      <c r="NSV28" s="757"/>
      <c r="NSW28" s="757"/>
      <c r="NSX28" s="757"/>
      <c r="NSY28" s="757"/>
      <c r="NSZ28" s="757"/>
      <c r="NTA28" s="757"/>
      <c r="NTB28" s="757"/>
      <c r="NTC28" s="757"/>
      <c r="NTD28" s="757"/>
      <c r="NTE28" s="757"/>
      <c r="NTF28" s="757"/>
      <c r="NTG28" s="757"/>
      <c r="NTH28" s="757"/>
      <c r="NTI28" s="757"/>
      <c r="NTJ28" s="757"/>
      <c r="NTK28" s="757"/>
      <c r="NTL28" s="757"/>
      <c r="NTM28" s="757"/>
      <c r="NTN28" s="757"/>
      <c r="NTO28" s="757"/>
      <c r="NTP28" s="757"/>
      <c r="NTQ28" s="757"/>
      <c r="NTR28" s="757"/>
      <c r="NTS28" s="757"/>
      <c r="NTT28" s="757"/>
      <c r="NTU28" s="757"/>
      <c r="NTV28" s="757"/>
      <c r="NTW28" s="757"/>
      <c r="NTX28" s="757"/>
      <c r="NTY28" s="757"/>
      <c r="NTZ28" s="757"/>
      <c r="NUA28" s="757"/>
      <c r="NUB28" s="757"/>
      <c r="NUC28" s="757"/>
      <c r="NUD28" s="757"/>
      <c r="NUE28" s="757"/>
      <c r="NUF28" s="757"/>
      <c r="NUG28" s="757"/>
      <c r="NUH28" s="757"/>
      <c r="NUI28" s="757"/>
      <c r="NUJ28" s="757"/>
      <c r="NUK28" s="757"/>
      <c r="NUL28" s="757"/>
      <c r="NUM28" s="757"/>
      <c r="NUN28" s="757"/>
      <c r="NUO28" s="757"/>
      <c r="NUP28" s="757"/>
      <c r="NUQ28" s="757"/>
      <c r="NUR28" s="757"/>
      <c r="NUS28" s="757"/>
      <c r="NUT28" s="757"/>
      <c r="NUU28" s="757"/>
      <c r="NUV28" s="757"/>
      <c r="NUW28" s="757"/>
      <c r="NUX28" s="757"/>
      <c r="NUY28" s="757"/>
      <c r="NUZ28" s="757"/>
      <c r="NVA28" s="757"/>
      <c r="NVB28" s="757"/>
      <c r="NVC28" s="757"/>
      <c r="NVD28" s="757"/>
      <c r="NVE28" s="757"/>
      <c r="NVF28" s="757"/>
      <c r="NVG28" s="757"/>
      <c r="NVH28" s="757"/>
      <c r="NVI28" s="757"/>
      <c r="NVJ28" s="757"/>
      <c r="NVK28" s="757"/>
      <c r="NVL28" s="757"/>
      <c r="NVM28" s="757"/>
      <c r="NVN28" s="757"/>
      <c r="NVO28" s="757"/>
      <c r="NVP28" s="757"/>
      <c r="NVQ28" s="757"/>
      <c r="NVR28" s="757"/>
      <c r="NVS28" s="757"/>
      <c r="NVT28" s="757"/>
      <c r="NVU28" s="757"/>
      <c r="NVV28" s="757"/>
      <c r="NVW28" s="757"/>
      <c r="NVX28" s="757"/>
      <c r="NVY28" s="757"/>
      <c r="NVZ28" s="757"/>
      <c r="NWA28" s="757"/>
      <c r="NWB28" s="757"/>
      <c r="NWC28" s="757"/>
      <c r="NWD28" s="757"/>
      <c r="NWE28" s="757"/>
      <c r="NWF28" s="757"/>
      <c r="NWG28" s="757"/>
      <c r="NWH28" s="757"/>
      <c r="NWI28" s="757"/>
      <c r="NWJ28" s="757"/>
      <c r="NWK28" s="757"/>
      <c r="NWL28" s="757"/>
      <c r="NWM28" s="757"/>
      <c r="NWN28" s="757"/>
      <c r="NWO28" s="757"/>
      <c r="NWP28" s="757"/>
      <c r="NWQ28" s="757"/>
      <c r="NWR28" s="757"/>
      <c r="NWS28" s="757"/>
      <c r="NWT28" s="757"/>
      <c r="NWU28" s="757"/>
      <c r="NWV28" s="757"/>
      <c r="NWW28" s="757"/>
      <c r="NWX28" s="757"/>
      <c r="NWY28" s="757"/>
      <c r="NWZ28" s="757"/>
      <c r="NXA28" s="757"/>
      <c r="NXB28" s="757"/>
      <c r="NXC28" s="757"/>
      <c r="NXD28" s="757"/>
      <c r="NXE28" s="757"/>
      <c r="NXF28" s="757"/>
      <c r="NXG28" s="757"/>
      <c r="NXH28" s="757"/>
      <c r="NXI28" s="757"/>
      <c r="NXJ28" s="757"/>
      <c r="NXK28" s="757"/>
      <c r="NXL28" s="757"/>
      <c r="NXM28" s="757"/>
      <c r="NXN28" s="757"/>
      <c r="NXO28" s="757"/>
      <c r="NXP28" s="757"/>
      <c r="NXQ28" s="757"/>
      <c r="NXR28" s="757"/>
      <c r="NXS28" s="757"/>
      <c r="NXT28" s="757"/>
      <c r="NXU28" s="757"/>
      <c r="NXV28" s="757"/>
      <c r="NXW28" s="757"/>
      <c r="NXX28" s="757"/>
      <c r="NXY28" s="757"/>
      <c r="NXZ28" s="757"/>
      <c r="NYA28" s="757"/>
      <c r="NYB28" s="757"/>
      <c r="NYC28" s="757"/>
      <c r="NYD28" s="757"/>
      <c r="NYE28" s="757"/>
      <c r="NYF28" s="757"/>
      <c r="NYG28" s="757"/>
      <c r="NYH28" s="757"/>
      <c r="NYI28" s="757"/>
      <c r="NYJ28" s="757"/>
      <c r="NYK28" s="757"/>
      <c r="NYL28" s="757"/>
      <c r="NYM28" s="757"/>
      <c r="NYN28" s="757"/>
      <c r="NYO28" s="757"/>
      <c r="NYP28" s="757"/>
      <c r="NYQ28" s="757"/>
      <c r="NYR28" s="757"/>
      <c r="NYS28" s="757"/>
      <c r="NYT28" s="757"/>
      <c r="NYU28" s="757"/>
      <c r="NYV28" s="757"/>
      <c r="NYW28" s="757"/>
      <c r="NYX28" s="757"/>
      <c r="NYY28" s="757"/>
      <c r="NYZ28" s="757"/>
      <c r="NZA28" s="757"/>
      <c r="NZB28" s="757"/>
      <c r="NZC28" s="757"/>
      <c r="NZD28" s="757"/>
      <c r="NZE28" s="757"/>
      <c r="NZF28" s="757"/>
      <c r="NZG28" s="757"/>
      <c r="NZH28" s="757"/>
      <c r="NZI28" s="757"/>
      <c r="NZJ28" s="757"/>
      <c r="NZK28" s="757"/>
      <c r="NZL28" s="757"/>
      <c r="NZM28" s="757"/>
      <c r="NZN28" s="757"/>
      <c r="NZO28" s="757"/>
      <c r="NZP28" s="757"/>
      <c r="NZQ28" s="757"/>
      <c r="NZR28" s="757"/>
      <c r="NZS28" s="757"/>
      <c r="NZT28" s="757"/>
      <c r="NZU28" s="757"/>
      <c r="NZV28" s="757"/>
      <c r="NZW28" s="757"/>
      <c r="NZX28" s="757"/>
      <c r="NZY28" s="757"/>
      <c r="NZZ28" s="757"/>
      <c r="OAA28" s="757"/>
      <c r="OAB28" s="757"/>
      <c r="OAC28" s="757"/>
      <c r="OAD28" s="757"/>
      <c r="OAE28" s="757"/>
      <c r="OAF28" s="757"/>
      <c r="OAG28" s="757"/>
      <c r="OAH28" s="757"/>
      <c r="OAI28" s="757"/>
      <c r="OAJ28" s="757"/>
      <c r="OAK28" s="757"/>
      <c r="OAL28" s="757"/>
      <c r="OAM28" s="757"/>
      <c r="OAN28" s="757"/>
      <c r="OAO28" s="757"/>
      <c r="OAP28" s="757"/>
      <c r="OAQ28" s="757"/>
      <c r="OAR28" s="757"/>
      <c r="OAS28" s="757"/>
      <c r="OAT28" s="757"/>
      <c r="OAU28" s="757"/>
      <c r="OAV28" s="757"/>
      <c r="OAW28" s="757"/>
      <c r="OAX28" s="757"/>
      <c r="OAY28" s="757"/>
      <c r="OAZ28" s="757"/>
      <c r="OBA28" s="757"/>
      <c r="OBB28" s="757"/>
      <c r="OBC28" s="757"/>
      <c r="OBD28" s="757"/>
      <c r="OBE28" s="757"/>
      <c r="OBF28" s="757"/>
      <c r="OBG28" s="757"/>
      <c r="OBH28" s="757"/>
      <c r="OBI28" s="757"/>
      <c r="OBJ28" s="757"/>
      <c r="OBK28" s="757"/>
      <c r="OBL28" s="757"/>
      <c r="OBM28" s="757"/>
      <c r="OBN28" s="757"/>
      <c r="OBO28" s="757"/>
      <c r="OBP28" s="757"/>
      <c r="OBQ28" s="757"/>
      <c r="OBR28" s="757"/>
      <c r="OBS28" s="757"/>
      <c r="OBT28" s="757"/>
      <c r="OBU28" s="757"/>
      <c r="OBV28" s="757"/>
      <c r="OBW28" s="757"/>
      <c r="OBX28" s="757"/>
      <c r="OBY28" s="757"/>
      <c r="OBZ28" s="757"/>
      <c r="OCA28" s="757"/>
      <c r="OCB28" s="757"/>
      <c r="OCC28" s="757"/>
      <c r="OCD28" s="757"/>
      <c r="OCE28" s="757"/>
      <c r="OCF28" s="757"/>
      <c r="OCG28" s="757"/>
      <c r="OCH28" s="757"/>
      <c r="OCI28" s="757"/>
      <c r="OCJ28" s="757"/>
      <c r="OCK28" s="757"/>
      <c r="OCL28" s="757"/>
      <c r="OCM28" s="757"/>
      <c r="OCN28" s="757"/>
      <c r="OCO28" s="757"/>
      <c r="OCP28" s="757"/>
      <c r="OCQ28" s="757"/>
      <c r="OCR28" s="757"/>
      <c r="OCS28" s="757"/>
      <c r="OCT28" s="757"/>
      <c r="OCU28" s="757"/>
      <c r="OCV28" s="757"/>
      <c r="OCW28" s="757"/>
      <c r="OCX28" s="757"/>
      <c r="OCY28" s="757"/>
      <c r="OCZ28" s="757"/>
      <c r="ODA28" s="757"/>
      <c r="ODB28" s="757"/>
      <c r="ODC28" s="757"/>
      <c r="ODD28" s="757"/>
      <c r="ODE28" s="757"/>
      <c r="ODF28" s="757"/>
      <c r="ODG28" s="757"/>
      <c r="ODH28" s="757"/>
      <c r="ODI28" s="757"/>
      <c r="ODJ28" s="757"/>
      <c r="ODK28" s="757"/>
      <c r="ODL28" s="757"/>
      <c r="ODM28" s="757"/>
      <c r="ODN28" s="757"/>
      <c r="ODO28" s="757"/>
      <c r="ODP28" s="757"/>
      <c r="ODQ28" s="757"/>
      <c r="ODR28" s="757"/>
      <c r="ODS28" s="757"/>
      <c r="ODT28" s="757"/>
      <c r="ODU28" s="757"/>
      <c r="ODV28" s="757"/>
      <c r="ODW28" s="757"/>
      <c r="ODX28" s="757"/>
      <c r="ODY28" s="757"/>
      <c r="ODZ28" s="757"/>
      <c r="OEA28" s="757"/>
      <c r="OEB28" s="757"/>
      <c r="OEC28" s="757"/>
      <c r="OED28" s="757"/>
      <c r="OEE28" s="757"/>
      <c r="OEF28" s="757"/>
      <c r="OEG28" s="757"/>
      <c r="OEH28" s="757"/>
      <c r="OEI28" s="757"/>
      <c r="OEJ28" s="757"/>
      <c r="OEK28" s="757"/>
      <c r="OEL28" s="757"/>
      <c r="OEM28" s="757"/>
      <c r="OEN28" s="757"/>
      <c r="OEO28" s="757"/>
      <c r="OEP28" s="757"/>
      <c r="OEQ28" s="757"/>
      <c r="OER28" s="757"/>
      <c r="OES28" s="757"/>
      <c r="OET28" s="757"/>
      <c r="OEU28" s="757"/>
      <c r="OEV28" s="757"/>
      <c r="OEW28" s="757"/>
      <c r="OEX28" s="757"/>
      <c r="OEY28" s="757"/>
      <c r="OEZ28" s="757"/>
      <c r="OFA28" s="757"/>
      <c r="OFB28" s="757"/>
      <c r="OFC28" s="757"/>
      <c r="OFD28" s="757"/>
      <c r="OFE28" s="757"/>
      <c r="OFF28" s="757"/>
      <c r="OFG28" s="757"/>
      <c r="OFH28" s="757"/>
      <c r="OFI28" s="757"/>
      <c r="OFJ28" s="757"/>
      <c r="OFK28" s="757"/>
      <c r="OFL28" s="757"/>
      <c r="OFM28" s="757"/>
      <c r="OFN28" s="757"/>
      <c r="OFO28" s="757"/>
      <c r="OFP28" s="757"/>
      <c r="OFQ28" s="757"/>
      <c r="OFR28" s="757"/>
      <c r="OFS28" s="757"/>
      <c r="OFT28" s="757"/>
      <c r="OFU28" s="757"/>
      <c r="OFV28" s="757"/>
      <c r="OFW28" s="757"/>
      <c r="OFX28" s="757"/>
      <c r="OFY28" s="757"/>
      <c r="OFZ28" s="757"/>
      <c r="OGA28" s="757"/>
      <c r="OGB28" s="757"/>
      <c r="OGC28" s="757"/>
      <c r="OGD28" s="757"/>
      <c r="OGE28" s="757"/>
      <c r="OGF28" s="757"/>
      <c r="OGG28" s="757"/>
      <c r="OGH28" s="757"/>
      <c r="OGI28" s="757"/>
      <c r="OGJ28" s="757"/>
      <c r="OGK28" s="757"/>
      <c r="OGL28" s="757"/>
      <c r="OGM28" s="757"/>
      <c r="OGN28" s="757"/>
      <c r="OGO28" s="757"/>
      <c r="OGP28" s="757"/>
      <c r="OGQ28" s="757"/>
      <c r="OGR28" s="757"/>
      <c r="OGS28" s="757"/>
      <c r="OGT28" s="757"/>
      <c r="OGU28" s="757"/>
      <c r="OGV28" s="757"/>
      <c r="OGW28" s="757"/>
      <c r="OGX28" s="757"/>
      <c r="OGY28" s="757"/>
      <c r="OGZ28" s="757"/>
      <c r="OHA28" s="757"/>
      <c r="OHB28" s="757"/>
      <c r="OHC28" s="757"/>
      <c r="OHD28" s="757"/>
      <c r="OHE28" s="757"/>
      <c r="OHF28" s="757"/>
      <c r="OHG28" s="757"/>
      <c r="OHH28" s="757"/>
      <c r="OHI28" s="757"/>
      <c r="OHJ28" s="757"/>
      <c r="OHK28" s="757"/>
      <c r="OHL28" s="757"/>
      <c r="OHM28" s="757"/>
      <c r="OHN28" s="757"/>
      <c r="OHO28" s="757"/>
      <c r="OHP28" s="757"/>
      <c r="OHQ28" s="757"/>
      <c r="OHR28" s="757"/>
      <c r="OHS28" s="757"/>
      <c r="OHT28" s="757"/>
      <c r="OHU28" s="757"/>
      <c r="OHV28" s="757"/>
      <c r="OHW28" s="757"/>
      <c r="OHX28" s="757"/>
      <c r="OHY28" s="757"/>
      <c r="OHZ28" s="757"/>
      <c r="OIA28" s="757"/>
      <c r="OIB28" s="757"/>
      <c r="OIC28" s="757"/>
      <c r="OID28" s="757"/>
      <c r="OIE28" s="757"/>
      <c r="OIF28" s="757"/>
      <c r="OIG28" s="757"/>
      <c r="OIH28" s="757"/>
      <c r="OII28" s="757"/>
      <c r="OIJ28" s="757"/>
      <c r="OIK28" s="757"/>
      <c r="OIL28" s="757"/>
      <c r="OIM28" s="757"/>
      <c r="OIN28" s="757"/>
      <c r="OIO28" s="757"/>
      <c r="OIP28" s="757"/>
      <c r="OIQ28" s="757"/>
      <c r="OIR28" s="757"/>
      <c r="OIS28" s="757"/>
      <c r="OIT28" s="757"/>
      <c r="OIU28" s="757"/>
      <c r="OIV28" s="757"/>
      <c r="OIW28" s="757"/>
      <c r="OIX28" s="757"/>
      <c r="OIY28" s="757"/>
      <c r="OIZ28" s="757"/>
      <c r="OJA28" s="757"/>
      <c r="OJB28" s="757"/>
      <c r="OJC28" s="757"/>
      <c r="OJD28" s="757"/>
      <c r="OJE28" s="757"/>
      <c r="OJF28" s="757"/>
      <c r="OJG28" s="757"/>
      <c r="OJH28" s="757"/>
      <c r="OJI28" s="757"/>
      <c r="OJJ28" s="757"/>
      <c r="OJK28" s="757"/>
      <c r="OJL28" s="757"/>
      <c r="OJM28" s="757"/>
      <c r="OJN28" s="757"/>
      <c r="OJO28" s="757"/>
      <c r="OJP28" s="757"/>
      <c r="OJQ28" s="757"/>
      <c r="OJR28" s="757"/>
      <c r="OJS28" s="757"/>
      <c r="OJT28" s="757"/>
      <c r="OJU28" s="757"/>
      <c r="OJV28" s="757"/>
      <c r="OJW28" s="757"/>
      <c r="OJX28" s="757"/>
      <c r="OJY28" s="757"/>
      <c r="OJZ28" s="757"/>
      <c r="OKA28" s="757"/>
      <c r="OKB28" s="757"/>
      <c r="OKC28" s="757"/>
      <c r="OKD28" s="757"/>
      <c r="OKE28" s="757"/>
      <c r="OKF28" s="757"/>
      <c r="OKG28" s="757"/>
      <c r="OKH28" s="757"/>
      <c r="OKI28" s="757"/>
      <c r="OKJ28" s="757"/>
      <c r="OKK28" s="757"/>
      <c r="OKL28" s="757"/>
      <c r="OKM28" s="757"/>
      <c r="OKN28" s="757"/>
      <c r="OKO28" s="757"/>
      <c r="OKP28" s="757"/>
      <c r="OKQ28" s="757"/>
      <c r="OKR28" s="757"/>
      <c r="OKS28" s="757"/>
      <c r="OKT28" s="757"/>
      <c r="OKU28" s="757"/>
      <c r="OKV28" s="757"/>
      <c r="OKW28" s="757"/>
      <c r="OKX28" s="757"/>
      <c r="OKY28" s="757"/>
      <c r="OKZ28" s="757"/>
      <c r="OLA28" s="757"/>
      <c r="OLB28" s="757"/>
      <c r="OLC28" s="757"/>
      <c r="OLD28" s="757"/>
      <c r="OLE28" s="757"/>
      <c r="OLF28" s="757"/>
      <c r="OLG28" s="757"/>
      <c r="OLH28" s="757"/>
      <c r="OLI28" s="757"/>
      <c r="OLJ28" s="757"/>
      <c r="OLK28" s="757"/>
      <c r="OLL28" s="757"/>
      <c r="OLM28" s="757"/>
      <c r="OLN28" s="757"/>
      <c r="OLO28" s="757"/>
      <c r="OLP28" s="757"/>
      <c r="OLQ28" s="757"/>
      <c r="OLR28" s="757"/>
      <c r="OLS28" s="757"/>
      <c r="OLT28" s="757"/>
      <c r="OLU28" s="757"/>
      <c r="OLV28" s="757"/>
      <c r="OLW28" s="757"/>
      <c r="OLX28" s="757"/>
      <c r="OLY28" s="757"/>
      <c r="OLZ28" s="757"/>
      <c r="OMA28" s="757"/>
      <c r="OMB28" s="757"/>
      <c r="OMC28" s="757"/>
      <c r="OMD28" s="757"/>
      <c r="OME28" s="757"/>
      <c r="OMF28" s="757"/>
      <c r="OMG28" s="757"/>
      <c r="OMH28" s="757"/>
      <c r="OMI28" s="757"/>
      <c r="OMJ28" s="757"/>
      <c r="OMK28" s="757"/>
      <c r="OML28" s="757"/>
      <c r="OMM28" s="757"/>
      <c r="OMN28" s="757"/>
      <c r="OMO28" s="757"/>
      <c r="OMP28" s="757"/>
      <c r="OMQ28" s="757"/>
      <c r="OMR28" s="757"/>
      <c r="OMS28" s="757"/>
      <c r="OMT28" s="757"/>
      <c r="OMU28" s="757"/>
      <c r="OMV28" s="757"/>
      <c r="OMW28" s="757"/>
      <c r="OMX28" s="757"/>
      <c r="OMY28" s="757"/>
      <c r="OMZ28" s="757"/>
      <c r="ONA28" s="757"/>
      <c r="ONB28" s="757"/>
      <c r="ONC28" s="757"/>
      <c r="OND28" s="757"/>
      <c r="ONE28" s="757"/>
      <c r="ONF28" s="757"/>
      <c r="ONG28" s="757"/>
      <c r="ONH28" s="757"/>
      <c r="ONI28" s="757"/>
      <c r="ONJ28" s="757"/>
      <c r="ONK28" s="757"/>
      <c r="ONL28" s="757"/>
      <c r="ONM28" s="757"/>
      <c r="ONN28" s="757"/>
      <c r="ONO28" s="757"/>
      <c r="ONP28" s="757"/>
      <c r="ONQ28" s="757"/>
      <c r="ONR28" s="757"/>
      <c r="ONS28" s="757"/>
      <c r="ONT28" s="757"/>
      <c r="ONU28" s="757"/>
      <c r="ONV28" s="757"/>
      <c r="ONW28" s="757"/>
      <c r="ONX28" s="757"/>
      <c r="ONY28" s="757"/>
      <c r="ONZ28" s="757"/>
      <c r="OOA28" s="757"/>
      <c r="OOB28" s="757"/>
      <c r="OOC28" s="757"/>
      <c r="OOD28" s="757"/>
      <c r="OOE28" s="757"/>
      <c r="OOF28" s="757"/>
      <c r="OOG28" s="757"/>
      <c r="OOH28" s="757"/>
      <c r="OOI28" s="757"/>
      <c r="OOJ28" s="757"/>
      <c r="OOK28" s="757"/>
      <c r="OOL28" s="757"/>
      <c r="OOM28" s="757"/>
      <c r="OON28" s="757"/>
      <c r="OOO28" s="757"/>
      <c r="OOP28" s="757"/>
      <c r="OOQ28" s="757"/>
      <c r="OOR28" s="757"/>
      <c r="OOS28" s="757"/>
      <c r="OOT28" s="757"/>
      <c r="OOU28" s="757"/>
      <c r="OOV28" s="757"/>
      <c r="OOW28" s="757"/>
      <c r="OOX28" s="757"/>
      <c r="OOY28" s="757"/>
      <c r="OOZ28" s="757"/>
      <c r="OPA28" s="757"/>
      <c r="OPB28" s="757"/>
      <c r="OPC28" s="757"/>
      <c r="OPD28" s="757"/>
      <c r="OPE28" s="757"/>
      <c r="OPF28" s="757"/>
      <c r="OPG28" s="757"/>
      <c r="OPH28" s="757"/>
      <c r="OPI28" s="757"/>
      <c r="OPJ28" s="757"/>
      <c r="OPK28" s="757"/>
      <c r="OPL28" s="757"/>
      <c r="OPM28" s="757"/>
      <c r="OPN28" s="757"/>
      <c r="OPO28" s="757"/>
      <c r="OPP28" s="757"/>
      <c r="OPQ28" s="757"/>
      <c r="OPR28" s="757"/>
      <c r="OPS28" s="757"/>
      <c r="OPT28" s="757"/>
      <c r="OPU28" s="757"/>
      <c r="OPV28" s="757"/>
      <c r="OPW28" s="757"/>
      <c r="OPX28" s="757"/>
      <c r="OPY28" s="757"/>
      <c r="OPZ28" s="757"/>
      <c r="OQA28" s="757"/>
      <c r="OQB28" s="757"/>
      <c r="OQC28" s="757"/>
      <c r="OQD28" s="757"/>
      <c r="OQE28" s="757"/>
      <c r="OQF28" s="757"/>
      <c r="OQG28" s="757"/>
      <c r="OQH28" s="757"/>
      <c r="OQI28" s="757"/>
      <c r="OQJ28" s="757"/>
      <c r="OQK28" s="757"/>
      <c r="OQL28" s="757"/>
      <c r="OQM28" s="757"/>
      <c r="OQN28" s="757"/>
      <c r="OQO28" s="757"/>
      <c r="OQP28" s="757"/>
      <c r="OQQ28" s="757"/>
      <c r="OQR28" s="757"/>
      <c r="OQS28" s="757"/>
      <c r="OQT28" s="757"/>
      <c r="OQU28" s="757"/>
      <c r="OQV28" s="757"/>
      <c r="OQW28" s="757"/>
      <c r="OQX28" s="757"/>
      <c r="OQY28" s="757"/>
      <c r="OQZ28" s="757"/>
      <c r="ORA28" s="757"/>
      <c r="ORB28" s="757"/>
      <c r="ORC28" s="757"/>
      <c r="ORD28" s="757"/>
      <c r="ORE28" s="757"/>
      <c r="ORF28" s="757"/>
      <c r="ORG28" s="757"/>
      <c r="ORH28" s="757"/>
      <c r="ORI28" s="757"/>
      <c r="ORJ28" s="757"/>
      <c r="ORK28" s="757"/>
      <c r="ORL28" s="757"/>
      <c r="ORM28" s="757"/>
      <c r="ORN28" s="757"/>
      <c r="ORO28" s="757"/>
      <c r="ORP28" s="757"/>
      <c r="ORQ28" s="757"/>
      <c r="ORR28" s="757"/>
      <c r="ORS28" s="757"/>
      <c r="ORT28" s="757"/>
      <c r="ORU28" s="757"/>
      <c r="ORV28" s="757"/>
      <c r="ORW28" s="757"/>
      <c r="ORX28" s="757"/>
      <c r="ORY28" s="757"/>
      <c r="ORZ28" s="757"/>
      <c r="OSA28" s="757"/>
      <c r="OSB28" s="757"/>
      <c r="OSC28" s="757"/>
      <c r="OSD28" s="757"/>
      <c r="OSE28" s="757"/>
      <c r="OSF28" s="757"/>
      <c r="OSG28" s="757"/>
      <c r="OSH28" s="757"/>
      <c r="OSI28" s="757"/>
      <c r="OSJ28" s="757"/>
      <c r="OSK28" s="757"/>
      <c r="OSL28" s="757"/>
      <c r="OSM28" s="757"/>
      <c r="OSN28" s="757"/>
      <c r="OSO28" s="757"/>
      <c r="OSP28" s="757"/>
      <c r="OSQ28" s="757"/>
      <c r="OSR28" s="757"/>
      <c r="OSS28" s="757"/>
      <c r="OST28" s="757"/>
      <c r="OSU28" s="757"/>
      <c r="OSV28" s="757"/>
      <c r="OSW28" s="757"/>
      <c r="OSX28" s="757"/>
      <c r="OSY28" s="757"/>
      <c r="OSZ28" s="757"/>
      <c r="OTA28" s="757"/>
      <c r="OTB28" s="757"/>
      <c r="OTC28" s="757"/>
      <c r="OTD28" s="757"/>
      <c r="OTE28" s="757"/>
      <c r="OTF28" s="757"/>
      <c r="OTG28" s="757"/>
      <c r="OTH28" s="757"/>
      <c r="OTI28" s="757"/>
      <c r="OTJ28" s="757"/>
      <c r="OTK28" s="757"/>
      <c r="OTL28" s="757"/>
      <c r="OTM28" s="757"/>
      <c r="OTN28" s="757"/>
      <c r="OTO28" s="757"/>
      <c r="OTP28" s="757"/>
      <c r="OTQ28" s="757"/>
      <c r="OTR28" s="757"/>
      <c r="OTS28" s="757"/>
      <c r="OTT28" s="757"/>
      <c r="OTU28" s="757"/>
      <c r="OTV28" s="757"/>
      <c r="OTW28" s="757"/>
      <c r="OTX28" s="757"/>
      <c r="OTY28" s="757"/>
      <c r="OTZ28" s="757"/>
      <c r="OUA28" s="757"/>
      <c r="OUB28" s="757"/>
      <c r="OUC28" s="757"/>
      <c r="OUD28" s="757"/>
      <c r="OUE28" s="757"/>
      <c r="OUF28" s="757"/>
      <c r="OUG28" s="757"/>
      <c r="OUH28" s="757"/>
      <c r="OUI28" s="757"/>
      <c r="OUJ28" s="757"/>
      <c r="OUK28" s="757"/>
      <c r="OUL28" s="757"/>
      <c r="OUM28" s="757"/>
      <c r="OUN28" s="757"/>
      <c r="OUO28" s="757"/>
      <c r="OUP28" s="757"/>
      <c r="OUQ28" s="757"/>
      <c r="OUR28" s="757"/>
      <c r="OUS28" s="757"/>
      <c r="OUT28" s="757"/>
      <c r="OUU28" s="757"/>
      <c r="OUV28" s="757"/>
      <c r="OUW28" s="757"/>
      <c r="OUX28" s="757"/>
      <c r="OUY28" s="757"/>
      <c r="OUZ28" s="757"/>
      <c r="OVA28" s="757"/>
      <c r="OVB28" s="757"/>
      <c r="OVC28" s="757"/>
      <c r="OVD28" s="757"/>
      <c r="OVE28" s="757"/>
      <c r="OVF28" s="757"/>
      <c r="OVG28" s="757"/>
      <c r="OVH28" s="757"/>
      <c r="OVI28" s="757"/>
      <c r="OVJ28" s="757"/>
      <c r="OVK28" s="757"/>
      <c r="OVL28" s="757"/>
      <c r="OVM28" s="757"/>
      <c r="OVN28" s="757"/>
      <c r="OVO28" s="757"/>
      <c r="OVP28" s="757"/>
      <c r="OVQ28" s="757"/>
      <c r="OVR28" s="757"/>
      <c r="OVS28" s="757"/>
      <c r="OVT28" s="757"/>
      <c r="OVU28" s="757"/>
      <c r="OVV28" s="757"/>
      <c r="OVW28" s="757"/>
      <c r="OVX28" s="757"/>
      <c r="OVY28" s="757"/>
      <c r="OVZ28" s="757"/>
      <c r="OWA28" s="757"/>
      <c r="OWB28" s="757"/>
      <c r="OWC28" s="757"/>
      <c r="OWD28" s="757"/>
      <c r="OWE28" s="757"/>
      <c r="OWF28" s="757"/>
      <c r="OWG28" s="757"/>
      <c r="OWH28" s="757"/>
      <c r="OWI28" s="757"/>
      <c r="OWJ28" s="757"/>
      <c r="OWK28" s="757"/>
      <c r="OWL28" s="757"/>
      <c r="OWM28" s="757"/>
      <c r="OWN28" s="757"/>
      <c r="OWO28" s="757"/>
      <c r="OWP28" s="757"/>
      <c r="OWQ28" s="757"/>
      <c r="OWR28" s="757"/>
      <c r="OWS28" s="757"/>
      <c r="OWT28" s="757"/>
      <c r="OWU28" s="757"/>
      <c r="OWV28" s="757"/>
      <c r="OWW28" s="757"/>
      <c r="OWX28" s="757"/>
      <c r="OWY28" s="757"/>
      <c r="OWZ28" s="757"/>
      <c r="OXA28" s="757"/>
      <c r="OXB28" s="757"/>
      <c r="OXC28" s="757"/>
      <c r="OXD28" s="757"/>
      <c r="OXE28" s="757"/>
      <c r="OXF28" s="757"/>
      <c r="OXG28" s="757"/>
      <c r="OXH28" s="757"/>
      <c r="OXI28" s="757"/>
      <c r="OXJ28" s="757"/>
      <c r="OXK28" s="757"/>
      <c r="OXL28" s="757"/>
      <c r="OXM28" s="757"/>
      <c r="OXN28" s="757"/>
      <c r="OXO28" s="757"/>
      <c r="OXP28" s="757"/>
      <c r="OXQ28" s="757"/>
      <c r="OXR28" s="757"/>
      <c r="OXS28" s="757"/>
      <c r="OXT28" s="757"/>
      <c r="OXU28" s="757"/>
      <c r="OXV28" s="757"/>
      <c r="OXW28" s="757"/>
      <c r="OXX28" s="757"/>
      <c r="OXY28" s="757"/>
      <c r="OXZ28" s="757"/>
      <c r="OYA28" s="757"/>
      <c r="OYB28" s="757"/>
      <c r="OYC28" s="757"/>
      <c r="OYD28" s="757"/>
      <c r="OYE28" s="757"/>
      <c r="OYF28" s="757"/>
      <c r="OYG28" s="757"/>
      <c r="OYH28" s="757"/>
      <c r="OYI28" s="757"/>
      <c r="OYJ28" s="757"/>
      <c r="OYK28" s="757"/>
      <c r="OYL28" s="757"/>
      <c r="OYM28" s="757"/>
      <c r="OYN28" s="757"/>
      <c r="OYO28" s="757"/>
      <c r="OYP28" s="757"/>
      <c r="OYQ28" s="757"/>
      <c r="OYR28" s="757"/>
      <c r="OYS28" s="757"/>
      <c r="OYT28" s="757"/>
      <c r="OYU28" s="757"/>
      <c r="OYV28" s="757"/>
      <c r="OYW28" s="757"/>
      <c r="OYX28" s="757"/>
      <c r="OYY28" s="757"/>
      <c r="OYZ28" s="757"/>
      <c r="OZA28" s="757"/>
      <c r="OZB28" s="757"/>
      <c r="OZC28" s="757"/>
      <c r="OZD28" s="757"/>
      <c r="OZE28" s="757"/>
      <c r="OZF28" s="757"/>
      <c r="OZG28" s="757"/>
      <c r="OZH28" s="757"/>
      <c r="OZI28" s="757"/>
      <c r="OZJ28" s="757"/>
      <c r="OZK28" s="757"/>
      <c r="OZL28" s="757"/>
      <c r="OZM28" s="757"/>
      <c r="OZN28" s="757"/>
      <c r="OZO28" s="757"/>
      <c r="OZP28" s="757"/>
      <c r="OZQ28" s="757"/>
      <c r="OZR28" s="757"/>
      <c r="OZS28" s="757"/>
      <c r="OZT28" s="757"/>
      <c r="OZU28" s="757"/>
      <c r="OZV28" s="757"/>
      <c r="OZW28" s="757"/>
      <c r="OZX28" s="757"/>
      <c r="OZY28" s="757"/>
      <c r="OZZ28" s="757"/>
      <c r="PAA28" s="757"/>
      <c r="PAB28" s="757"/>
      <c r="PAC28" s="757"/>
      <c r="PAD28" s="757"/>
      <c r="PAE28" s="757"/>
      <c r="PAF28" s="757"/>
      <c r="PAG28" s="757"/>
      <c r="PAH28" s="757"/>
      <c r="PAI28" s="757"/>
      <c r="PAJ28" s="757"/>
      <c r="PAK28" s="757"/>
      <c r="PAL28" s="757"/>
      <c r="PAM28" s="757"/>
      <c r="PAN28" s="757"/>
      <c r="PAO28" s="757"/>
      <c r="PAP28" s="757"/>
      <c r="PAQ28" s="757"/>
      <c r="PAR28" s="757"/>
      <c r="PAS28" s="757"/>
      <c r="PAT28" s="757"/>
      <c r="PAU28" s="757"/>
      <c r="PAV28" s="757"/>
      <c r="PAW28" s="757"/>
      <c r="PAX28" s="757"/>
      <c r="PAY28" s="757"/>
      <c r="PAZ28" s="757"/>
      <c r="PBA28" s="757"/>
      <c r="PBB28" s="757"/>
      <c r="PBC28" s="757"/>
      <c r="PBD28" s="757"/>
      <c r="PBE28" s="757"/>
      <c r="PBF28" s="757"/>
      <c r="PBG28" s="757"/>
      <c r="PBH28" s="757"/>
      <c r="PBI28" s="757"/>
      <c r="PBJ28" s="757"/>
      <c r="PBK28" s="757"/>
      <c r="PBL28" s="757"/>
      <c r="PBM28" s="757"/>
      <c r="PBN28" s="757"/>
      <c r="PBO28" s="757"/>
      <c r="PBP28" s="757"/>
      <c r="PBQ28" s="757"/>
      <c r="PBR28" s="757"/>
      <c r="PBS28" s="757"/>
      <c r="PBT28" s="757"/>
      <c r="PBU28" s="757"/>
      <c r="PBV28" s="757"/>
      <c r="PBW28" s="757"/>
      <c r="PBX28" s="757"/>
      <c r="PBY28" s="757"/>
      <c r="PBZ28" s="757"/>
      <c r="PCA28" s="757"/>
      <c r="PCB28" s="757"/>
      <c r="PCC28" s="757"/>
      <c r="PCD28" s="757"/>
      <c r="PCE28" s="757"/>
      <c r="PCF28" s="757"/>
      <c r="PCG28" s="757"/>
      <c r="PCH28" s="757"/>
      <c r="PCI28" s="757"/>
      <c r="PCJ28" s="757"/>
      <c r="PCK28" s="757"/>
      <c r="PCL28" s="757"/>
      <c r="PCM28" s="757"/>
      <c r="PCN28" s="757"/>
      <c r="PCO28" s="757"/>
      <c r="PCP28" s="757"/>
      <c r="PCQ28" s="757"/>
      <c r="PCR28" s="757"/>
      <c r="PCS28" s="757"/>
      <c r="PCT28" s="757"/>
      <c r="PCU28" s="757"/>
      <c r="PCV28" s="757"/>
      <c r="PCW28" s="757"/>
      <c r="PCX28" s="757"/>
      <c r="PCY28" s="757"/>
      <c r="PCZ28" s="757"/>
      <c r="PDA28" s="757"/>
      <c r="PDB28" s="757"/>
      <c r="PDC28" s="757"/>
      <c r="PDD28" s="757"/>
      <c r="PDE28" s="757"/>
      <c r="PDF28" s="757"/>
      <c r="PDG28" s="757"/>
      <c r="PDH28" s="757"/>
      <c r="PDI28" s="757"/>
      <c r="PDJ28" s="757"/>
      <c r="PDK28" s="757"/>
      <c r="PDL28" s="757"/>
      <c r="PDM28" s="757"/>
      <c r="PDN28" s="757"/>
      <c r="PDO28" s="757"/>
      <c r="PDP28" s="757"/>
      <c r="PDQ28" s="757"/>
      <c r="PDR28" s="757"/>
      <c r="PDS28" s="757"/>
      <c r="PDT28" s="757"/>
      <c r="PDU28" s="757"/>
      <c r="PDV28" s="757"/>
      <c r="PDW28" s="757"/>
      <c r="PDX28" s="757"/>
      <c r="PDY28" s="757"/>
      <c r="PDZ28" s="757"/>
      <c r="PEA28" s="757"/>
      <c r="PEB28" s="757"/>
      <c r="PEC28" s="757"/>
      <c r="PED28" s="757"/>
      <c r="PEE28" s="757"/>
      <c r="PEF28" s="757"/>
      <c r="PEG28" s="757"/>
      <c r="PEH28" s="757"/>
      <c r="PEI28" s="757"/>
      <c r="PEJ28" s="757"/>
      <c r="PEK28" s="757"/>
      <c r="PEL28" s="757"/>
      <c r="PEM28" s="757"/>
      <c r="PEN28" s="757"/>
      <c r="PEO28" s="757"/>
      <c r="PEP28" s="757"/>
      <c r="PEQ28" s="757"/>
      <c r="PER28" s="757"/>
      <c r="PES28" s="757"/>
      <c r="PET28" s="757"/>
      <c r="PEU28" s="757"/>
      <c r="PEV28" s="757"/>
      <c r="PEW28" s="757"/>
      <c r="PEX28" s="757"/>
      <c r="PEY28" s="757"/>
      <c r="PEZ28" s="757"/>
      <c r="PFA28" s="757"/>
      <c r="PFB28" s="757"/>
      <c r="PFC28" s="757"/>
      <c r="PFD28" s="757"/>
      <c r="PFE28" s="757"/>
      <c r="PFF28" s="757"/>
      <c r="PFG28" s="757"/>
      <c r="PFH28" s="757"/>
      <c r="PFI28" s="757"/>
      <c r="PFJ28" s="757"/>
      <c r="PFK28" s="757"/>
      <c r="PFL28" s="757"/>
      <c r="PFM28" s="757"/>
      <c r="PFN28" s="757"/>
      <c r="PFO28" s="757"/>
      <c r="PFP28" s="757"/>
      <c r="PFQ28" s="757"/>
      <c r="PFR28" s="757"/>
      <c r="PFS28" s="757"/>
      <c r="PFT28" s="757"/>
      <c r="PFU28" s="757"/>
      <c r="PFV28" s="757"/>
      <c r="PFW28" s="757"/>
      <c r="PFX28" s="757"/>
      <c r="PFY28" s="757"/>
      <c r="PFZ28" s="757"/>
      <c r="PGA28" s="757"/>
      <c r="PGB28" s="757"/>
      <c r="PGC28" s="757"/>
      <c r="PGD28" s="757"/>
      <c r="PGE28" s="757"/>
      <c r="PGF28" s="757"/>
      <c r="PGG28" s="757"/>
      <c r="PGH28" s="757"/>
      <c r="PGI28" s="757"/>
      <c r="PGJ28" s="757"/>
      <c r="PGK28" s="757"/>
      <c r="PGL28" s="757"/>
      <c r="PGM28" s="757"/>
      <c r="PGN28" s="757"/>
      <c r="PGO28" s="757"/>
      <c r="PGP28" s="757"/>
      <c r="PGQ28" s="757"/>
      <c r="PGR28" s="757"/>
      <c r="PGS28" s="757"/>
      <c r="PGT28" s="757"/>
      <c r="PGU28" s="757"/>
      <c r="PGV28" s="757"/>
      <c r="PGW28" s="757"/>
      <c r="PGX28" s="757"/>
      <c r="PGY28" s="757"/>
      <c r="PGZ28" s="757"/>
      <c r="PHA28" s="757"/>
      <c r="PHB28" s="757"/>
      <c r="PHC28" s="757"/>
      <c r="PHD28" s="757"/>
      <c r="PHE28" s="757"/>
      <c r="PHF28" s="757"/>
      <c r="PHG28" s="757"/>
      <c r="PHH28" s="757"/>
      <c r="PHI28" s="757"/>
      <c r="PHJ28" s="757"/>
      <c r="PHK28" s="757"/>
      <c r="PHL28" s="757"/>
      <c r="PHM28" s="757"/>
      <c r="PHN28" s="757"/>
      <c r="PHO28" s="757"/>
      <c r="PHP28" s="757"/>
      <c r="PHQ28" s="757"/>
      <c r="PHR28" s="757"/>
      <c r="PHS28" s="757"/>
      <c r="PHT28" s="757"/>
      <c r="PHU28" s="757"/>
      <c r="PHV28" s="757"/>
      <c r="PHW28" s="757"/>
      <c r="PHX28" s="757"/>
      <c r="PHY28" s="757"/>
      <c r="PHZ28" s="757"/>
      <c r="PIA28" s="757"/>
      <c r="PIB28" s="757"/>
      <c r="PIC28" s="757"/>
      <c r="PID28" s="757"/>
      <c r="PIE28" s="757"/>
      <c r="PIF28" s="757"/>
      <c r="PIG28" s="757"/>
      <c r="PIH28" s="757"/>
      <c r="PII28" s="757"/>
      <c r="PIJ28" s="757"/>
      <c r="PIK28" s="757"/>
      <c r="PIL28" s="757"/>
      <c r="PIM28" s="757"/>
      <c r="PIN28" s="757"/>
      <c r="PIO28" s="757"/>
      <c r="PIP28" s="757"/>
      <c r="PIQ28" s="757"/>
      <c r="PIR28" s="757"/>
      <c r="PIS28" s="757"/>
      <c r="PIT28" s="757"/>
      <c r="PIU28" s="757"/>
      <c r="PIV28" s="757"/>
      <c r="PIW28" s="757"/>
      <c r="PIX28" s="757"/>
      <c r="PIY28" s="757"/>
      <c r="PIZ28" s="757"/>
      <c r="PJA28" s="757"/>
      <c r="PJB28" s="757"/>
      <c r="PJC28" s="757"/>
      <c r="PJD28" s="757"/>
      <c r="PJE28" s="757"/>
      <c r="PJF28" s="757"/>
      <c r="PJG28" s="757"/>
      <c r="PJH28" s="757"/>
      <c r="PJI28" s="757"/>
      <c r="PJJ28" s="757"/>
      <c r="PJK28" s="757"/>
      <c r="PJL28" s="757"/>
      <c r="PJM28" s="757"/>
      <c r="PJN28" s="757"/>
      <c r="PJO28" s="757"/>
      <c r="PJP28" s="757"/>
      <c r="PJQ28" s="757"/>
      <c r="PJR28" s="757"/>
      <c r="PJS28" s="757"/>
      <c r="PJT28" s="757"/>
      <c r="PJU28" s="757"/>
      <c r="PJV28" s="757"/>
      <c r="PJW28" s="757"/>
      <c r="PJX28" s="757"/>
      <c r="PJY28" s="757"/>
      <c r="PJZ28" s="757"/>
      <c r="PKA28" s="757"/>
      <c r="PKB28" s="757"/>
      <c r="PKC28" s="757"/>
      <c r="PKD28" s="757"/>
      <c r="PKE28" s="757"/>
      <c r="PKF28" s="757"/>
      <c r="PKG28" s="757"/>
      <c r="PKH28" s="757"/>
      <c r="PKI28" s="757"/>
      <c r="PKJ28" s="757"/>
      <c r="PKK28" s="757"/>
      <c r="PKL28" s="757"/>
      <c r="PKM28" s="757"/>
      <c r="PKN28" s="757"/>
      <c r="PKO28" s="757"/>
      <c r="PKP28" s="757"/>
      <c r="PKQ28" s="757"/>
      <c r="PKR28" s="757"/>
      <c r="PKS28" s="757"/>
      <c r="PKT28" s="757"/>
      <c r="PKU28" s="757"/>
      <c r="PKV28" s="757"/>
      <c r="PKW28" s="757"/>
      <c r="PKX28" s="757"/>
      <c r="PKY28" s="757"/>
      <c r="PKZ28" s="757"/>
      <c r="PLA28" s="757"/>
      <c r="PLB28" s="757"/>
      <c r="PLC28" s="757"/>
      <c r="PLD28" s="757"/>
      <c r="PLE28" s="757"/>
      <c r="PLF28" s="757"/>
      <c r="PLG28" s="757"/>
      <c r="PLH28" s="757"/>
      <c r="PLI28" s="757"/>
      <c r="PLJ28" s="757"/>
      <c r="PLK28" s="757"/>
      <c r="PLL28" s="757"/>
      <c r="PLM28" s="757"/>
      <c r="PLN28" s="757"/>
      <c r="PLO28" s="757"/>
      <c r="PLP28" s="757"/>
      <c r="PLQ28" s="757"/>
      <c r="PLR28" s="757"/>
      <c r="PLS28" s="757"/>
      <c r="PLT28" s="757"/>
      <c r="PLU28" s="757"/>
      <c r="PLV28" s="757"/>
      <c r="PLW28" s="757"/>
      <c r="PLX28" s="757"/>
      <c r="PLY28" s="757"/>
      <c r="PLZ28" s="757"/>
      <c r="PMA28" s="757"/>
      <c r="PMB28" s="757"/>
      <c r="PMC28" s="757"/>
      <c r="PMD28" s="757"/>
      <c r="PME28" s="757"/>
      <c r="PMF28" s="757"/>
      <c r="PMG28" s="757"/>
      <c r="PMH28" s="757"/>
      <c r="PMI28" s="757"/>
      <c r="PMJ28" s="757"/>
      <c r="PMK28" s="757"/>
      <c r="PML28" s="757"/>
      <c r="PMM28" s="757"/>
      <c r="PMN28" s="757"/>
      <c r="PMO28" s="757"/>
      <c r="PMP28" s="757"/>
      <c r="PMQ28" s="757"/>
      <c r="PMR28" s="757"/>
      <c r="PMS28" s="757"/>
      <c r="PMT28" s="757"/>
      <c r="PMU28" s="757"/>
      <c r="PMV28" s="757"/>
      <c r="PMW28" s="757"/>
      <c r="PMX28" s="757"/>
      <c r="PMY28" s="757"/>
      <c r="PMZ28" s="757"/>
      <c r="PNA28" s="757"/>
      <c r="PNB28" s="757"/>
      <c r="PNC28" s="757"/>
      <c r="PND28" s="757"/>
      <c r="PNE28" s="757"/>
      <c r="PNF28" s="757"/>
      <c r="PNG28" s="757"/>
      <c r="PNH28" s="757"/>
      <c r="PNI28" s="757"/>
      <c r="PNJ28" s="757"/>
      <c r="PNK28" s="757"/>
      <c r="PNL28" s="757"/>
      <c r="PNM28" s="757"/>
      <c r="PNN28" s="757"/>
      <c r="PNO28" s="757"/>
      <c r="PNP28" s="757"/>
      <c r="PNQ28" s="757"/>
      <c r="PNR28" s="757"/>
      <c r="PNS28" s="757"/>
      <c r="PNT28" s="757"/>
      <c r="PNU28" s="757"/>
      <c r="PNV28" s="757"/>
      <c r="PNW28" s="757"/>
      <c r="PNX28" s="757"/>
      <c r="PNY28" s="757"/>
      <c r="PNZ28" s="757"/>
      <c r="POA28" s="757"/>
      <c r="POB28" s="757"/>
      <c r="POC28" s="757"/>
      <c r="POD28" s="757"/>
      <c r="POE28" s="757"/>
      <c r="POF28" s="757"/>
      <c r="POG28" s="757"/>
      <c r="POH28" s="757"/>
      <c r="POI28" s="757"/>
      <c r="POJ28" s="757"/>
      <c r="POK28" s="757"/>
      <c r="POL28" s="757"/>
      <c r="POM28" s="757"/>
      <c r="PON28" s="757"/>
      <c r="POO28" s="757"/>
      <c r="POP28" s="757"/>
      <c r="POQ28" s="757"/>
      <c r="POR28" s="757"/>
      <c r="POS28" s="757"/>
      <c r="POT28" s="757"/>
      <c r="POU28" s="757"/>
      <c r="POV28" s="757"/>
      <c r="POW28" s="757"/>
      <c r="POX28" s="757"/>
      <c r="POY28" s="757"/>
      <c r="POZ28" s="757"/>
      <c r="PPA28" s="757"/>
      <c r="PPB28" s="757"/>
      <c r="PPC28" s="757"/>
      <c r="PPD28" s="757"/>
      <c r="PPE28" s="757"/>
      <c r="PPF28" s="757"/>
      <c r="PPG28" s="757"/>
      <c r="PPH28" s="757"/>
      <c r="PPI28" s="757"/>
      <c r="PPJ28" s="757"/>
      <c r="PPK28" s="757"/>
      <c r="PPL28" s="757"/>
      <c r="PPM28" s="757"/>
      <c r="PPN28" s="757"/>
      <c r="PPO28" s="757"/>
      <c r="PPP28" s="757"/>
      <c r="PPQ28" s="757"/>
      <c r="PPR28" s="757"/>
      <c r="PPS28" s="757"/>
      <c r="PPT28" s="757"/>
      <c r="PPU28" s="757"/>
      <c r="PPV28" s="757"/>
      <c r="PPW28" s="757"/>
      <c r="PPX28" s="757"/>
      <c r="PPY28" s="757"/>
      <c r="PPZ28" s="757"/>
      <c r="PQA28" s="757"/>
      <c r="PQB28" s="757"/>
      <c r="PQC28" s="757"/>
      <c r="PQD28" s="757"/>
      <c r="PQE28" s="757"/>
      <c r="PQF28" s="757"/>
      <c r="PQG28" s="757"/>
      <c r="PQH28" s="757"/>
      <c r="PQI28" s="757"/>
      <c r="PQJ28" s="757"/>
      <c r="PQK28" s="757"/>
      <c r="PQL28" s="757"/>
      <c r="PQM28" s="757"/>
      <c r="PQN28" s="757"/>
      <c r="PQO28" s="757"/>
      <c r="PQP28" s="757"/>
      <c r="PQQ28" s="757"/>
      <c r="PQR28" s="757"/>
      <c r="PQS28" s="757"/>
      <c r="PQT28" s="757"/>
      <c r="PQU28" s="757"/>
      <c r="PQV28" s="757"/>
      <c r="PQW28" s="757"/>
      <c r="PQX28" s="757"/>
      <c r="PQY28" s="757"/>
      <c r="PQZ28" s="757"/>
      <c r="PRA28" s="757"/>
      <c r="PRB28" s="757"/>
      <c r="PRC28" s="757"/>
      <c r="PRD28" s="757"/>
      <c r="PRE28" s="757"/>
      <c r="PRF28" s="757"/>
      <c r="PRG28" s="757"/>
      <c r="PRH28" s="757"/>
      <c r="PRI28" s="757"/>
      <c r="PRJ28" s="757"/>
      <c r="PRK28" s="757"/>
      <c r="PRL28" s="757"/>
      <c r="PRM28" s="757"/>
      <c r="PRN28" s="757"/>
      <c r="PRO28" s="757"/>
      <c r="PRP28" s="757"/>
      <c r="PRQ28" s="757"/>
      <c r="PRR28" s="757"/>
      <c r="PRS28" s="757"/>
      <c r="PRT28" s="757"/>
      <c r="PRU28" s="757"/>
      <c r="PRV28" s="757"/>
      <c r="PRW28" s="757"/>
      <c r="PRX28" s="757"/>
      <c r="PRY28" s="757"/>
      <c r="PRZ28" s="757"/>
      <c r="PSA28" s="757"/>
      <c r="PSB28" s="757"/>
      <c r="PSC28" s="757"/>
      <c r="PSD28" s="757"/>
      <c r="PSE28" s="757"/>
      <c r="PSF28" s="757"/>
      <c r="PSG28" s="757"/>
      <c r="PSH28" s="757"/>
      <c r="PSI28" s="757"/>
      <c r="PSJ28" s="757"/>
      <c r="PSK28" s="757"/>
      <c r="PSL28" s="757"/>
      <c r="PSM28" s="757"/>
      <c r="PSN28" s="757"/>
      <c r="PSO28" s="757"/>
      <c r="PSP28" s="757"/>
      <c r="PSQ28" s="757"/>
      <c r="PSR28" s="757"/>
      <c r="PSS28" s="757"/>
      <c r="PST28" s="757"/>
      <c r="PSU28" s="757"/>
      <c r="PSV28" s="757"/>
      <c r="PSW28" s="757"/>
      <c r="PSX28" s="757"/>
      <c r="PSY28" s="757"/>
      <c r="PSZ28" s="757"/>
      <c r="PTA28" s="757"/>
      <c r="PTB28" s="757"/>
      <c r="PTC28" s="757"/>
      <c r="PTD28" s="757"/>
      <c r="PTE28" s="757"/>
      <c r="PTF28" s="757"/>
      <c r="PTG28" s="757"/>
      <c r="PTH28" s="757"/>
      <c r="PTI28" s="757"/>
      <c r="PTJ28" s="757"/>
      <c r="PTK28" s="757"/>
      <c r="PTL28" s="757"/>
      <c r="PTM28" s="757"/>
      <c r="PTN28" s="757"/>
      <c r="PTO28" s="757"/>
      <c r="PTP28" s="757"/>
      <c r="PTQ28" s="757"/>
      <c r="PTR28" s="757"/>
      <c r="PTS28" s="757"/>
      <c r="PTT28" s="757"/>
      <c r="PTU28" s="757"/>
      <c r="PTV28" s="757"/>
      <c r="PTW28" s="757"/>
      <c r="PTX28" s="757"/>
      <c r="PTY28" s="757"/>
      <c r="PTZ28" s="757"/>
      <c r="PUA28" s="757"/>
      <c r="PUB28" s="757"/>
      <c r="PUC28" s="757"/>
      <c r="PUD28" s="757"/>
      <c r="PUE28" s="757"/>
      <c r="PUF28" s="757"/>
      <c r="PUG28" s="757"/>
      <c r="PUH28" s="757"/>
      <c r="PUI28" s="757"/>
      <c r="PUJ28" s="757"/>
      <c r="PUK28" s="757"/>
      <c r="PUL28" s="757"/>
      <c r="PUM28" s="757"/>
      <c r="PUN28" s="757"/>
      <c r="PUO28" s="757"/>
      <c r="PUP28" s="757"/>
      <c r="PUQ28" s="757"/>
      <c r="PUR28" s="757"/>
      <c r="PUS28" s="757"/>
      <c r="PUT28" s="757"/>
      <c r="PUU28" s="757"/>
      <c r="PUV28" s="757"/>
      <c r="PUW28" s="757"/>
      <c r="PUX28" s="757"/>
      <c r="PUY28" s="757"/>
      <c r="PUZ28" s="757"/>
      <c r="PVA28" s="757"/>
      <c r="PVB28" s="757"/>
      <c r="PVC28" s="757"/>
      <c r="PVD28" s="757"/>
      <c r="PVE28" s="757"/>
      <c r="PVF28" s="757"/>
      <c r="PVG28" s="757"/>
      <c r="PVH28" s="757"/>
      <c r="PVI28" s="757"/>
      <c r="PVJ28" s="757"/>
      <c r="PVK28" s="757"/>
      <c r="PVL28" s="757"/>
      <c r="PVM28" s="757"/>
      <c r="PVN28" s="757"/>
      <c r="PVO28" s="757"/>
      <c r="PVP28" s="757"/>
      <c r="PVQ28" s="757"/>
      <c r="PVR28" s="757"/>
      <c r="PVS28" s="757"/>
      <c r="PVT28" s="757"/>
      <c r="PVU28" s="757"/>
      <c r="PVV28" s="757"/>
      <c r="PVW28" s="757"/>
      <c r="PVX28" s="757"/>
      <c r="PVY28" s="757"/>
      <c r="PVZ28" s="757"/>
      <c r="PWA28" s="757"/>
      <c r="PWB28" s="757"/>
      <c r="PWC28" s="757"/>
      <c r="PWD28" s="757"/>
      <c r="PWE28" s="757"/>
      <c r="PWF28" s="757"/>
      <c r="PWG28" s="757"/>
      <c r="PWH28" s="757"/>
      <c r="PWI28" s="757"/>
      <c r="PWJ28" s="757"/>
      <c r="PWK28" s="757"/>
      <c r="PWL28" s="757"/>
      <c r="PWM28" s="757"/>
      <c r="PWN28" s="757"/>
      <c r="PWO28" s="757"/>
      <c r="PWP28" s="757"/>
      <c r="PWQ28" s="757"/>
      <c r="PWR28" s="757"/>
      <c r="PWS28" s="757"/>
      <c r="PWT28" s="757"/>
      <c r="PWU28" s="757"/>
      <c r="PWV28" s="757"/>
      <c r="PWW28" s="757"/>
      <c r="PWX28" s="757"/>
      <c r="PWY28" s="757"/>
      <c r="PWZ28" s="757"/>
      <c r="PXA28" s="757"/>
      <c r="PXB28" s="757"/>
      <c r="PXC28" s="757"/>
      <c r="PXD28" s="757"/>
      <c r="PXE28" s="757"/>
      <c r="PXF28" s="757"/>
      <c r="PXG28" s="757"/>
      <c r="PXH28" s="757"/>
      <c r="PXI28" s="757"/>
      <c r="PXJ28" s="757"/>
      <c r="PXK28" s="757"/>
      <c r="PXL28" s="757"/>
      <c r="PXM28" s="757"/>
      <c r="PXN28" s="757"/>
      <c r="PXO28" s="757"/>
      <c r="PXP28" s="757"/>
      <c r="PXQ28" s="757"/>
      <c r="PXR28" s="757"/>
      <c r="PXS28" s="757"/>
      <c r="PXT28" s="757"/>
      <c r="PXU28" s="757"/>
      <c r="PXV28" s="757"/>
      <c r="PXW28" s="757"/>
      <c r="PXX28" s="757"/>
      <c r="PXY28" s="757"/>
      <c r="PXZ28" s="757"/>
      <c r="PYA28" s="757"/>
      <c r="PYB28" s="757"/>
      <c r="PYC28" s="757"/>
      <c r="PYD28" s="757"/>
      <c r="PYE28" s="757"/>
      <c r="PYF28" s="757"/>
      <c r="PYG28" s="757"/>
      <c r="PYH28" s="757"/>
      <c r="PYI28" s="757"/>
      <c r="PYJ28" s="757"/>
      <c r="PYK28" s="757"/>
      <c r="PYL28" s="757"/>
      <c r="PYM28" s="757"/>
      <c r="PYN28" s="757"/>
      <c r="PYO28" s="757"/>
      <c r="PYP28" s="757"/>
      <c r="PYQ28" s="757"/>
      <c r="PYR28" s="757"/>
      <c r="PYS28" s="757"/>
      <c r="PYT28" s="757"/>
      <c r="PYU28" s="757"/>
      <c r="PYV28" s="757"/>
      <c r="PYW28" s="757"/>
      <c r="PYX28" s="757"/>
      <c r="PYY28" s="757"/>
      <c r="PYZ28" s="757"/>
      <c r="PZA28" s="757"/>
      <c r="PZB28" s="757"/>
      <c r="PZC28" s="757"/>
      <c r="PZD28" s="757"/>
      <c r="PZE28" s="757"/>
      <c r="PZF28" s="757"/>
      <c r="PZG28" s="757"/>
      <c r="PZH28" s="757"/>
      <c r="PZI28" s="757"/>
      <c r="PZJ28" s="757"/>
      <c r="PZK28" s="757"/>
      <c r="PZL28" s="757"/>
      <c r="PZM28" s="757"/>
      <c r="PZN28" s="757"/>
      <c r="PZO28" s="757"/>
      <c r="PZP28" s="757"/>
      <c r="PZQ28" s="757"/>
      <c r="PZR28" s="757"/>
      <c r="PZS28" s="757"/>
      <c r="PZT28" s="757"/>
      <c r="PZU28" s="757"/>
      <c r="PZV28" s="757"/>
      <c r="PZW28" s="757"/>
      <c r="PZX28" s="757"/>
      <c r="PZY28" s="757"/>
      <c r="PZZ28" s="757"/>
      <c r="QAA28" s="757"/>
      <c r="QAB28" s="757"/>
      <c r="QAC28" s="757"/>
      <c r="QAD28" s="757"/>
      <c r="QAE28" s="757"/>
      <c r="QAF28" s="757"/>
      <c r="QAG28" s="757"/>
      <c r="QAH28" s="757"/>
      <c r="QAI28" s="757"/>
      <c r="QAJ28" s="757"/>
      <c r="QAK28" s="757"/>
      <c r="QAL28" s="757"/>
      <c r="QAM28" s="757"/>
      <c r="QAN28" s="757"/>
      <c r="QAO28" s="757"/>
      <c r="QAP28" s="757"/>
      <c r="QAQ28" s="757"/>
      <c r="QAR28" s="757"/>
      <c r="QAS28" s="757"/>
      <c r="QAT28" s="757"/>
      <c r="QAU28" s="757"/>
      <c r="QAV28" s="757"/>
      <c r="QAW28" s="757"/>
      <c r="QAX28" s="757"/>
      <c r="QAY28" s="757"/>
      <c r="QAZ28" s="757"/>
      <c r="QBA28" s="757"/>
      <c r="QBB28" s="757"/>
      <c r="QBC28" s="757"/>
      <c r="QBD28" s="757"/>
      <c r="QBE28" s="757"/>
      <c r="QBF28" s="757"/>
      <c r="QBG28" s="757"/>
      <c r="QBH28" s="757"/>
      <c r="QBI28" s="757"/>
      <c r="QBJ28" s="757"/>
      <c r="QBK28" s="757"/>
      <c r="QBL28" s="757"/>
      <c r="QBM28" s="757"/>
      <c r="QBN28" s="757"/>
      <c r="QBO28" s="757"/>
      <c r="QBP28" s="757"/>
      <c r="QBQ28" s="757"/>
      <c r="QBR28" s="757"/>
      <c r="QBS28" s="757"/>
      <c r="QBT28" s="757"/>
      <c r="QBU28" s="757"/>
      <c r="QBV28" s="757"/>
      <c r="QBW28" s="757"/>
      <c r="QBX28" s="757"/>
      <c r="QBY28" s="757"/>
      <c r="QBZ28" s="757"/>
      <c r="QCA28" s="757"/>
      <c r="QCB28" s="757"/>
      <c r="QCC28" s="757"/>
      <c r="QCD28" s="757"/>
      <c r="QCE28" s="757"/>
      <c r="QCF28" s="757"/>
      <c r="QCG28" s="757"/>
      <c r="QCH28" s="757"/>
      <c r="QCI28" s="757"/>
      <c r="QCJ28" s="757"/>
      <c r="QCK28" s="757"/>
      <c r="QCL28" s="757"/>
      <c r="QCM28" s="757"/>
      <c r="QCN28" s="757"/>
      <c r="QCO28" s="757"/>
      <c r="QCP28" s="757"/>
      <c r="QCQ28" s="757"/>
      <c r="QCR28" s="757"/>
      <c r="QCS28" s="757"/>
      <c r="QCT28" s="757"/>
      <c r="QCU28" s="757"/>
      <c r="QCV28" s="757"/>
      <c r="QCW28" s="757"/>
      <c r="QCX28" s="757"/>
      <c r="QCY28" s="757"/>
      <c r="QCZ28" s="757"/>
      <c r="QDA28" s="757"/>
      <c r="QDB28" s="757"/>
      <c r="QDC28" s="757"/>
      <c r="QDD28" s="757"/>
      <c r="QDE28" s="757"/>
      <c r="QDF28" s="757"/>
      <c r="QDG28" s="757"/>
      <c r="QDH28" s="757"/>
      <c r="QDI28" s="757"/>
      <c r="QDJ28" s="757"/>
      <c r="QDK28" s="757"/>
      <c r="QDL28" s="757"/>
      <c r="QDM28" s="757"/>
      <c r="QDN28" s="757"/>
      <c r="QDO28" s="757"/>
      <c r="QDP28" s="757"/>
      <c r="QDQ28" s="757"/>
      <c r="QDR28" s="757"/>
      <c r="QDS28" s="757"/>
      <c r="QDT28" s="757"/>
      <c r="QDU28" s="757"/>
      <c r="QDV28" s="757"/>
      <c r="QDW28" s="757"/>
      <c r="QDX28" s="757"/>
      <c r="QDY28" s="757"/>
      <c r="QDZ28" s="757"/>
      <c r="QEA28" s="757"/>
      <c r="QEB28" s="757"/>
      <c r="QEC28" s="757"/>
      <c r="QED28" s="757"/>
      <c r="QEE28" s="757"/>
      <c r="QEF28" s="757"/>
      <c r="QEG28" s="757"/>
      <c r="QEH28" s="757"/>
      <c r="QEI28" s="757"/>
      <c r="QEJ28" s="757"/>
      <c r="QEK28" s="757"/>
      <c r="QEL28" s="757"/>
      <c r="QEM28" s="757"/>
      <c r="QEN28" s="757"/>
      <c r="QEO28" s="757"/>
      <c r="QEP28" s="757"/>
      <c r="QEQ28" s="757"/>
      <c r="QER28" s="757"/>
      <c r="QES28" s="757"/>
      <c r="QET28" s="757"/>
      <c r="QEU28" s="757"/>
      <c r="QEV28" s="757"/>
      <c r="QEW28" s="757"/>
      <c r="QEX28" s="757"/>
      <c r="QEY28" s="757"/>
      <c r="QEZ28" s="757"/>
      <c r="QFA28" s="757"/>
      <c r="QFB28" s="757"/>
      <c r="QFC28" s="757"/>
      <c r="QFD28" s="757"/>
      <c r="QFE28" s="757"/>
      <c r="QFF28" s="757"/>
      <c r="QFG28" s="757"/>
      <c r="QFH28" s="757"/>
      <c r="QFI28" s="757"/>
      <c r="QFJ28" s="757"/>
      <c r="QFK28" s="757"/>
      <c r="QFL28" s="757"/>
      <c r="QFM28" s="757"/>
      <c r="QFN28" s="757"/>
      <c r="QFO28" s="757"/>
      <c r="QFP28" s="757"/>
      <c r="QFQ28" s="757"/>
      <c r="QFR28" s="757"/>
      <c r="QFS28" s="757"/>
      <c r="QFT28" s="757"/>
      <c r="QFU28" s="757"/>
      <c r="QFV28" s="757"/>
      <c r="QFW28" s="757"/>
      <c r="QFX28" s="757"/>
      <c r="QFY28" s="757"/>
      <c r="QFZ28" s="757"/>
      <c r="QGA28" s="757"/>
      <c r="QGB28" s="757"/>
      <c r="QGC28" s="757"/>
      <c r="QGD28" s="757"/>
      <c r="QGE28" s="757"/>
      <c r="QGF28" s="757"/>
      <c r="QGG28" s="757"/>
      <c r="QGH28" s="757"/>
      <c r="QGI28" s="757"/>
      <c r="QGJ28" s="757"/>
      <c r="QGK28" s="757"/>
      <c r="QGL28" s="757"/>
      <c r="QGM28" s="757"/>
      <c r="QGN28" s="757"/>
      <c r="QGO28" s="757"/>
      <c r="QGP28" s="757"/>
      <c r="QGQ28" s="757"/>
      <c r="QGR28" s="757"/>
      <c r="QGS28" s="757"/>
      <c r="QGT28" s="757"/>
      <c r="QGU28" s="757"/>
      <c r="QGV28" s="757"/>
      <c r="QGW28" s="757"/>
      <c r="QGX28" s="757"/>
      <c r="QGY28" s="757"/>
      <c r="QGZ28" s="757"/>
      <c r="QHA28" s="757"/>
      <c r="QHB28" s="757"/>
      <c r="QHC28" s="757"/>
      <c r="QHD28" s="757"/>
      <c r="QHE28" s="757"/>
      <c r="QHF28" s="757"/>
      <c r="QHG28" s="757"/>
      <c r="QHH28" s="757"/>
      <c r="QHI28" s="757"/>
      <c r="QHJ28" s="757"/>
      <c r="QHK28" s="757"/>
      <c r="QHL28" s="757"/>
      <c r="QHM28" s="757"/>
      <c r="QHN28" s="757"/>
      <c r="QHO28" s="757"/>
      <c r="QHP28" s="757"/>
      <c r="QHQ28" s="757"/>
      <c r="QHR28" s="757"/>
      <c r="QHS28" s="757"/>
      <c r="QHT28" s="757"/>
      <c r="QHU28" s="757"/>
      <c r="QHV28" s="757"/>
      <c r="QHW28" s="757"/>
      <c r="QHX28" s="757"/>
      <c r="QHY28" s="757"/>
      <c r="QHZ28" s="757"/>
      <c r="QIA28" s="757"/>
      <c r="QIB28" s="757"/>
      <c r="QIC28" s="757"/>
      <c r="QID28" s="757"/>
      <c r="QIE28" s="757"/>
      <c r="QIF28" s="757"/>
      <c r="QIG28" s="757"/>
      <c r="QIH28" s="757"/>
      <c r="QII28" s="757"/>
      <c r="QIJ28" s="757"/>
      <c r="QIK28" s="757"/>
      <c r="QIL28" s="757"/>
      <c r="QIM28" s="757"/>
      <c r="QIN28" s="757"/>
      <c r="QIO28" s="757"/>
      <c r="QIP28" s="757"/>
      <c r="QIQ28" s="757"/>
      <c r="QIR28" s="757"/>
      <c r="QIS28" s="757"/>
      <c r="QIT28" s="757"/>
      <c r="QIU28" s="757"/>
      <c r="QIV28" s="757"/>
      <c r="QIW28" s="757"/>
      <c r="QIX28" s="757"/>
      <c r="QIY28" s="757"/>
      <c r="QIZ28" s="757"/>
      <c r="QJA28" s="757"/>
      <c r="QJB28" s="757"/>
      <c r="QJC28" s="757"/>
      <c r="QJD28" s="757"/>
      <c r="QJE28" s="757"/>
      <c r="QJF28" s="757"/>
      <c r="QJG28" s="757"/>
      <c r="QJH28" s="757"/>
      <c r="QJI28" s="757"/>
      <c r="QJJ28" s="757"/>
      <c r="QJK28" s="757"/>
      <c r="QJL28" s="757"/>
      <c r="QJM28" s="757"/>
      <c r="QJN28" s="757"/>
      <c r="QJO28" s="757"/>
      <c r="QJP28" s="757"/>
      <c r="QJQ28" s="757"/>
      <c r="QJR28" s="757"/>
      <c r="QJS28" s="757"/>
      <c r="QJT28" s="757"/>
      <c r="QJU28" s="757"/>
      <c r="QJV28" s="757"/>
      <c r="QJW28" s="757"/>
      <c r="QJX28" s="757"/>
      <c r="QJY28" s="757"/>
      <c r="QJZ28" s="757"/>
      <c r="QKA28" s="757"/>
      <c r="QKB28" s="757"/>
      <c r="QKC28" s="757"/>
      <c r="QKD28" s="757"/>
      <c r="QKE28" s="757"/>
      <c r="QKF28" s="757"/>
      <c r="QKG28" s="757"/>
      <c r="QKH28" s="757"/>
      <c r="QKI28" s="757"/>
      <c r="QKJ28" s="757"/>
      <c r="QKK28" s="757"/>
      <c r="QKL28" s="757"/>
      <c r="QKM28" s="757"/>
      <c r="QKN28" s="757"/>
      <c r="QKO28" s="757"/>
      <c r="QKP28" s="757"/>
      <c r="QKQ28" s="757"/>
      <c r="QKR28" s="757"/>
      <c r="QKS28" s="757"/>
      <c r="QKT28" s="757"/>
      <c r="QKU28" s="757"/>
      <c r="QKV28" s="757"/>
      <c r="QKW28" s="757"/>
      <c r="QKX28" s="757"/>
      <c r="QKY28" s="757"/>
      <c r="QKZ28" s="757"/>
      <c r="QLA28" s="757"/>
      <c r="QLB28" s="757"/>
      <c r="QLC28" s="757"/>
      <c r="QLD28" s="757"/>
      <c r="QLE28" s="757"/>
      <c r="QLF28" s="757"/>
      <c r="QLG28" s="757"/>
      <c r="QLH28" s="757"/>
      <c r="QLI28" s="757"/>
      <c r="QLJ28" s="757"/>
      <c r="QLK28" s="757"/>
      <c r="QLL28" s="757"/>
      <c r="QLM28" s="757"/>
      <c r="QLN28" s="757"/>
      <c r="QLO28" s="757"/>
      <c r="QLP28" s="757"/>
      <c r="QLQ28" s="757"/>
      <c r="QLR28" s="757"/>
      <c r="QLS28" s="757"/>
      <c r="QLT28" s="757"/>
      <c r="QLU28" s="757"/>
      <c r="QLV28" s="757"/>
      <c r="QLW28" s="757"/>
      <c r="QLX28" s="757"/>
      <c r="QLY28" s="757"/>
      <c r="QLZ28" s="757"/>
      <c r="QMA28" s="757"/>
      <c r="QMB28" s="757"/>
      <c r="QMC28" s="757"/>
      <c r="QMD28" s="757"/>
      <c r="QME28" s="757"/>
      <c r="QMF28" s="757"/>
      <c r="QMG28" s="757"/>
      <c r="QMH28" s="757"/>
      <c r="QMI28" s="757"/>
      <c r="QMJ28" s="757"/>
      <c r="QMK28" s="757"/>
      <c r="QML28" s="757"/>
      <c r="QMM28" s="757"/>
      <c r="QMN28" s="757"/>
      <c r="QMO28" s="757"/>
      <c r="QMP28" s="757"/>
      <c r="QMQ28" s="757"/>
      <c r="QMR28" s="757"/>
      <c r="QMS28" s="757"/>
      <c r="QMT28" s="757"/>
      <c r="QMU28" s="757"/>
      <c r="QMV28" s="757"/>
      <c r="QMW28" s="757"/>
      <c r="QMX28" s="757"/>
      <c r="QMY28" s="757"/>
      <c r="QMZ28" s="757"/>
      <c r="QNA28" s="757"/>
      <c r="QNB28" s="757"/>
      <c r="QNC28" s="757"/>
      <c r="QND28" s="757"/>
      <c r="QNE28" s="757"/>
      <c r="QNF28" s="757"/>
      <c r="QNG28" s="757"/>
      <c r="QNH28" s="757"/>
      <c r="QNI28" s="757"/>
      <c r="QNJ28" s="757"/>
      <c r="QNK28" s="757"/>
      <c r="QNL28" s="757"/>
      <c r="QNM28" s="757"/>
      <c r="QNN28" s="757"/>
      <c r="QNO28" s="757"/>
      <c r="QNP28" s="757"/>
      <c r="QNQ28" s="757"/>
      <c r="QNR28" s="757"/>
      <c r="QNS28" s="757"/>
      <c r="QNT28" s="757"/>
      <c r="QNU28" s="757"/>
      <c r="QNV28" s="757"/>
      <c r="QNW28" s="757"/>
      <c r="QNX28" s="757"/>
      <c r="QNY28" s="757"/>
      <c r="QNZ28" s="757"/>
      <c r="QOA28" s="757"/>
      <c r="QOB28" s="757"/>
      <c r="QOC28" s="757"/>
      <c r="QOD28" s="757"/>
      <c r="QOE28" s="757"/>
      <c r="QOF28" s="757"/>
      <c r="QOG28" s="757"/>
      <c r="QOH28" s="757"/>
      <c r="QOI28" s="757"/>
      <c r="QOJ28" s="757"/>
      <c r="QOK28" s="757"/>
      <c r="QOL28" s="757"/>
      <c r="QOM28" s="757"/>
      <c r="QON28" s="757"/>
      <c r="QOO28" s="757"/>
      <c r="QOP28" s="757"/>
      <c r="QOQ28" s="757"/>
      <c r="QOR28" s="757"/>
      <c r="QOS28" s="757"/>
      <c r="QOT28" s="757"/>
      <c r="QOU28" s="757"/>
      <c r="QOV28" s="757"/>
      <c r="QOW28" s="757"/>
      <c r="QOX28" s="757"/>
      <c r="QOY28" s="757"/>
      <c r="QOZ28" s="757"/>
      <c r="QPA28" s="757"/>
      <c r="QPB28" s="757"/>
      <c r="QPC28" s="757"/>
      <c r="QPD28" s="757"/>
      <c r="QPE28" s="757"/>
      <c r="QPF28" s="757"/>
      <c r="QPG28" s="757"/>
      <c r="QPH28" s="757"/>
      <c r="QPI28" s="757"/>
      <c r="QPJ28" s="757"/>
      <c r="QPK28" s="757"/>
      <c r="QPL28" s="757"/>
      <c r="QPM28" s="757"/>
      <c r="QPN28" s="757"/>
      <c r="QPO28" s="757"/>
      <c r="QPP28" s="757"/>
      <c r="QPQ28" s="757"/>
      <c r="QPR28" s="757"/>
      <c r="QPS28" s="757"/>
      <c r="QPT28" s="757"/>
      <c r="QPU28" s="757"/>
      <c r="QPV28" s="757"/>
      <c r="QPW28" s="757"/>
      <c r="QPX28" s="757"/>
      <c r="QPY28" s="757"/>
      <c r="QPZ28" s="757"/>
      <c r="QQA28" s="757"/>
      <c r="QQB28" s="757"/>
      <c r="QQC28" s="757"/>
      <c r="QQD28" s="757"/>
      <c r="QQE28" s="757"/>
      <c r="QQF28" s="757"/>
      <c r="QQG28" s="757"/>
      <c r="QQH28" s="757"/>
      <c r="QQI28" s="757"/>
      <c r="QQJ28" s="757"/>
      <c r="QQK28" s="757"/>
      <c r="QQL28" s="757"/>
      <c r="QQM28" s="757"/>
      <c r="QQN28" s="757"/>
      <c r="QQO28" s="757"/>
      <c r="QQP28" s="757"/>
      <c r="QQQ28" s="757"/>
      <c r="QQR28" s="757"/>
      <c r="QQS28" s="757"/>
      <c r="QQT28" s="757"/>
      <c r="QQU28" s="757"/>
      <c r="QQV28" s="757"/>
      <c r="QQW28" s="757"/>
      <c r="QQX28" s="757"/>
      <c r="QQY28" s="757"/>
      <c r="QQZ28" s="757"/>
      <c r="QRA28" s="757"/>
      <c r="QRB28" s="757"/>
      <c r="QRC28" s="757"/>
      <c r="QRD28" s="757"/>
      <c r="QRE28" s="757"/>
      <c r="QRF28" s="757"/>
      <c r="QRG28" s="757"/>
      <c r="QRH28" s="757"/>
      <c r="QRI28" s="757"/>
      <c r="QRJ28" s="757"/>
      <c r="QRK28" s="757"/>
      <c r="QRL28" s="757"/>
      <c r="QRM28" s="757"/>
      <c r="QRN28" s="757"/>
      <c r="QRO28" s="757"/>
      <c r="QRP28" s="757"/>
      <c r="QRQ28" s="757"/>
      <c r="QRR28" s="757"/>
      <c r="QRS28" s="757"/>
      <c r="QRT28" s="757"/>
      <c r="QRU28" s="757"/>
      <c r="QRV28" s="757"/>
      <c r="QRW28" s="757"/>
      <c r="QRX28" s="757"/>
      <c r="QRY28" s="757"/>
      <c r="QRZ28" s="757"/>
      <c r="QSA28" s="757"/>
      <c r="QSB28" s="757"/>
      <c r="QSC28" s="757"/>
      <c r="QSD28" s="757"/>
      <c r="QSE28" s="757"/>
      <c r="QSF28" s="757"/>
      <c r="QSG28" s="757"/>
      <c r="QSH28" s="757"/>
      <c r="QSI28" s="757"/>
      <c r="QSJ28" s="757"/>
      <c r="QSK28" s="757"/>
      <c r="QSL28" s="757"/>
      <c r="QSM28" s="757"/>
      <c r="QSN28" s="757"/>
      <c r="QSO28" s="757"/>
      <c r="QSP28" s="757"/>
      <c r="QSQ28" s="757"/>
      <c r="QSR28" s="757"/>
      <c r="QSS28" s="757"/>
      <c r="QST28" s="757"/>
      <c r="QSU28" s="757"/>
      <c r="QSV28" s="757"/>
      <c r="QSW28" s="757"/>
      <c r="QSX28" s="757"/>
      <c r="QSY28" s="757"/>
      <c r="QSZ28" s="757"/>
      <c r="QTA28" s="757"/>
      <c r="QTB28" s="757"/>
      <c r="QTC28" s="757"/>
      <c r="QTD28" s="757"/>
      <c r="QTE28" s="757"/>
      <c r="QTF28" s="757"/>
      <c r="QTG28" s="757"/>
      <c r="QTH28" s="757"/>
      <c r="QTI28" s="757"/>
      <c r="QTJ28" s="757"/>
      <c r="QTK28" s="757"/>
      <c r="QTL28" s="757"/>
      <c r="QTM28" s="757"/>
      <c r="QTN28" s="757"/>
      <c r="QTO28" s="757"/>
      <c r="QTP28" s="757"/>
      <c r="QTQ28" s="757"/>
      <c r="QTR28" s="757"/>
      <c r="QTS28" s="757"/>
      <c r="QTT28" s="757"/>
      <c r="QTU28" s="757"/>
      <c r="QTV28" s="757"/>
      <c r="QTW28" s="757"/>
      <c r="QTX28" s="757"/>
      <c r="QTY28" s="757"/>
      <c r="QTZ28" s="757"/>
      <c r="QUA28" s="757"/>
      <c r="QUB28" s="757"/>
      <c r="QUC28" s="757"/>
      <c r="QUD28" s="757"/>
      <c r="QUE28" s="757"/>
      <c r="QUF28" s="757"/>
      <c r="QUG28" s="757"/>
      <c r="QUH28" s="757"/>
      <c r="QUI28" s="757"/>
      <c r="QUJ28" s="757"/>
      <c r="QUK28" s="757"/>
      <c r="QUL28" s="757"/>
      <c r="QUM28" s="757"/>
      <c r="QUN28" s="757"/>
      <c r="QUO28" s="757"/>
      <c r="QUP28" s="757"/>
      <c r="QUQ28" s="757"/>
      <c r="QUR28" s="757"/>
      <c r="QUS28" s="757"/>
      <c r="QUT28" s="757"/>
      <c r="QUU28" s="757"/>
      <c r="QUV28" s="757"/>
      <c r="QUW28" s="757"/>
      <c r="QUX28" s="757"/>
      <c r="QUY28" s="757"/>
      <c r="QUZ28" s="757"/>
      <c r="QVA28" s="757"/>
      <c r="QVB28" s="757"/>
      <c r="QVC28" s="757"/>
      <c r="QVD28" s="757"/>
      <c r="QVE28" s="757"/>
      <c r="QVF28" s="757"/>
      <c r="QVG28" s="757"/>
      <c r="QVH28" s="757"/>
      <c r="QVI28" s="757"/>
      <c r="QVJ28" s="757"/>
      <c r="QVK28" s="757"/>
      <c r="QVL28" s="757"/>
      <c r="QVM28" s="757"/>
      <c r="QVN28" s="757"/>
      <c r="QVO28" s="757"/>
      <c r="QVP28" s="757"/>
      <c r="QVQ28" s="757"/>
      <c r="QVR28" s="757"/>
      <c r="QVS28" s="757"/>
      <c r="QVT28" s="757"/>
      <c r="QVU28" s="757"/>
      <c r="QVV28" s="757"/>
      <c r="QVW28" s="757"/>
      <c r="QVX28" s="757"/>
      <c r="QVY28" s="757"/>
      <c r="QVZ28" s="757"/>
      <c r="QWA28" s="757"/>
      <c r="QWB28" s="757"/>
      <c r="QWC28" s="757"/>
      <c r="QWD28" s="757"/>
      <c r="QWE28" s="757"/>
      <c r="QWF28" s="757"/>
      <c r="QWG28" s="757"/>
      <c r="QWH28" s="757"/>
      <c r="QWI28" s="757"/>
      <c r="QWJ28" s="757"/>
      <c r="QWK28" s="757"/>
      <c r="QWL28" s="757"/>
      <c r="QWM28" s="757"/>
      <c r="QWN28" s="757"/>
      <c r="QWO28" s="757"/>
      <c r="QWP28" s="757"/>
      <c r="QWQ28" s="757"/>
      <c r="QWR28" s="757"/>
      <c r="QWS28" s="757"/>
      <c r="QWT28" s="757"/>
      <c r="QWU28" s="757"/>
      <c r="QWV28" s="757"/>
      <c r="QWW28" s="757"/>
      <c r="QWX28" s="757"/>
      <c r="QWY28" s="757"/>
      <c r="QWZ28" s="757"/>
      <c r="QXA28" s="757"/>
      <c r="QXB28" s="757"/>
      <c r="QXC28" s="757"/>
      <c r="QXD28" s="757"/>
      <c r="QXE28" s="757"/>
      <c r="QXF28" s="757"/>
      <c r="QXG28" s="757"/>
      <c r="QXH28" s="757"/>
      <c r="QXI28" s="757"/>
      <c r="QXJ28" s="757"/>
      <c r="QXK28" s="757"/>
      <c r="QXL28" s="757"/>
      <c r="QXM28" s="757"/>
      <c r="QXN28" s="757"/>
      <c r="QXO28" s="757"/>
      <c r="QXP28" s="757"/>
      <c r="QXQ28" s="757"/>
      <c r="QXR28" s="757"/>
      <c r="QXS28" s="757"/>
      <c r="QXT28" s="757"/>
      <c r="QXU28" s="757"/>
      <c r="QXV28" s="757"/>
      <c r="QXW28" s="757"/>
      <c r="QXX28" s="757"/>
      <c r="QXY28" s="757"/>
      <c r="QXZ28" s="757"/>
      <c r="QYA28" s="757"/>
      <c r="QYB28" s="757"/>
      <c r="QYC28" s="757"/>
      <c r="QYD28" s="757"/>
      <c r="QYE28" s="757"/>
      <c r="QYF28" s="757"/>
      <c r="QYG28" s="757"/>
      <c r="QYH28" s="757"/>
      <c r="QYI28" s="757"/>
      <c r="QYJ28" s="757"/>
      <c r="QYK28" s="757"/>
      <c r="QYL28" s="757"/>
      <c r="QYM28" s="757"/>
      <c r="QYN28" s="757"/>
      <c r="QYO28" s="757"/>
      <c r="QYP28" s="757"/>
      <c r="QYQ28" s="757"/>
      <c r="QYR28" s="757"/>
      <c r="QYS28" s="757"/>
      <c r="QYT28" s="757"/>
      <c r="QYU28" s="757"/>
      <c r="QYV28" s="757"/>
      <c r="QYW28" s="757"/>
      <c r="QYX28" s="757"/>
      <c r="QYY28" s="757"/>
      <c r="QYZ28" s="757"/>
      <c r="QZA28" s="757"/>
      <c r="QZB28" s="757"/>
      <c r="QZC28" s="757"/>
      <c r="QZD28" s="757"/>
      <c r="QZE28" s="757"/>
      <c r="QZF28" s="757"/>
      <c r="QZG28" s="757"/>
      <c r="QZH28" s="757"/>
      <c r="QZI28" s="757"/>
      <c r="QZJ28" s="757"/>
      <c r="QZK28" s="757"/>
      <c r="QZL28" s="757"/>
      <c r="QZM28" s="757"/>
      <c r="QZN28" s="757"/>
      <c r="QZO28" s="757"/>
      <c r="QZP28" s="757"/>
      <c r="QZQ28" s="757"/>
      <c r="QZR28" s="757"/>
      <c r="QZS28" s="757"/>
      <c r="QZT28" s="757"/>
      <c r="QZU28" s="757"/>
      <c r="QZV28" s="757"/>
      <c r="QZW28" s="757"/>
      <c r="QZX28" s="757"/>
      <c r="QZY28" s="757"/>
      <c r="QZZ28" s="757"/>
      <c r="RAA28" s="757"/>
      <c r="RAB28" s="757"/>
      <c r="RAC28" s="757"/>
      <c r="RAD28" s="757"/>
      <c r="RAE28" s="757"/>
      <c r="RAF28" s="757"/>
      <c r="RAG28" s="757"/>
      <c r="RAH28" s="757"/>
      <c r="RAI28" s="757"/>
      <c r="RAJ28" s="757"/>
      <c r="RAK28" s="757"/>
      <c r="RAL28" s="757"/>
      <c r="RAM28" s="757"/>
      <c r="RAN28" s="757"/>
      <c r="RAO28" s="757"/>
      <c r="RAP28" s="757"/>
      <c r="RAQ28" s="757"/>
      <c r="RAR28" s="757"/>
      <c r="RAS28" s="757"/>
      <c r="RAT28" s="757"/>
      <c r="RAU28" s="757"/>
      <c r="RAV28" s="757"/>
      <c r="RAW28" s="757"/>
      <c r="RAX28" s="757"/>
      <c r="RAY28" s="757"/>
      <c r="RAZ28" s="757"/>
      <c r="RBA28" s="757"/>
      <c r="RBB28" s="757"/>
      <c r="RBC28" s="757"/>
      <c r="RBD28" s="757"/>
      <c r="RBE28" s="757"/>
      <c r="RBF28" s="757"/>
      <c r="RBG28" s="757"/>
      <c r="RBH28" s="757"/>
      <c r="RBI28" s="757"/>
      <c r="RBJ28" s="757"/>
      <c r="RBK28" s="757"/>
      <c r="RBL28" s="757"/>
      <c r="RBM28" s="757"/>
      <c r="RBN28" s="757"/>
      <c r="RBO28" s="757"/>
      <c r="RBP28" s="757"/>
      <c r="RBQ28" s="757"/>
      <c r="RBR28" s="757"/>
      <c r="RBS28" s="757"/>
      <c r="RBT28" s="757"/>
      <c r="RBU28" s="757"/>
      <c r="RBV28" s="757"/>
      <c r="RBW28" s="757"/>
      <c r="RBX28" s="757"/>
      <c r="RBY28" s="757"/>
      <c r="RBZ28" s="757"/>
      <c r="RCA28" s="757"/>
      <c r="RCB28" s="757"/>
      <c r="RCC28" s="757"/>
      <c r="RCD28" s="757"/>
      <c r="RCE28" s="757"/>
      <c r="RCF28" s="757"/>
      <c r="RCG28" s="757"/>
      <c r="RCH28" s="757"/>
      <c r="RCI28" s="757"/>
      <c r="RCJ28" s="757"/>
      <c r="RCK28" s="757"/>
      <c r="RCL28" s="757"/>
      <c r="RCM28" s="757"/>
      <c r="RCN28" s="757"/>
      <c r="RCO28" s="757"/>
      <c r="RCP28" s="757"/>
      <c r="RCQ28" s="757"/>
      <c r="RCR28" s="757"/>
      <c r="RCS28" s="757"/>
      <c r="RCT28" s="757"/>
      <c r="RCU28" s="757"/>
      <c r="RCV28" s="757"/>
      <c r="RCW28" s="757"/>
      <c r="RCX28" s="757"/>
      <c r="RCY28" s="757"/>
      <c r="RCZ28" s="757"/>
      <c r="RDA28" s="757"/>
      <c r="RDB28" s="757"/>
      <c r="RDC28" s="757"/>
      <c r="RDD28" s="757"/>
      <c r="RDE28" s="757"/>
      <c r="RDF28" s="757"/>
      <c r="RDG28" s="757"/>
      <c r="RDH28" s="757"/>
      <c r="RDI28" s="757"/>
      <c r="RDJ28" s="757"/>
      <c r="RDK28" s="757"/>
      <c r="RDL28" s="757"/>
      <c r="RDM28" s="757"/>
      <c r="RDN28" s="757"/>
      <c r="RDO28" s="757"/>
      <c r="RDP28" s="757"/>
      <c r="RDQ28" s="757"/>
      <c r="RDR28" s="757"/>
      <c r="RDS28" s="757"/>
      <c r="RDT28" s="757"/>
      <c r="RDU28" s="757"/>
      <c r="RDV28" s="757"/>
      <c r="RDW28" s="757"/>
      <c r="RDX28" s="757"/>
      <c r="RDY28" s="757"/>
      <c r="RDZ28" s="757"/>
      <c r="REA28" s="757"/>
      <c r="REB28" s="757"/>
      <c r="REC28" s="757"/>
      <c r="RED28" s="757"/>
      <c r="REE28" s="757"/>
      <c r="REF28" s="757"/>
      <c r="REG28" s="757"/>
      <c r="REH28" s="757"/>
      <c r="REI28" s="757"/>
      <c r="REJ28" s="757"/>
      <c r="REK28" s="757"/>
      <c r="REL28" s="757"/>
      <c r="REM28" s="757"/>
      <c r="REN28" s="757"/>
      <c r="REO28" s="757"/>
      <c r="REP28" s="757"/>
      <c r="REQ28" s="757"/>
      <c r="RER28" s="757"/>
      <c r="RES28" s="757"/>
      <c r="RET28" s="757"/>
      <c r="REU28" s="757"/>
      <c r="REV28" s="757"/>
      <c r="REW28" s="757"/>
      <c r="REX28" s="757"/>
      <c r="REY28" s="757"/>
      <c r="REZ28" s="757"/>
      <c r="RFA28" s="757"/>
      <c r="RFB28" s="757"/>
      <c r="RFC28" s="757"/>
      <c r="RFD28" s="757"/>
      <c r="RFE28" s="757"/>
      <c r="RFF28" s="757"/>
      <c r="RFG28" s="757"/>
      <c r="RFH28" s="757"/>
      <c r="RFI28" s="757"/>
      <c r="RFJ28" s="757"/>
      <c r="RFK28" s="757"/>
      <c r="RFL28" s="757"/>
      <c r="RFM28" s="757"/>
      <c r="RFN28" s="757"/>
      <c r="RFO28" s="757"/>
      <c r="RFP28" s="757"/>
      <c r="RFQ28" s="757"/>
      <c r="RFR28" s="757"/>
      <c r="RFS28" s="757"/>
      <c r="RFT28" s="757"/>
      <c r="RFU28" s="757"/>
      <c r="RFV28" s="757"/>
      <c r="RFW28" s="757"/>
      <c r="RFX28" s="757"/>
      <c r="RFY28" s="757"/>
      <c r="RFZ28" s="757"/>
      <c r="RGA28" s="757"/>
      <c r="RGB28" s="757"/>
      <c r="RGC28" s="757"/>
      <c r="RGD28" s="757"/>
      <c r="RGE28" s="757"/>
      <c r="RGF28" s="757"/>
      <c r="RGG28" s="757"/>
      <c r="RGH28" s="757"/>
      <c r="RGI28" s="757"/>
      <c r="RGJ28" s="757"/>
      <c r="RGK28" s="757"/>
      <c r="RGL28" s="757"/>
      <c r="RGM28" s="757"/>
      <c r="RGN28" s="757"/>
      <c r="RGO28" s="757"/>
      <c r="RGP28" s="757"/>
      <c r="RGQ28" s="757"/>
      <c r="RGR28" s="757"/>
      <c r="RGS28" s="757"/>
      <c r="RGT28" s="757"/>
      <c r="RGU28" s="757"/>
      <c r="RGV28" s="757"/>
      <c r="RGW28" s="757"/>
      <c r="RGX28" s="757"/>
      <c r="RGY28" s="757"/>
      <c r="RGZ28" s="757"/>
      <c r="RHA28" s="757"/>
      <c r="RHB28" s="757"/>
      <c r="RHC28" s="757"/>
      <c r="RHD28" s="757"/>
      <c r="RHE28" s="757"/>
      <c r="RHF28" s="757"/>
      <c r="RHG28" s="757"/>
      <c r="RHH28" s="757"/>
      <c r="RHI28" s="757"/>
      <c r="RHJ28" s="757"/>
      <c r="RHK28" s="757"/>
      <c r="RHL28" s="757"/>
      <c r="RHM28" s="757"/>
      <c r="RHN28" s="757"/>
      <c r="RHO28" s="757"/>
      <c r="RHP28" s="757"/>
      <c r="RHQ28" s="757"/>
      <c r="RHR28" s="757"/>
      <c r="RHS28" s="757"/>
      <c r="RHT28" s="757"/>
      <c r="RHU28" s="757"/>
      <c r="RHV28" s="757"/>
      <c r="RHW28" s="757"/>
      <c r="RHX28" s="757"/>
      <c r="RHY28" s="757"/>
      <c r="RHZ28" s="757"/>
      <c r="RIA28" s="757"/>
      <c r="RIB28" s="757"/>
      <c r="RIC28" s="757"/>
      <c r="RID28" s="757"/>
      <c r="RIE28" s="757"/>
      <c r="RIF28" s="757"/>
      <c r="RIG28" s="757"/>
      <c r="RIH28" s="757"/>
      <c r="RII28" s="757"/>
      <c r="RIJ28" s="757"/>
      <c r="RIK28" s="757"/>
      <c r="RIL28" s="757"/>
      <c r="RIM28" s="757"/>
      <c r="RIN28" s="757"/>
      <c r="RIO28" s="757"/>
      <c r="RIP28" s="757"/>
      <c r="RIQ28" s="757"/>
      <c r="RIR28" s="757"/>
      <c r="RIS28" s="757"/>
      <c r="RIT28" s="757"/>
      <c r="RIU28" s="757"/>
      <c r="RIV28" s="757"/>
      <c r="RIW28" s="757"/>
      <c r="RIX28" s="757"/>
      <c r="RIY28" s="757"/>
      <c r="RIZ28" s="757"/>
      <c r="RJA28" s="757"/>
      <c r="RJB28" s="757"/>
      <c r="RJC28" s="757"/>
      <c r="RJD28" s="757"/>
      <c r="RJE28" s="757"/>
      <c r="RJF28" s="757"/>
      <c r="RJG28" s="757"/>
      <c r="RJH28" s="757"/>
      <c r="RJI28" s="757"/>
      <c r="RJJ28" s="757"/>
      <c r="RJK28" s="757"/>
      <c r="RJL28" s="757"/>
      <c r="RJM28" s="757"/>
      <c r="RJN28" s="757"/>
      <c r="RJO28" s="757"/>
      <c r="RJP28" s="757"/>
      <c r="RJQ28" s="757"/>
      <c r="RJR28" s="757"/>
      <c r="RJS28" s="757"/>
      <c r="RJT28" s="757"/>
      <c r="RJU28" s="757"/>
      <c r="RJV28" s="757"/>
      <c r="RJW28" s="757"/>
      <c r="RJX28" s="757"/>
      <c r="RJY28" s="757"/>
      <c r="RJZ28" s="757"/>
      <c r="RKA28" s="757"/>
      <c r="RKB28" s="757"/>
      <c r="RKC28" s="757"/>
      <c r="RKD28" s="757"/>
      <c r="RKE28" s="757"/>
      <c r="RKF28" s="757"/>
      <c r="RKG28" s="757"/>
      <c r="RKH28" s="757"/>
      <c r="RKI28" s="757"/>
      <c r="RKJ28" s="757"/>
      <c r="RKK28" s="757"/>
      <c r="RKL28" s="757"/>
      <c r="RKM28" s="757"/>
      <c r="RKN28" s="757"/>
      <c r="RKO28" s="757"/>
      <c r="RKP28" s="757"/>
      <c r="RKQ28" s="757"/>
      <c r="RKR28" s="757"/>
      <c r="RKS28" s="757"/>
      <c r="RKT28" s="757"/>
      <c r="RKU28" s="757"/>
      <c r="RKV28" s="757"/>
      <c r="RKW28" s="757"/>
      <c r="RKX28" s="757"/>
      <c r="RKY28" s="757"/>
      <c r="RKZ28" s="757"/>
      <c r="RLA28" s="757"/>
      <c r="RLB28" s="757"/>
      <c r="RLC28" s="757"/>
      <c r="RLD28" s="757"/>
      <c r="RLE28" s="757"/>
      <c r="RLF28" s="757"/>
      <c r="RLG28" s="757"/>
      <c r="RLH28" s="757"/>
      <c r="RLI28" s="757"/>
      <c r="RLJ28" s="757"/>
      <c r="RLK28" s="757"/>
      <c r="RLL28" s="757"/>
      <c r="RLM28" s="757"/>
      <c r="RLN28" s="757"/>
      <c r="RLO28" s="757"/>
      <c r="RLP28" s="757"/>
      <c r="RLQ28" s="757"/>
      <c r="RLR28" s="757"/>
      <c r="RLS28" s="757"/>
      <c r="RLT28" s="757"/>
      <c r="RLU28" s="757"/>
      <c r="RLV28" s="757"/>
      <c r="RLW28" s="757"/>
      <c r="RLX28" s="757"/>
      <c r="RLY28" s="757"/>
      <c r="RLZ28" s="757"/>
      <c r="RMA28" s="757"/>
      <c r="RMB28" s="757"/>
      <c r="RMC28" s="757"/>
      <c r="RMD28" s="757"/>
      <c r="RME28" s="757"/>
      <c r="RMF28" s="757"/>
      <c r="RMG28" s="757"/>
      <c r="RMH28" s="757"/>
      <c r="RMI28" s="757"/>
      <c r="RMJ28" s="757"/>
      <c r="RMK28" s="757"/>
      <c r="RML28" s="757"/>
      <c r="RMM28" s="757"/>
      <c r="RMN28" s="757"/>
      <c r="RMO28" s="757"/>
      <c r="RMP28" s="757"/>
      <c r="RMQ28" s="757"/>
      <c r="RMR28" s="757"/>
      <c r="RMS28" s="757"/>
      <c r="RMT28" s="757"/>
      <c r="RMU28" s="757"/>
      <c r="RMV28" s="757"/>
      <c r="RMW28" s="757"/>
      <c r="RMX28" s="757"/>
      <c r="RMY28" s="757"/>
      <c r="RMZ28" s="757"/>
      <c r="RNA28" s="757"/>
      <c r="RNB28" s="757"/>
      <c r="RNC28" s="757"/>
      <c r="RND28" s="757"/>
      <c r="RNE28" s="757"/>
      <c r="RNF28" s="757"/>
      <c r="RNG28" s="757"/>
      <c r="RNH28" s="757"/>
      <c r="RNI28" s="757"/>
      <c r="RNJ28" s="757"/>
      <c r="RNK28" s="757"/>
      <c r="RNL28" s="757"/>
      <c r="RNM28" s="757"/>
      <c r="RNN28" s="757"/>
      <c r="RNO28" s="757"/>
      <c r="RNP28" s="757"/>
      <c r="RNQ28" s="757"/>
      <c r="RNR28" s="757"/>
      <c r="RNS28" s="757"/>
      <c r="RNT28" s="757"/>
      <c r="RNU28" s="757"/>
      <c r="RNV28" s="757"/>
      <c r="RNW28" s="757"/>
      <c r="RNX28" s="757"/>
      <c r="RNY28" s="757"/>
      <c r="RNZ28" s="757"/>
      <c r="ROA28" s="757"/>
      <c r="ROB28" s="757"/>
      <c r="ROC28" s="757"/>
      <c r="ROD28" s="757"/>
      <c r="ROE28" s="757"/>
      <c r="ROF28" s="757"/>
      <c r="ROG28" s="757"/>
      <c r="ROH28" s="757"/>
      <c r="ROI28" s="757"/>
      <c r="ROJ28" s="757"/>
      <c r="ROK28" s="757"/>
      <c r="ROL28" s="757"/>
      <c r="ROM28" s="757"/>
      <c r="RON28" s="757"/>
      <c r="ROO28" s="757"/>
      <c r="ROP28" s="757"/>
      <c r="ROQ28" s="757"/>
      <c r="ROR28" s="757"/>
      <c r="ROS28" s="757"/>
      <c r="ROT28" s="757"/>
      <c r="ROU28" s="757"/>
      <c r="ROV28" s="757"/>
      <c r="ROW28" s="757"/>
      <c r="ROX28" s="757"/>
      <c r="ROY28" s="757"/>
      <c r="ROZ28" s="757"/>
      <c r="RPA28" s="757"/>
      <c r="RPB28" s="757"/>
      <c r="RPC28" s="757"/>
      <c r="RPD28" s="757"/>
      <c r="RPE28" s="757"/>
      <c r="RPF28" s="757"/>
      <c r="RPG28" s="757"/>
      <c r="RPH28" s="757"/>
      <c r="RPI28" s="757"/>
      <c r="RPJ28" s="757"/>
      <c r="RPK28" s="757"/>
      <c r="RPL28" s="757"/>
      <c r="RPM28" s="757"/>
      <c r="RPN28" s="757"/>
      <c r="RPO28" s="757"/>
      <c r="RPP28" s="757"/>
      <c r="RPQ28" s="757"/>
      <c r="RPR28" s="757"/>
      <c r="RPS28" s="757"/>
      <c r="RPT28" s="757"/>
      <c r="RPU28" s="757"/>
      <c r="RPV28" s="757"/>
      <c r="RPW28" s="757"/>
      <c r="RPX28" s="757"/>
      <c r="RPY28" s="757"/>
      <c r="RPZ28" s="757"/>
      <c r="RQA28" s="757"/>
      <c r="RQB28" s="757"/>
      <c r="RQC28" s="757"/>
      <c r="RQD28" s="757"/>
      <c r="RQE28" s="757"/>
      <c r="RQF28" s="757"/>
      <c r="RQG28" s="757"/>
      <c r="RQH28" s="757"/>
      <c r="RQI28" s="757"/>
      <c r="RQJ28" s="757"/>
      <c r="RQK28" s="757"/>
      <c r="RQL28" s="757"/>
      <c r="RQM28" s="757"/>
      <c r="RQN28" s="757"/>
      <c r="RQO28" s="757"/>
      <c r="RQP28" s="757"/>
      <c r="RQQ28" s="757"/>
      <c r="RQR28" s="757"/>
      <c r="RQS28" s="757"/>
      <c r="RQT28" s="757"/>
      <c r="RQU28" s="757"/>
      <c r="RQV28" s="757"/>
      <c r="RQW28" s="757"/>
      <c r="RQX28" s="757"/>
      <c r="RQY28" s="757"/>
      <c r="RQZ28" s="757"/>
      <c r="RRA28" s="757"/>
      <c r="RRB28" s="757"/>
      <c r="RRC28" s="757"/>
      <c r="RRD28" s="757"/>
      <c r="RRE28" s="757"/>
      <c r="RRF28" s="757"/>
      <c r="RRG28" s="757"/>
      <c r="RRH28" s="757"/>
      <c r="RRI28" s="757"/>
      <c r="RRJ28" s="757"/>
      <c r="RRK28" s="757"/>
      <c r="RRL28" s="757"/>
      <c r="RRM28" s="757"/>
      <c r="RRN28" s="757"/>
      <c r="RRO28" s="757"/>
      <c r="RRP28" s="757"/>
      <c r="RRQ28" s="757"/>
      <c r="RRR28" s="757"/>
      <c r="RRS28" s="757"/>
      <c r="RRT28" s="757"/>
      <c r="RRU28" s="757"/>
      <c r="RRV28" s="757"/>
      <c r="RRW28" s="757"/>
      <c r="RRX28" s="757"/>
      <c r="RRY28" s="757"/>
      <c r="RRZ28" s="757"/>
      <c r="RSA28" s="757"/>
      <c r="RSB28" s="757"/>
      <c r="RSC28" s="757"/>
      <c r="RSD28" s="757"/>
      <c r="RSE28" s="757"/>
      <c r="RSF28" s="757"/>
      <c r="RSG28" s="757"/>
      <c r="RSH28" s="757"/>
      <c r="RSI28" s="757"/>
      <c r="RSJ28" s="757"/>
      <c r="RSK28" s="757"/>
      <c r="RSL28" s="757"/>
      <c r="RSM28" s="757"/>
      <c r="RSN28" s="757"/>
      <c r="RSO28" s="757"/>
      <c r="RSP28" s="757"/>
      <c r="RSQ28" s="757"/>
      <c r="RSR28" s="757"/>
      <c r="RSS28" s="757"/>
      <c r="RST28" s="757"/>
      <c r="RSU28" s="757"/>
      <c r="RSV28" s="757"/>
      <c r="RSW28" s="757"/>
      <c r="RSX28" s="757"/>
      <c r="RSY28" s="757"/>
      <c r="RSZ28" s="757"/>
      <c r="RTA28" s="757"/>
      <c r="RTB28" s="757"/>
      <c r="RTC28" s="757"/>
      <c r="RTD28" s="757"/>
      <c r="RTE28" s="757"/>
      <c r="RTF28" s="757"/>
      <c r="RTG28" s="757"/>
      <c r="RTH28" s="757"/>
      <c r="RTI28" s="757"/>
      <c r="RTJ28" s="757"/>
      <c r="RTK28" s="757"/>
      <c r="RTL28" s="757"/>
      <c r="RTM28" s="757"/>
      <c r="RTN28" s="757"/>
      <c r="RTO28" s="757"/>
      <c r="RTP28" s="757"/>
      <c r="RTQ28" s="757"/>
      <c r="RTR28" s="757"/>
      <c r="RTS28" s="757"/>
      <c r="RTT28" s="757"/>
      <c r="RTU28" s="757"/>
      <c r="RTV28" s="757"/>
      <c r="RTW28" s="757"/>
      <c r="RTX28" s="757"/>
      <c r="RTY28" s="757"/>
      <c r="RTZ28" s="757"/>
      <c r="RUA28" s="757"/>
      <c r="RUB28" s="757"/>
      <c r="RUC28" s="757"/>
      <c r="RUD28" s="757"/>
      <c r="RUE28" s="757"/>
      <c r="RUF28" s="757"/>
      <c r="RUG28" s="757"/>
      <c r="RUH28" s="757"/>
      <c r="RUI28" s="757"/>
      <c r="RUJ28" s="757"/>
      <c r="RUK28" s="757"/>
      <c r="RUL28" s="757"/>
      <c r="RUM28" s="757"/>
      <c r="RUN28" s="757"/>
      <c r="RUO28" s="757"/>
      <c r="RUP28" s="757"/>
      <c r="RUQ28" s="757"/>
      <c r="RUR28" s="757"/>
      <c r="RUS28" s="757"/>
      <c r="RUT28" s="757"/>
      <c r="RUU28" s="757"/>
      <c r="RUV28" s="757"/>
      <c r="RUW28" s="757"/>
      <c r="RUX28" s="757"/>
      <c r="RUY28" s="757"/>
      <c r="RUZ28" s="757"/>
      <c r="RVA28" s="757"/>
      <c r="RVB28" s="757"/>
      <c r="RVC28" s="757"/>
      <c r="RVD28" s="757"/>
      <c r="RVE28" s="757"/>
      <c r="RVF28" s="757"/>
      <c r="RVG28" s="757"/>
      <c r="RVH28" s="757"/>
      <c r="RVI28" s="757"/>
      <c r="RVJ28" s="757"/>
      <c r="RVK28" s="757"/>
      <c r="RVL28" s="757"/>
      <c r="RVM28" s="757"/>
      <c r="RVN28" s="757"/>
      <c r="RVO28" s="757"/>
      <c r="RVP28" s="757"/>
      <c r="RVQ28" s="757"/>
      <c r="RVR28" s="757"/>
      <c r="RVS28" s="757"/>
      <c r="RVT28" s="757"/>
      <c r="RVU28" s="757"/>
      <c r="RVV28" s="757"/>
      <c r="RVW28" s="757"/>
      <c r="RVX28" s="757"/>
      <c r="RVY28" s="757"/>
      <c r="RVZ28" s="757"/>
      <c r="RWA28" s="757"/>
      <c r="RWB28" s="757"/>
      <c r="RWC28" s="757"/>
      <c r="RWD28" s="757"/>
      <c r="RWE28" s="757"/>
      <c r="RWF28" s="757"/>
      <c r="RWG28" s="757"/>
      <c r="RWH28" s="757"/>
      <c r="RWI28" s="757"/>
      <c r="RWJ28" s="757"/>
      <c r="RWK28" s="757"/>
      <c r="RWL28" s="757"/>
      <c r="RWM28" s="757"/>
      <c r="RWN28" s="757"/>
      <c r="RWO28" s="757"/>
      <c r="RWP28" s="757"/>
      <c r="RWQ28" s="757"/>
      <c r="RWR28" s="757"/>
      <c r="RWS28" s="757"/>
      <c r="RWT28" s="757"/>
      <c r="RWU28" s="757"/>
      <c r="RWV28" s="757"/>
      <c r="RWW28" s="757"/>
      <c r="RWX28" s="757"/>
      <c r="RWY28" s="757"/>
      <c r="RWZ28" s="757"/>
      <c r="RXA28" s="757"/>
      <c r="RXB28" s="757"/>
      <c r="RXC28" s="757"/>
      <c r="RXD28" s="757"/>
      <c r="RXE28" s="757"/>
      <c r="RXF28" s="757"/>
      <c r="RXG28" s="757"/>
      <c r="RXH28" s="757"/>
      <c r="RXI28" s="757"/>
      <c r="RXJ28" s="757"/>
      <c r="RXK28" s="757"/>
      <c r="RXL28" s="757"/>
      <c r="RXM28" s="757"/>
      <c r="RXN28" s="757"/>
      <c r="RXO28" s="757"/>
      <c r="RXP28" s="757"/>
      <c r="RXQ28" s="757"/>
      <c r="RXR28" s="757"/>
      <c r="RXS28" s="757"/>
      <c r="RXT28" s="757"/>
      <c r="RXU28" s="757"/>
      <c r="RXV28" s="757"/>
      <c r="RXW28" s="757"/>
      <c r="RXX28" s="757"/>
      <c r="RXY28" s="757"/>
      <c r="RXZ28" s="757"/>
      <c r="RYA28" s="757"/>
      <c r="RYB28" s="757"/>
      <c r="RYC28" s="757"/>
      <c r="RYD28" s="757"/>
      <c r="RYE28" s="757"/>
      <c r="RYF28" s="757"/>
      <c r="RYG28" s="757"/>
      <c r="RYH28" s="757"/>
      <c r="RYI28" s="757"/>
      <c r="RYJ28" s="757"/>
      <c r="RYK28" s="757"/>
      <c r="RYL28" s="757"/>
      <c r="RYM28" s="757"/>
      <c r="RYN28" s="757"/>
      <c r="RYO28" s="757"/>
      <c r="RYP28" s="757"/>
      <c r="RYQ28" s="757"/>
      <c r="RYR28" s="757"/>
      <c r="RYS28" s="757"/>
      <c r="RYT28" s="757"/>
      <c r="RYU28" s="757"/>
      <c r="RYV28" s="757"/>
      <c r="RYW28" s="757"/>
      <c r="RYX28" s="757"/>
      <c r="RYY28" s="757"/>
      <c r="RYZ28" s="757"/>
      <c r="RZA28" s="757"/>
      <c r="RZB28" s="757"/>
      <c r="RZC28" s="757"/>
      <c r="RZD28" s="757"/>
      <c r="RZE28" s="757"/>
      <c r="RZF28" s="757"/>
      <c r="RZG28" s="757"/>
      <c r="RZH28" s="757"/>
      <c r="RZI28" s="757"/>
      <c r="RZJ28" s="757"/>
      <c r="RZK28" s="757"/>
      <c r="RZL28" s="757"/>
      <c r="RZM28" s="757"/>
      <c r="RZN28" s="757"/>
      <c r="RZO28" s="757"/>
      <c r="RZP28" s="757"/>
      <c r="RZQ28" s="757"/>
      <c r="RZR28" s="757"/>
      <c r="RZS28" s="757"/>
      <c r="RZT28" s="757"/>
      <c r="RZU28" s="757"/>
      <c r="RZV28" s="757"/>
      <c r="RZW28" s="757"/>
      <c r="RZX28" s="757"/>
      <c r="RZY28" s="757"/>
      <c r="RZZ28" s="757"/>
      <c r="SAA28" s="757"/>
      <c r="SAB28" s="757"/>
      <c r="SAC28" s="757"/>
      <c r="SAD28" s="757"/>
      <c r="SAE28" s="757"/>
      <c r="SAF28" s="757"/>
      <c r="SAG28" s="757"/>
      <c r="SAH28" s="757"/>
      <c r="SAI28" s="757"/>
      <c r="SAJ28" s="757"/>
      <c r="SAK28" s="757"/>
      <c r="SAL28" s="757"/>
      <c r="SAM28" s="757"/>
      <c r="SAN28" s="757"/>
      <c r="SAO28" s="757"/>
      <c r="SAP28" s="757"/>
      <c r="SAQ28" s="757"/>
      <c r="SAR28" s="757"/>
      <c r="SAS28" s="757"/>
      <c r="SAT28" s="757"/>
      <c r="SAU28" s="757"/>
      <c r="SAV28" s="757"/>
      <c r="SAW28" s="757"/>
      <c r="SAX28" s="757"/>
      <c r="SAY28" s="757"/>
      <c r="SAZ28" s="757"/>
      <c r="SBA28" s="757"/>
      <c r="SBB28" s="757"/>
      <c r="SBC28" s="757"/>
      <c r="SBD28" s="757"/>
      <c r="SBE28" s="757"/>
      <c r="SBF28" s="757"/>
      <c r="SBG28" s="757"/>
      <c r="SBH28" s="757"/>
      <c r="SBI28" s="757"/>
      <c r="SBJ28" s="757"/>
      <c r="SBK28" s="757"/>
      <c r="SBL28" s="757"/>
      <c r="SBM28" s="757"/>
      <c r="SBN28" s="757"/>
      <c r="SBO28" s="757"/>
      <c r="SBP28" s="757"/>
      <c r="SBQ28" s="757"/>
      <c r="SBR28" s="757"/>
      <c r="SBS28" s="757"/>
      <c r="SBT28" s="757"/>
      <c r="SBU28" s="757"/>
      <c r="SBV28" s="757"/>
      <c r="SBW28" s="757"/>
      <c r="SBX28" s="757"/>
      <c r="SBY28" s="757"/>
      <c r="SBZ28" s="757"/>
      <c r="SCA28" s="757"/>
      <c r="SCB28" s="757"/>
      <c r="SCC28" s="757"/>
      <c r="SCD28" s="757"/>
      <c r="SCE28" s="757"/>
      <c r="SCF28" s="757"/>
      <c r="SCG28" s="757"/>
      <c r="SCH28" s="757"/>
      <c r="SCI28" s="757"/>
      <c r="SCJ28" s="757"/>
      <c r="SCK28" s="757"/>
      <c r="SCL28" s="757"/>
      <c r="SCM28" s="757"/>
      <c r="SCN28" s="757"/>
      <c r="SCO28" s="757"/>
      <c r="SCP28" s="757"/>
      <c r="SCQ28" s="757"/>
      <c r="SCR28" s="757"/>
      <c r="SCS28" s="757"/>
      <c r="SCT28" s="757"/>
      <c r="SCU28" s="757"/>
      <c r="SCV28" s="757"/>
      <c r="SCW28" s="757"/>
      <c r="SCX28" s="757"/>
      <c r="SCY28" s="757"/>
      <c r="SCZ28" s="757"/>
      <c r="SDA28" s="757"/>
      <c r="SDB28" s="757"/>
      <c r="SDC28" s="757"/>
      <c r="SDD28" s="757"/>
      <c r="SDE28" s="757"/>
      <c r="SDF28" s="757"/>
      <c r="SDG28" s="757"/>
      <c r="SDH28" s="757"/>
      <c r="SDI28" s="757"/>
      <c r="SDJ28" s="757"/>
      <c r="SDK28" s="757"/>
      <c r="SDL28" s="757"/>
      <c r="SDM28" s="757"/>
      <c r="SDN28" s="757"/>
      <c r="SDO28" s="757"/>
      <c r="SDP28" s="757"/>
      <c r="SDQ28" s="757"/>
      <c r="SDR28" s="757"/>
      <c r="SDS28" s="757"/>
      <c r="SDT28" s="757"/>
      <c r="SDU28" s="757"/>
      <c r="SDV28" s="757"/>
      <c r="SDW28" s="757"/>
      <c r="SDX28" s="757"/>
      <c r="SDY28" s="757"/>
      <c r="SDZ28" s="757"/>
      <c r="SEA28" s="757"/>
      <c r="SEB28" s="757"/>
      <c r="SEC28" s="757"/>
      <c r="SED28" s="757"/>
      <c r="SEE28" s="757"/>
      <c r="SEF28" s="757"/>
      <c r="SEG28" s="757"/>
      <c r="SEH28" s="757"/>
      <c r="SEI28" s="757"/>
      <c r="SEJ28" s="757"/>
      <c r="SEK28" s="757"/>
      <c r="SEL28" s="757"/>
      <c r="SEM28" s="757"/>
      <c r="SEN28" s="757"/>
      <c r="SEO28" s="757"/>
      <c r="SEP28" s="757"/>
      <c r="SEQ28" s="757"/>
      <c r="SER28" s="757"/>
      <c r="SES28" s="757"/>
      <c r="SET28" s="757"/>
      <c r="SEU28" s="757"/>
      <c r="SEV28" s="757"/>
      <c r="SEW28" s="757"/>
      <c r="SEX28" s="757"/>
      <c r="SEY28" s="757"/>
      <c r="SEZ28" s="757"/>
      <c r="SFA28" s="757"/>
      <c r="SFB28" s="757"/>
      <c r="SFC28" s="757"/>
      <c r="SFD28" s="757"/>
      <c r="SFE28" s="757"/>
      <c r="SFF28" s="757"/>
      <c r="SFG28" s="757"/>
      <c r="SFH28" s="757"/>
      <c r="SFI28" s="757"/>
      <c r="SFJ28" s="757"/>
      <c r="SFK28" s="757"/>
      <c r="SFL28" s="757"/>
      <c r="SFM28" s="757"/>
      <c r="SFN28" s="757"/>
      <c r="SFO28" s="757"/>
      <c r="SFP28" s="757"/>
      <c r="SFQ28" s="757"/>
      <c r="SFR28" s="757"/>
      <c r="SFS28" s="757"/>
      <c r="SFT28" s="757"/>
      <c r="SFU28" s="757"/>
      <c r="SFV28" s="757"/>
      <c r="SFW28" s="757"/>
      <c r="SFX28" s="757"/>
      <c r="SFY28" s="757"/>
      <c r="SFZ28" s="757"/>
      <c r="SGA28" s="757"/>
      <c r="SGB28" s="757"/>
      <c r="SGC28" s="757"/>
      <c r="SGD28" s="757"/>
      <c r="SGE28" s="757"/>
      <c r="SGF28" s="757"/>
      <c r="SGG28" s="757"/>
      <c r="SGH28" s="757"/>
      <c r="SGI28" s="757"/>
      <c r="SGJ28" s="757"/>
      <c r="SGK28" s="757"/>
      <c r="SGL28" s="757"/>
      <c r="SGM28" s="757"/>
      <c r="SGN28" s="757"/>
      <c r="SGO28" s="757"/>
      <c r="SGP28" s="757"/>
      <c r="SGQ28" s="757"/>
      <c r="SGR28" s="757"/>
      <c r="SGS28" s="757"/>
      <c r="SGT28" s="757"/>
      <c r="SGU28" s="757"/>
      <c r="SGV28" s="757"/>
      <c r="SGW28" s="757"/>
      <c r="SGX28" s="757"/>
      <c r="SGY28" s="757"/>
      <c r="SGZ28" s="757"/>
      <c r="SHA28" s="757"/>
      <c r="SHB28" s="757"/>
      <c r="SHC28" s="757"/>
      <c r="SHD28" s="757"/>
      <c r="SHE28" s="757"/>
      <c r="SHF28" s="757"/>
      <c r="SHG28" s="757"/>
      <c r="SHH28" s="757"/>
      <c r="SHI28" s="757"/>
      <c r="SHJ28" s="757"/>
      <c r="SHK28" s="757"/>
      <c r="SHL28" s="757"/>
      <c r="SHM28" s="757"/>
      <c r="SHN28" s="757"/>
      <c r="SHO28" s="757"/>
      <c r="SHP28" s="757"/>
      <c r="SHQ28" s="757"/>
      <c r="SHR28" s="757"/>
      <c r="SHS28" s="757"/>
      <c r="SHT28" s="757"/>
      <c r="SHU28" s="757"/>
      <c r="SHV28" s="757"/>
      <c r="SHW28" s="757"/>
      <c r="SHX28" s="757"/>
      <c r="SHY28" s="757"/>
      <c r="SHZ28" s="757"/>
      <c r="SIA28" s="757"/>
      <c r="SIB28" s="757"/>
      <c r="SIC28" s="757"/>
      <c r="SID28" s="757"/>
      <c r="SIE28" s="757"/>
      <c r="SIF28" s="757"/>
      <c r="SIG28" s="757"/>
      <c r="SIH28" s="757"/>
      <c r="SII28" s="757"/>
      <c r="SIJ28" s="757"/>
      <c r="SIK28" s="757"/>
      <c r="SIL28" s="757"/>
      <c r="SIM28" s="757"/>
      <c r="SIN28" s="757"/>
      <c r="SIO28" s="757"/>
      <c r="SIP28" s="757"/>
      <c r="SIQ28" s="757"/>
      <c r="SIR28" s="757"/>
      <c r="SIS28" s="757"/>
      <c r="SIT28" s="757"/>
      <c r="SIU28" s="757"/>
      <c r="SIV28" s="757"/>
      <c r="SIW28" s="757"/>
      <c r="SIX28" s="757"/>
      <c r="SIY28" s="757"/>
      <c r="SIZ28" s="757"/>
      <c r="SJA28" s="757"/>
      <c r="SJB28" s="757"/>
      <c r="SJC28" s="757"/>
      <c r="SJD28" s="757"/>
      <c r="SJE28" s="757"/>
      <c r="SJF28" s="757"/>
      <c r="SJG28" s="757"/>
      <c r="SJH28" s="757"/>
      <c r="SJI28" s="757"/>
      <c r="SJJ28" s="757"/>
      <c r="SJK28" s="757"/>
      <c r="SJL28" s="757"/>
      <c r="SJM28" s="757"/>
      <c r="SJN28" s="757"/>
      <c r="SJO28" s="757"/>
      <c r="SJP28" s="757"/>
      <c r="SJQ28" s="757"/>
      <c r="SJR28" s="757"/>
      <c r="SJS28" s="757"/>
      <c r="SJT28" s="757"/>
      <c r="SJU28" s="757"/>
      <c r="SJV28" s="757"/>
      <c r="SJW28" s="757"/>
      <c r="SJX28" s="757"/>
      <c r="SJY28" s="757"/>
      <c r="SJZ28" s="757"/>
      <c r="SKA28" s="757"/>
      <c r="SKB28" s="757"/>
      <c r="SKC28" s="757"/>
      <c r="SKD28" s="757"/>
      <c r="SKE28" s="757"/>
      <c r="SKF28" s="757"/>
      <c r="SKG28" s="757"/>
      <c r="SKH28" s="757"/>
      <c r="SKI28" s="757"/>
      <c r="SKJ28" s="757"/>
      <c r="SKK28" s="757"/>
      <c r="SKL28" s="757"/>
      <c r="SKM28" s="757"/>
      <c r="SKN28" s="757"/>
      <c r="SKO28" s="757"/>
      <c r="SKP28" s="757"/>
      <c r="SKQ28" s="757"/>
      <c r="SKR28" s="757"/>
      <c r="SKS28" s="757"/>
      <c r="SKT28" s="757"/>
      <c r="SKU28" s="757"/>
      <c r="SKV28" s="757"/>
      <c r="SKW28" s="757"/>
      <c r="SKX28" s="757"/>
      <c r="SKY28" s="757"/>
      <c r="SKZ28" s="757"/>
      <c r="SLA28" s="757"/>
      <c r="SLB28" s="757"/>
      <c r="SLC28" s="757"/>
      <c r="SLD28" s="757"/>
      <c r="SLE28" s="757"/>
      <c r="SLF28" s="757"/>
      <c r="SLG28" s="757"/>
      <c r="SLH28" s="757"/>
      <c r="SLI28" s="757"/>
      <c r="SLJ28" s="757"/>
      <c r="SLK28" s="757"/>
      <c r="SLL28" s="757"/>
      <c r="SLM28" s="757"/>
      <c r="SLN28" s="757"/>
      <c r="SLO28" s="757"/>
      <c r="SLP28" s="757"/>
      <c r="SLQ28" s="757"/>
      <c r="SLR28" s="757"/>
      <c r="SLS28" s="757"/>
      <c r="SLT28" s="757"/>
      <c r="SLU28" s="757"/>
      <c r="SLV28" s="757"/>
      <c r="SLW28" s="757"/>
      <c r="SLX28" s="757"/>
      <c r="SLY28" s="757"/>
      <c r="SLZ28" s="757"/>
      <c r="SMA28" s="757"/>
      <c r="SMB28" s="757"/>
      <c r="SMC28" s="757"/>
      <c r="SMD28" s="757"/>
      <c r="SME28" s="757"/>
      <c r="SMF28" s="757"/>
      <c r="SMG28" s="757"/>
      <c r="SMH28" s="757"/>
      <c r="SMI28" s="757"/>
      <c r="SMJ28" s="757"/>
      <c r="SMK28" s="757"/>
      <c r="SML28" s="757"/>
      <c r="SMM28" s="757"/>
      <c r="SMN28" s="757"/>
      <c r="SMO28" s="757"/>
      <c r="SMP28" s="757"/>
      <c r="SMQ28" s="757"/>
      <c r="SMR28" s="757"/>
      <c r="SMS28" s="757"/>
      <c r="SMT28" s="757"/>
      <c r="SMU28" s="757"/>
      <c r="SMV28" s="757"/>
      <c r="SMW28" s="757"/>
      <c r="SMX28" s="757"/>
      <c r="SMY28" s="757"/>
      <c r="SMZ28" s="757"/>
      <c r="SNA28" s="757"/>
      <c r="SNB28" s="757"/>
      <c r="SNC28" s="757"/>
      <c r="SND28" s="757"/>
      <c r="SNE28" s="757"/>
      <c r="SNF28" s="757"/>
      <c r="SNG28" s="757"/>
      <c r="SNH28" s="757"/>
      <c r="SNI28" s="757"/>
      <c r="SNJ28" s="757"/>
      <c r="SNK28" s="757"/>
      <c r="SNL28" s="757"/>
      <c r="SNM28" s="757"/>
      <c r="SNN28" s="757"/>
      <c r="SNO28" s="757"/>
      <c r="SNP28" s="757"/>
      <c r="SNQ28" s="757"/>
      <c r="SNR28" s="757"/>
      <c r="SNS28" s="757"/>
      <c r="SNT28" s="757"/>
      <c r="SNU28" s="757"/>
      <c r="SNV28" s="757"/>
      <c r="SNW28" s="757"/>
      <c r="SNX28" s="757"/>
      <c r="SNY28" s="757"/>
      <c r="SNZ28" s="757"/>
      <c r="SOA28" s="757"/>
      <c r="SOB28" s="757"/>
      <c r="SOC28" s="757"/>
      <c r="SOD28" s="757"/>
      <c r="SOE28" s="757"/>
      <c r="SOF28" s="757"/>
      <c r="SOG28" s="757"/>
      <c r="SOH28" s="757"/>
      <c r="SOI28" s="757"/>
      <c r="SOJ28" s="757"/>
      <c r="SOK28" s="757"/>
      <c r="SOL28" s="757"/>
      <c r="SOM28" s="757"/>
      <c r="SON28" s="757"/>
      <c r="SOO28" s="757"/>
      <c r="SOP28" s="757"/>
      <c r="SOQ28" s="757"/>
      <c r="SOR28" s="757"/>
      <c r="SOS28" s="757"/>
      <c r="SOT28" s="757"/>
      <c r="SOU28" s="757"/>
      <c r="SOV28" s="757"/>
      <c r="SOW28" s="757"/>
      <c r="SOX28" s="757"/>
      <c r="SOY28" s="757"/>
      <c r="SOZ28" s="757"/>
      <c r="SPA28" s="757"/>
      <c r="SPB28" s="757"/>
      <c r="SPC28" s="757"/>
      <c r="SPD28" s="757"/>
      <c r="SPE28" s="757"/>
      <c r="SPF28" s="757"/>
      <c r="SPG28" s="757"/>
      <c r="SPH28" s="757"/>
      <c r="SPI28" s="757"/>
      <c r="SPJ28" s="757"/>
      <c r="SPK28" s="757"/>
      <c r="SPL28" s="757"/>
      <c r="SPM28" s="757"/>
      <c r="SPN28" s="757"/>
      <c r="SPO28" s="757"/>
      <c r="SPP28" s="757"/>
      <c r="SPQ28" s="757"/>
      <c r="SPR28" s="757"/>
      <c r="SPS28" s="757"/>
      <c r="SPT28" s="757"/>
      <c r="SPU28" s="757"/>
      <c r="SPV28" s="757"/>
      <c r="SPW28" s="757"/>
      <c r="SPX28" s="757"/>
      <c r="SPY28" s="757"/>
      <c r="SPZ28" s="757"/>
      <c r="SQA28" s="757"/>
      <c r="SQB28" s="757"/>
      <c r="SQC28" s="757"/>
      <c r="SQD28" s="757"/>
      <c r="SQE28" s="757"/>
      <c r="SQF28" s="757"/>
      <c r="SQG28" s="757"/>
      <c r="SQH28" s="757"/>
      <c r="SQI28" s="757"/>
      <c r="SQJ28" s="757"/>
      <c r="SQK28" s="757"/>
      <c r="SQL28" s="757"/>
      <c r="SQM28" s="757"/>
      <c r="SQN28" s="757"/>
      <c r="SQO28" s="757"/>
      <c r="SQP28" s="757"/>
      <c r="SQQ28" s="757"/>
      <c r="SQR28" s="757"/>
      <c r="SQS28" s="757"/>
      <c r="SQT28" s="757"/>
      <c r="SQU28" s="757"/>
      <c r="SQV28" s="757"/>
      <c r="SQW28" s="757"/>
      <c r="SQX28" s="757"/>
      <c r="SQY28" s="757"/>
      <c r="SQZ28" s="757"/>
      <c r="SRA28" s="757"/>
      <c r="SRB28" s="757"/>
      <c r="SRC28" s="757"/>
      <c r="SRD28" s="757"/>
      <c r="SRE28" s="757"/>
      <c r="SRF28" s="757"/>
      <c r="SRG28" s="757"/>
      <c r="SRH28" s="757"/>
      <c r="SRI28" s="757"/>
      <c r="SRJ28" s="757"/>
      <c r="SRK28" s="757"/>
      <c r="SRL28" s="757"/>
      <c r="SRM28" s="757"/>
      <c r="SRN28" s="757"/>
      <c r="SRO28" s="757"/>
      <c r="SRP28" s="757"/>
      <c r="SRQ28" s="757"/>
      <c r="SRR28" s="757"/>
      <c r="SRS28" s="757"/>
      <c r="SRT28" s="757"/>
      <c r="SRU28" s="757"/>
      <c r="SRV28" s="757"/>
      <c r="SRW28" s="757"/>
      <c r="SRX28" s="757"/>
      <c r="SRY28" s="757"/>
      <c r="SRZ28" s="757"/>
      <c r="SSA28" s="757"/>
      <c r="SSB28" s="757"/>
      <c r="SSC28" s="757"/>
      <c r="SSD28" s="757"/>
      <c r="SSE28" s="757"/>
      <c r="SSF28" s="757"/>
      <c r="SSG28" s="757"/>
      <c r="SSH28" s="757"/>
      <c r="SSI28" s="757"/>
      <c r="SSJ28" s="757"/>
      <c r="SSK28" s="757"/>
      <c r="SSL28" s="757"/>
      <c r="SSM28" s="757"/>
      <c r="SSN28" s="757"/>
      <c r="SSO28" s="757"/>
      <c r="SSP28" s="757"/>
      <c r="SSQ28" s="757"/>
      <c r="SSR28" s="757"/>
      <c r="SSS28" s="757"/>
      <c r="SST28" s="757"/>
      <c r="SSU28" s="757"/>
      <c r="SSV28" s="757"/>
      <c r="SSW28" s="757"/>
      <c r="SSX28" s="757"/>
      <c r="SSY28" s="757"/>
      <c r="SSZ28" s="757"/>
      <c r="STA28" s="757"/>
      <c r="STB28" s="757"/>
      <c r="STC28" s="757"/>
      <c r="STD28" s="757"/>
      <c r="STE28" s="757"/>
      <c r="STF28" s="757"/>
      <c r="STG28" s="757"/>
      <c r="STH28" s="757"/>
      <c r="STI28" s="757"/>
      <c r="STJ28" s="757"/>
      <c r="STK28" s="757"/>
      <c r="STL28" s="757"/>
      <c r="STM28" s="757"/>
      <c r="STN28" s="757"/>
      <c r="STO28" s="757"/>
      <c r="STP28" s="757"/>
      <c r="STQ28" s="757"/>
      <c r="STR28" s="757"/>
      <c r="STS28" s="757"/>
      <c r="STT28" s="757"/>
      <c r="STU28" s="757"/>
      <c r="STV28" s="757"/>
      <c r="STW28" s="757"/>
      <c r="STX28" s="757"/>
      <c r="STY28" s="757"/>
      <c r="STZ28" s="757"/>
      <c r="SUA28" s="757"/>
      <c r="SUB28" s="757"/>
      <c r="SUC28" s="757"/>
      <c r="SUD28" s="757"/>
      <c r="SUE28" s="757"/>
      <c r="SUF28" s="757"/>
      <c r="SUG28" s="757"/>
      <c r="SUH28" s="757"/>
      <c r="SUI28" s="757"/>
      <c r="SUJ28" s="757"/>
      <c r="SUK28" s="757"/>
      <c r="SUL28" s="757"/>
      <c r="SUM28" s="757"/>
      <c r="SUN28" s="757"/>
      <c r="SUO28" s="757"/>
      <c r="SUP28" s="757"/>
      <c r="SUQ28" s="757"/>
      <c r="SUR28" s="757"/>
      <c r="SUS28" s="757"/>
      <c r="SUT28" s="757"/>
      <c r="SUU28" s="757"/>
      <c r="SUV28" s="757"/>
      <c r="SUW28" s="757"/>
      <c r="SUX28" s="757"/>
      <c r="SUY28" s="757"/>
      <c r="SUZ28" s="757"/>
      <c r="SVA28" s="757"/>
      <c r="SVB28" s="757"/>
      <c r="SVC28" s="757"/>
      <c r="SVD28" s="757"/>
      <c r="SVE28" s="757"/>
      <c r="SVF28" s="757"/>
      <c r="SVG28" s="757"/>
      <c r="SVH28" s="757"/>
      <c r="SVI28" s="757"/>
      <c r="SVJ28" s="757"/>
      <c r="SVK28" s="757"/>
      <c r="SVL28" s="757"/>
      <c r="SVM28" s="757"/>
      <c r="SVN28" s="757"/>
      <c r="SVO28" s="757"/>
      <c r="SVP28" s="757"/>
      <c r="SVQ28" s="757"/>
      <c r="SVR28" s="757"/>
      <c r="SVS28" s="757"/>
      <c r="SVT28" s="757"/>
      <c r="SVU28" s="757"/>
      <c r="SVV28" s="757"/>
      <c r="SVW28" s="757"/>
      <c r="SVX28" s="757"/>
      <c r="SVY28" s="757"/>
      <c r="SVZ28" s="757"/>
      <c r="SWA28" s="757"/>
      <c r="SWB28" s="757"/>
      <c r="SWC28" s="757"/>
      <c r="SWD28" s="757"/>
      <c r="SWE28" s="757"/>
      <c r="SWF28" s="757"/>
      <c r="SWG28" s="757"/>
      <c r="SWH28" s="757"/>
      <c r="SWI28" s="757"/>
      <c r="SWJ28" s="757"/>
      <c r="SWK28" s="757"/>
      <c r="SWL28" s="757"/>
      <c r="SWM28" s="757"/>
      <c r="SWN28" s="757"/>
      <c r="SWO28" s="757"/>
      <c r="SWP28" s="757"/>
      <c r="SWQ28" s="757"/>
      <c r="SWR28" s="757"/>
      <c r="SWS28" s="757"/>
      <c r="SWT28" s="757"/>
      <c r="SWU28" s="757"/>
      <c r="SWV28" s="757"/>
      <c r="SWW28" s="757"/>
      <c r="SWX28" s="757"/>
      <c r="SWY28" s="757"/>
      <c r="SWZ28" s="757"/>
      <c r="SXA28" s="757"/>
      <c r="SXB28" s="757"/>
      <c r="SXC28" s="757"/>
      <c r="SXD28" s="757"/>
      <c r="SXE28" s="757"/>
      <c r="SXF28" s="757"/>
      <c r="SXG28" s="757"/>
      <c r="SXH28" s="757"/>
      <c r="SXI28" s="757"/>
      <c r="SXJ28" s="757"/>
      <c r="SXK28" s="757"/>
      <c r="SXL28" s="757"/>
      <c r="SXM28" s="757"/>
      <c r="SXN28" s="757"/>
      <c r="SXO28" s="757"/>
      <c r="SXP28" s="757"/>
      <c r="SXQ28" s="757"/>
      <c r="SXR28" s="757"/>
      <c r="SXS28" s="757"/>
      <c r="SXT28" s="757"/>
      <c r="SXU28" s="757"/>
      <c r="SXV28" s="757"/>
      <c r="SXW28" s="757"/>
      <c r="SXX28" s="757"/>
      <c r="SXY28" s="757"/>
      <c r="SXZ28" s="757"/>
      <c r="SYA28" s="757"/>
      <c r="SYB28" s="757"/>
      <c r="SYC28" s="757"/>
      <c r="SYD28" s="757"/>
      <c r="SYE28" s="757"/>
      <c r="SYF28" s="757"/>
      <c r="SYG28" s="757"/>
      <c r="SYH28" s="757"/>
      <c r="SYI28" s="757"/>
      <c r="SYJ28" s="757"/>
      <c r="SYK28" s="757"/>
      <c r="SYL28" s="757"/>
      <c r="SYM28" s="757"/>
      <c r="SYN28" s="757"/>
      <c r="SYO28" s="757"/>
      <c r="SYP28" s="757"/>
      <c r="SYQ28" s="757"/>
      <c r="SYR28" s="757"/>
      <c r="SYS28" s="757"/>
      <c r="SYT28" s="757"/>
      <c r="SYU28" s="757"/>
      <c r="SYV28" s="757"/>
      <c r="SYW28" s="757"/>
      <c r="SYX28" s="757"/>
      <c r="SYY28" s="757"/>
      <c r="SYZ28" s="757"/>
      <c r="SZA28" s="757"/>
      <c r="SZB28" s="757"/>
      <c r="SZC28" s="757"/>
      <c r="SZD28" s="757"/>
      <c r="SZE28" s="757"/>
      <c r="SZF28" s="757"/>
      <c r="SZG28" s="757"/>
      <c r="SZH28" s="757"/>
      <c r="SZI28" s="757"/>
      <c r="SZJ28" s="757"/>
      <c r="SZK28" s="757"/>
      <c r="SZL28" s="757"/>
      <c r="SZM28" s="757"/>
      <c r="SZN28" s="757"/>
      <c r="SZO28" s="757"/>
      <c r="SZP28" s="757"/>
      <c r="SZQ28" s="757"/>
      <c r="SZR28" s="757"/>
      <c r="SZS28" s="757"/>
      <c r="SZT28" s="757"/>
      <c r="SZU28" s="757"/>
      <c r="SZV28" s="757"/>
      <c r="SZW28" s="757"/>
      <c r="SZX28" s="757"/>
      <c r="SZY28" s="757"/>
      <c r="SZZ28" s="757"/>
      <c r="TAA28" s="757"/>
      <c r="TAB28" s="757"/>
      <c r="TAC28" s="757"/>
      <c r="TAD28" s="757"/>
      <c r="TAE28" s="757"/>
      <c r="TAF28" s="757"/>
      <c r="TAG28" s="757"/>
      <c r="TAH28" s="757"/>
      <c r="TAI28" s="757"/>
      <c r="TAJ28" s="757"/>
      <c r="TAK28" s="757"/>
      <c r="TAL28" s="757"/>
      <c r="TAM28" s="757"/>
      <c r="TAN28" s="757"/>
      <c r="TAO28" s="757"/>
      <c r="TAP28" s="757"/>
      <c r="TAQ28" s="757"/>
      <c r="TAR28" s="757"/>
      <c r="TAS28" s="757"/>
      <c r="TAT28" s="757"/>
      <c r="TAU28" s="757"/>
      <c r="TAV28" s="757"/>
      <c r="TAW28" s="757"/>
      <c r="TAX28" s="757"/>
      <c r="TAY28" s="757"/>
      <c r="TAZ28" s="757"/>
      <c r="TBA28" s="757"/>
      <c r="TBB28" s="757"/>
      <c r="TBC28" s="757"/>
      <c r="TBD28" s="757"/>
      <c r="TBE28" s="757"/>
      <c r="TBF28" s="757"/>
      <c r="TBG28" s="757"/>
      <c r="TBH28" s="757"/>
      <c r="TBI28" s="757"/>
      <c r="TBJ28" s="757"/>
      <c r="TBK28" s="757"/>
      <c r="TBL28" s="757"/>
      <c r="TBM28" s="757"/>
      <c r="TBN28" s="757"/>
      <c r="TBO28" s="757"/>
      <c r="TBP28" s="757"/>
      <c r="TBQ28" s="757"/>
      <c r="TBR28" s="757"/>
      <c r="TBS28" s="757"/>
      <c r="TBT28" s="757"/>
      <c r="TBU28" s="757"/>
      <c r="TBV28" s="757"/>
      <c r="TBW28" s="757"/>
      <c r="TBX28" s="757"/>
      <c r="TBY28" s="757"/>
      <c r="TBZ28" s="757"/>
      <c r="TCA28" s="757"/>
      <c r="TCB28" s="757"/>
      <c r="TCC28" s="757"/>
      <c r="TCD28" s="757"/>
      <c r="TCE28" s="757"/>
      <c r="TCF28" s="757"/>
      <c r="TCG28" s="757"/>
      <c r="TCH28" s="757"/>
      <c r="TCI28" s="757"/>
      <c r="TCJ28" s="757"/>
      <c r="TCK28" s="757"/>
      <c r="TCL28" s="757"/>
      <c r="TCM28" s="757"/>
      <c r="TCN28" s="757"/>
      <c r="TCO28" s="757"/>
      <c r="TCP28" s="757"/>
      <c r="TCQ28" s="757"/>
      <c r="TCR28" s="757"/>
      <c r="TCS28" s="757"/>
      <c r="TCT28" s="757"/>
      <c r="TCU28" s="757"/>
      <c r="TCV28" s="757"/>
      <c r="TCW28" s="757"/>
      <c r="TCX28" s="757"/>
      <c r="TCY28" s="757"/>
      <c r="TCZ28" s="757"/>
      <c r="TDA28" s="757"/>
      <c r="TDB28" s="757"/>
      <c r="TDC28" s="757"/>
      <c r="TDD28" s="757"/>
      <c r="TDE28" s="757"/>
      <c r="TDF28" s="757"/>
      <c r="TDG28" s="757"/>
      <c r="TDH28" s="757"/>
      <c r="TDI28" s="757"/>
      <c r="TDJ28" s="757"/>
      <c r="TDK28" s="757"/>
      <c r="TDL28" s="757"/>
      <c r="TDM28" s="757"/>
      <c r="TDN28" s="757"/>
      <c r="TDO28" s="757"/>
      <c r="TDP28" s="757"/>
      <c r="TDQ28" s="757"/>
      <c r="TDR28" s="757"/>
      <c r="TDS28" s="757"/>
      <c r="TDT28" s="757"/>
      <c r="TDU28" s="757"/>
      <c r="TDV28" s="757"/>
      <c r="TDW28" s="757"/>
      <c r="TDX28" s="757"/>
      <c r="TDY28" s="757"/>
      <c r="TDZ28" s="757"/>
      <c r="TEA28" s="757"/>
      <c r="TEB28" s="757"/>
      <c r="TEC28" s="757"/>
      <c r="TED28" s="757"/>
      <c r="TEE28" s="757"/>
      <c r="TEF28" s="757"/>
      <c r="TEG28" s="757"/>
      <c r="TEH28" s="757"/>
      <c r="TEI28" s="757"/>
      <c r="TEJ28" s="757"/>
      <c r="TEK28" s="757"/>
      <c r="TEL28" s="757"/>
      <c r="TEM28" s="757"/>
      <c r="TEN28" s="757"/>
      <c r="TEO28" s="757"/>
      <c r="TEP28" s="757"/>
      <c r="TEQ28" s="757"/>
      <c r="TER28" s="757"/>
      <c r="TES28" s="757"/>
      <c r="TET28" s="757"/>
      <c r="TEU28" s="757"/>
      <c r="TEV28" s="757"/>
      <c r="TEW28" s="757"/>
      <c r="TEX28" s="757"/>
      <c r="TEY28" s="757"/>
      <c r="TEZ28" s="757"/>
      <c r="TFA28" s="757"/>
      <c r="TFB28" s="757"/>
      <c r="TFC28" s="757"/>
      <c r="TFD28" s="757"/>
      <c r="TFE28" s="757"/>
      <c r="TFF28" s="757"/>
      <c r="TFG28" s="757"/>
      <c r="TFH28" s="757"/>
      <c r="TFI28" s="757"/>
      <c r="TFJ28" s="757"/>
      <c r="TFK28" s="757"/>
      <c r="TFL28" s="757"/>
      <c r="TFM28" s="757"/>
      <c r="TFN28" s="757"/>
      <c r="TFO28" s="757"/>
      <c r="TFP28" s="757"/>
      <c r="TFQ28" s="757"/>
      <c r="TFR28" s="757"/>
      <c r="TFS28" s="757"/>
      <c r="TFT28" s="757"/>
      <c r="TFU28" s="757"/>
      <c r="TFV28" s="757"/>
      <c r="TFW28" s="757"/>
      <c r="TFX28" s="757"/>
      <c r="TFY28" s="757"/>
      <c r="TFZ28" s="757"/>
      <c r="TGA28" s="757"/>
      <c r="TGB28" s="757"/>
      <c r="TGC28" s="757"/>
      <c r="TGD28" s="757"/>
      <c r="TGE28" s="757"/>
      <c r="TGF28" s="757"/>
      <c r="TGG28" s="757"/>
      <c r="TGH28" s="757"/>
      <c r="TGI28" s="757"/>
      <c r="TGJ28" s="757"/>
      <c r="TGK28" s="757"/>
      <c r="TGL28" s="757"/>
      <c r="TGM28" s="757"/>
      <c r="TGN28" s="757"/>
      <c r="TGO28" s="757"/>
      <c r="TGP28" s="757"/>
      <c r="TGQ28" s="757"/>
      <c r="TGR28" s="757"/>
      <c r="TGS28" s="757"/>
      <c r="TGT28" s="757"/>
      <c r="TGU28" s="757"/>
      <c r="TGV28" s="757"/>
      <c r="TGW28" s="757"/>
      <c r="TGX28" s="757"/>
      <c r="TGY28" s="757"/>
      <c r="TGZ28" s="757"/>
      <c r="THA28" s="757"/>
      <c r="THB28" s="757"/>
      <c r="THC28" s="757"/>
      <c r="THD28" s="757"/>
      <c r="THE28" s="757"/>
      <c r="THF28" s="757"/>
      <c r="THG28" s="757"/>
      <c r="THH28" s="757"/>
      <c r="THI28" s="757"/>
      <c r="THJ28" s="757"/>
      <c r="THK28" s="757"/>
      <c r="THL28" s="757"/>
      <c r="THM28" s="757"/>
      <c r="THN28" s="757"/>
      <c r="THO28" s="757"/>
      <c r="THP28" s="757"/>
      <c r="THQ28" s="757"/>
      <c r="THR28" s="757"/>
      <c r="THS28" s="757"/>
      <c r="THT28" s="757"/>
      <c r="THU28" s="757"/>
      <c r="THV28" s="757"/>
      <c r="THW28" s="757"/>
      <c r="THX28" s="757"/>
      <c r="THY28" s="757"/>
      <c r="THZ28" s="757"/>
      <c r="TIA28" s="757"/>
      <c r="TIB28" s="757"/>
      <c r="TIC28" s="757"/>
      <c r="TID28" s="757"/>
      <c r="TIE28" s="757"/>
      <c r="TIF28" s="757"/>
      <c r="TIG28" s="757"/>
      <c r="TIH28" s="757"/>
      <c r="TII28" s="757"/>
      <c r="TIJ28" s="757"/>
      <c r="TIK28" s="757"/>
      <c r="TIL28" s="757"/>
      <c r="TIM28" s="757"/>
      <c r="TIN28" s="757"/>
      <c r="TIO28" s="757"/>
      <c r="TIP28" s="757"/>
      <c r="TIQ28" s="757"/>
      <c r="TIR28" s="757"/>
      <c r="TIS28" s="757"/>
      <c r="TIT28" s="757"/>
      <c r="TIU28" s="757"/>
      <c r="TIV28" s="757"/>
      <c r="TIW28" s="757"/>
      <c r="TIX28" s="757"/>
      <c r="TIY28" s="757"/>
      <c r="TIZ28" s="757"/>
      <c r="TJA28" s="757"/>
      <c r="TJB28" s="757"/>
      <c r="TJC28" s="757"/>
      <c r="TJD28" s="757"/>
      <c r="TJE28" s="757"/>
      <c r="TJF28" s="757"/>
      <c r="TJG28" s="757"/>
      <c r="TJH28" s="757"/>
      <c r="TJI28" s="757"/>
      <c r="TJJ28" s="757"/>
      <c r="TJK28" s="757"/>
      <c r="TJL28" s="757"/>
      <c r="TJM28" s="757"/>
      <c r="TJN28" s="757"/>
      <c r="TJO28" s="757"/>
      <c r="TJP28" s="757"/>
      <c r="TJQ28" s="757"/>
      <c r="TJR28" s="757"/>
      <c r="TJS28" s="757"/>
      <c r="TJT28" s="757"/>
      <c r="TJU28" s="757"/>
      <c r="TJV28" s="757"/>
      <c r="TJW28" s="757"/>
      <c r="TJX28" s="757"/>
      <c r="TJY28" s="757"/>
      <c r="TJZ28" s="757"/>
      <c r="TKA28" s="757"/>
      <c r="TKB28" s="757"/>
      <c r="TKC28" s="757"/>
      <c r="TKD28" s="757"/>
      <c r="TKE28" s="757"/>
      <c r="TKF28" s="757"/>
      <c r="TKG28" s="757"/>
      <c r="TKH28" s="757"/>
      <c r="TKI28" s="757"/>
      <c r="TKJ28" s="757"/>
      <c r="TKK28" s="757"/>
      <c r="TKL28" s="757"/>
      <c r="TKM28" s="757"/>
      <c r="TKN28" s="757"/>
      <c r="TKO28" s="757"/>
      <c r="TKP28" s="757"/>
      <c r="TKQ28" s="757"/>
      <c r="TKR28" s="757"/>
      <c r="TKS28" s="757"/>
      <c r="TKT28" s="757"/>
      <c r="TKU28" s="757"/>
      <c r="TKV28" s="757"/>
      <c r="TKW28" s="757"/>
      <c r="TKX28" s="757"/>
      <c r="TKY28" s="757"/>
      <c r="TKZ28" s="757"/>
      <c r="TLA28" s="757"/>
      <c r="TLB28" s="757"/>
      <c r="TLC28" s="757"/>
      <c r="TLD28" s="757"/>
      <c r="TLE28" s="757"/>
      <c r="TLF28" s="757"/>
      <c r="TLG28" s="757"/>
      <c r="TLH28" s="757"/>
      <c r="TLI28" s="757"/>
      <c r="TLJ28" s="757"/>
      <c r="TLK28" s="757"/>
      <c r="TLL28" s="757"/>
      <c r="TLM28" s="757"/>
      <c r="TLN28" s="757"/>
      <c r="TLO28" s="757"/>
      <c r="TLP28" s="757"/>
      <c r="TLQ28" s="757"/>
      <c r="TLR28" s="757"/>
      <c r="TLS28" s="757"/>
      <c r="TLT28" s="757"/>
      <c r="TLU28" s="757"/>
      <c r="TLV28" s="757"/>
      <c r="TLW28" s="757"/>
      <c r="TLX28" s="757"/>
      <c r="TLY28" s="757"/>
      <c r="TLZ28" s="757"/>
      <c r="TMA28" s="757"/>
      <c r="TMB28" s="757"/>
      <c r="TMC28" s="757"/>
      <c r="TMD28" s="757"/>
      <c r="TME28" s="757"/>
      <c r="TMF28" s="757"/>
      <c r="TMG28" s="757"/>
      <c r="TMH28" s="757"/>
      <c r="TMI28" s="757"/>
      <c r="TMJ28" s="757"/>
      <c r="TMK28" s="757"/>
      <c r="TML28" s="757"/>
      <c r="TMM28" s="757"/>
      <c r="TMN28" s="757"/>
      <c r="TMO28" s="757"/>
      <c r="TMP28" s="757"/>
      <c r="TMQ28" s="757"/>
      <c r="TMR28" s="757"/>
      <c r="TMS28" s="757"/>
      <c r="TMT28" s="757"/>
      <c r="TMU28" s="757"/>
      <c r="TMV28" s="757"/>
      <c r="TMW28" s="757"/>
      <c r="TMX28" s="757"/>
      <c r="TMY28" s="757"/>
      <c r="TMZ28" s="757"/>
      <c r="TNA28" s="757"/>
      <c r="TNB28" s="757"/>
      <c r="TNC28" s="757"/>
      <c r="TND28" s="757"/>
      <c r="TNE28" s="757"/>
      <c r="TNF28" s="757"/>
      <c r="TNG28" s="757"/>
      <c r="TNH28" s="757"/>
      <c r="TNI28" s="757"/>
      <c r="TNJ28" s="757"/>
      <c r="TNK28" s="757"/>
      <c r="TNL28" s="757"/>
      <c r="TNM28" s="757"/>
      <c r="TNN28" s="757"/>
      <c r="TNO28" s="757"/>
      <c r="TNP28" s="757"/>
      <c r="TNQ28" s="757"/>
      <c r="TNR28" s="757"/>
      <c r="TNS28" s="757"/>
      <c r="TNT28" s="757"/>
      <c r="TNU28" s="757"/>
      <c r="TNV28" s="757"/>
      <c r="TNW28" s="757"/>
      <c r="TNX28" s="757"/>
      <c r="TNY28" s="757"/>
      <c r="TNZ28" s="757"/>
      <c r="TOA28" s="757"/>
      <c r="TOB28" s="757"/>
      <c r="TOC28" s="757"/>
      <c r="TOD28" s="757"/>
      <c r="TOE28" s="757"/>
      <c r="TOF28" s="757"/>
      <c r="TOG28" s="757"/>
      <c r="TOH28" s="757"/>
      <c r="TOI28" s="757"/>
      <c r="TOJ28" s="757"/>
      <c r="TOK28" s="757"/>
      <c r="TOL28" s="757"/>
      <c r="TOM28" s="757"/>
      <c r="TON28" s="757"/>
      <c r="TOO28" s="757"/>
      <c r="TOP28" s="757"/>
      <c r="TOQ28" s="757"/>
      <c r="TOR28" s="757"/>
      <c r="TOS28" s="757"/>
      <c r="TOT28" s="757"/>
      <c r="TOU28" s="757"/>
      <c r="TOV28" s="757"/>
      <c r="TOW28" s="757"/>
      <c r="TOX28" s="757"/>
      <c r="TOY28" s="757"/>
      <c r="TOZ28" s="757"/>
      <c r="TPA28" s="757"/>
      <c r="TPB28" s="757"/>
      <c r="TPC28" s="757"/>
      <c r="TPD28" s="757"/>
      <c r="TPE28" s="757"/>
      <c r="TPF28" s="757"/>
      <c r="TPG28" s="757"/>
      <c r="TPH28" s="757"/>
      <c r="TPI28" s="757"/>
      <c r="TPJ28" s="757"/>
      <c r="TPK28" s="757"/>
      <c r="TPL28" s="757"/>
      <c r="TPM28" s="757"/>
      <c r="TPN28" s="757"/>
      <c r="TPO28" s="757"/>
      <c r="TPP28" s="757"/>
      <c r="TPQ28" s="757"/>
      <c r="TPR28" s="757"/>
      <c r="TPS28" s="757"/>
      <c r="TPT28" s="757"/>
      <c r="TPU28" s="757"/>
      <c r="TPV28" s="757"/>
      <c r="TPW28" s="757"/>
      <c r="TPX28" s="757"/>
      <c r="TPY28" s="757"/>
      <c r="TPZ28" s="757"/>
      <c r="TQA28" s="757"/>
      <c r="TQB28" s="757"/>
      <c r="TQC28" s="757"/>
      <c r="TQD28" s="757"/>
      <c r="TQE28" s="757"/>
      <c r="TQF28" s="757"/>
      <c r="TQG28" s="757"/>
      <c r="TQH28" s="757"/>
      <c r="TQI28" s="757"/>
      <c r="TQJ28" s="757"/>
      <c r="TQK28" s="757"/>
      <c r="TQL28" s="757"/>
      <c r="TQM28" s="757"/>
      <c r="TQN28" s="757"/>
      <c r="TQO28" s="757"/>
      <c r="TQP28" s="757"/>
      <c r="TQQ28" s="757"/>
      <c r="TQR28" s="757"/>
      <c r="TQS28" s="757"/>
      <c r="TQT28" s="757"/>
      <c r="TQU28" s="757"/>
      <c r="TQV28" s="757"/>
      <c r="TQW28" s="757"/>
      <c r="TQX28" s="757"/>
      <c r="TQY28" s="757"/>
      <c r="TQZ28" s="757"/>
      <c r="TRA28" s="757"/>
      <c r="TRB28" s="757"/>
      <c r="TRC28" s="757"/>
      <c r="TRD28" s="757"/>
      <c r="TRE28" s="757"/>
      <c r="TRF28" s="757"/>
      <c r="TRG28" s="757"/>
      <c r="TRH28" s="757"/>
      <c r="TRI28" s="757"/>
      <c r="TRJ28" s="757"/>
      <c r="TRK28" s="757"/>
      <c r="TRL28" s="757"/>
      <c r="TRM28" s="757"/>
      <c r="TRN28" s="757"/>
      <c r="TRO28" s="757"/>
      <c r="TRP28" s="757"/>
      <c r="TRQ28" s="757"/>
      <c r="TRR28" s="757"/>
      <c r="TRS28" s="757"/>
      <c r="TRT28" s="757"/>
      <c r="TRU28" s="757"/>
      <c r="TRV28" s="757"/>
      <c r="TRW28" s="757"/>
      <c r="TRX28" s="757"/>
      <c r="TRY28" s="757"/>
      <c r="TRZ28" s="757"/>
      <c r="TSA28" s="757"/>
      <c r="TSB28" s="757"/>
      <c r="TSC28" s="757"/>
      <c r="TSD28" s="757"/>
      <c r="TSE28" s="757"/>
      <c r="TSF28" s="757"/>
      <c r="TSG28" s="757"/>
      <c r="TSH28" s="757"/>
      <c r="TSI28" s="757"/>
      <c r="TSJ28" s="757"/>
      <c r="TSK28" s="757"/>
      <c r="TSL28" s="757"/>
      <c r="TSM28" s="757"/>
      <c r="TSN28" s="757"/>
      <c r="TSO28" s="757"/>
      <c r="TSP28" s="757"/>
      <c r="TSQ28" s="757"/>
      <c r="TSR28" s="757"/>
      <c r="TSS28" s="757"/>
      <c r="TST28" s="757"/>
      <c r="TSU28" s="757"/>
      <c r="TSV28" s="757"/>
      <c r="TSW28" s="757"/>
      <c r="TSX28" s="757"/>
      <c r="TSY28" s="757"/>
      <c r="TSZ28" s="757"/>
      <c r="TTA28" s="757"/>
      <c r="TTB28" s="757"/>
      <c r="TTC28" s="757"/>
      <c r="TTD28" s="757"/>
      <c r="TTE28" s="757"/>
      <c r="TTF28" s="757"/>
      <c r="TTG28" s="757"/>
      <c r="TTH28" s="757"/>
      <c r="TTI28" s="757"/>
      <c r="TTJ28" s="757"/>
      <c r="TTK28" s="757"/>
      <c r="TTL28" s="757"/>
      <c r="TTM28" s="757"/>
      <c r="TTN28" s="757"/>
      <c r="TTO28" s="757"/>
      <c r="TTP28" s="757"/>
      <c r="TTQ28" s="757"/>
      <c r="TTR28" s="757"/>
      <c r="TTS28" s="757"/>
      <c r="TTT28" s="757"/>
      <c r="TTU28" s="757"/>
      <c r="TTV28" s="757"/>
      <c r="TTW28" s="757"/>
      <c r="TTX28" s="757"/>
      <c r="TTY28" s="757"/>
      <c r="TTZ28" s="757"/>
      <c r="TUA28" s="757"/>
      <c r="TUB28" s="757"/>
      <c r="TUC28" s="757"/>
      <c r="TUD28" s="757"/>
      <c r="TUE28" s="757"/>
      <c r="TUF28" s="757"/>
      <c r="TUG28" s="757"/>
      <c r="TUH28" s="757"/>
      <c r="TUI28" s="757"/>
      <c r="TUJ28" s="757"/>
      <c r="TUK28" s="757"/>
      <c r="TUL28" s="757"/>
      <c r="TUM28" s="757"/>
      <c r="TUN28" s="757"/>
      <c r="TUO28" s="757"/>
      <c r="TUP28" s="757"/>
      <c r="TUQ28" s="757"/>
      <c r="TUR28" s="757"/>
      <c r="TUS28" s="757"/>
      <c r="TUT28" s="757"/>
      <c r="TUU28" s="757"/>
      <c r="TUV28" s="757"/>
      <c r="TUW28" s="757"/>
      <c r="TUX28" s="757"/>
      <c r="TUY28" s="757"/>
      <c r="TUZ28" s="757"/>
      <c r="TVA28" s="757"/>
      <c r="TVB28" s="757"/>
      <c r="TVC28" s="757"/>
      <c r="TVD28" s="757"/>
      <c r="TVE28" s="757"/>
      <c r="TVF28" s="757"/>
      <c r="TVG28" s="757"/>
      <c r="TVH28" s="757"/>
      <c r="TVI28" s="757"/>
      <c r="TVJ28" s="757"/>
      <c r="TVK28" s="757"/>
      <c r="TVL28" s="757"/>
      <c r="TVM28" s="757"/>
      <c r="TVN28" s="757"/>
      <c r="TVO28" s="757"/>
      <c r="TVP28" s="757"/>
      <c r="TVQ28" s="757"/>
      <c r="TVR28" s="757"/>
      <c r="TVS28" s="757"/>
      <c r="TVT28" s="757"/>
      <c r="TVU28" s="757"/>
      <c r="TVV28" s="757"/>
      <c r="TVW28" s="757"/>
      <c r="TVX28" s="757"/>
      <c r="TVY28" s="757"/>
      <c r="TVZ28" s="757"/>
      <c r="TWA28" s="757"/>
      <c r="TWB28" s="757"/>
      <c r="TWC28" s="757"/>
      <c r="TWD28" s="757"/>
      <c r="TWE28" s="757"/>
      <c r="TWF28" s="757"/>
      <c r="TWG28" s="757"/>
      <c r="TWH28" s="757"/>
      <c r="TWI28" s="757"/>
      <c r="TWJ28" s="757"/>
      <c r="TWK28" s="757"/>
      <c r="TWL28" s="757"/>
      <c r="TWM28" s="757"/>
      <c r="TWN28" s="757"/>
      <c r="TWO28" s="757"/>
      <c r="TWP28" s="757"/>
      <c r="TWQ28" s="757"/>
      <c r="TWR28" s="757"/>
      <c r="TWS28" s="757"/>
      <c r="TWT28" s="757"/>
      <c r="TWU28" s="757"/>
      <c r="TWV28" s="757"/>
      <c r="TWW28" s="757"/>
      <c r="TWX28" s="757"/>
      <c r="TWY28" s="757"/>
      <c r="TWZ28" s="757"/>
      <c r="TXA28" s="757"/>
      <c r="TXB28" s="757"/>
      <c r="TXC28" s="757"/>
      <c r="TXD28" s="757"/>
      <c r="TXE28" s="757"/>
      <c r="TXF28" s="757"/>
      <c r="TXG28" s="757"/>
      <c r="TXH28" s="757"/>
      <c r="TXI28" s="757"/>
      <c r="TXJ28" s="757"/>
      <c r="TXK28" s="757"/>
      <c r="TXL28" s="757"/>
      <c r="TXM28" s="757"/>
      <c r="TXN28" s="757"/>
      <c r="TXO28" s="757"/>
      <c r="TXP28" s="757"/>
      <c r="TXQ28" s="757"/>
      <c r="TXR28" s="757"/>
      <c r="TXS28" s="757"/>
      <c r="TXT28" s="757"/>
      <c r="TXU28" s="757"/>
      <c r="TXV28" s="757"/>
      <c r="TXW28" s="757"/>
      <c r="TXX28" s="757"/>
      <c r="TXY28" s="757"/>
      <c r="TXZ28" s="757"/>
      <c r="TYA28" s="757"/>
      <c r="TYB28" s="757"/>
      <c r="TYC28" s="757"/>
      <c r="TYD28" s="757"/>
      <c r="TYE28" s="757"/>
      <c r="TYF28" s="757"/>
      <c r="TYG28" s="757"/>
      <c r="TYH28" s="757"/>
      <c r="TYI28" s="757"/>
      <c r="TYJ28" s="757"/>
      <c r="TYK28" s="757"/>
      <c r="TYL28" s="757"/>
      <c r="TYM28" s="757"/>
      <c r="TYN28" s="757"/>
      <c r="TYO28" s="757"/>
      <c r="TYP28" s="757"/>
      <c r="TYQ28" s="757"/>
      <c r="TYR28" s="757"/>
      <c r="TYS28" s="757"/>
      <c r="TYT28" s="757"/>
      <c r="TYU28" s="757"/>
      <c r="TYV28" s="757"/>
      <c r="TYW28" s="757"/>
      <c r="TYX28" s="757"/>
      <c r="TYY28" s="757"/>
      <c r="TYZ28" s="757"/>
      <c r="TZA28" s="757"/>
      <c r="TZB28" s="757"/>
      <c r="TZC28" s="757"/>
      <c r="TZD28" s="757"/>
      <c r="TZE28" s="757"/>
      <c r="TZF28" s="757"/>
      <c r="TZG28" s="757"/>
      <c r="TZH28" s="757"/>
      <c r="TZI28" s="757"/>
      <c r="TZJ28" s="757"/>
      <c r="TZK28" s="757"/>
      <c r="TZL28" s="757"/>
      <c r="TZM28" s="757"/>
      <c r="TZN28" s="757"/>
      <c r="TZO28" s="757"/>
      <c r="TZP28" s="757"/>
      <c r="TZQ28" s="757"/>
      <c r="TZR28" s="757"/>
      <c r="TZS28" s="757"/>
      <c r="TZT28" s="757"/>
      <c r="TZU28" s="757"/>
      <c r="TZV28" s="757"/>
      <c r="TZW28" s="757"/>
      <c r="TZX28" s="757"/>
      <c r="TZY28" s="757"/>
      <c r="TZZ28" s="757"/>
      <c r="UAA28" s="757"/>
      <c r="UAB28" s="757"/>
      <c r="UAC28" s="757"/>
      <c r="UAD28" s="757"/>
      <c r="UAE28" s="757"/>
      <c r="UAF28" s="757"/>
      <c r="UAG28" s="757"/>
      <c r="UAH28" s="757"/>
      <c r="UAI28" s="757"/>
      <c r="UAJ28" s="757"/>
      <c r="UAK28" s="757"/>
      <c r="UAL28" s="757"/>
      <c r="UAM28" s="757"/>
      <c r="UAN28" s="757"/>
      <c r="UAO28" s="757"/>
      <c r="UAP28" s="757"/>
      <c r="UAQ28" s="757"/>
      <c r="UAR28" s="757"/>
      <c r="UAS28" s="757"/>
      <c r="UAT28" s="757"/>
      <c r="UAU28" s="757"/>
      <c r="UAV28" s="757"/>
      <c r="UAW28" s="757"/>
      <c r="UAX28" s="757"/>
      <c r="UAY28" s="757"/>
      <c r="UAZ28" s="757"/>
      <c r="UBA28" s="757"/>
      <c r="UBB28" s="757"/>
      <c r="UBC28" s="757"/>
      <c r="UBD28" s="757"/>
      <c r="UBE28" s="757"/>
      <c r="UBF28" s="757"/>
      <c r="UBG28" s="757"/>
      <c r="UBH28" s="757"/>
      <c r="UBI28" s="757"/>
      <c r="UBJ28" s="757"/>
      <c r="UBK28" s="757"/>
      <c r="UBL28" s="757"/>
      <c r="UBM28" s="757"/>
      <c r="UBN28" s="757"/>
      <c r="UBO28" s="757"/>
      <c r="UBP28" s="757"/>
      <c r="UBQ28" s="757"/>
      <c r="UBR28" s="757"/>
      <c r="UBS28" s="757"/>
      <c r="UBT28" s="757"/>
      <c r="UBU28" s="757"/>
      <c r="UBV28" s="757"/>
      <c r="UBW28" s="757"/>
      <c r="UBX28" s="757"/>
      <c r="UBY28" s="757"/>
      <c r="UBZ28" s="757"/>
      <c r="UCA28" s="757"/>
      <c r="UCB28" s="757"/>
      <c r="UCC28" s="757"/>
      <c r="UCD28" s="757"/>
      <c r="UCE28" s="757"/>
      <c r="UCF28" s="757"/>
      <c r="UCG28" s="757"/>
      <c r="UCH28" s="757"/>
      <c r="UCI28" s="757"/>
      <c r="UCJ28" s="757"/>
      <c r="UCK28" s="757"/>
      <c r="UCL28" s="757"/>
      <c r="UCM28" s="757"/>
      <c r="UCN28" s="757"/>
      <c r="UCO28" s="757"/>
      <c r="UCP28" s="757"/>
      <c r="UCQ28" s="757"/>
      <c r="UCR28" s="757"/>
      <c r="UCS28" s="757"/>
      <c r="UCT28" s="757"/>
      <c r="UCU28" s="757"/>
      <c r="UCV28" s="757"/>
      <c r="UCW28" s="757"/>
      <c r="UCX28" s="757"/>
      <c r="UCY28" s="757"/>
      <c r="UCZ28" s="757"/>
      <c r="UDA28" s="757"/>
      <c r="UDB28" s="757"/>
      <c r="UDC28" s="757"/>
      <c r="UDD28" s="757"/>
      <c r="UDE28" s="757"/>
      <c r="UDF28" s="757"/>
      <c r="UDG28" s="757"/>
      <c r="UDH28" s="757"/>
      <c r="UDI28" s="757"/>
      <c r="UDJ28" s="757"/>
      <c r="UDK28" s="757"/>
      <c r="UDL28" s="757"/>
      <c r="UDM28" s="757"/>
      <c r="UDN28" s="757"/>
      <c r="UDO28" s="757"/>
      <c r="UDP28" s="757"/>
      <c r="UDQ28" s="757"/>
      <c r="UDR28" s="757"/>
      <c r="UDS28" s="757"/>
      <c r="UDT28" s="757"/>
      <c r="UDU28" s="757"/>
      <c r="UDV28" s="757"/>
      <c r="UDW28" s="757"/>
      <c r="UDX28" s="757"/>
      <c r="UDY28" s="757"/>
      <c r="UDZ28" s="757"/>
      <c r="UEA28" s="757"/>
      <c r="UEB28" s="757"/>
      <c r="UEC28" s="757"/>
      <c r="UED28" s="757"/>
      <c r="UEE28" s="757"/>
      <c r="UEF28" s="757"/>
      <c r="UEG28" s="757"/>
      <c r="UEH28" s="757"/>
      <c r="UEI28" s="757"/>
      <c r="UEJ28" s="757"/>
      <c r="UEK28" s="757"/>
      <c r="UEL28" s="757"/>
      <c r="UEM28" s="757"/>
      <c r="UEN28" s="757"/>
      <c r="UEO28" s="757"/>
      <c r="UEP28" s="757"/>
      <c r="UEQ28" s="757"/>
      <c r="UER28" s="757"/>
      <c r="UES28" s="757"/>
      <c r="UET28" s="757"/>
      <c r="UEU28" s="757"/>
      <c r="UEV28" s="757"/>
      <c r="UEW28" s="757"/>
      <c r="UEX28" s="757"/>
      <c r="UEY28" s="757"/>
      <c r="UEZ28" s="757"/>
      <c r="UFA28" s="757"/>
      <c r="UFB28" s="757"/>
      <c r="UFC28" s="757"/>
      <c r="UFD28" s="757"/>
      <c r="UFE28" s="757"/>
      <c r="UFF28" s="757"/>
      <c r="UFG28" s="757"/>
      <c r="UFH28" s="757"/>
      <c r="UFI28" s="757"/>
      <c r="UFJ28" s="757"/>
      <c r="UFK28" s="757"/>
      <c r="UFL28" s="757"/>
      <c r="UFM28" s="757"/>
      <c r="UFN28" s="757"/>
      <c r="UFO28" s="757"/>
      <c r="UFP28" s="757"/>
      <c r="UFQ28" s="757"/>
      <c r="UFR28" s="757"/>
      <c r="UFS28" s="757"/>
      <c r="UFT28" s="757"/>
      <c r="UFU28" s="757"/>
      <c r="UFV28" s="757"/>
      <c r="UFW28" s="757"/>
      <c r="UFX28" s="757"/>
      <c r="UFY28" s="757"/>
      <c r="UFZ28" s="757"/>
      <c r="UGA28" s="757"/>
      <c r="UGB28" s="757"/>
      <c r="UGC28" s="757"/>
      <c r="UGD28" s="757"/>
      <c r="UGE28" s="757"/>
      <c r="UGF28" s="757"/>
      <c r="UGG28" s="757"/>
      <c r="UGH28" s="757"/>
      <c r="UGI28" s="757"/>
      <c r="UGJ28" s="757"/>
      <c r="UGK28" s="757"/>
      <c r="UGL28" s="757"/>
      <c r="UGM28" s="757"/>
      <c r="UGN28" s="757"/>
      <c r="UGO28" s="757"/>
      <c r="UGP28" s="757"/>
      <c r="UGQ28" s="757"/>
      <c r="UGR28" s="757"/>
      <c r="UGS28" s="757"/>
      <c r="UGT28" s="757"/>
      <c r="UGU28" s="757"/>
      <c r="UGV28" s="757"/>
      <c r="UGW28" s="757"/>
      <c r="UGX28" s="757"/>
      <c r="UGY28" s="757"/>
      <c r="UGZ28" s="757"/>
      <c r="UHA28" s="757"/>
      <c r="UHB28" s="757"/>
      <c r="UHC28" s="757"/>
      <c r="UHD28" s="757"/>
      <c r="UHE28" s="757"/>
      <c r="UHF28" s="757"/>
      <c r="UHG28" s="757"/>
      <c r="UHH28" s="757"/>
      <c r="UHI28" s="757"/>
      <c r="UHJ28" s="757"/>
      <c r="UHK28" s="757"/>
      <c r="UHL28" s="757"/>
      <c r="UHM28" s="757"/>
      <c r="UHN28" s="757"/>
      <c r="UHO28" s="757"/>
      <c r="UHP28" s="757"/>
      <c r="UHQ28" s="757"/>
      <c r="UHR28" s="757"/>
      <c r="UHS28" s="757"/>
      <c r="UHT28" s="757"/>
      <c r="UHU28" s="757"/>
      <c r="UHV28" s="757"/>
      <c r="UHW28" s="757"/>
      <c r="UHX28" s="757"/>
      <c r="UHY28" s="757"/>
      <c r="UHZ28" s="757"/>
      <c r="UIA28" s="757"/>
      <c r="UIB28" s="757"/>
      <c r="UIC28" s="757"/>
      <c r="UID28" s="757"/>
      <c r="UIE28" s="757"/>
      <c r="UIF28" s="757"/>
      <c r="UIG28" s="757"/>
      <c r="UIH28" s="757"/>
      <c r="UII28" s="757"/>
      <c r="UIJ28" s="757"/>
      <c r="UIK28" s="757"/>
      <c r="UIL28" s="757"/>
      <c r="UIM28" s="757"/>
      <c r="UIN28" s="757"/>
      <c r="UIO28" s="757"/>
      <c r="UIP28" s="757"/>
      <c r="UIQ28" s="757"/>
      <c r="UIR28" s="757"/>
      <c r="UIS28" s="757"/>
      <c r="UIT28" s="757"/>
      <c r="UIU28" s="757"/>
      <c r="UIV28" s="757"/>
      <c r="UIW28" s="757"/>
      <c r="UIX28" s="757"/>
      <c r="UIY28" s="757"/>
      <c r="UIZ28" s="757"/>
      <c r="UJA28" s="757"/>
      <c r="UJB28" s="757"/>
      <c r="UJC28" s="757"/>
      <c r="UJD28" s="757"/>
      <c r="UJE28" s="757"/>
      <c r="UJF28" s="757"/>
      <c r="UJG28" s="757"/>
      <c r="UJH28" s="757"/>
      <c r="UJI28" s="757"/>
      <c r="UJJ28" s="757"/>
      <c r="UJK28" s="757"/>
      <c r="UJL28" s="757"/>
      <c r="UJM28" s="757"/>
      <c r="UJN28" s="757"/>
      <c r="UJO28" s="757"/>
      <c r="UJP28" s="757"/>
      <c r="UJQ28" s="757"/>
      <c r="UJR28" s="757"/>
      <c r="UJS28" s="757"/>
      <c r="UJT28" s="757"/>
      <c r="UJU28" s="757"/>
      <c r="UJV28" s="757"/>
      <c r="UJW28" s="757"/>
      <c r="UJX28" s="757"/>
      <c r="UJY28" s="757"/>
      <c r="UJZ28" s="757"/>
      <c r="UKA28" s="757"/>
      <c r="UKB28" s="757"/>
      <c r="UKC28" s="757"/>
      <c r="UKD28" s="757"/>
      <c r="UKE28" s="757"/>
      <c r="UKF28" s="757"/>
      <c r="UKG28" s="757"/>
      <c r="UKH28" s="757"/>
      <c r="UKI28" s="757"/>
      <c r="UKJ28" s="757"/>
      <c r="UKK28" s="757"/>
      <c r="UKL28" s="757"/>
      <c r="UKM28" s="757"/>
      <c r="UKN28" s="757"/>
      <c r="UKO28" s="757"/>
      <c r="UKP28" s="757"/>
      <c r="UKQ28" s="757"/>
      <c r="UKR28" s="757"/>
      <c r="UKS28" s="757"/>
      <c r="UKT28" s="757"/>
      <c r="UKU28" s="757"/>
      <c r="UKV28" s="757"/>
      <c r="UKW28" s="757"/>
      <c r="UKX28" s="757"/>
      <c r="UKY28" s="757"/>
      <c r="UKZ28" s="757"/>
      <c r="ULA28" s="757"/>
      <c r="ULB28" s="757"/>
      <c r="ULC28" s="757"/>
      <c r="ULD28" s="757"/>
      <c r="ULE28" s="757"/>
      <c r="ULF28" s="757"/>
      <c r="ULG28" s="757"/>
      <c r="ULH28" s="757"/>
      <c r="ULI28" s="757"/>
      <c r="ULJ28" s="757"/>
      <c r="ULK28" s="757"/>
      <c r="ULL28" s="757"/>
      <c r="ULM28" s="757"/>
      <c r="ULN28" s="757"/>
      <c r="ULO28" s="757"/>
      <c r="ULP28" s="757"/>
      <c r="ULQ28" s="757"/>
      <c r="ULR28" s="757"/>
      <c r="ULS28" s="757"/>
      <c r="ULT28" s="757"/>
      <c r="ULU28" s="757"/>
      <c r="ULV28" s="757"/>
      <c r="ULW28" s="757"/>
      <c r="ULX28" s="757"/>
      <c r="ULY28" s="757"/>
      <c r="ULZ28" s="757"/>
      <c r="UMA28" s="757"/>
      <c r="UMB28" s="757"/>
      <c r="UMC28" s="757"/>
      <c r="UMD28" s="757"/>
      <c r="UME28" s="757"/>
      <c r="UMF28" s="757"/>
      <c r="UMG28" s="757"/>
      <c r="UMH28" s="757"/>
      <c r="UMI28" s="757"/>
      <c r="UMJ28" s="757"/>
      <c r="UMK28" s="757"/>
      <c r="UML28" s="757"/>
      <c r="UMM28" s="757"/>
      <c r="UMN28" s="757"/>
      <c r="UMO28" s="757"/>
      <c r="UMP28" s="757"/>
      <c r="UMQ28" s="757"/>
      <c r="UMR28" s="757"/>
      <c r="UMS28" s="757"/>
      <c r="UMT28" s="757"/>
      <c r="UMU28" s="757"/>
      <c r="UMV28" s="757"/>
      <c r="UMW28" s="757"/>
      <c r="UMX28" s="757"/>
      <c r="UMY28" s="757"/>
      <c r="UMZ28" s="757"/>
      <c r="UNA28" s="757"/>
      <c r="UNB28" s="757"/>
      <c r="UNC28" s="757"/>
      <c r="UND28" s="757"/>
      <c r="UNE28" s="757"/>
      <c r="UNF28" s="757"/>
      <c r="UNG28" s="757"/>
      <c r="UNH28" s="757"/>
      <c r="UNI28" s="757"/>
      <c r="UNJ28" s="757"/>
      <c r="UNK28" s="757"/>
      <c r="UNL28" s="757"/>
      <c r="UNM28" s="757"/>
      <c r="UNN28" s="757"/>
      <c r="UNO28" s="757"/>
      <c r="UNP28" s="757"/>
      <c r="UNQ28" s="757"/>
      <c r="UNR28" s="757"/>
      <c r="UNS28" s="757"/>
      <c r="UNT28" s="757"/>
      <c r="UNU28" s="757"/>
      <c r="UNV28" s="757"/>
      <c r="UNW28" s="757"/>
      <c r="UNX28" s="757"/>
      <c r="UNY28" s="757"/>
      <c r="UNZ28" s="757"/>
      <c r="UOA28" s="757"/>
      <c r="UOB28" s="757"/>
      <c r="UOC28" s="757"/>
      <c r="UOD28" s="757"/>
      <c r="UOE28" s="757"/>
      <c r="UOF28" s="757"/>
      <c r="UOG28" s="757"/>
      <c r="UOH28" s="757"/>
      <c r="UOI28" s="757"/>
      <c r="UOJ28" s="757"/>
      <c r="UOK28" s="757"/>
      <c r="UOL28" s="757"/>
      <c r="UOM28" s="757"/>
      <c r="UON28" s="757"/>
      <c r="UOO28" s="757"/>
      <c r="UOP28" s="757"/>
      <c r="UOQ28" s="757"/>
      <c r="UOR28" s="757"/>
      <c r="UOS28" s="757"/>
      <c r="UOT28" s="757"/>
      <c r="UOU28" s="757"/>
      <c r="UOV28" s="757"/>
      <c r="UOW28" s="757"/>
      <c r="UOX28" s="757"/>
      <c r="UOY28" s="757"/>
      <c r="UOZ28" s="757"/>
      <c r="UPA28" s="757"/>
      <c r="UPB28" s="757"/>
      <c r="UPC28" s="757"/>
      <c r="UPD28" s="757"/>
      <c r="UPE28" s="757"/>
      <c r="UPF28" s="757"/>
      <c r="UPG28" s="757"/>
      <c r="UPH28" s="757"/>
      <c r="UPI28" s="757"/>
      <c r="UPJ28" s="757"/>
      <c r="UPK28" s="757"/>
      <c r="UPL28" s="757"/>
      <c r="UPM28" s="757"/>
      <c r="UPN28" s="757"/>
      <c r="UPO28" s="757"/>
      <c r="UPP28" s="757"/>
      <c r="UPQ28" s="757"/>
      <c r="UPR28" s="757"/>
      <c r="UPS28" s="757"/>
      <c r="UPT28" s="757"/>
      <c r="UPU28" s="757"/>
      <c r="UPV28" s="757"/>
      <c r="UPW28" s="757"/>
      <c r="UPX28" s="757"/>
      <c r="UPY28" s="757"/>
      <c r="UPZ28" s="757"/>
      <c r="UQA28" s="757"/>
      <c r="UQB28" s="757"/>
      <c r="UQC28" s="757"/>
      <c r="UQD28" s="757"/>
      <c r="UQE28" s="757"/>
      <c r="UQF28" s="757"/>
      <c r="UQG28" s="757"/>
      <c r="UQH28" s="757"/>
      <c r="UQI28" s="757"/>
      <c r="UQJ28" s="757"/>
      <c r="UQK28" s="757"/>
      <c r="UQL28" s="757"/>
      <c r="UQM28" s="757"/>
      <c r="UQN28" s="757"/>
      <c r="UQO28" s="757"/>
      <c r="UQP28" s="757"/>
      <c r="UQQ28" s="757"/>
      <c r="UQR28" s="757"/>
      <c r="UQS28" s="757"/>
      <c r="UQT28" s="757"/>
      <c r="UQU28" s="757"/>
      <c r="UQV28" s="757"/>
      <c r="UQW28" s="757"/>
      <c r="UQX28" s="757"/>
      <c r="UQY28" s="757"/>
      <c r="UQZ28" s="757"/>
      <c r="URA28" s="757"/>
      <c r="URB28" s="757"/>
      <c r="URC28" s="757"/>
      <c r="URD28" s="757"/>
      <c r="URE28" s="757"/>
      <c r="URF28" s="757"/>
      <c r="URG28" s="757"/>
      <c r="URH28" s="757"/>
      <c r="URI28" s="757"/>
      <c r="URJ28" s="757"/>
      <c r="URK28" s="757"/>
      <c r="URL28" s="757"/>
      <c r="URM28" s="757"/>
      <c r="URN28" s="757"/>
      <c r="URO28" s="757"/>
      <c r="URP28" s="757"/>
      <c r="URQ28" s="757"/>
      <c r="URR28" s="757"/>
      <c r="URS28" s="757"/>
      <c r="URT28" s="757"/>
      <c r="URU28" s="757"/>
      <c r="URV28" s="757"/>
      <c r="URW28" s="757"/>
      <c r="URX28" s="757"/>
      <c r="URY28" s="757"/>
      <c r="URZ28" s="757"/>
      <c r="USA28" s="757"/>
      <c r="USB28" s="757"/>
      <c r="USC28" s="757"/>
      <c r="USD28" s="757"/>
      <c r="USE28" s="757"/>
      <c r="USF28" s="757"/>
      <c r="USG28" s="757"/>
      <c r="USH28" s="757"/>
      <c r="USI28" s="757"/>
      <c r="USJ28" s="757"/>
      <c r="USK28" s="757"/>
      <c r="USL28" s="757"/>
      <c r="USM28" s="757"/>
      <c r="USN28" s="757"/>
      <c r="USO28" s="757"/>
      <c r="USP28" s="757"/>
      <c r="USQ28" s="757"/>
      <c r="USR28" s="757"/>
      <c r="USS28" s="757"/>
      <c r="UST28" s="757"/>
      <c r="USU28" s="757"/>
      <c r="USV28" s="757"/>
      <c r="USW28" s="757"/>
      <c r="USX28" s="757"/>
      <c r="USY28" s="757"/>
      <c r="USZ28" s="757"/>
      <c r="UTA28" s="757"/>
      <c r="UTB28" s="757"/>
      <c r="UTC28" s="757"/>
      <c r="UTD28" s="757"/>
      <c r="UTE28" s="757"/>
      <c r="UTF28" s="757"/>
      <c r="UTG28" s="757"/>
      <c r="UTH28" s="757"/>
      <c r="UTI28" s="757"/>
      <c r="UTJ28" s="757"/>
      <c r="UTK28" s="757"/>
      <c r="UTL28" s="757"/>
      <c r="UTM28" s="757"/>
      <c r="UTN28" s="757"/>
      <c r="UTO28" s="757"/>
      <c r="UTP28" s="757"/>
      <c r="UTQ28" s="757"/>
      <c r="UTR28" s="757"/>
      <c r="UTS28" s="757"/>
      <c r="UTT28" s="757"/>
      <c r="UTU28" s="757"/>
      <c r="UTV28" s="757"/>
      <c r="UTW28" s="757"/>
      <c r="UTX28" s="757"/>
      <c r="UTY28" s="757"/>
      <c r="UTZ28" s="757"/>
      <c r="UUA28" s="757"/>
      <c r="UUB28" s="757"/>
      <c r="UUC28" s="757"/>
      <c r="UUD28" s="757"/>
      <c r="UUE28" s="757"/>
      <c r="UUF28" s="757"/>
      <c r="UUG28" s="757"/>
      <c r="UUH28" s="757"/>
      <c r="UUI28" s="757"/>
      <c r="UUJ28" s="757"/>
      <c r="UUK28" s="757"/>
      <c r="UUL28" s="757"/>
      <c r="UUM28" s="757"/>
      <c r="UUN28" s="757"/>
      <c r="UUO28" s="757"/>
      <c r="UUP28" s="757"/>
      <c r="UUQ28" s="757"/>
      <c r="UUR28" s="757"/>
      <c r="UUS28" s="757"/>
      <c r="UUT28" s="757"/>
      <c r="UUU28" s="757"/>
      <c r="UUV28" s="757"/>
      <c r="UUW28" s="757"/>
      <c r="UUX28" s="757"/>
      <c r="UUY28" s="757"/>
      <c r="UUZ28" s="757"/>
      <c r="UVA28" s="757"/>
      <c r="UVB28" s="757"/>
      <c r="UVC28" s="757"/>
      <c r="UVD28" s="757"/>
      <c r="UVE28" s="757"/>
      <c r="UVF28" s="757"/>
      <c r="UVG28" s="757"/>
      <c r="UVH28" s="757"/>
      <c r="UVI28" s="757"/>
      <c r="UVJ28" s="757"/>
      <c r="UVK28" s="757"/>
      <c r="UVL28" s="757"/>
      <c r="UVM28" s="757"/>
      <c r="UVN28" s="757"/>
      <c r="UVO28" s="757"/>
      <c r="UVP28" s="757"/>
      <c r="UVQ28" s="757"/>
      <c r="UVR28" s="757"/>
      <c r="UVS28" s="757"/>
      <c r="UVT28" s="757"/>
      <c r="UVU28" s="757"/>
      <c r="UVV28" s="757"/>
      <c r="UVW28" s="757"/>
      <c r="UVX28" s="757"/>
      <c r="UVY28" s="757"/>
      <c r="UVZ28" s="757"/>
      <c r="UWA28" s="757"/>
      <c r="UWB28" s="757"/>
      <c r="UWC28" s="757"/>
      <c r="UWD28" s="757"/>
      <c r="UWE28" s="757"/>
      <c r="UWF28" s="757"/>
      <c r="UWG28" s="757"/>
      <c r="UWH28" s="757"/>
      <c r="UWI28" s="757"/>
      <c r="UWJ28" s="757"/>
      <c r="UWK28" s="757"/>
      <c r="UWL28" s="757"/>
      <c r="UWM28" s="757"/>
      <c r="UWN28" s="757"/>
      <c r="UWO28" s="757"/>
      <c r="UWP28" s="757"/>
      <c r="UWQ28" s="757"/>
      <c r="UWR28" s="757"/>
      <c r="UWS28" s="757"/>
      <c r="UWT28" s="757"/>
      <c r="UWU28" s="757"/>
      <c r="UWV28" s="757"/>
      <c r="UWW28" s="757"/>
      <c r="UWX28" s="757"/>
      <c r="UWY28" s="757"/>
      <c r="UWZ28" s="757"/>
      <c r="UXA28" s="757"/>
      <c r="UXB28" s="757"/>
      <c r="UXC28" s="757"/>
      <c r="UXD28" s="757"/>
      <c r="UXE28" s="757"/>
      <c r="UXF28" s="757"/>
      <c r="UXG28" s="757"/>
      <c r="UXH28" s="757"/>
      <c r="UXI28" s="757"/>
      <c r="UXJ28" s="757"/>
      <c r="UXK28" s="757"/>
      <c r="UXL28" s="757"/>
      <c r="UXM28" s="757"/>
      <c r="UXN28" s="757"/>
      <c r="UXO28" s="757"/>
      <c r="UXP28" s="757"/>
      <c r="UXQ28" s="757"/>
      <c r="UXR28" s="757"/>
      <c r="UXS28" s="757"/>
      <c r="UXT28" s="757"/>
      <c r="UXU28" s="757"/>
      <c r="UXV28" s="757"/>
      <c r="UXW28" s="757"/>
      <c r="UXX28" s="757"/>
      <c r="UXY28" s="757"/>
      <c r="UXZ28" s="757"/>
      <c r="UYA28" s="757"/>
      <c r="UYB28" s="757"/>
      <c r="UYC28" s="757"/>
      <c r="UYD28" s="757"/>
      <c r="UYE28" s="757"/>
      <c r="UYF28" s="757"/>
      <c r="UYG28" s="757"/>
      <c r="UYH28" s="757"/>
      <c r="UYI28" s="757"/>
      <c r="UYJ28" s="757"/>
      <c r="UYK28" s="757"/>
      <c r="UYL28" s="757"/>
      <c r="UYM28" s="757"/>
      <c r="UYN28" s="757"/>
      <c r="UYO28" s="757"/>
      <c r="UYP28" s="757"/>
      <c r="UYQ28" s="757"/>
      <c r="UYR28" s="757"/>
      <c r="UYS28" s="757"/>
      <c r="UYT28" s="757"/>
      <c r="UYU28" s="757"/>
      <c r="UYV28" s="757"/>
      <c r="UYW28" s="757"/>
      <c r="UYX28" s="757"/>
      <c r="UYY28" s="757"/>
      <c r="UYZ28" s="757"/>
      <c r="UZA28" s="757"/>
      <c r="UZB28" s="757"/>
      <c r="UZC28" s="757"/>
      <c r="UZD28" s="757"/>
      <c r="UZE28" s="757"/>
      <c r="UZF28" s="757"/>
      <c r="UZG28" s="757"/>
      <c r="UZH28" s="757"/>
      <c r="UZI28" s="757"/>
      <c r="UZJ28" s="757"/>
      <c r="UZK28" s="757"/>
      <c r="UZL28" s="757"/>
      <c r="UZM28" s="757"/>
      <c r="UZN28" s="757"/>
      <c r="UZO28" s="757"/>
      <c r="UZP28" s="757"/>
      <c r="UZQ28" s="757"/>
      <c r="UZR28" s="757"/>
      <c r="UZS28" s="757"/>
      <c r="UZT28" s="757"/>
      <c r="UZU28" s="757"/>
      <c r="UZV28" s="757"/>
      <c r="UZW28" s="757"/>
      <c r="UZX28" s="757"/>
      <c r="UZY28" s="757"/>
      <c r="UZZ28" s="757"/>
      <c r="VAA28" s="757"/>
      <c r="VAB28" s="757"/>
      <c r="VAC28" s="757"/>
      <c r="VAD28" s="757"/>
      <c r="VAE28" s="757"/>
      <c r="VAF28" s="757"/>
      <c r="VAG28" s="757"/>
      <c r="VAH28" s="757"/>
      <c r="VAI28" s="757"/>
      <c r="VAJ28" s="757"/>
      <c r="VAK28" s="757"/>
      <c r="VAL28" s="757"/>
      <c r="VAM28" s="757"/>
      <c r="VAN28" s="757"/>
      <c r="VAO28" s="757"/>
      <c r="VAP28" s="757"/>
      <c r="VAQ28" s="757"/>
      <c r="VAR28" s="757"/>
      <c r="VAS28" s="757"/>
      <c r="VAT28" s="757"/>
      <c r="VAU28" s="757"/>
      <c r="VAV28" s="757"/>
      <c r="VAW28" s="757"/>
      <c r="VAX28" s="757"/>
      <c r="VAY28" s="757"/>
      <c r="VAZ28" s="757"/>
      <c r="VBA28" s="757"/>
      <c r="VBB28" s="757"/>
      <c r="VBC28" s="757"/>
      <c r="VBD28" s="757"/>
      <c r="VBE28" s="757"/>
      <c r="VBF28" s="757"/>
      <c r="VBG28" s="757"/>
      <c r="VBH28" s="757"/>
      <c r="VBI28" s="757"/>
      <c r="VBJ28" s="757"/>
      <c r="VBK28" s="757"/>
      <c r="VBL28" s="757"/>
      <c r="VBM28" s="757"/>
      <c r="VBN28" s="757"/>
      <c r="VBO28" s="757"/>
      <c r="VBP28" s="757"/>
      <c r="VBQ28" s="757"/>
      <c r="VBR28" s="757"/>
      <c r="VBS28" s="757"/>
      <c r="VBT28" s="757"/>
      <c r="VBU28" s="757"/>
      <c r="VBV28" s="757"/>
      <c r="VBW28" s="757"/>
      <c r="VBX28" s="757"/>
      <c r="VBY28" s="757"/>
      <c r="VBZ28" s="757"/>
      <c r="VCA28" s="757"/>
      <c r="VCB28" s="757"/>
      <c r="VCC28" s="757"/>
      <c r="VCD28" s="757"/>
      <c r="VCE28" s="757"/>
      <c r="VCF28" s="757"/>
      <c r="VCG28" s="757"/>
      <c r="VCH28" s="757"/>
      <c r="VCI28" s="757"/>
      <c r="VCJ28" s="757"/>
      <c r="VCK28" s="757"/>
      <c r="VCL28" s="757"/>
      <c r="VCM28" s="757"/>
      <c r="VCN28" s="757"/>
      <c r="VCO28" s="757"/>
      <c r="VCP28" s="757"/>
      <c r="VCQ28" s="757"/>
      <c r="VCR28" s="757"/>
      <c r="VCS28" s="757"/>
      <c r="VCT28" s="757"/>
      <c r="VCU28" s="757"/>
      <c r="VCV28" s="757"/>
      <c r="VCW28" s="757"/>
      <c r="VCX28" s="757"/>
      <c r="VCY28" s="757"/>
      <c r="VCZ28" s="757"/>
      <c r="VDA28" s="757"/>
      <c r="VDB28" s="757"/>
      <c r="VDC28" s="757"/>
      <c r="VDD28" s="757"/>
      <c r="VDE28" s="757"/>
      <c r="VDF28" s="757"/>
      <c r="VDG28" s="757"/>
      <c r="VDH28" s="757"/>
      <c r="VDI28" s="757"/>
      <c r="VDJ28" s="757"/>
      <c r="VDK28" s="757"/>
      <c r="VDL28" s="757"/>
      <c r="VDM28" s="757"/>
      <c r="VDN28" s="757"/>
      <c r="VDO28" s="757"/>
      <c r="VDP28" s="757"/>
      <c r="VDQ28" s="757"/>
      <c r="VDR28" s="757"/>
      <c r="VDS28" s="757"/>
      <c r="VDT28" s="757"/>
      <c r="VDU28" s="757"/>
      <c r="VDV28" s="757"/>
      <c r="VDW28" s="757"/>
      <c r="VDX28" s="757"/>
      <c r="VDY28" s="757"/>
      <c r="VDZ28" s="757"/>
      <c r="VEA28" s="757"/>
      <c r="VEB28" s="757"/>
      <c r="VEC28" s="757"/>
      <c r="VED28" s="757"/>
      <c r="VEE28" s="757"/>
      <c r="VEF28" s="757"/>
      <c r="VEG28" s="757"/>
      <c r="VEH28" s="757"/>
      <c r="VEI28" s="757"/>
      <c r="VEJ28" s="757"/>
      <c r="VEK28" s="757"/>
      <c r="VEL28" s="757"/>
      <c r="VEM28" s="757"/>
      <c r="VEN28" s="757"/>
      <c r="VEO28" s="757"/>
      <c r="VEP28" s="757"/>
      <c r="VEQ28" s="757"/>
      <c r="VER28" s="757"/>
      <c r="VES28" s="757"/>
      <c r="VET28" s="757"/>
      <c r="VEU28" s="757"/>
      <c r="VEV28" s="757"/>
      <c r="VEW28" s="757"/>
      <c r="VEX28" s="757"/>
      <c r="VEY28" s="757"/>
      <c r="VEZ28" s="757"/>
      <c r="VFA28" s="757"/>
      <c r="VFB28" s="757"/>
      <c r="VFC28" s="757"/>
      <c r="VFD28" s="757"/>
      <c r="VFE28" s="757"/>
      <c r="VFF28" s="757"/>
      <c r="VFG28" s="757"/>
      <c r="VFH28" s="757"/>
      <c r="VFI28" s="757"/>
      <c r="VFJ28" s="757"/>
      <c r="VFK28" s="757"/>
      <c r="VFL28" s="757"/>
      <c r="VFM28" s="757"/>
      <c r="VFN28" s="757"/>
      <c r="VFO28" s="757"/>
      <c r="VFP28" s="757"/>
      <c r="VFQ28" s="757"/>
      <c r="VFR28" s="757"/>
      <c r="VFS28" s="757"/>
      <c r="VFT28" s="757"/>
      <c r="VFU28" s="757"/>
      <c r="VFV28" s="757"/>
      <c r="VFW28" s="757"/>
      <c r="VFX28" s="757"/>
      <c r="VFY28" s="757"/>
      <c r="VFZ28" s="757"/>
      <c r="VGA28" s="757"/>
      <c r="VGB28" s="757"/>
      <c r="VGC28" s="757"/>
      <c r="VGD28" s="757"/>
      <c r="VGE28" s="757"/>
      <c r="VGF28" s="757"/>
      <c r="VGG28" s="757"/>
      <c r="VGH28" s="757"/>
      <c r="VGI28" s="757"/>
      <c r="VGJ28" s="757"/>
      <c r="VGK28" s="757"/>
      <c r="VGL28" s="757"/>
      <c r="VGM28" s="757"/>
      <c r="VGN28" s="757"/>
      <c r="VGO28" s="757"/>
      <c r="VGP28" s="757"/>
      <c r="VGQ28" s="757"/>
      <c r="VGR28" s="757"/>
      <c r="VGS28" s="757"/>
      <c r="VGT28" s="757"/>
      <c r="VGU28" s="757"/>
      <c r="VGV28" s="757"/>
      <c r="VGW28" s="757"/>
      <c r="VGX28" s="757"/>
      <c r="VGY28" s="757"/>
      <c r="VGZ28" s="757"/>
      <c r="VHA28" s="757"/>
      <c r="VHB28" s="757"/>
      <c r="VHC28" s="757"/>
      <c r="VHD28" s="757"/>
      <c r="VHE28" s="757"/>
      <c r="VHF28" s="757"/>
      <c r="VHG28" s="757"/>
      <c r="VHH28" s="757"/>
      <c r="VHI28" s="757"/>
      <c r="VHJ28" s="757"/>
      <c r="VHK28" s="757"/>
      <c r="VHL28" s="757"/>
      <c r="VHM28" s="757"/>
      <c r="VHN28" s="757"/>
      <c r="VHO28" s="757"/>
      <c r="VHP28" s="757"/>
      <c r="VHQ28" s="757"/>
      <c r="VHR28" s="757"/>
      <c r="VHS28" s="757"/>
      <c r="VHT28" s="757"/>
      <c r="VHU28" s="757"/>
      <c r="VHV28" s="757"/>
      <c r="VHW28" s="757"/>
      <c r="VHX28" s="757"/>
      <c r="VHY28" s="757"/>
      <c r="VHZ28" s="757"/>
      <c r="VIA28" s="757"/>
      <c r="VIB28" s="757"/>
      <c r="VIC28" s="757"/>
      <c r="VID28" s="757"/>
      <c r="VIE28" s="757"/>
      <c r="VIF28" s="757"/>
      <c r="VIG28" s="757"/>
      <c r="VIH28" s="757"/>
      <c r="VII28" s="757"/>
      <c r="VIJ28" s="757"/>
      <c r="VIK28" s="757"/>
      <c r="VIL28" s="757"/>
      <c r="VIM28" s="757"/>
      <c r="VIN28" s="757"/>
      <c r="VIO28" s="757"/>
      <c r="VIP28" s="757"/>
      <c r="VIQ28" s="757"/>
      <c r="VIR28" s="757"/>
      <c r="VIS28" s="757"/>
      <c r="VIT28" s="757"/>
      <c r="VIU28" s="757"/>
      <c r="VIV28" s="757"/>
      <c r="VIW28" s="757"/>
      <c r="VIX28" s="757"/>
      <c r="VIY28" s="757"/>
      <c r="VIZ28" s="757"/>
      <c r="VJA28" s="757"/>
      <c r="VJB28" s="757"/>
      <c r="VJC28" s="757"/>
      <c r="VJD28" s="757"/>
      <c r="VJE28" s="757"/>
      <c r="VJF28" s="757"/>
      <c r="VJG28" s="757"/>
      <c r="VJH28" s="757"/>
      <c r="VJI28" s="757"/>
      <c r="VJJ28" s="757"/>
      <c r="VJK28" s="757"/>
      <c r="VJL28" s="757"/>
      <c r="VJM28" s="757"/>
      <c r="VJN28" s="757"/>
      <c r="VJO28" s="757"/>
      <c r="VJP28" s="757"/>
      <c r="VJQ28" s="757"/>
      <c r="VJR28" s="757"/>
      <c r="VJS28" s="757"/>
      <c r="VJT28" s="757"/>
      <c r="VJU28" s="757"/>
      <c r="VJV28" s="757"/>
      <c r="VJW28" s="757"/>
      <c r="VJX28" s="757"/>
      <c r="VJY28" s="757"/>
      <c r="VJZ28" s="757"/>
      <c r="VKA28" s="757"/>
      <c r="VKB28" s="757"/>
      <c r="VKC28" s="757"/>
      <c r="VKD28" s="757"/>
      <c r="VKE28" s="757"/>
      <c r="VKF28" s="757"/>
      <c r="VKG28" s="757"/>
      <c r="VKH28" s="757"/>
      <c r="VKI28" s="757"/>
      <c r="VKJ28" s="757"/>
      <c r="VKK28" s="757"/>
      <c r="VKL28" s="757"/>
      <c r="VKM28" s="757"/>
      <c r="VKN28" s="757"/>
      <c r="VKO28" s="757"/>
      <c r="VKP28" s="757"/>
      <c r="VKQ28" s="757"/>
      <c r="VKR28" s="757"/>
      <c r="VKS28" s="757"/>
      <c r="VKT28" s="757"/>
      <c r="VKU28" s="757"/>
      <c r="VKV28" s="757"/>
      <c r="VKW28" s="757"/>
      <c r="VKX28" s="757"/>
      <c r="VKY28" s="757"/>
      <c r="VKZ28" s="757"/>
      <c r="VLA28" s="757"/>
      <c r="VLB28" s="757"/>
      <c r="VLC28" s="757"/>
      <c r="VLD28" s="757"/>
      <c r="VLE28" s="757"/>
      <c r="VLF28" s="757"/>
      <c r="VLG28" s="757"/>
      <c r="VLH28" s="757"/>
      <c r="VLI28" s="757"/>
      <c r="VLJ28" s="757"/>
      <c r="VLK28" s="757"/>
      <c r="VLL28" s="757"/>
      <c r="VLM28" s="757"/>
      <c r="VLN28" s="757"/>
      <c r="VLO28" s="757"/>
      <c r="VLP28" s="757"/>
      <c r="VLQ28" s="757"/>
      <c r="VLR28" s="757"/>
      <c r="VLS28" s="757"/>
      <c r="VLT28" s="757"/>
      <c r="VLU28" s="757"/>
      <c r="VLV28" s="757"/>
      <c r="VLW28" s="757"/>
      <c r="VLX28" s="757"/>
      <c r="VLY28" s="757"/>
      <c r="VLZ28" s="757"/>
      <c r="VMA28" s="757"/>
      <c r="VMB28" s="757"/>
      <c r="VMC28" s="757"/>
      <c r="VMD28" s="757"/>
      <c r="VME28" s="757"/>
      <c r="VMF28" s="757"/>
      <c r="VMG28" s="757"/>
      <c r="VMH28" s="757"/>
      <c r="VMI28" s="757"/>
      <c r="VMJ28" s="757"/>
      <c r="VMK28" s="757"/>
      <c r="VML28" s="757"/>
      <c r="VMM28" s="757"/>
      <c r="VMN28" s="757"/>
      <c r="VMO28" s="757"/>
      <c r="VMP28" s="757"/>
      <c r="VMQ28" s="757"/>
      <c r="VMR28" s="757"/>
      <c r="VMS28" s="757"/>
      <c r="VMT28" s="757"/>
      <c r="VMU28" s="757"/>
      <c r="VMV28" s="757"/>
      <c r="VMW28" s="757"/>
      <c r="VMX28" s="757"/>
      <c r="VMY28" s="757"/>
      <c r="VMZ28" s="757"/>
      <c r="VNA28" s="757"/>
      <c r="VNB28" s="757"/>
      <c r="VNC28" s="757"/>
      <c r="VND28" s="757"/>
      <c r="VNE28" s="757"/>
      <c r="VNF28" s="757"/>
      <c r="VNG28" s="757"/>
      <c r="VNH28" s="757"/>
      <c r="VNI28" s="757"/>
      <c r="VNJ28" s="757"/>
      <c r="VNK28" s="757"/>
      <c r="VNL28" s="757"/>
      <c r="VNM28" s="757"/>
      <c r="VNN28" s="757"/>
      <c r="VNO28" s="757"/>
      <c r="VNP28" s="757"/>
      <c r="VNQ28" s="757"/>
      <c r="VNR28" s="757"/>
      <c r="VNS28" s="757"/>
      <c r="VNT28" s="757"/>
      <c r="VNU28" s="757"/>
      <c r="VNV28" s="757"/>
      <c r="VNW28" s="757"/>
      <c r="VNX28" s="757"/>
      <c r="VNY28" s="757"/>
      <c r="VNZ28" s="757"/>
      <c r="VOA28" s="757"/>
      <c r="VOB28" s="757"/>
      <c r="VOC28" s="757"/>
      <c r="VOD28" s="757"/>
      <c r="VOE28" s="757"/>
      <c r="VOF28" s="757"/>
      <c r="VOG28" s="757"/>
      <c r="VOH28" s="757"/>
      <c r="VOI28" s="757"/>
      <c r="VOJ28" s="757"/>
      <c r="VOK28" s="757"/>
      <c r="VOL28" s="757"/>
      <c r="VOM28" s="757"/>
      <c r="VON28" s="757"/>
      <c r="VOO28" s="757"/>
      <c r="VOP28" s="757"/>
      <c r="VOQ28" s="757"/>
      <c r="VOR28" s="757"/>
      <c r="VOS28" s="757"/>
      <c r="VOT28" s="757"/>
      <c r="VOU28" s="757"/>
      <c r="VOV28" s="757"/>
      <c r="VOW28" s="757"/>
      <c r="VOX28" s="757"/>
      <c r="VOY28" s="757"/>
      <c r="VOZ28" s="757"/>
      <c r="VPA28" s="757"/>
      <c r="VPB28" s="757"/>
      <c r="VPC28" s="757"/>
      <c r="VPD28" s="757"/>
      <c r="VPE28" s="757"/>
      <c r="VPF28" s="757"/>
      <c r="VPG28" s="757"/>
      <c r="VPH28" s="757"/>
      <c r="VPI28" s="757"/>
      <c r="VPJ28" s="757"/>
      <c r="VPK28" s="757"/>
      <c r="VPL28" s="757"/>
      <c r="VPM28" s="757"/>
      <c r="VPN28" s="757"/>
      <c r="VPO28" s="757"/>
      <c r="VPP28" s="757"/>
      <c r="VPQ28" s="757"/>
      <c r="VPR28" s="757"/>
      <c r="VPS28" s="757"/>
      <c r="VPT28" s="757"/>
      <c r="VPU28" s="757"/>
      <c r="VPV28" s="757"/>
      <c r="VPW28" s="757"/>
      <c r="VPX28" s="757"/>
      <c r="VPY28" s="757"/>
      <c r="VPZ28" s="757"/>
      <c r="VQA28" s="757"/>
      <c r="VQB28" s="757"/>
      <c r="VQC28" s="757"/>
      <c r="VQD28" s="757"/>
      <c r="VQE28" s="757"/>
      <c r="VQF28" s="757"/>
      <c r="VQG28" s="757"/>
      <c r="VQH28" s="757"/>
      <c r="VQI28" s="757"/>
      <c r="VQJ28" s="757"/>
      <c r="VQK28" s="757"/>
      <c r="VQL28" s="757"/>
      <c r="VQM28" s="757"/>
      <c r="VQN28" s="757"/>
      <c r="VQO28" s="757"/>
      <c r="VQP28" s="757"/>
      <c r="VQQ28" s="757"/>
      <c r="VQR28" s="757"/>
      <c r="VQS28" s="757"/>
      <c r="VQT28" s="757"/>
      <c r="VQU28" s="757"/>
      <c r="VQV28" s="757"/>
      <c r="VQW28" s="757"/>
      <c r="VQX28" s="757"/>
      <c r="VQY28" s="757"/>
      <c r="VQZ28" s="757"/>
      <c r="VRA28" s="757"/>
      <c r="VRB28" s="757"/>
      <c r="VRC28" s="757"/>
      <c r="VRD28" s="757"/>
      <c r="VRE28" s="757"/>
      <c r="VRF28" s="757"/>
      <c r="VRG28" s="757"/>
      <c r="VRH28" s="757"/>
      <c r="VRI28" s="757"/>
      <c r="VRJ28" s="757"/>
      <c r="VRK28" s="757"/>
      <c r="VRL28" s="757"/>
      <c r="VRM28" s="757"/>
      <c r="VRN28" s="757"/>
      <c r="VRO28" s="757"/>
      <c r="VRP28" s="757"/>
      <c r="VRQ28" s="757"/>
      <c r="VRR28" s="757"/>
      <c r="VRS28" s="757"/>
      <c r="VRT28" s="757"/>
      <c r="VRU28" s="757"/>
      <c r="VRV28" s="757"/>
      <c r="VRW28" s="757"/>
      <c r="VRX28" s="757"/>
      <c r="VRY28" s="757"/>
      <c r="VRZ28" s="757"/>
      <c r="VSA28" s="757"/>
      <c r="VSB28" s="757"/>
      <c r="VSC28" s="757"/>
      <c r="VSD28" s="757"/>
      <c r="VSE28" s="757"/>
      <c r="VSF28" s="757"/>
      <c r="VSG28" s="757"/>
      <c r="VSH28" s="757"/>
      <c r="VSI28" s="757"/>
      <c r="VSJ28" s="757"/>
      <c r="VSK28" s="757"/>
      <c r="VSL28" s="757"/>
      <c r="VSM28" s="757"/>
      <c r="VSN28" s="757"/>
      <c r="VSO28" s="757"/>
      <c r="VSP28" s="757"/>
      <c r="VSQ28" s="757"/>
      <c r="VSR28" s="757"/>
      <c r="VSS28" s="757"/>
      <c r="VST28" s="757"/>
      <c r="VSU28" s="757"/>
      <c r="VSV28" s="757"/>
      <c r="VSW28" s="757"/>
      <c r="VSX28" s="757"/>
      <c r="VSY28" s="757"/>
      <c r="VSZ28" s="757"/>
      <c r="VTA28" s="757"/>
      <c r="VTB28" s="757"/>
      <c r="VTC28" s="757"/>
      <c r="VTD28" s="757"/>
      <c r="VTE28" s="757"/>
      <c r="VTF28" s="757"/>
      <c r="VTG28" s="757"/>
      <c r="VTH28" s="757"/>
      <c r="VTI28" s="757"/>
      <c r="VTJ28" s="757"/>
      <c r="VTK28" s="757"/>
      <c r="VTL28" s="757"/>
      <c r="VTM28" s="757"/>
      <c r="VTN28" s="757"/>
      <c r="VTO28" s="757"/>
      <c r="VTP28" s="757"/>
      <c r="VTQ28" s="757"/>
      <c r="VTR28" s="757"/>
      <c r="VTS28" s="757"/>
      <c r="VTT28" s="757"/>
      <c r="VTU28" s="757"/>
      <c r="VTV28" s="757"/>
      <c r="VTW28" s="757"/>
      <c r="VTX28" s="757"/>
      <c r="VTY28" s="757"/>
      <c r="VTZ28" s="757"/>
      <c r="VUA28" s="757"/>
      <c r="VUB28" s="757"/>
      <c r="VUC28" s="757"/>
      <c r="VUD28" s="757"/>
      <c r="VUE28" s="757"/>
      <c r="VUF28" s="757"/>
      <c r="VUG28" s="757"/>
      <c r="VUH28" s="757"/>
      <c r="VUI28" s="757"/>
      <c r="VUJ28" s="757"/>
      <c r="VUK28" s="757"/>
      <c r="VUL28" s="757"/>
      <c r="VUM28" s="757"/>
      <c r="VUN28" s="757"/>
      <c r="VUO28" s="757"/>
      <c r="VUP28" s="757"/>
      <c r="VUQ28" s="757"/>
      <c r="VUR28" s="757"/>
      <c r="VUS28" s="757"/>
      <c r="VUT28" s="757"/>
      <c r="VUU28" s="757"/>
      <c r="VUV28" s="757"/>
      <c r="VUW28" s="757"/>
      <c r="VUX28" s="757"/>
      <c r="VUY28" s="757"/>
      <c r="VUZ28" s="757"/>
      <c r="VVA28" s="757"/>
      <c r="VVB28" s="757"/>
      <c r="VVC28" s="757"/>
      <c r="VVD28" s="757"/>
      <c r="VVE28" s="757"/>
      <c r="VVF28" s="757"/>
      <c r="VVG28" s="757"/>
      <c r="VVH28" s="757"/>
      <c r="VVI28" s="757"/>
      <c r="VVJ28" s="757"/>
      <c r="VVK28" s="757"/>
      <c r="VVL28" s="757"/>
      <c r="VVM28" s="757"/>
      <c r="VVN28" s="757"/>
      <c r="VVO28" s="757"/>
      <c r="VVP28" s="757"/>
      <c r="VVQ28" s="757"/>
      <c r="VVR28" s="757"/>
      <c r="VVS28" s="757"/>
      <c r="VVT28" s="757"/>
      <c r="VVU28" s="757"/>
      <c r="VVV28" s="757"/>
      <c r="VVW28" s="757"/>
      <c r="VVX28" s="757"/>
      <c r="VVY28" s="757"/>
      <c r="VVZ28" s="757"/>
      <c r="VWA28" s="757"/>
      <c r="VWB28" s="757"/>
      <c r="VWC28" s="757"/>
      <c r="VWD28" s="757"/>
      <c r="VWE28" s="757"/>
      <c r="VWF28" s="757"/>
      <c r="VWG28" s="757"/>
      <c r="VWH28" s="757"/>
      <c r="VWI28" s="757"/>
      <c r="VWJ28" s="757"/>
      <c r="VWK28" s="757"/>
      <c r="VWL28" s="757"/>
      <c r="VWM28" s="757"/>
      <c r="VWN28" s="757"/>
      <c r="VWO28" s="757"/>
      <c r="VWP28" s="757"/>
      <c r="VWQ28" s="757"/>
      <c r="VWR28" s="757"/>
      <c r="VWS28" s="757"/>
      <c r="VWT28" s="757"/>
      <c r="VWU28" s="757"/>
      <c r="VWV28" s="757"/>
      <c r="VWW28" s="757"/>
      <c r="VWX28" s="757"/>
      <c r="VWY28" s="757"/>
      <c r="VWZ28" s="757"/>
      <c r="VXA28" s="757"/>
      <c r="VXB28" s="757"/>
      <c r="VXC28" s="757"/>
      <c r="VXD28" s="757"/>
      <c r="VXE28" s="757"/>
      <c r="VXF28" s="757"/>
      <c r="VXG28" s="757"/>
      <c r="VXH28" s="757"/>
      <c r="VXI28" s="757"/>
      <c r="VXJ28" s="757"/>
      <c r="VXK28" s="757"/>
      <c r="VXL28" s="757"/>
      <c r="VXM28" s="757"/>
      <c r="VXN28" s="757"/>
      <c r="VXO28" s="757"/>
      <c r="VXP28" s="757"/>
      <c r="VXQ28" s="757"/>
      <c r="VXR28" s="757"/>
      <c r="VXS28" s="757"/>
      <c r="VXT28" s="757"/>
      <c r="VXU28" s="757"/>
      <c r="VXV28" s="757"/>
      <c r="VXW28" s="757"/>
      <c r="VXX28" s="757"/>
      <c r="VXY28" s="757"/>
      <c r="VXZ28" s="757"/>
      <c r="VYA28" s="757"/>
      <c r="VYB28" s="757"/>
      <c r="VYC28" s="757"/>
      <c r="VYD28" s="757"/>
      <c r="VYE28" s="757"/>
      <c r="VYF28" s="757"/>
      <c r="VYG28" s="757"/>
      <c r="VYH28" s="757"/>
      <c r="VYI28" s="757"/>
      <c r="VYJ28" s="757"/>
      <c r="VYK28" s="757"/>
      <c r="VYL28" s="757"/>
      <c r="VYM28" s="757"/>
      <c r="VYN28" s="757"/>
      <c r="VYO28" s="757"/>
      <c r="VYP28" s="757"/>
      <c r="VYQ28" s="757"/>
      <c r="VYR28" s="757"/>
      <c r="VYS28" s="757"/>
      <c r="VYT28" s="757"/>
      <c r="VYU28" s="757"/>
      <c r="VYV28" s="757"/>
      <c r="VYW28" s="757"/>
      <c r="VYX28" s="757"/>
      <c r="VYY28" s="757"/>
      <c r="VYZ28" s="757"/>
      <c r="VZA28" s="757"/>
      <c r="VZB28" s="757"/>
      <c r="VZC28" s="757"/>
      <c r="VZD28" s="757"/>
      <c r="VZE28" s="757"/>
      <c r="VZF28" s="757"/>
      <c r="VZG28" s="757"/>
      <c r="VZH28" s="757"/>
      <c r="VZI28" s="757"/>
      <c r="VZJ28" s="757"/>
      <c r="VZK28" s="757"/>
      <c r="VZL28" s="757"/>
      <c r="VZM28" s="757"/>
      <c r="VZN28" s="757"/>
      <c r="VZO28" s="757"/>
      <c r="VZP28" s="757"/>
      <c r="VZQ28" s="757"/>
      <c r="VZR28" s="757"/>
      <c r="VZS28" s="757"/>
      <c r="VZT28" s="757"/>
      <c r="VZU28" s="757"/>
      <c r="VZV28" s="757"/>
      <c r="VZW28" s="757"/>
      <c r="VZX28" s="757"/>
      <c r="VZY28" s="757"/>
      <c r="VZZ28" s="757"/>
      <c r="WAA28" s="757"/>
      <c r="WAB28" s="757"/>
      <c r="WAC28" s="757"/>
      <c r="WAD28" s="757"/>
      <c r="WAE28" s="757"/>
      <c r="WAF28" s="757"/>
      <c r="WAG28" s="757"/>
      <c r="WAH28" s="757"/>
      <c r="WAI28" s="757"/>
      <c r="WAJ28" s="757"/>
      <c r="WAK28" s="757"/>
      <c r="WAL28" s="757"/>
      <c r="WAM28" s="757"/>
      <c r="WAN28" s="757"/>
      <c r="WAO28" s="757"/>
      <c r="WAP28" s="757"/>
      <c r="WAQ28" s="757"/>
      <c r="WAR28" s="757"/>
      <c r="WAS28" s="757"/>
      <c r="WAT28" s="757"/>
      <c r="WAU28" s="757"/>
      <c r="WAV28" s="757"/>
      <c r="WAW28" s="757"/>
      <c r="WAX28" s="757"/>
      <c r="WAY28" s="757"/>
      <c r="WAZ28" s="757"/>
      <c r="WBA28" s="757"/>
      <c r="WBB28" s="757"/>
      <c r="WBC28" s="757"/>
      <c r="WBD28" s="757"/>
      <c r="WBE28" s="757"/>
      <c r="WBF28" s="757"/>
      <c r="WBG28" s="757"/>
      <c r="WBH28" s="757"/>
      <c r="WBI28" s="757"/>
      <c r="WBJ28" s="757"/>
      <c r="WBK28" s="757"/>
      <c r="WBL28" s="757"/>
      <c r="WBM28" s="757"/>
      <c r="WBN28" s="757"/>
      <c r="WBO28" s="757"/>
      <c r="WBP28" s="757"/>
      <c r="WBQ28" s="757"/>
      <c r="WBR28" s="757"/>
      <c r="WBS28" s="757"/>
      <c r="WBT28" s="757"/>
      <c r="WBU28" s="757"/>
      <c r="WBV28" s="757"/>
      <c r="WBW28" s="757"/>
      <c r="WBX28" s="757"/>
      <c r="WBY28" s="757"/>
      <c r="WBZ28" s="757"/>
      <c r="WCA28" s="757"/>
      <c r="WCB28" s="757"/>
      <c r="WCC28" s="757"/>
      <c r="WCD28" s="757"/>
      <c r="WCE28" s="757"/>
      <c r="WCF28" s="757"/>
      <c r="WCG28" s="757"/>
      <c r="WCH28" s="757"/>
      <c r="WCI28" s="757"/>
      <c r="WCJ28" s="757"/>
      <c r="WCK28" s="757"/>
      <c r="WCL28" s="757"/>
      <c r="WCM28" s="757"/>
      <c r="WCN28" s="757"/>
      <c r="WCO28" s="757"/>
      <c r="WCP28" s="757"/>
      <c r="WCQ28" s="757"/>
      <c r="WCR28" s="757"/>
      <c r="WCS28" s="757"/>
      <c r="WCT28" s="757"/>
      <c r="WCU28" s="757"/>
      <c r="WCV28" s="757"/>
      <c r="WCW28" s="757"/>
      <c r="WCX28" s="757"/>
      <c r="WCY28" s="757"/>
      <c r="WCZ28" s="757"/>
      <c r="WDA28" s="757"/>
      <c r="WDB28" s="757"/>
      <c r="WDC28" s="757"/>
      <c r="WDD28" s="757"/>
      <c r="WDE28" s="757"/>
      <c r="WDF28" s="757"/>
      <c r="WDG28" s="757"/>
      <c r="WDH28" s="757"/>
      <c r="WDI28" s="757"/>
      <c r="WDJ28" s="757"/>
      <c r="WDK28" s="757"/>
      <c r="WDL28" s="757"/>
      <c r="WDM28" s="757"/>
      <c r="WDN28" s="757"/>
      <c r="WDO28" s="757"/>
      <c r="WDP28" s="757"/>
      <c r="WDQ28" s="757"/>
      <c r="WDR28" s="757"/>
      <c r="WDS28" s="757"/>
      <c r="WDT28" s="757"/>
      <c r="WDU28" s="757"/>
      <c r="WDV28" s="757"/>
      <c r="WDW28" s="757"/>
      <c r="WDX28" s="757"/>
      <c r="WDY28" s="757"/>
      <c r="WDZ28" s="757"/>
      <c r="WEA28" s="757"/>
      <c r="WEB28" s="757"/>
      <c r="WEC28" s="757"/>
      <c r="WED28" s="757"/>
      <c r="WEE28" s="757"/>
      <c r="WEF28" s="757"/>
      <c r="WEG28" s="757"/>
      <c r="WEH28" s="757"/>
      <c r="WEI28" s="757"/>
      <c r="WEJ28" s="757"/>
      <c r="WEK28" s="757"/>
      <c r="WEL28" s="757"/>
      <c r="WEM28" s="757"/>
      <c r="WEN28" s="757"/>
      <c r="WEO28" s="757"/>
      <c r="WEP28" s="757"/>
      <c r="WEQ28" s="757"/>
      <c r="WER28" s="757"/>
      <c r="WES28" s="757"/>
      <c r="WET28" s="757"/>
      <c r="WEU28" s="757"/>
      <c r="WEV28" s="757"/>
      <c r="WEW28" s="757"/>
      <c r="WEX28" s="757"/>
      <c r="WEY28" s="757"/>
      <c r="WEZ28" s="757"/>
      <c r="WFA28" s="757"/>
      <c r="WFB28" s="757"/>
      <c r="WFC28" s="757"/>
      <c r="WFD28" s="757"/>
      <c r="WFE28" s="757"/>
      <c r="WFF28" s="757"/>
      <c r="WFG28" s="757"/>
      <c r="WFH28" s="757"/>
      <c r="WFI28" s="757"/>
      <c r="WFJ28" s="757"/>
      <c r="WFK28" s="757"/>
      <c r="WFL28" s="757"/>
      <c r="WFM28" s="757"/>
      <c r="WFN28" s="757"/>
      <c r="WFO28" s="757"/>
      <c r="WFP28" s="757"/>
      <c r="WFQ28" s="757"/>
      <c r="WFR28" s="757"/>
      <c r="WFS28" s="757"/>
      <c r="WFT28" s="757"/>
      <c r="WFU28" s="757"/>
      <c r="WFV28" s="757"/>
      <c r="WFW28" s="757"/>
      <c r="WFX28" s="757"/>
      <c r="WFY28" s="757"/>
      <c r="WFZ28" s="757"/>
      <c r="WGA28" s="757"/>
      <c r="WGB28" s="757"/>
      <c r="WGC28" s="757"/>
      <c r="WGD28" s="757"/>
      <c r="WGE28" s="757"/>
      <c r="WGF28" s="757"/>
      <c r="WGG28" s="757"/>
      <c r="WGH28" s="757"/>
      <c r="WGI28" s="757"/>
      <c r="WGJ28" s="757"/>
      <c r="WGK28" s="757"/>
      <c r="WGL28" s="757"/>
      <c r="WGM28" s="757"/>
      <c r="WGN28" s="757"/>
      <c r="WGO28" s="757"/>
      <c r="WGP28" s="757"/>
      <c r="WGQ28" s="757"/>
      <c r="WGR28" s="757"/>
      <c r="WGS28" s="757"/>
      <c r="WGT28" s="757"/>
      <c r="WGU28" s="757"/>
      <c r="WGV28" s="757"/>
      <c r="WGW28" s="757"/>
      <c r="WGX28" s="757"/>
      <c r="WGY28" s="757"/>
      <c r="WGZ28" s="757"/>
      <c r="WHA28" s="757"/>
      <c r="WHB28" s="757"/>
      <c r="WHC28" s="757"/>
      <c r="WHD28" s="757"/>
      <c r="WHE28" s="757"/>
      <c r="WHF28" s="757"/>
      <c r="WHG28" s="757"/>
      <c r="WHH28" s="757"/>
      <c r="WHI28" s="757"/>
      <c r="WHJ28" s="757"/>
      <c r="WHK28" s="757"/>
      <c r="WHL28" s="757"/>
      <c r="WHM28" s="757"/>
      <c r="WHN28" s="757"/>
      <c r="WHO28" s="757"/>
      <c r="WHP28" s="757"/>
      <c r="WHQ28" s="757"/>
      <c r="WHR28" s="757"/>
      <c r="WHS28" s="757"/>
      <c r="WHT28" s="757"/>
      <c r="WHU28" s="757"/>
      <c r="WHV28" s="757"/>
      <c r="WHW28" s="757"/>
      <c r="WHX28" s="757"/>
      <c r="WHY28" s="757"/>
      <c r="WHZ28" s="757"/>
      <c r="WIA28" s="757"/>
      <c r="WIB28" s="757"/>
      <c r="WIC28" s="757"/>
      <c r="WID28" s="757"/>
      <c r="WIE28" s="757"/>
      <c r="WIF28" s="757"/>
      <c r="WIG28" s="757"/>
      <c r="WIH28" s="757"/>
      <c r="WII28" s="757"/>
      <c r="WIJ28" s="757"/>
      <c r="WIK28" s="757"/>
      <c r="WIL28" s="757"/>
      <c r="WIM28" s="757"/>
      <c r="WIN28" s="757"/>
      <c r="WIO28" s="757"/>
      <c r="WIP28" s="757"/>
      <c r="WIQ28" s="757"/>
      <c r="WIR28" s="757"/>
      <c r="WIS28" s="757"/>
      <c r="WIT28" s="757"/>
      <c r="WIU28" s="757"/>
      <c r="WIV28" s="757"/>
      <c r="WIW28" s="757"/>
      <c r="WIX28" s="757"/>
      <c r="WIY28" s="757"/>
      <c r="WIZ28" s="757"/>
      <c r="WJA28" s="757"/>
      <c r="WJB28" s="757"/>
      <c r="WJC28" s="757"/>
      <c r="WJD28" s="757"/>
      <c r="WJE28" s="757"/>
      <c r="WJF28" s="757"/>
      <c r="WJG28" s="757"/>
      <c r="WJH28" s="757"/>
      <c r="WJI28" s="757"/>
      <c r="WJJ28" s="757"/>
      <c r="WJK28" s="757"/>
      <c r="WJL28" s="757"/>
      <c r="WJM28" s="757"/>
      <c r="WJN28" s="757"/>
      <c r="WJO28" s="757"/>
      <c r="WJP28" s="757"/>
      <c r="WJQ28" s="757"/>
      <c r="WJR28" s="757"/>
      <c r="WJS28" s="757"/>
      <c r="WJT28" s="757"/>
      <c r="WJU28" s="757"/>
      <c r="WJV28" s="757"/>
      <c r="WJW28" s="757"/>
      <c r="WJX28" s="757"/>
      <c r="WJY28" s="757"/>
      <c r="WJZ28" s="757"/>
      <c r="WKA28" s="757"/>
      <c r="WKB28" s="757"/>
      <c r="WKC28" s="757"/>
      <c r="WKD28" s="757"/>
      <c r="WKE28" s="757"/>
      <c r="WKF28" s="757"/>
      <c r="WKG28" s="757"/>
      <c r="WKH28" s="757"/>
      <c r="WKI28" s="757"/>
      <c r="WKJ28" s="757"/>
      <c r="WKK28" s="757"/>
      <c r="WKL28" s="757"/>
      <c r="WKM28" s="757"/>
      <c r="WKN28" s="757"/>
      <c r="WKO28" s="757"/>
      <c r="WKP28" s="757"/>
      <c r="WKQ28" s="757"/>
      <c r="WKR28" s="757"/>
      <c r="WKS28" s="757"/>
      <c r="WKT28" s="757"/>
      <c r="WKU28" s="757"/>
      <c r="WKV28" s="757"/>
      <c r="WKW28" s="757"/>
      <c r="WKX28" s="757"/>
      <c r="WKY28" s="757"/>
      <c r="WKZ28" s="757"/>
      <c r="WLA28" s="757"/>
      <c r="WLB28" s="757"/>
      <c r="WLC28" s="757"/>
      <c r="WLD28" s="757"/>
      <c r="WLE28" s="757"/>
      <c r="WLF28" s="757"/>
      <c r="WLG28" s="757"/>
      <c r="WLH28" s="757"/>
      <c r="WLI28" s="757"/>
      <c r="WLJ28" s="757"/>
      <c r="WLK28" s="757"/>
      <c r="WLL28" s="757"/>
      <c r="WLM28" s="757"/>
      <c r="WLN28" s="757"/>
      <c r="WLO28" s="757"/>
      <c r="WLP28" s="757"/>
      <c r="WLQ28" s="757"/>
      <c r="WLR28" s="757"/>
      <c r="WLS28" s="757"/>
      <c r="WLT28" s="757"/>
      <c r="WLU28" s="757"/>
      <c r="WLV28" s="757"/>
      <c r="WLW28" s="757"/>
      <c r="WLX28" s="757"/>
      <c r="WLY28" s="757"/>
      <c r="WLZ28" s="757"/>
      <c r="WMA28" s="757"/>
      <c r="WMB28" s="757"/>
      <c r="WMC28" s="757"/>
      <c r="WMD28" s="757"/>
      <c r="WME28" s="757"/>
      <c r="WMF28" s="757"/>
      <c r="WMG28" s="757"/>
      <c r="WMH28" s="757"/>
      <c r="WMI28" s="757"/>
      <c r="WMJ28" s="757"/>
      <c r="WMK28" s="757"/>
      <c r="WML28" s="757"/>
      <c r="WMM28" s="757"/>
      <c r="WMN28" s="757"/>
      <c r="WMO28" s="757"/>
      <c r="WMP28" s="757"/>
      <c r="WMQ28" s="757"/>
      <c r="WMR28" s="757"/>
      <c r="WMS28" s="757"/>
      <c r="WMT28" s="757"/>
      <c r="WMU28" s="757"/>
      <c r="WMV28" s="757"/>
      <c r="WMW28" s="757"/>
      <c r="WMX28" s="757"/>
      <c r="WMY28" s="757"/>
      <c r="WMZ28" s="757"/>
      <c r="WNA28" s="757"/>
      <c r="WNB28" s="757"/>
      <c r="WNC28" s="757"/>
      <c r="WND28" s="757"/>
      <c r="WNE28" s="757"/>
      <c r="WNF28" s="757"/>
      <c r="WNG28" s="757"/>
      <c r="WNH28" s="757"/>
      <c r="WNI28" s="757"/>
      <c r="WNJ28" s="757"/>
      <c r="WNK28" s="757"/>
      <c r="WNL28" s="757"/>
      <c r="WNM28" s="757"/>
      <c r="WNN28" s="757"/>
      <c r="WNO28" s="757"/>
      <c r="WNP28" s="757"/>
      <c r="WNQ28" s="757"/>
      <c r="WNR28" s="757"/>
      <c r="WNS28" s="757"/>
      <c r="WNT28" s="757"/>
      <c r="WNU28" s="757"/>
      <c r="WNV28" s="757"/>
      <c r="WNW28" s="757"/>
      <c r="WNX28" s="757"/>
      <c r="WNY28" s="757"/>
      <c r="WNZ28" s="757"/>
      <c r="WOA28" s="757"/>
      <c r="WOB28" s="757"/>
      <c r="WOC28" s="757"/>
      <c r="WOD28" s="757"/>
      <c r="WOE28" s="757"/>
      <c r="WOF28" s="757"/>
      <c r="WOG28" s="757"/>
      <c r="WOH28" s="757"/>
      <c r="WOI28" s="757"/>
      <c r="WOJ28" s="757"/>
      <c r="WOK28" s="757"/>
      <c r="WOL28" s="757"/>
      <c r="WOM28" s="757"/>
      <c r="WON28" s="757"/>
      <c r="WOO28" s="757"/>
      <c r="WOP28" s="757"/>
      <c r="WOQ28" s="757"/>
      <c r="WOR28" s="757"/>
      <c r="WOS28" s="757"/>
      <c r="WOT28" s="757"/>
      <c r="WOU28" s="757"/>
      <c r="WOV28" s="757"/>
      <c r="WOW28" s="757"/>
      <c r="WOX28" s="757"/>
      <c r="WOY28" s="757"/>
      <c r="WOZ28" s="757"/>
      <c r="WPA28" s="757"/>
      <c r="WPB28" s="757"/>
      <c r="WPC28" s="757"/>
      <c r="WPD28" s="757"/>
      <c r="WPE28" s="757"/>
      <c r="WPF28" s="757"/>
      <c r="WPG28" s="757"/>
      <c r="WPH28" s="757"/>
      <c r="WPI28" s="757"/>
      <c r="WPJ28" s="757"/>
      <c r="WPK28" s="757"/>
      <c r="WPL28" s="757"/>
      <c r="WPM28" s="757"/>
      <c r="WPN28" s="757"/>
      <c r="WPO28" s="757"/>
      <c r="WPP28" s="757"/>
      <c r="WPQ28" s="757"/>
      <c r="WPR28" s="757"/>
      <c r="WPS28" s="757"/>
      <c r="WPT28" s="757"/>
      <c r="WPU28" s="757"/>
      <c r="WPV28" s="757"/>
      <c r="WPW28" s="757"/>
      <c r="WPX28" s="757"/>
      <c r="WPY28" s="757"/>
      <c r="WPZ28" s="757"/>
      <c r="WQA28" s="757"/>
      <c r="WQB28" s="757"/>
      <c r="WQC28" s="757"/>
      <c r="WQD28" s="757"/>
      <c r="WQE28" s="757"/>
      <c r="WQF28" s="757"/>
      <c r="WQG28" s="757"/>
      <c r="WQH28" s="757"/>
      <c r="WQI28" s="757"/>
      <c r="WQJ28" s="757"/>
      <c r="WQK28" s="757"/>
      <c r="WQL28" s="757"/>
      <c r="WQM28" s="757"/>
      <c r="WQN28" s="757"/>
      <c r="WQO28" s="757"/>
      <c r="WQP28" s="757"/>
      <c r="WQQ28" s="757"/>
      <c r="WQR28" s="757"/>
      <c r="WQS28" s="757"/>
      <c r="WQT28" s="757"/>
      <c r="WQU28" s="757"/>
      <c r="WQV28" s="757"/>
      <c r="WQW28" s="757"/>
      <c r="WQX28" s="757"/>
      <c r="WQY28" s="757"/>
      <c r="WQZ28" s="757"/>
      <c r="WRA28" s="757"/>
      <c r="WRB28" s="757"/>
      <c r="WRC28" s="757"/>
      <c r="WRD28" s="757"/>
      <c r="WRE28" s="757"/>
      <c r="WRF28" s="757"/>
      <c r="WRG28" s="757"/>
      <c r="WRH28" s="757"/>
      <c r="WRI28" s="757"/>
      <c r="WRJ28" s="757"/>
      <c r="WRK28" s="757"/>
      <c r="WRL28" s="757"/>
      <c r="WRM28" s="757"/>
      <c r="WRN28" s="757"/>
      <c r="WRO28" s="757"/>
      <c r="WRP28" s="757"/>
      <c r="WRQ28" s="757"/>
      <c r="WRR28" s="757"/>
      <c r="WRS28" s="757"/>
      <c r="WRT28" s="757"/>
      <c r="WRU28" s="757"/>
      <c r="WRV28" s="757"/>
      <c r="WRW28" s="757"/>
      <c r="WRX28" s="757"/>
      <c r="WRY28" s="757"/>
      <c r="WRZ28" s="757"/>
      <c r="WSA28" s="757"/>
      <c r="WSB28" s="757"/>
      <c r="WSC28" s="757"/>
      <c r="WSD28" s="757"/>
      <c r="WSE28" s="757"/>
      <c r="WSF28" s="757"/>
      <c r="WSG28" s="757"/>
      <c r="WSH28" s="757"/>
      <c r="WSI28" s="757"/>
      <c r="WSJ28" s="757"/>
      <c r="WSK28" s="757"/>
      <c r="WSL28" s="757"/>
      <c r="WSM28" s="757"/>
      <c r="WSN28" s="757"/>
      <c r="WSO28" s="757"/>
      <c r="WSP28" s="757"/>
      <c r="WSQ28" s="757"/>
      <c r="WSR28" s="757"/>
      <c r="WSS28" s="757"/>
      <c r="WST28" s="757"/>
      <c r="WSU28" s="757"/>
      <c r="WSV28" s="757"/>
      <c r="WSW28" s="757"/>
      <c r="WSX28" s="757"/>
      <c r="WSY28" s="757"/>
      <c r="WSZ28" s="757"/>
      <c r="WTA28" s="757"/>
      <c r="WTB28" s="757"/>
      <c r="WTC28" s="757"/>
      <c r="WTD28" s="757"/>
      <c r="WTE28" s="757"/>
      <c r="WTF28" s="757"/>
      <c r="WTG28" s="757"/>
      <c r="WTH28" s="757"/>
      <c r="WTI28" s="757"/>
      <c r="WTJ28" s="757"/>
      <c r="WTK28" s="757"/>
      <c r="WTL28" s="757"/>
      <c r="WTM28" s="757"/>
      <c r="WTN28" s="757"/>
      <c r="WTO28" s="757"/>
      <c r="WTP28" s="757"/>
      <c r="WTQ28" s="757"/>
      <c r="WTR28" s="757"/>
      <c r="WTS28" s="757"/>
      <c r="WTT28" s="757"/>
      <c r="WTU28" s="757"/>
      <c r="WTV28" s="757"/>
      <c r="WTW28" s="757"/>
      <c r="WTX28" s="757"/>
      <c r="WTY28" s="757"/>
      <c r="WTZ28" s="757"/>
      <c r="WUA28" s="757"/>
      <c r="WUB28" s="757"/>
      <c r="WUC28" s="757"/>
      <c r="WUD28" s="757"/>
      <c r="WUE28" s="757"/>
      <c r="WUF28" s="757"/>
      <c r="WUG28" s="757"/>
      <c r="WUH28" s="757"/>
      <c r="WUI28" s="757"/>
      <c r="WUJ28" s="757"/>
      <c r="WUK28" s="757"/>
      <c r="WUL28" s="757"/>
      <c r="WUM28" s="757"/>
      <c r="WUN28" s="757"/>
      <c r="WUO28" s="757"/>
      <c r="WUP28" s="757"/>
      <c r="WUQ28" s="757"/>
      <c r="WUR28" s="757"/>
      <c r="WUS28" s="757"/>
      <c r="WUT28" s="757"/>
      <c r="WUU28" s="757"/>
      <c r="WUV28" s="757"/>
      <c r="WUW28" s="757"/>
      <c r="WUX28" s="757"/>
      <c r="WUY28" s="757"/>
      <c r="WUZ28" s="757"/>
      <c r="WVA28" s="757"/>
      <c r="WVB28" s="757"/>
      <c r="WVC28" s="757"/>
      <c r="WVD28" s="757"/>
      <c r="WVE28" s="757"/>
      <c r="WVF28" s="757"/>
      <c r="WVG28" s="757"/>
      <c r="WVH28" s="757"/>
      <c r="WVI28" s="757"/>
      <c r="WVJ28" s="757"/>
      <c r="WVK28" s="757"/>
      <c r="WVL28" s="757"/>
      <c r="WVM28" s="757"/>
      <c r="WVN28" s="757"/>
      <c r="WVO28" s="757"/>
      <c r="WVP28" s="757"/>
      <c r="WVQ28" s="757"/>
      <c r="WVR28" s="757"/>
      <c r="WVS28" s="757"/>
      <c r="WVT28" s="757"/>
      <c r="WVU28" s="757"/>
      <c r="WVV28" s="757"/>
      <c r="WVW28" s="757"/>
      <c r="WVX28" s="757"/>
      <c r="WVY28" s="757"/>
      <c r="WVZ28" s="757"/>
      <c r="WWA28" s="757"/>
      <c r="WWB28" s="757"/>
      <c r="WWC28" s="757"/>
      <c r="WWD28" s="757"/>
      <c r="WWE28" s="757"/>
      <c r="WWF28" s="757"/>
      <c r="WWG28" s="757"/>
      <c r="WWH28" s="757"/>
      <c r="WWI28" s="757"/>
      <c r="WWJ28" s="757"/>
      <c r="WWK28" s="757"/>
      <c r="WWL28" s="757"/>
      <c r="WWM28" s="757"/>
      <c r="WWN28" s="757"/>
      <c r="WWO28" s="757"/>
      <c r="WWP28" s="757"/>
      <c r="WWQ28" s="757"/>
      <c r="WWR28" s="757"/>
      <c r="WWS28" s="757"/>
      <c r="WWT28" s="757"/>
      <c r="WWU28" s="757"/>
      <c r="WWV28" s="757"/>
      <c r="WWW28" s="757"/>
      <c r="WWX28" s="757"/>
      <c r="WWY28" s="757"/>
      <c r="WWZ28" s="757"/>
      <c r="WXA28" s="757"/>
      <c r="WXB28" s="757"/>
      <c r="WXC28" s="757"/>
      <c r="WXD28" s="757"/>
      <c r="WXE28" s="757"/>
      <c r="WXF28" s="757"/>
      <c r="WXG28" s="757"/>
      <c r="WXH28" s="757"/>
      <c r="WXI28" s="757"/>
      <c r="WXJ28" s="757"/>
      <c r="WXK28" s="757"/>
      <c r="WXL28" s="757"/>
      <c r="WXM28" s="757"/>
      <c r="WXN28" s="757"/>
      <c r="WXO28" s="757"/>
      <c r="WXP28" s="757"/>
      <c r="WXQ28" s="757"/>
      <c r="WXR28" s="757"/>
      <c r="WXS28" s="757"/>
      <c r="WXT28" s="757"/>
      <c r="WXU28" s="757"/>
      <c r="WXV28" s="757"/>
      <c r="WXW28" s="757"/>
      <c r="WXX28" s="757"/>
      <c r="WXY28" s="757"/>
      <c r="WXZ28" s="757"/>
      <c r="WYA28" s="757"/>
      <c r="WYB28" s="757"/>
      <c r="WYC28" s="757"/>
      <c r="WYD28" s="757"/>
      <c r="WYE28" s="757"/>
      <c r="WYF28" s="757"/>
      <c r="WYG28" s="757"/>
      <c r="WYH28" s="757"/>
      <c r="WYI28" s="757"/>
      <c r="WYJ28" s="757"/>
      <c r="WYK28" s="757"/>
      <c r="WYL28" s="757"/>
      <c r="WYM28" s="757"/>
      <c r="WYN28" s="757"/>
      <c r="WYO28" s="757"/>
      <c r="WYP28" s="757"/>
      <c r="WYQ28" s="757"/>
      <c r="WYR28" s="757"/>
      <c r="WYS28" s="757"/>
      <c r="WYT28" s="757"/>
      <c r="WYU28" s="757"/>
      <c r="WYV28" s="757"/>
      <c r="WYW28" s="757"/>
      <c r="WYX28" s="757"/>
      <c r="WYY28" s="757"/>
      <c r="WYZ28" s="757"/>
      <c r="WZA28" s="757"/>
      <c r="WZB28" s="757"/>
      <c r="WZC28" s="757"/>
      <c r="WZD28" s="757"/>
      <c r="WZE28" s="757"/>
      <c r="WZF28" s="757"/>
      <c r="WZG28" s="757"/>
      <c r="WZH28" s="757"/>
      <c r="WZI28" s="757"/>
      <c r="WZJ28" s="757"/>
      <c r="WZK28" s="757"/>
      <c r="WZL28" s="757"/>
      <c r="WZM28" s="757"/>
      <c r="WZN28" s="757"/>
      <c r="WZO28" s="757"/>
      <c r="WZP28" s="757"/>
      <c r="WZQ28" s="757"/>
      <c r="WZR28" s="757"/>
      <c r="WZS28" s="757"/>
      <c r="WZT28" s="757"/>
      <c r="WZU28" s="757"/>
      <c r="WZV28" s="757"/>
      <c r="WZW28" s="757"/>
      <c r="WZX28" s="757"/>
      <c r="WZY28" s="757"/>
      <c r="WZZ28" s="757"/>
      <c r="XAA28" s="757"/>
      <c r="XAB28" s="757"/>
      <c r="XAC28" s="757"/>
      <c r="XAD28" s="757"/>
      <c r="XAE28" s="757"/>
      <c r="XAF28" s="757"/>
      <c r="XAG28" s="757"/>
      <c r="XAH28" s="757"/>
      <c r="XAI28" s="757"/>
      <c r="XAJ28" s="757"/>
      <c r="XAK28" s="757"/>
      <c r="XAL28" s="757"/>
      <c r="XAM28" s="757"/>
      <c r="XAN28" s="757"/>
      <c r="XAO28" s="757"/>
      <c r="XAP28" s="757"/>
      <c r="XAQ28" s="757"/>
      <c r="XAR28" s="757"/>
      <c r="XAS28" s="757"/>
      <c r="XAT28" s="757"/>
      <c r="XAU28" s="757"/>
      <c r="XAV28" s="757"/>
      <c r="XAW28" s="757"/>
      <c r="XAX28" s="757"/>
      <c r="XAY28" s="757"/>
      <c r="XAZ28" s="757"/>
      <c r="XBA28" s="757"/>
      <c r="XBB28" s="757"/>
      <c r="XBC28" s="757"/>
      <c r="XBD28" s="757"/>
      <c r="XBE28" s="757"/>
      <c r="XBF28" s="757"/>
      <c r="XBG28" s="757"/>
      <c r="XBH28" s="757"/>
      <c r="XBI28" s="757"/>
      <c r="XBJ28" s="757"/>
      <c r="XBK28" s="757"/>
      <c r="XBL28" s="757"/>
      <c r="XBM28" s="757"/>
      <c r="XBN28" s="757"/>
      <c r="XBO28" s="757"/>
      <c r="XBP28" s="757"/>
      <c r="XBQ28" s="757"/>
      <c r="XBR28" s="757"/>
      <c r="XBS28" s="757"/>
      <c r="XBT28" s="757"/>
      <c r="XBU28" s="757"/>
      <c r="XBV28" s="757"/>
      <c r="XBW28" s="757"/>
      <c r="XBX28" s="757"/>
      <c r="XBY28" s="757"/>
      <c r="XBZ28" s="757"/>
      <c r="XCA28" s="757"/>
      <c r="XCB28" s="757"/>
      <c r="XCC28" s="757"/>
      <c r="XCD28" s="757"/>
      <c r="XCE28" s="757"/>
      <c r="XCF28" s="757"/>
      <c r="XCG28" s="757"/>
      <c r="XCH28" s="757"/>
      <c r="XCI28" s="757"/>
      <c r="XCJ28" s="757"/>
      <c r="XCK28" s="757"/>
      <c r="XCL28" s="757"/>
      <c r="XCM28" s="757"/>
      <c r="XCN28" s="757"/>
      <c r="XCO28" s="757"/>
      <c r="XCP28" s="757"/>
      <c r="XCQ28" s="757"/>
      <c r="XCR28" s="757"/>
      <c r="XCS28" s="757"/>
      <c r="XCT28" s="757"/>
      <c r="XCU28" s="757"/>
      <c r="XCV28" s="757"/>
      <c r="XCW28" s="757"/>
      <c r="XCX28" s="757"/>
      <c r="XCY28" s="757"/>
      <c r="XCZ28" s="757"/>
      <c r="XDA28" s="757"/>
      <c r="XDB28" s="757"/>
      <c r="XDC28" s="757"/>
      <c r="XDD28" s="757"/>
      <c r="XDE28" s="757"/>
      <c r="XDF28" s="757"/>
      <c r="XDG28" s="757"/>
      <c r="XDH28" s="757"/>
      <c r="XDI28" s="757"/>
      <c r="XDJ28" s="757"/>
      <c r="XDK28" s="757"/>
      <c r="XDL28" s="757"/>
      <c r="XDM28" s="757"/>
      <c r="XDN28" s="757"/>
      <c r="XDO28" s="757"/>
      <c r="XDP28" s="757"/>
      <c r="XDQ28" s="757"/>
      <c r="XDR28" s="757"/>
      <c r="XDS28" s="757"/>
      <c r="XDT28" s="757"/>
      <c r="XDU28" s="757"/>
      <c r="XDV28" s="757"/>
      <c r="XDW28" s="757"/>
      <c r="XDX28" s="757"/>
      <c r="XDY28" s="757"/>
      <c r="XDZ28" s="757"/>
      <c r="XEA28" s="757"/>
      <c r="XEB28" s="757"/>
      <c r="XEC28" s="757"/>
      <c r="XED28" s="757"/>
      <c r="XEE28" s="757"/>
      <c r="XEF28" s="757"/>
      <c r="XEG28" s="757"/>
      <c r="XEH28" s="757"/>
      <c r="XEI28" s="757"/>
      <c r="XEJ28" s="757"/>
      <c r="XEK28" s="757"/>
      <c r="XEL28" s="757"/>
      <c r="XEM28" s="757"/>
      <c r="XEN28" s="757"/>
      <c r="XEO28" s="757"/>
      <c r="XEP28" s="757"/>
      <c r="XEQ28" s="757"/>
      <c r="XER28" s="757"/>
      <c r="XES28" s="757"/>
      <c r="XET28" s="757"/>
      <c r="XEU28" s="757"/>
      <c r="XEV28" s="757"/>
      <c r="XEW28" s="757"/>
      <c r="XEX28" s="757"/>
      <c r="XEY28" s="757"/>
      <c r="XEZ28" s="757"/>
      <c r="XFA28" s="757"/>
      <c r="XFB28" s="757"/>
      <c r="XFC28" s="757"/>
    </row>
    <row r="29" spans="1:16384" s="742" customFormat="1">
      <c r="A29" s="757"/>
      <c r="B29" s="757"/>
      <c r="C29" s="757"/>
      <c r="D29" s="757"/>
      <c r="E29" s="757"/>
      <c r="F29" s="757"/>
      <c r="G29" s="761"/>
      <c r="H29" s="757"/>
      <c r="I29" s="757"/>
      <c r="J29" s="757"/>
      <c r="K29" s="757"/>
      <c r="L29" s="757"/>
      <c r="M29" s="757"/>
      <c r="N29" s="757"/>
      <c r="O29" s="757"/>
      <c r="P29" s="757"/>
      <c r="Q29" s="757"/>
      <c r="R29" s="757"/>
      <c r="S29" s="757"/>
      <c r="T29" s="757"/>
      <c r="U29" s="757"/>
      <c r="V29" s="757"/>
      <c r="W29" s="757"/>
      <c r="X29" s="757"/>
      <c r="Y29" s="757"/>
      <c r="Z29" s="757"/>
      <c r="AA29" s="757"/>
      <c r="AB29" s="757"/>
      <c r="AC29" s="757"/>
      <c r="AD29" s="757"/>
      <c r="AE29" s="757"/>
      <c r="AF29" s="757"/>
      <c r="AG29" s="757"/>
      <c r="AH29" s="757"/>
      <c r="AI29" s="757"/>
      <c r="AJ29" s="757"/>
      <c r="AK29" s="757"/>
      <c r="AL29" s="757"/>
      <c r="AM29" s="757"/>
      <c r="AN29" s="757"/>
      <c r="AO29" s="757"/>
      <c r="AP29" s="757"/>
      <c r="AQ29" s="757"/>
      <c r="AR29" s="757"/>
      <c r="AS29" s="757"/>
      <c r="AT29" s="757"/>
      <c r="AU29" s="757"/>
      <c r="AV29" s="757"/>
      <c r="AW29" s="757"/>
      <c r="AX29" s="757"/>
      <c r="AY29" s="757"/>
      <c r="AZ29" s="757"/>
      <c r="BA29" s="757"/>
      <c r="BB29" s="757"/>
      <c r="BC29" s="757"/>
      <c r="BD29" s="757"/>
      <c r="BE29" s="757"/>
      <c r="BF29" s="757"/>
      <c r="BG29" s="757"/>
      <c r="BH29" s="757"/>
      <c r="BI29" s="757"/>
      <c r="BJ29" s="757"/>
      <c r="BK29" s="757"/>
      <c r="BL29" s="757"/>
      <c r="BM29" s="757"/>
      <c r="BN29" s="757"/>
      <c r="BO29" s="757"/>
      <c r="BP29" s="757"/>
      <c r="BQ29" s="757"/>
      <c r="BR29" s="757"/>
      <c r="BS29" s="757"/>
      <c r="BT29" s="757"/>
      <c r="BU29" s="757"/>
      <c r="BV29" s="757"/>
      <c r="BW29" s="757"/>
      <c r="BX29" s="757"/>
      <c r="BY29" s="757"/>
      <c r="BZ29" s="757"/>
      <c r="CA29" s="757"/>
      <c r="CB29" s="757"/>
      <c r="CC29" s="757"/>
      <c r="CD29" s="757"/>
      <c r="CE29" s="757"/>
      <c r="CF29" s="757"/>
      <c r="CG29" s="757"/>
      <c r="CH29" s="757"/>
      <c r="CI29" s="757"/>
      <c r="CJ29" s="757"/>
      <c r="CK29" s="757"/>
      <c r="CL29" s="757"/>
      <c r="CM29" s="757"/>
      <c r="CN29" s="757"/>
      <c r="CO29" s="757"/>
      <c r="CP29" s="757"/>
      <c r="CQ29" s="757"/>
      <c r="CR29" s="757"/>
      <c r="CS29" s="757"/>
      <c r="CT29" s="757"/>
      <c r="CU29" s="757"/>
      <c r="CV29" s="757"/>
      <c r="CW29" s="757"/>
      <c r="CX29" s="757"/>
      <c r="CY29" s="757"/>
      <c r="CZ29" s="757"/>
      <c r="DA29" s="757"/>
      <c r="DB29" s="757"/>
      <c r="DC29" s="757"/>
      <c r="DD29" s="757"/>
      <c r="DE29" s="757"/>
      <c r="DF29" s="757"/>
      <c r="DG29" s="757"/>
      <c r="DH29" s="757"/>
      <c r="DI29" s="757"/>
      <c r="DJ29" s="757"/>
      <c r="DK29" s="757"/>
      <c r="DL29" s="757"/>
      <c r="DM29" s="757"/>
      <c r="DN29" s="757"/>
      <c r="DO29" s="757"/>
      <c r="DP29" s="757"/>
      <c r="DQ29" s="757"/>
      <c r="DR29" s="757"/>
      <c r="DS29" s="757"/>
      <c r="DT29" s="757"/>
      <c r="DU29" s="757"/>
      <c r="DV29" s="757"/>
      <c r="DW29" s="757"/>
      <c r="DX29" s="757"/>
      <c r="DY29" s="757"/>
      <c r="DZ29" s="757"/>
      <c r="EA29" s="757"/>
      <c r="EB29" s="757"/>
      <c r="EC29" s="757"/>
      <c r="ED29" s="757"/>
      <c r="EE29" s="757"/>
      <c r="EF29" s="757"/>
      <c r="EG29" s="757"/>
      <c r="EH29" s="757"/>
      <c r="EI29" s="757"/>
      <c r="EJ29" s="757"/>
      <c r="EK29" s="757"/>
      <c r="EL29" s="757"/>
      <c r="EM29" s="757"/>
      <c r="EN29" s="757"/>
      <c r="EO29" s="757"/>
      <c r="EP29" s="757"/>
      <c r="EQ29" s="757"/>
      <c r="ER29" s="757"/>
      <c r="ES29" s="757"/>
      <c r="ET29" s="757"/>
      <c r="EU29" s="757"/>
      <c r="EV29" s="757"/>
      <c r="EW29" s="757"/>
      <c r="EX29" s="757"/>
      <c r="EY29" s="757"/>
      <c r="EZ29" s="757"/>
      <c r="FA29" s="757"/>
      <c r="FB29" s="757"/>
      <c r="FC29" s="757"/>
      <c r="FD29" s="757"/>
      <c r="FE29" s="757"/>
      <c r="FF29" s="757"/>
      <c r="FG29" s="757"/>
      <c r="FH29" s="757"/>
      <c r="FI29" s="757"/>
      <c r="FJ29" s="757"/>
      <c r="FK29" s="757"/>
      <c r="FL29" s="757"/>
      <c r="FM29" s="757"/>
      <c r="FN29" s="757"/>
      <c r="FO29" s="757"/>
      <c r="FP29" s="757"/>
      <c r="FQ29" s="757"/>
      <c r="FR29" s="757"/>
      <c r="FS29" s="757"/>
      <c r="FT29" s="757"/>
      <c r="FU29" s="757"/>
      <c r="FV29" s="757"/>
      <c r="FW29" s="757"/>
      <c r="FX29" s="757"/>
      <c r="FY29" s="757"/>
      <c r="FZ29" s="757"/>
      <c r="GA29" s="757"/>
      <c r="GB29" s="757"/>
      <c r="GC29" s="757"/>
      <c r="GD29" s="757"/>
      <c r="GE29" s="757"/>
      <c r="GF29" s="757"/>
      <c r="GG29" s="757"/>
      <c r="GH29" s="757"/>
      <c r="GI29" s="757"/>
      <c r="GJ29" s="757"/>
      <c r="GK29" s="757"/>
      <c r="GL29" s="757"/>
      <c r="GM29" s="757"/>
      <c r="GN29" s="757"/>
      <c r="GO29" s="757"/>
      <c r="GP29" s="757"/>
      <c r="GQ29" s="757"/>
      <c r="GR29" s="757"/>
      <c r="GS29" s="757"/>
      <c r="GT29" s="757"/>
      <c r="GU29" s="757"/>
      <c r="GV29" s="757"/>
      <c r="GW29" s="757"/>
      <c r="GX29" s="757"/>
      <c r="GY29" s="757"/>
      <c r="GZ29" s="757"/>
      <c r="HA29" s="757"/>
      <c r="HB29" s="757"/>
      <c r="HC29" s="757"/>
      <c r="HD29" s="757"/>
      <c r="HE29" s="757"/>
      <c r="HF29" s="757"/>
      <c r="HG29" s="757"/>
      <c r="HH29" s="757"/>
      <c r="HI29" s="757"/>
      <c r="HJ29" s="757"/>
      <c r="HK29" s="757"/>
      <c r="HL29" s="757"/>
      <c r="HM29" s="757"/>
      <c r="HN29" s="757"/>
      <c r="HO29" s="757"/>
      <c r="HP29" s="757"/>
      <c r="HQ29" s="757"/>
      <c r="HR29" s="757"/>
      <c r="HS29" s="757"/>
      <c r="HT29" s="757"/>
      <c r="HU29" s="757"/>
      <c r="HV29" s="757"/>
      <c r="HW29" s="757"/>
      <c r="HX29" s="757"/>
      <c r="HY29" s="757"/>
      <c r="HZ29" s="757"/>
      <c r="IA29" s="757"/>
      <c r="IB29" s="757"/>
      <c r="IC29" s="757"/>
      <c r="ID29" s="757"/>
      <c r="IE29" s="757"/>
      <c r="IF29" s="757"/>
      <c r="IG29" s="757"/>
      <c r="IH29" s="757"/>
      <c r="II29" s="757"/>
      <c r="IJ29" s="757"/>
      <c r="IK29" s="757"/>
      <c r="IL29" s="757"/>
      <c r="IM29" s="757"/>
      <c r="IN29" s="757"/>
      <c r="IO29" s="757"/>
      <c r="IP29" s="757"/>
      <c r="IQ29" s="757"/>
      <c r="IR29" s="757"/>
      <c r="IS29" s="757"/>
      <c r="IT29" s="757"/>
      <c r="IU29" s="757"/>
      <c r="IV29" s="757"/>
      <c r="IW29" s="757"/>
      <c r="IX29" s="757"/>
      <c r="IY29" s="757"/>
      <c r="IZ29" s="757"/>
      <c r="JA29" s="757"/>
      <c r="JB29" s="757"/>
      <c r="JC29" s="757"/>
      <c r="JD29" s="757"/>
      <c r="JE29" s="757"/>
      <c r="JF29" s="757"/>
      <c r="JG29" s="757"/>
      <c r="JH29" s="757"/>
      <c r="JI29" s="757"/>
      <c r="JJ29" s="757"/>
      <c r="JK29" s="757"/>
      <c r="JL29" s="757"/>
      <c r="JM29" s="757"/>
      <c r="JN29" s="757"/>
      <c r="JO29" s="757"/>
      <c r="JP29" s="757"/>
      <c r="JQ29" s="757"/>
      <c r="JR29" s="757"/>
      <c r="JS29" s="757"/>
      <c r="JT29" s="757"/>
      <c r="JU29" s="757"/>
      <c r="JV29" s="757"/>
      <c r="JW29" s="757"/>
      <c r="JX29" s="757"/>
      <c r="JY29" s="757"/>
      <c r="JZ29" s="757"/>
      <c r="KA29" s="757"/>
      <c r="KB29" s="757"/>
      <c r="KC29" s="757"/>
      <c r="KD29" s="757"/>
      <c r="KE29" s="757"/>
      <c r="KF29" s="757"/>
      <c r="KG29" s="757"/>
      <c r="KH29" s="757"/>
      <c r="KI29" s="757"/>
      <c r="KJ29" s="757"/>
      <c r="KK29" s="757"/>
      <c r="KL29" s="757"/>
      <c r="KM29" s="757"/>
      <c r="KN29" s="757"/>
      <c r="KO29" s="757"/>
      <c r="KP29" s="757"/>
      <c r="KQ29" s="757"/>
      <c r="KR29" s="757"/>
      <c r="KS29" s="757"/>
      <c r="KT29" s="757"/>
      <c r="KU29" s="757"/>
      <c r="KV29" s="757"/>
      <c r="KW29" s="757"/>
      <c r="KX29" s="757"/>
      <c r="KY29" s="757"/>
      <c r="KZ29" s="757"/>
      <c r="LA29" s="757"/>
      <c r="LB29" s="757"/>
      <c r="LC29" s="757"/>
      <c r="LD29" s="757"/>
      <c r="LE29" s="757"/>
      <c r="LF29" s="757"/>
      <c r="LG29" s="757"/>
      <c r="LH29" s="757"/>
      <c r="LI29" s="757"/>
      <c r="LJ29" s="757"/>
      <c r="LK29" s="757"/>
      <c r="LL29" s="757"/>
      <c r="LM29" s="757"/>
      <c r="LN29" s="757"/>
      <c r="LO29" s="757"/>
      <c r="LP29" s="757"/>
      <c r="LQ29" s="757"/>
      <c r="LR29" s="757"/>
      <c r="LS29" s="757"/>
      <c r="LT29" s="757"/>
      <c r="LU29" s="757"/>
      <c r="LV29" s="757"/>
      <c r="LW29" s="757"/>
      <c r="LX29" s="757"/>
      <c r="LY29" s="757"/>
      <c r="LZ29" s="757"/>
      <c r="MA29" s="757"/>
      <c r="MB29" s="757"/>
      <c r="MC29" s="757"/>
      <c r="MD29" s="757"/>
      <c r="ME29" s="757"/>
      <c r="MF29" s="757"/>
      <c r="MG29" s="757"/>
      <c r="MH29" s="757"/>
      <c r="MI29" s="757"/>
      <c r="MJ29" s="757"/>
      <c r="MK29" s="757"/>
      <c r="ML29" s="757"/>
      <c r="MM29" s="757"/>
      <c r="MN29" s="757"/>
      <c r="MO29" s="757"/>
      <c r="MP29" s="757"/>
      <c r="MQ29" s="757"/>
      <c r="MR29" s="757"/>
      <c r="MS29" s="757"/>
      <c r="MT29" s="757"/>
      <c r="MU29" s="757"/>
      <c r="MV29" s="757"/>
      <c r="MW29" s="757"/>
      <c r="MX29" s="757"/>
      <c r="MY29" s="757"/>
      <c r="MZ29" s="757"/>
      <c r="NA29" s="757"/>
      <c r="NB29" s="757"/>
      <c r="NC29" s="757"/>
      <c r="ND29" s="757"/>
      <c r="NE29" s="757"/>
      <c r="NF29" s="757"/>
      <c r="NG29" s="757"/>
      <c r="NH29" s="757"/>
      <c r="NI29" s="757"/>
      <c r="NJ29" s="757"/>
      <c r="NK29" s="757"/>
      <c r="NL29" s="757"/>
      <c r="NM29" s="757"/>
      <c r="NN29" s="757"/>
      <c r="NO29" s="757"/>
      <c r="NP29" s="757"/>
      <c r="NQ29" s="757"/>
      <c r="NR29" s="757"/>
      <c r="NS29" s="757"/>
      <c r="NT29" s="757"/>
      <c r="NU29" s="757"/>
      <c r="NV29" s="757"/>
      <c r="NW29" s="757"/>
      <c r="NX29" s="757"/>
      <c r="NY29" s="757"/>
      <c r="NZ29" s="757"/>
      <c r="OA29" s="757"/>
      <c r="OB29" s="757"/>
      <c r="OC29" s="757"/>
      <c r="OD29" s="757"/>
      <c r="OE29" s="757"/>
      <c r="OF29" s="757"/>
      <c r="OG29" s="757"/>
      <c r="OH29" s="757"/>
      <c r="OI29" s="757"/>
      <c r="OJ29" s="757"/>
      <c r="OK29" s="757"/>
      <c r="OL29" s="757"/>
      <c r="OM29" s="757"/>
      <c r="ON29" s="757"/>
      <c r="OO29" s="757"/>
      <c r="OP29" s="757"/>
      <c r="OQ29" s="757"/>
      <c r="OR29" s="757"/>
      <c r="OS29" s="757"/>
      <c r="OT29" s="757"/>
      <c r="OU29" s="757"/>
      <c r="OV29" s="757"/>
      <c r="OW29" s="757"/>
      <c r="OX29" s="757"/>
      <c r="OY29" s="757"/>
      <c r="OZ29" s="757"/>
      <c r="PA29" s="757"/>
      <c r="PB29" s="757"/>
      <c r="PC29" s="757"/>
      <c r="PD29" s="757"/>
      <c r="PE29" s="757"/>
      <c r="PF29" s="757"/>
      <c r="PG29" s="757"/>
      <c r="PH29" s="757"/>
      <c r="PI29" s="757"/>
      <c r="PJ29" s="757"/>
      <c r="PK29" s="757"/>
      <c r="PL29" s="757"/>
      <c r="PM29" s="757"/>
      <c r="PN29" s="757"/>
      <c r="PO29" s="757"/>
      <c r="PP29" s="757"/>
      <c r="PQ29" s="757"/>
      <c r="PR29" s="757"/>
      <c r="PS29" s="757"/>
      <c r="PT29" s="757"/>
      <c r="PU29" s="757"/>
      <c r="PV29" s="757"/>
      <c r="PW29" s="757"/>
      <c r="PX29" s="757"/>
      <c r="PY29" s="757"/>
      <c r="PZ29" s="757"/>
      <c r="QA29" s="757"/>
      <c r="QB29" s="757"/>
      <c r="QC29" s="757"/>
      <c r="QD29" s="757"/>
      <c r="QE29" s="757"/>
      <c r="QF29" s="757"/>
      <c r="QG29" s="757"/>
      <c r="QH29" s="757"/>
      <c r="QI29" s="757"/>
      <c r="QJ29" s="757"/>
      <c r="QK29" s="757"/>
      <c r="QL29" s="757"/>
      <c r="QM29" s="757"/>
      <c r="QN29" s="757"/>
      <c r="QO29" s="757"/>
      <c r="QP29" s="757"/>
      <c r="QQ29" s="757"/>
      <c r="QR29" s="757"/>
      <c r="QS29" s="757"/>
      <c r="QT29" s="757"/>
      <c r="QU29" s="757"/>
      <c r="QV29" s="757"/>
      <c r="QW29" s="757"/>
      <c r="QX29" s="757"/>
      <c r="QY29" s="757"/>
      <c r="QZ29" s="757"/>
      <c r="RA29" s="757"/>
      <c r="RB29" s="757"/>
      <c r="RC29" s="757"/>
      <c r="RD29" s="757"/>
      <c r="RE29" s="757"/>
      <c r="RF29" s="757"/>
      <c r="RG29" s="757"/>
      <c r="RH29" s="757"/>
      <c r="RI29" s="757"/>
      <c r="RJ29" s="757"/>
      <c r="RK29" s="757"/>
      <c r="RL29" s="757"/>
      <c r="RM29" s="757"/>
      <c r="RN29" s="757"/>
      <c r="RO29" s="757"/>
      <c r="RP29" s="757"/>
      <c r="RQ29" s="757"/>
      <c r="RR29" s="757"/>
      <c r="RS29" s="757"/>
      <c r="RT29" s="757"/>
      <c r="RU29" s="757"/>
      <c r="RV29" s="757"/>
      <c r="RW29" s="757"/>
      <c r="RX29" s="757"/>
      <c r="RY29" s="757"/>
      <c r="RZ29" s="757"/>
      <c r="SA29" s="757"/>
      <c r="SB29" s="757"/>
      <c r="SC29" s="757"/>
      <c r="SD29" s="757"/>
      <c r="SE29" s="757"/>
      <c r="SF29" s="757"/>
      <c r="SG29" s="757"/>
      <c r="SH29" s="757"/>
      <c r="SI29" s="757"/>
      <c r="SJ29" s="757"/>
      <c r="SK29" s="757"/>
      <c r="SL29" s="757"/>
      <c r="SM29" s="757"/>
      <c r="SN29" s="757"/>
      <c r="SO29" s="757"/>
      <c r="SP29" s="757"/>
      <c r="SQ29" s="757"/>
      <c r="SR29" s="757"/>
      <c r="SS29" s="757"/>
      <c r="ST29" s="757"/>
      <c r="SU29" s="757"/>
      <c r="SV29" s="757"/>
      <c r="SW29" s="757"/>
      <c r="SX29" s="757"/>
      <c r="SY29" s="757"/>
      <c r="SZ29" s="757"/>
      <c r="TA29" s="757"/>
      <c r="TB29" s="757"/>
      <c r="TC29" s="757"/>
      <c r="TD29" s="757"/>
      <c r="TE29" s="757"/>
      <c r="TF29" s="757"/>
      <c r="TG29" s="757"/>
      <c r="TH29" s="757"/>
      <c r="TI29" s="757"/>
      <c r="TJ29" s="757"/>
      <c r="TK29" s="757"/>
      <c r="TL29" s="757"/>
      <c r="TM29" s="757"/>
      <c r="TN29" s="757"/>
      <c r="TO29" s="757"/>
      <c r="TP29" s="757"/>
      <c r="TQ29" s="757"/>
      <c r="TR29" s="757"/>
      <c r="TS29" s="757"/>
      <c r="TT29" s="757"/>
      <c r="TU29" s="757"/>
      <c r="TV29" s="757"/>
      <c r="TW29" s="757"/>
      <c r="TX29" s="757"/>
      <c r="TY29" s="757"/>
      <c r="TZ29" s="757"/>
      <c r="UA29" s="757"/>
      <c r="UB29" s="757"/>
      <c r="UC29" s="757"/>
      <c r="UD29" s="757"/>
      <c r="UE29" s="757"/>
      <c r="UF29" s="757"/>
      <c r="UG29" s="757"/>
      <c r="UH29" s="757"/>
      <c r="UI29" s="757"/>
      <c r="UJ29" s="757"/>
      <c r="UK29" s="757"/>
      <c r="UL29" s="757"/>
      <c r="UM29" s="757"/>
      <c r="UN29" s="757"/>
      <c r="UO29" s="757"/>
      <c r="UP29" s="757"/>
      <c r="UQ29" s="757"/>
      <c r="UR29" s="757"/>
      <c r="US29" s="757"/>
      <c r="UT29" s="757"/>
      <c r="UU29" s="757"/>
      <c r="UV29" s="757"/>
      <c r="UW29" s="757"/>
      <c r="UX29" s="757"/>
      <c r="UY29" s="757"/>
      <c r="UZ29" s="757"/>
      <c r="VA29" s="757"/>
      <c r="VB29" s="757"/>
      <c r="VC29" s="757"/>
      <c r="VD29" s="757"/>
      <c r="VE29" s="757"/>
      <c r="VF29" s="757"/>
      <c r="VG29" s="757"/>
      <c r="VH29" s="757"/>
      <c r="VI29" s="757"/>
      <c r="VJ29" s="757"/>
      <c r="VK29" s="757"/>
      <c r="VL29" s="757"/>
      <c r="VM29" s="757"/>
      <c r="VN29" s="757"/>
      <c r="VO29" s="757"/>
      <c r="VP29" s="757"/>
      <c r="VQ29" s="757"/>
      <c r="VR29" s="757"/>
      <c r="VS29" s="757"/>
      <c r="VT29" s="757"/>
      <c r="VU29" s="757"/>
      <c r="VV29" s="757"/>
      <c r="VW29" s="757"/>
      <c r="VX29" s="757"/>
      <c r="VY29" s="757"/>
      <c r="VZ29" s="757"/>
      <c r="WA29" s="757"/>
      <c r="WB29" s="757"/>
      <c r="WC29" s="757"/>
      <c r="WD29" s="757"/>
      <c r="WE29" s="757"/>
      <c r="WF29" s="757"/>
      <c r="WG29" s="757"/>
      <c r="WH29" s="757"/>
      <c r="WI29" s="757"/>
      <c r="WJ29" s="757"/>
      <c r="WK29" s="757"/>
      <c r="WL29" s="757"/>
      <c r="WM29" s="757"/>
      <c r="WN29" s="757"/>
      <c r="WO29" s="757"/>
      <c r="WP29" s="757"/>
      <c r="WQ29" s="757"/>
      <c r="WR29" s="757"/>
      <c r="WS29" s="757"/>
      <c r="WT29" s="757"/>
      <c r="WU29" s="757"/>
      <c r="WV29" s="757"/>
      <c r="WW29" s="757"/>
      <c r="WX29" s="757"/>
      <c r="WY29" s="757"/>
      <c r="WZ29" s="757"/>
      <c r="XA29" s="757"/>
      <c r="XB29" s="757"/>
      <c r="XC29" s="757"/>
      <c r="XD29" s="757"/>
      <c r="XE29" s="757"/>
      <c r="XF29" s="757"/>
      <c r="XG29" s="757"/>
      <c r="XH29" s="757"/>
      <c r="XI29" s="757"/>
      <c r="XJ29" s="757"/>
      <c r="XK29" s="757"/>
      <c r="XL29" s="757"/>
      <c r="XM29" s="757"/>
      <c r="XN29" s="757"/>
      <c r="XO29" s="757"/>
      <c r="XP29" s="757"/>
      <c r="XQ29" s="757"/>
      <c r="XR29" s="757"/>
      <c r="XS29" s="757"/>
      <c r="XT29" s="757"/>
      <c r="XU29" s="757"/>
      <c r="XV29" s="757"/>
      <c r="XW29" s="757"/>
      <c r="XX29" s="757"/>
      <c r="XY29" s="757"/>
      <c r="XZ29" s="757"/>
      <c r="YA29" s="757"/>
      <c r="YB29" s="757"/>
      <c r="YC29" s="757"/>
      <c r="YD29" s="757"/>
      <c r="YE29" s="757"/>
      <c r="YF29" s="757"/>
      <c r="YG29" s="757"/>
      <c r="YH29" s="757"/>
      <c r="YI29" s="757"/>
      <c r="YJ29" s="757"/>
      <c r="YK29" s="757"/>
      <c r="YL29" s="757"/>
      <c r="YM29" s="757"/>
      <c r="YN29" s="757"/>
      <c r="YO29" s="757"/>
      <c r="YP29" s="757"/>
      <c r="YQ29" s="757"/>
      <c r="YR29" s="757"/>
      <c r="YS29" s="757"/>
      <c r="YT29" s="757"/>
      <c r="YU29" s="757"/>
      <c r="YV29" s="757"/>
      <c r="YW29" s="757"/>
      <c r="YX29" s="757"/>
      <c r="YY29" s="757"/>
      <c r="YZ29" s="757"/>
      <c r="ZA29" s="757"/>
      <c r="ZB29" s="757"/>
      <c r="ZC29" s="757"/>
      <c r="ZD29" s="757"/>
      <c r="ZE29" s="757"/>
      <c r="ZF29" s="757"/>
      <c r="ZG29" s="757"/>
      <c r="ZH29" s="757"/>
      <c r="ZI29" s="757"/>
      <c r="ZJ29" s="757"/>
      <c r="ZK29" s="757"/>
      <c r="ZL29" s="757"/>
      <c r="ZM29" s="757"/>
      <c r="ZN29" s="757"/>
      <c r="ZO29" s="757"/>
      <c r="ZP29" s="757"/>
      <c r="ZQ29" s="757"/>
      <c r="ZR29" s="757"/>
      <c r="ZS29" s="757"/>
      <c r="ZT29" s="757"/>
      <c r="ZU29" s="757"/>
      <c r="ZV29" s="757"/>
      <c r="ZW29" s="757"/>
      <c r="ZX29" s="757"/>
      <c r="ZY29" s="757"/>
      <c r="ZZ29" s="757"/>
      <c r="AAA29" s="757"/>
      <c r="AAB29" s="757"/>
      <c r="AAC29" s="757"/>
      <c r="AAD29" s="757"/>
      <c r="AAE29" s="757"/>
      <c r="AAF29" s="757"/>
      <c r="AAG29" s="757"/>
      <c r="AAH29" s="757"/>
      <c r="AAI29" s="757"/>
      <c r="AAJ29" s="757"/>
      <c r="AAK29" s="757"/>
      <c r="AAL29" s="757"/>
      <c r="AAM29" s="757"/>
      <c r="AAN29" s="757"/>
      <c r="AAO29" s="757"/>
      <c r="AAP29" s="757"/>
      <c r="AAQ29" s="757"/>
      <c r="AAR29" s="757"/>
      <c r="AAS29" s="757"/>
      <c r="AAT29" s="757"/>
      <c r="AAU29" s="757"/>
      <c r="AAV29" s="757"/>
      <c r="AAW29" s="757"/>
      <c r="AAX29" s="757"/>
      <c r="AAY29" s="757"/>
      <c r="AAZ29" s="757"/>
      <c r="ABA29" s="757"/>
      <c r="ABB29" s="757"/>
      <c r="ABC29" s="757"/>
      <c r="ABD29" s="757"/>
      <c r="ABE29" s="757"/>
      <c r="ABF29" s="757"/>
      <c r="ABG29" s="757"/>
      <c r="ABH29" s="757"/>
      <c r="ABI29" s="757"/>
      <c r="ABJ29" s="757"/>
      <c r="ABK29" s="757"/>
      <c r="ABL29" s="757"/>
      <c r="ABM29" s="757"/>
      <c r="ABN29" s="757"/>
      <c r="ABO29" s="757"/>
      <c r="ABP29" s="757"/>
      <c r="ABQ29" s="757"/>
      <c r="ABR29" s="757"/>
      <c r="ABS29" s="757"/>
      <c r="ABT29" s="757"/>
      <c r="ABU29" s="757"/>
      <c r="ABV29" s="757"/>
      <c r="ABW29" s="757"/>
      <c r="ABX29" s="757"/>
      <c r="ABY29" s="757"/>
      <c r="ABZ29" s="757"/>
      <c r="ACA29" s="757"/>
      <c r="ACB29" s="757"/>
      <c r="ACC29" s="757"/>
      <c r="ACD29" s="757"/>
      <c r="ACE29" s="757"/>
      <c r="ACF29" s="757"/>
      <c r="ACG29" s="757"/>
      <c r="ACH29" s="757"/>
      <c r="ACI29" s="757"/>
      <c r="ACJ29" s="757"/>
      <c r="ACK29" s="757"/>
      <c r="ACL29" s="757"/>
      <c r="ACM29" s="757"/>
      <c r="ACN29" s="757"/>
      <c r="ACO29" s="757"/>
      <c r="ACP29" s="757"/>
      <c r="ACQ29" s="757"/>
      <c r="ACR29" s="757"/>
      <c r="ACS29" s="757"/>
      <c r="ACT29" s="757"/>
      <c r="ACU29" s="757"/>
      <c r="ACV29" s="757"/>
      <c r="ACW29" s="757"/>
      <c r="ACX29" s="757"/>
      <c r="ACY29" s="757"/>
      <c r="ACZ29" s="757"/>
      <c r="ADA29" s="757"/>
      <c r="ADB29" s="757"/>
      <c r="ADC29" s="757"/>
      <c r="ADD29" s="757"/>
      <c r="ADE29" s="757"/>
      <c r="ADF29" s="757"/>
      <c r="ADG29" s="757"/>
      <c r="ADH29" s="757"/>
      <c r="ADI29" s="757"/>
      <c r="ADJ29" s="757"/>
      <c r="ADK29" s="757"/>
      <c r="ADL29" s="757"/>
      <c r="ADM29" s="757"/>
      <c r="ADN29" s="757"/>
      <c r="ADO29" s="757"/>
      <c r="ADP29" s="757"/>
      <c r="ADQ29" s="757"/>
      <c r="ADR29" s="757"/>
      <c r="ADS29" s="757"/>
      <c r="ADT29" s="757"/>
      <c r="ADU29" s="757"/>
      <c r="ADV29" s="757"/>
      <c r="ADW29" s="757"/>
      <c r="ADX29" s="757"/>
      <c r="ADY29" s="757"/>
      <c r="ADZ29" s="757"/>
      <c r="AEA29" s="757"/>
      <c r="AEB29" s="757"/>
      <c r="AEC29" s="757"/>
      <c r="AED29" s="757"/>
      <c r="AEE29" s="757"/>
      <c r="AEF29" s="757"/>
      <c r="AEG29" s="757"/>
      <c r="AEH29" s="757"/>
      <c r="AEI29" s="757"/>
      <c r="AEJ29" s="757"/>
      <c r="AEK29" s="757"/>
      <c r="AEL29" s="757"/>
      <c r="AEM29" s="757"/>
      <c r="AEN29" s="757"/>
      <c r="AEO29" s="757"/>
      <c r="AEP29" s="757"/>
      <c r="AEQ29" s="757"/>
      <c r="AER29" s="757"/>
      <c r="AES29" s="757"/>
      <c r="AET29" s="757"/>
      <c r="AEU29" s="757"/>
      <c r="AEV29" s="757"/>
      <c r="AEW29" s="757"/>
      <c r="AEX29" s="757"/>
      <c r="AEY29" s="757"/>
      <c r="AEZ29" s="757"/>
      <c r="AFA29" s="757"/>
      <c r="AFB29" s="757"/>
      <c r="AFC29" s="757"/>
      <c r="AFD29" s="757"/>
      <c r="AFE29" s="757"/>
      <c r="AFF29" s="757"/>
      <c r="AFG29" s="757"/>
      <c r="AFH29" s="757"/>
      <c r="AFI29" s="757"/>
      <c r="AFJ29" s="757"/>
      <c r="AFK29" s="757"/>
      <c r="AFL29" s="757"/>
      <c r="AFM29" s="757"/>
      <c r="AFN29" s="757"/>
      <c r="AFO29" s="757"/>
      <c r="AFP29" s="757"/>
      <c r="AFQ29" s="757"/>
      <c r="AFR29" s="757"/>
      <c r="AFS29" s="757"/>
      <c r="AFT29" s="757"/>
      <c r="AFU29" s="757"/>
      <c r="AFV29" s="757"/>
      <c r="AFW29" s="757"/>
      <c r="AFX29" s="757"/>
      <c r="AFY29" s="757"/>
      <c r="AFZ29" s="757"/>
      <c r="AGA29" s="757"/>
      <c r="AGB29" s="757"/>
      <c r="AGC29" s="757"/>
      <c r="AGD29" s="757"/>
      <c r="AGE29" s="757"/>
      <c r="AGF29" s="757"/>
      <c r="AGG29" s="757"/>
      <c r="AGH29" s="757"/>
      <c r="AGI29" s="757"/>
      <c r="AGJ29" s="757"/>
      <c r="AGK29" s="757"/>
      <c r="AGL29" s="757"/>
      <c r="AGM29" s="757"/>
      <c r="AGN29" s="757"/>
      <c r="AGO29" s="757"/>
      <c r="AGP29" s="757"/>
      <c r="AGQ29" s="757"/>
      <c r="AGR29" s="757"/>
      <c r="AGS29" s="757"/>
      <c r="AGT29" s="757"/>
      <c r="AGU29" s="757"/>
      <c r="AGV29" s="757"/>
      <c r="AGW29" s="757"/>
      <c r="AGX29" s="757"/>
      <c r="AGY29" s="757"/>
      <c r="AGZ29" s="757"/>
      <c r="AHA29" s="757"/>
      <c r="AHB29" s="757"/>
      <c r="AHC29" s="757"/>
      <c r="AHD29" s="757"/>
      <c r="AHE29" s="757"/>
      <c r="AHF29" s="757"/>
      <c r="AHG29" s="757"/>
      <c r="AHH29" s="757"/>
      <c r="AHI29" s="757"/>
      <c r="AHJ29" s="757"/>
      <c r="AHK29" s="757"/>
      <c r="AHL29" s="757"/>
      <c r="AHM29" s="757"/>
      <c r="AHN29" s="757"/>
      <c r="AHO29" s="757"/>
      <c r="AHP29" s="757"/>
      <c r="AHQ29" s="757"/>
      <c r="AHR29" s="757"/>
      <c r="AHS29" s="757"/>
      <c r="AHT29" s="757"/>
      <c r="AHU29" s="757"/>
      <c r="AHV29" s="757"/>
      <c r="AHW29" s="757"/>
      <c r="AHX29" s="757"/>
      <c r="AHY29" s="757"/>
      <c r="AHZ29" s="757"/>
      <c r="AIA29" s="757"/>
      <c r="AIB29" s="757"/>
      <c r="AIC29" s="757"/>
      <c r="AID29" s="757"/>
      <c r="AIE29" s="757"/>
      <c r="AIF29" s="757"/>
      <c r="AIG29" s="757"/>
      <c r="AIH29" s="757"/>
      <c r="AII29" s="757"/>
      <c r="AIJ29" s="757"/>
      <c r="AIK29" s="757"/>
      <c r="AIL29" s="757"/>
      <c r="AIM29" s="757"/>
      <c r="AIN29" s="757"/>
      <c r="AIO29" s="757"/>
      <c r="AIP29" s="757"/>
      <c r="AIQ29" s="757"/>
      <c r="AIR29" s="757"/>
      <c r="AIS29" s="757"/>
      <c r="AIT29" s="757"/>
      <c r="AIU29" s="757"/>
      <c r="AIV29" s="757"/>
      <c r="AIW29" s="757"/>
      <c r="AIX29" s="757"/>
      <c r="AIY29" s="757"/>
      <c r="AIZ29" s="757"/>
      <c r="AJA29" s="757"/>
      <c r="AJB29" s="757"/>
      <c r="AJC29" s="757"/>
      <c r="AJD29" s="757"/>
      <c r="AJE29" s="757"/>
      <c r="AJF29" s="757"/>
      <c r="AJG29" s="757"/>
      <c r="AJH29" s="757"/>
      <c r="AJI29" s="757"/>
      <c r="AJJ29" s="757"/>
      <c r="AJK29" s="757"/>
      <c r="AJL29" s="757"/>
      <c r="AJM29" s="757"/>
      <c r="AJN29" s="757"/>
      <c r="AJO29" s="757"/>
      <c r="AJP29" s="757"/>
      <c r="AJQ29" s="757"/>
      <c r="AJR29" s="757"/>
      <c r="AJS29" s="757"/>
      <c r="AJT29" s="757"/>
      <c r="AJU29" s="757"/>
      <c r="AJV29" s="757"/>
      <c r="AJW29" s="757"/>
      <c r="AJX29" s="757"/>
      <c r="AJY29" s="757"/>
      <c r="AJZ29" s="757"/>
      <c r="AKA29" s="757"/>
      <c r="AKB29" s="757"/>
      <c r="AKC29" s="757"/>
      <c r="AKD29" s="757"/>
      <c r="AKE29" s="757"/>
      <c r="AKF29" s="757"/>
      <c r="AKG29" s="757"/>
      <c r="AKH29" s="757"/>
      <c r="AKI29" s="757"/>
      <c r="AKJ29" s="757"/>
      <c r="AKK29" s="757"/>
      <c r="AKL29" s="757"/>
      <c r="AKM29" s="757"/>
      <c r="AKN29" s="757"/>
      <c r="AKO29" s="757"/>
      <c r="AKP29" s="757"/>
      <c r="AKQ29" s="757"/>
      <c r="AKR29" s="757"/>
      <c r="AKS29" s="757"/>
      <c r="AKT29" s="757"/>
      <c r="AKU29" s="757"/>
      <c r="AKV29" s="757"/>
      <c r="AKW29" s="757"/>
      <c r="AKX29" s="757"/>
      <c r="AKY29" s="757"/>
      <c r="AKZ29" s="757"/>
      <c r="ALA29" s="757"/>
      <c r="ALB29" s="757"/>
      <c r="ALC29" s="757"/>
      <c r="ALD29" s="757"/>
      <c r="ALE29" s="757"/>
      <c r="ALF29" s="757"/>
      <c r="ALG29" s="757"/>
      <c r="ALH29" s="757"/>
      <c r="ALI29" s="757"/>
      <c r="ALJ29" s="757"/>
      <c r="ALK29" s="757"/>
      <c r="ALL29" s="757"/>
      <c r="ALM29" s="757"/>
      <c r="ALN29" s="757"/>
      <c r="ALO29" s="757"/>
      <c r="ALP29" s="757"/>
      <c r="ALQ29" s="757"/>
      <c r="ALR29" s="757"/>
      <c r="ALS29" s="757"/>
      <c r="ALT29" s="757"/>
      <c r="ALU29" s="757"/>
      <c r="ALV29" s="757"/>
      <c r="ALW29" s="757"/>
      <c r="ALX29" s="757"/>
      <c r="ALY29" s="757"/>
      <c r="ALZ29" s="757"/>
      <c r="AMA29" s="757"/>
      <c r="AMB29" s="757"/>
      <c r="AMC29" s="757"/>
      <c r="AMD29" s="757"/>
      <c r="AME29" s="757"/>
      <c r="AMF29" s="757"/>
      <c r="AMG29" s="757"/>
      <c r="AMH29" s="757"/>
      <c r="AMI29" s="757"/>
      <c r="AMJ29" s="757"/>
      <c r="AMK29" s="757"/>
      <c r="AML29" s="757"/>
      <c r="AMM29" s="757"/>
      <c r="AMN29" s="757"/>
      <c r="AMO29" s="757"/>
      <c r="AMP29" s="757"/>
      <c r="AMQ29" s="757"/>
      <c r="AMR29" s="757"/>
      <c r="AMS29" s="757"/>
      <c r="AMT29" s="757"/>
      <c r="AMU29" s="757"/>
      <c r="AMV29" s="757"/>
      <c r="AMW29" s="757"/>
      <c r="AMX29" s="757"/>
      <c r="AMY29" s="757"/>
      <c r="AMZ29" s="757"/>
      <c r="ANA29" s="757"/>
      <c r="ANB29" s="757"/>
      <c r="ANC29" s="757"/>
      <c r="AND29" s="757"/>
      <c r="ANE29" s="757"/>
      <c r="ANF29" s="757"/>
      <c r="ANG29" s="757"/>
      <c r="ANH29" s="757"/>
      <c r="ANI29" s="757"/>
      <c r="ANJ29" s="757"/>
      <c r="ANK29" s="757"/>
      <c r="ANL29" s="757"/>
      <c r="ANM29" s="757"/>
      <c r="ANN29" s="757"/>
      <c r="ANO29" s="757"/>
      <c r="ANP29" s="757"/>
      <c r="ANQ29" s="757"/>
      <c r="ANR29" s="757"/>
      <c r="ANS29" s="757"/>
      <c r="ANT29" s="757"/>
      <c r="ANU29" s="757"/>
      <c r="ANV29" s="757"/>
      <c r="ANW29" s="757"/>
      <c r="ANX29" s="757"/>
      <c r="ANY29" s="757"/>
      <c r="ANZ29" s="757"/>
      <c r="AOA29" s="757"/>
      <c r="AOB29" s="757"/>
      <c r="AOC29" s="757"/>
      <c r="AOD29" s="757"/>
      <c r="AOE29" s="757"/>
      <c r="AOF29" s="757"/>
      <c r="AOG29" s="757"/>
      <c r="AOH29" s="757"/>
      <c r="AOI29" s="757"/>
      <c r="AOJ29" s="757"/>
      <c r="AOK29" s="757"/>
      <c r="AOL29" s="757"/>
      <c r="AOM29" s="757"/>
      <c r="AON29" s="757"/>
      <c r="AOO29" s="757"/>
      <c r="AOP29" s="757"/>
      <c r="AOQ29" s="757"/>
      <c r="AOR29" s="757"/>
      <c r="AOS29" s="757"/>
      <c r="AOT29" s="757"/>
      <c r="AOU29" s="757"/>
      <c r="AOV29" s="757"/>
      <c r="AOW29" s="757"/>
      <c r="AOX29" s="757"/>
      <c r="AOY29" s="757"/>
      <c r="AOZ29" s="757"/>
      <c r="APA29" s="757"/>
      <c r="APB29" s="757"/>
      <c r="APC29" s="757"/>
      <c r="APD29" s="757"/>
      <c r="APE29" s="757"/>
      <c r="APF29" s="757"/>
      <c r="APG29" s="757"/>
      <c r="APH29" s="757"/>
      <c r="API29" s="757"/>
      <c r="APJ29" s="757"/>
      <c r="APK29" s="757"/>
      <c r="APL29" s="757"/>
      <c r="APM29" s="757"/>
      <c r="APN29" s="757"/>
      <c r="APO29" s="757"/>
      <c r="APP29" s="757"/>
      <c r="APQ29" s="757"/>
      <c r="APR29" s="757"/>
      <c r="APS29" s="757"/>
      <c r="APT29" s="757"/>
      <c r="APU29" s="757"/>
      <c r="APV29" s="757"/>
      <c r="APW29" s="757"/>
      <c r="APX29" s="757"/>
      <c r="APY29" s="757"/>
      <c r="APZ29" s="757"/>
      <c r="AQA29" s="757"/>
      <c r="AQB29" s="757"/>
      <c r="AQC29" s="757"/>
      <c r="AQD29" s="757"/>
      <c r="AQE29" s="757"/>
      <c r="AQF29" s="757"/>
      <c r="AQG29" s="757"/>
      <c r="AQH29" s="757"/>
      <c r="AQI29" s="757"/>
      <c r="AQJ29" s="757"/>
      <c r="AQK29" s="757"/>
      <c r="AQL29" s="757"/>
      <c r="AQM29" s="757"/>
      <c r="AQN29" s="757"/>
      <c r="AQO29" s="757"/>
      <c r="AQP29" s="757"/>
      <c r="AQQ29" s="757"/>
      <c r="AQR29" s="757"/>
      <c r="AQS29" s="757"/>
      <c r="AQT29" s="757"/>
      <c r="AQU29" s="757"/>
      <c r="AQV29" s="757"/>
      <c r="AQW29" s="757"/>
      <c r="AQX29" s="757"/>
      <c r="AQY29" s="757"/>
      <c r="AQZ29" s="757"/>
      <c r="ARA29" s="757"/>
      <c r="ARB29" s="757"/>
      <c r="ARC29" s="757"/>
      <c r="ARD29" s="757"/>
      <c r="ARE29" s="757"/>
      <c r="ARF29" s="757"/>
      <c r="ARG29" s="757"/>
      <c r="ARH29" s="757"/>
      <c r="ARI29" s="757"/>
      <c r="ARJ29" s="757"/>
      <c r="ARK29" s="757"/>
      <c r="ARL29" s="757"/>
      <c r="ARM29" s="757"/>
      <c r="ARN29" s="757"/>
      <c r="ARO29" s="757"/>
      <c r="ARP29" s="757"/>
      <c r="ARQ29" s="757"/>
      <c r="ARR29" s="757"/>
      <c r="ARS29" s="757"/>
      <c r="ART29" s="757"/>
      <c r="ARU29" s="757"/>
      <c r="ARV29" s="757"/>
      <c r="ARW29" s="757"/>
      <c r="ARX29" s="757"/>
      <c r="ARY29" s="757"/>
      <c r="ARZ29" s="757"/>
      <c r="ASA29" s="757"/>
      <c r="ASB29" s="757"/>
      <c r="ASC29" s="757"/>
      <c r="ASD29" s="757"/>
      <c r="ASE29" s="757"/>
      <c r="ASF29" s="757"/>
      <c r="ASG29" s="757"/>
      <c r="ASH29" s="757"/>
      <c r="ASI29" s="757"/>
      <c r="ASJ29" s="757"/>
      <c r="ASK29" s="757"/>
      <c r="ASL29" s="757"/>
      <c r="ASM29" s="757"/>
      <c r="ASN29" s="757"/>
      <c r="ASO29" s="757"/>
      <c r="ASP29" s="757"/>
      <c r="ASQ29" s="757"/>
      <c r="ASR29" s="757"/>
      <c r="ASS29" s="757"/>
      <c r="AST29" s="757"/>
      <c r="ASU29" s="757"/>
      <c r="ASV29" s="757"/>
      <c r="ASW29" s="757"/>
      <c r="ASX29" s="757"/>
      <c r="ASY29" s="757"/>
      <c r="ASZ29" s="757"/>
      <c r="ATA29" s="757"/>
      <c r="ATB29" s="757"/>
      <c r="ATC29" s="757"/>
      <c r="ATD29" s="757"/>
      <c r="ATE29" s="757"/>
      <c r="ATF29" s="757"/>
      <c r="ATG29" s="757"/>
      <c r="ATH29" s="757"/>
      <c r="ATI29" s="757"/>
      <c r="ATJ29" s="757"/>
      <c r="ATK29" s="757"/>
      <c r="ATL29" s="757"/>
      <c r="ATM29" s="757"/>
      <c r="ATN29" s="757"/>
      <c r="ATO29" s="757"/>
      <c r="ATP29" s="757"/>
      <c r="ATQ29" s="757"/>
      <c r="ATR29" s="757"/>
      <c r="ATS29" s="757"/>
      <c r="ATT29" s="757"/>
      <c r="ATU29" s="757"/>
      <c r="ATV29" s="757"/>
      <c r="ATW29" s="757"/>
      <c r="ATX29" s="757"/>
      <c r="ATY29" s="757"/>
      <c r="ATZ29" s="757"/>
      <c r="AUA29" s="757"/>
      <c r="AUB29" s="757"/>
      <c r="AUC29" s="757"/>
      <c r="AUD29" s="757"/>
      <c r="AUE29" s="757"/>
      <c r="AUF29" s="757"/>
      <c r="AUG29" s="757"/>
      <c r="AUH29" s="757"/>
      <c r="AUI29" s="757"/>
      <c r="AUJ29" s="757"/>
      <c r="AUK29" s="757"/>
      <c r="AUL29" s="757"/>
      <c r="AUM29" s="757"/>
      <c r="AUN29" s="757"/>
      <c r="AUO29" s="757"/>
      <c r="AUP29" s="757"/>
      <c r="AUQ29" s="757"/>
      <c r="AUR29" s="757"/>
      <c r="AUS29" s="757"/>
      <c r="AUT29" s="757"/>
      <c r="AUU29" s="757"/>
      <c r="AUV29" s="757"/>
      <c r="AUW29" s="757"/>
      <c r="AUX29" s="757"/>
      <c r="AUY29" s="757"/>
      <c r="AUZ29" s="757"/>
      <c r="AVA29" s="757"/>
      <c r="AVB29" s="757"/>
      <c r="AVC29" s="757"/>
      <c r="AVD29" s="757"/>
      <c r="AVE29" s="757"/>
      <c r="AVF29" s="757"/>
      <c r="AVG29" s="757"/>
      <c r="AVH29" s="757"/>
      <c r="AVI29" s="757"/>
      <c r="AVJ29" s="757"/>
      <c r="AVK29" s="757"/>
      <c r="AVL29" s="757"/>
      <c r="AVM29" s="757"/>
      <c r="AVN29" s="757"/>
      <c r="AVO29" s="757"/>
      <c r="AVP29" s="757"/>
      <c r="AVQ29" s="757"/>
      <c r="AVR29" s="757"/>
      <c r="AVS29" s="757"/>
      <c r="AVT29" s="757"/>
      <c r="AVU29" s="757"/>
      <c r="AVV29" s="757"/>
      <c r="AVW29" s="757"/>
      <c r="AVX29" s="757"/>
      <c r="AVY29" s="757"/>
      <c r="AVZ29" s="757"/>
      <c r="AWA29" s="757"/>
      <c r="AWB29" s="757"/>
      <c r="AWC29" s="757"/>
      <c r="AWD29" s="757"/>
      <c r="AWE29" s="757"/>
      <c r="AWF29" s="757"/>
      <c r="AWG29" s="757"/>
      <c r="AWH29" s="757"/>
      <c r="AWI29" s="757"/>
      <c r="AWJ29" s="757"/>
      <c r="AWK29" s="757"/>
      <c r="AWL29" s="757"/>
      <c r="AWM29" s="757"/>
      <c r="AWN29" s="757"/>
      <c r="AWO29" s="757"/>
      <c r="AWP29" s="757"/>
      <c r="AWQ29" s="757"/>
      <c r="AWR29" s="757"/>
      <c r="AWS29" s="757"/>
      <c r="AWT29" s="757"/>
      <c r="AWU29" s="757"/>
      <c r="AWV29" s="757"/>
      <c r="AWW29" s="757"/>
      <c r="AWX29" s="757"/>
      <c r="AWY29" s="757"/>
      <c r="AWZ29" s="757"/>
      <c r="AXA29" s="757"/>
      <c r="AXB29" s="757"/>
      <c r="AXC29" s="757"/>
      <c r="AXD29" s="757"/>
      <c r="AXE29" s="757"/>
      <c r="AXF29" s="757"/>
      <c r="AXG29" s="757"/>
      <c r="AXH29" s="757"/>
      <c r="AXI29" s="757"/>
      <c r="AXJ29" s="757"/>
      <c r="AXK29" s="757"/>
      <c r="AXL29" s="757"/>
      <c r="AXM29" s="757"/>
      <c r="AXN29" s="757"/>
      <c r="AXO29" s="757"/>
      <c r="AXP29" s="757"/>
      <c r="AXQ29" s="757"/>
      <c r="AXR29" s="757"/>
      <c r="AXS29" s="757"/>
      <c r="AXT29" s="757"/>
      <c r="AXU29" s="757"/>
      <c r="AXV29" s="757"/>
      <c r="AXW29" s="757"/>
      <c r="AXX29" s="757"/>
      <c r="AXY29" s="757"/>
      <c r="AXZ29" s="757"/>
      <c r="AYA29" s="757"/>
      <c r="AYB29" s="757"/>
      <c r="AYC29" s="757"/>
      <c r="AYD29" s="757"/>
      <c r="AYE29" s="757"/>
      <c r="AYF29" s="757"/>
      <c r="AYG29" s="757"/>
      <c r="AYH29" s="757"/>
      <c r="AYI29" s="757"/>
      <c r="AYJ29" s="757"/>
      <c r="AYK29" s="757"/>
      <c r="AYL29" s="757"/>
      <c r="AYM29" s="757"/>
      <c r="AYN29" s="757"/>
      <c r="AYO29" s="757"/>
      <c r="AYP29" s="757"/>
      <c r="AYQ29" s="757"/>
      <c r="AYR29" s="757"/>
      <c r="AYS29" s="757"/>
      <c r="AYT29" s="757"/>
      <c r="AYU29" s="757"/>
      <c r="AYV29" s="757"/>
      <c r="AYW29" s="757"/>
      <c r="AYX29" s="757"/>
      <c r="AYY29" s="757"/>
      <c r="AYZ29" s="757"/>
      <c r="AZA29" s="757"/>
      <c r="AZB29" s="757"/>
      <c r="AZC29" s="757"/>
      <c r="AZD29" s="757"/>
      <c r="AZE29" s="757"/>
      <c r="AZF29" s="757"/>
      <c r="AZG29" s="757"/>
      <c r="AZH29" s="757"/>
      <c r="AZI29" s="757"/>
      <c r="AZJ29" s="757"/>
      <c r="AZK29" s="757"/>
      <c r="AZL29" s="757"/>
      <c r="AZM29" s="757"/>
      <c r="AZN29" s="757"/>
      <c r="AZO29" s="757"/>
      <c r="AZP29" s="757"/>
      <c r="AZQ29" s="757"/>
      <c r="AZR29" s="757"/>
      <c r="AZS29" s="757"/>
      <c r="AZT29" s="757"/>
      <c r="AZU29" s="757"/>
      <c r="AZV29" s="757"/>
      <c r="AZW29" s="757"/>
      <c r="AZX29" s="757"/>
      <c r="AZY29" s="757"/>
      <c r="AZZ29" s="757"/>
      <c r="BAA29" s="757"/>
      <c r="BAB29" s="757"/>
      <c r="BAC29" s="757"/>
      <c r="BAD29" s="757"/>
      <c r="BAE29" s="757"/>
      <c r="BAF29" s="757"/>
      <c r="BAG29" s="757"/>
      <c r="BAH29" s="757"/>
      <c r="BAI29" s="757"/>
      <c r="BAJ29" s="757"/>
      <c r="BAK29" s="757"/>
      <c r="BAL29" s="757"/>
      <c r="BAM29" s="757"/>
      <c r="BAN29" s="757"/>
      <c r="BAO29" s="757"/>
      <c r="BAP29" s="757"/>
      <c r="BAQ29" s="757"/>
      <c r="BAR29" s="757"/>
      <c r="BAS29" s="757"/>
      <c r="BAT29" s="757"/>
      <c r="BAU29" s="757"/>
      <c r="BAV29" s="757"/>
      <c r="BAW29" s="757"/>
      <c r="BAX29" s="757"/>
      <c r="BAY29" s="757"/>
      <c r="BAZ29" s="757"/>
      <c r="BBA29" s="757"/>
      <c r="BBB29" s="757"/>
      <c r="BBC29" s="757"/>
      <c r="BBD29" s="757"/>
      <c r="BBE29" s="757"/>
      <c r="BBF29" s="757"/>
      <c r="BBG29" s="757"/>
      <c r="BBH29" s="757"/>
      <c r="BBI29" s="757"/>
      <c r="BBJ29" s="757"/>
      <c r="BBK29" s="757"/>
      <c r="BBL29" s="757"/>
      <c r="BBM29" s="757"/>
      <c r="BBN29" s="757"/>
      <c r="BBO29" s="757"/>
      <c r="BBP29" s="757"/>
      <c r="BBQ29" s="757"/>
      <c r="BBR29" s="757"/>
      <c r="BBS29" s="757"/>
      <c r="BBT29" s="757"/>
      <c r="BBU29" s="757"/>
      <c r="BBV29" s="757"/>
      <c r="BBW29" s="757"/>
      <c r="BBX29" s="757"/>
      <c r="BBY29" s="757"/>
      <c r="BBZ29" s="757"/>
      <c r="BCA29" s="757"/>
      <c r="BCB29" s="757"/>
      <c r="BCC29" s="757"/>
      <c r="BCD29" s="757"/>
      <c r="BCE29" s="757"/>
      <c r="BCF29" s="757"/>
      <c r="BCG29" s="757"/>
      <c r="BCH29" s="757"/>
      <c r="BCI29" s="757"/>
      <c r="BCJ29" s="757"/>
      <c r="BCK29" s="757"/>
      <c r="BCL29" s="757"/>
      <c r="BCM29" s="757"/>
      <c r="BCN29" s="757"/>
      <c r="BCO29" s="757"/>
      <c r="BCP29" s="757"/>
      <c r="BCQ29" s="757"/>
      <c r="BCR29" s="757"/>
      <c r="BCS29" s="757"/>
      <c r="BCT29" s="757"/>
      <c r="BCU29" s="757"/>
      <c r="BCV29" s="757"/>
      <c r="BCW29" s="757"/>
      <c r="BCX29" s="757"/>
      <c r="BCY29" s="757"/>
      <c r="BCZ29" s="757"/>
      <c r="BDA29" s="757"/>
      <c r="BDB29" s="757"/>
      <c r="BDC29" s="757"/>
      <c r="BDD29" s="757"/>
      <c r="BDE29" s="757"/>
      <c r="BDF29" s="757"/>
      <c r="BDG29" s="757"/>
      <c r="BDH29" s="757"/>
      <c r="BDI29" s="757"/>
      <c r="BDJ29" s="757"/>
      <c r="BDK29" s="757"/>
      <c r="BDL29" s="757"/>
      <c r="BDM29" s="757"/>
      <c r="BDN29" s="757"/>
      <c r="BDO29" s="757"/>
      <c r="BDP29" s="757"/>
      <c r="BDQ29" s="757"/>
      <c r="BDR29" s="757"/>
      <c r="BDS29" s="757"/>
      <c r="BDT29" s="757"/>
      <c r="BDU29" s="757"/>
      <c r="BDV29" s="757"/>
      <c r="BDW29" s="757"/>
      <c r="BDX29" s="757"/>
      <c r="BDY29" s="757"/>
      <c r="BDZ29" s="757"/>
      <c r="BEA29" s="757"/>
      <c r="BEB29" s="757"/>
      <c r="BEC29" s="757"/>
      <c r="BED29" s="757"/>
      <c r="BEE29" s="757"/>
      <c r="BEF29" s="757"/>
      <c r="BEG29" s="757"/>
      <c r="BEH29" s="757"/>
      <c r="BEI29" s="757"/>
      <c r="BEJ29" s="757"/>
      <c r="BEK29" s="757"/>
      <c r="BEL29" s="757"/>
      <c r="BEM29" s="757"/>
      <c r="BEN29" s="757"/>
      <c r="BEO29" s="757"/>
      <c r="BEP29" s="757"/>
      <c r="BEQ29" s="757"/>
      <c r="BER29" s="757"/>
      <c r="BES29" s="757"/>
      <c r="BET29" s="757"/>
      <c r="BEU29" s="757"/>
      <c r="BEV29" s="757"/>
      <c r="BEW29" s="757"/>
      <c r="BEX29" s="757"/>
      <c r="BEY29" s="757"/>
      <c r="BEZ29" s="757"/>
      <c r="BFA29" s="757"/>
      <c r="BFB29" s="757"/>
      <c r="BFC29" s="757"/>
      <c r="BFD29" s="757"/>
      <c r="BFE29" s="757"/>
      <c r="BFF29" s="757"/>
      <c r="BFG29" s="757"/>
      <c r="BFH29" s="757"/>
      <c r="BFI29" s="757"/>
      <c r="BFJ29" s="757"/>
      <c r="BFK29" s="757"/>
      <c r="BFL29" s="757"/>
      <c r="BFM29" s="757"/>
      <c r="BFN29" s="757"/>
      <c r="BFO29" s="757"/>
      <c r="BFP29" s="757"/>
      <c r="BFQ29" s="757"/>
      <c r="BFR29" s="757"/>
      <c r="BFS29" s="757"/>
      <c r="BFT29" s="757"/>
      <c r="BFU29" s="757"/>
      <c r="BFV29" s="757"/>
      <c r="BFW29" s="757"/>
      <c r="BFX29" s="757"/>
      <c r="BFY29" s="757"/>
      <c r="BFZ29" s="757"/>
      <c r="BGA29" s="757"/>
      <c r="BGB29" s="757"/>
      <c r="BGC29" s="757"/>
      <c r="BGD29" s="757"/>
      <c r="BGE29" s="757"/>
      <c r="BGF29" s="757"/>
      <c r="BGG29" s="757"/>
      <c r="BGH29" s="757"/>
      <c r="BGI29" s="757"/>
      <c r="BGJ29" s="757"/>
      <c r="BGK29" s="757"/>
      <c r="BGL29" s="757"/>
      <c r="BGM29" s="757"/>
      <c r="BGN29" s="757"/>
      <c r="BGO29" s="757"/>
      <c r="BGP29" s="757"/>
      <c r="BGQ29" s="757"/>
      <c r="BGR29" s="757"/>
      <c r="BGS29" s="757"/>
      <c r="BGT29" s="757"/>
      <c r="BGU29" s="757"/>
      <c r="BGV29" s="757"/>
      <c r="BGW29" s="757"/>
      <c r="BGX29" s="757"/>
      <c r="BGY29" s="757"/>
      <c r="BGZ29" s="757"/>
      <c r="BHA29" s="757"/>
      <c r="BHB29" s="757"/>
      <c r="BHC29" s="757"/>
      <c r="BHD29" s="757"/>
      <c r="BHE29" s="757"/>
      <c r="BHF29" s="757"/>
      <c r="BHG29" s="757"/>
      <c r="BHH29" s="757"/>
      <c r="BHI29" s="757"/>
      <c r="BHJ29" s="757"/>
      <c r="BHK29" s="757"/>
      <c r="BHL29" s="757"/>
      <c r="BHM29" s="757"/>
      <c r="BHN29" s="757"/>
      <c r="BHO29" s="757"/>
      <c r="BHP29" s="757"/>
      <c r="BHQ29" s="757"/>
      <c r="BHR29" s="757"/>
      <c r="BHS29" s="757"/>
      <c r="BHT29" s="757"/>
      <c r="BHU29" s="757"/>
      <c r="BHV29" s="757"/>
      <c r="BHW29" s="757"/>
      <c r="BHX29" s="757"/>
      <c r="BHY29" s="757"/>
      <c r="BHZ29" s="757"/>
      <c r="BIA29" s="757"/>
      <c r="BIB29" s="757"/>
      <c r="BIC29" s="757"/>
      <c r="BID29" s="757"/>
      <c r="BIE29" s="757"/>
      <c r="BIF29" s="757"/>
      <c r="BIG29" s="757"/>
      <c r="BIH29" s="757"/>
      <c r="BII29" s="757"/>
      <c r="BIJ29" s="757"/>
      <c r="BIK29" s="757"/>
      <c r="BIL29" s="757"/>
      <c r="BIM29" s="757"/>
      <c r="BIN29" s="757"/>
      <c r="BIO29" s="757"/>
      <c r="BIP29" s="757"/>
      <c r="BIQ29" s="757"/>
      <c r="BIR29" s="757"/>
      <c r="BIS29" s="757"/>
      <c r="BIT29" s="757"/>
      <c r="BIU29" s="757"/>
      <c r="BIV29" s="757"/>
      <c r="BIW29" s="757"/>
      <c r="BIX29" s="757"/>
      <c r="BIY29" s="757"/>
      <c r="BIZ29" s="757"/>
      <c r="BJA29" s="757"/>
      <c r="BJB29" s="757"/>
      <c r="BJC29" s="757"/>
      <c r="BJD29" s="757"/>
      <c r="BJE29" s="757"/>
      <c r="BJF29" s="757"/>
      <c r="BJG29" s="757"/>
      <c r="BJH29" s="757"/>
      <c r="BJI29" s="757"/>
      <c r="BJJ29" s="757"/>
      <c r="BJK29" s="757"/>
      <c r="BJL29" s="757"/>
      <c r="BJM29" s="757"/>
      <c r="BJN29" s="757"/>
      <c r="BJO29" s="757"/>
      <c r="BJP29" s="757"/>
      <c r="BJQ29" s="757"/>
      <c r="BJR29" s="757"/>
      <c r="BJS29" s="757"/>
      <c r="BJT29" s="757"/>
      <c r="BJU29" s="757"/>
      <c r="BJV29" s="757"/>
      <c r="BJW29" s="757"/>
      <c r="BJX29" s="757"/>
      <c r="BJY29" s="757"/>
      <c r="BJZ29" s="757"/>
      <c r="BKA29" s="757"/>
      <c r="BKB29" s="757"/>
      <c r="BKC29" s="757"/>
      <c r="BKD29" s="757"/>
      <c r="BKE29" s="757"/>
      <c r="BKF29" s="757"/>
      <c r="BKG29" s="757"/>
      <c r="BKH29" s="757"/>
      <c r="BKI29" s="757"/>
      <c r="BKJ29" s="757"/>
      <c r="BKK29" s="757"/>
      <c r="BKL29" s="757"/>
      <c r="BKM29" s="757"/>
      <c r="BKN29" s="757"/>
      <c r="BKO29" s="757"/>
      <c r="BKP29" s="757"/>
      <c r="BKQ29" s="757"/>
      <c r="BKR29" s="757"/>
      <c r="BKS29" s="757"/>
      <c r="BKT29" s="757"/>
      <c r="BKU29" s="757"/>
      <c r="BKV29" s="757"/>
      <c r="BKW29" s="757"/>
      <c r="BKX29" s="757"/>
      <c r="BKY29" s="757"/>
      <c r="BKZ29" s="757"/>
      <c r="BLA29" s="757"/>
      <c r="BLB29" s="757"/>
      <c r="BLC29" s="757"/>
      <c r="BLD29" s="757"/>
      <c r="BLE29" s="757"/>
      <c r="BLF29" s="757"/>
      <c r="BLG29" s="757"/>
      <c r="BLH29" s="757"/>
      <c r="BLI29" s="757"/>
      <c r="BLJ29" s="757"/>
      <c r="BLK29" s="757"/>
      <c r="BLL29" s="757"/>
      <c r="BLM29" s="757"/>
      <c r="BLN29" s="757"/>
      <c r="BLO29" s="757"/>
      <c r="BLP29" s="757"/>
      <c r="BLQ29" s="757"/>
      <c r="BLR29" s="757"/>
      <c r="BLS29" s="757"/>
      <c r="BLT29" s="757"/>
      <c r="BLU29" s="757"/>
      <c r="BLV29" s="757"/>
      <c r="BLW29" s="757"/>
      <c r="BLX29" s="757"/>
      <c r="BLY29" s="757"/>
      <c r="BLZ29" s="757"/>
      <c r="BMA29" s="757"/>
      <c r="BMB29" s="757"/>
      <c r="BMC29" s="757"/>
      <c r="BMD29" s="757"/>
      <c r="BME29" s="757"/>
      <c r="BMF29" s="757"/>
      <c r="BMG29" s="757"/>
      <c r="BMH29" s="757"/>
      <c r="BMI29" s="757"/>
      <c r="BMJ29" s="757"/>
      <c r="BMK29" s="757"/>
      <c r="BML29" s="757"/>
      <c r="BMM29" s="757"/>
      <c r="BMN29" s="757"/>
      <c r="BMO29" s="757"/>
      <c r="BMP29" s="757"/>
      <c r="BMQ29" s="757"/>
      <c r="BMR29" s="757"/>
      <c r="BMS29" s="757"/>
      <c r="BMT29" s="757"/>
      <c r="BMU29" s="757"/>
      <c r="BMV29" s="757"/>
      <c r="BMW29" s="757"/>
      <c r="BMX29" s="757"/>
      <c r="BMY29" s="757"/>
      <c r="BMZ29" s="757"/>
      <c r="BNA29" s="757"/>
      <c r="BNB29" s="757"/>
      <c r="BNC29" s="757"/>
      <c r="BND29" s="757"/>
      <c r="BNE29" s="757"/>
      <c r="BNF29" s="757"/>
      <c r="BNG29" s="757"/>
      <c r="BNH29" s="757"/>
      <c r="BNI29" s="757"/>
      <c r="BNJ29" s="757"/>
      <c r="BNK29" s="757"/>
      <c r="BNL29" s="757"/>
      <c r="BNM29" s="757"/>
      <c r="BNN29" s="757"/>
      <c r="BNO29" s="757"/>
      <c r="BNP29" s="757"/>
      <c r="BNQ29" s="757"/>
      <c r="BNR29" s="757"/>
      <c r="BNS29" s="757"/>
      <c r="BNT29" s="757"/>
      <c r="BNU29" s="757"/>
      <c r="BNV29" s="757"/>
      <c r="BNW29" s="757"/>
      <c r="BNX29" s="757"/>
      <c r="BNY29" s="757"/>
      <c r="BNZ29" s="757"/>
      <c r="BOA29" s="757"/>
      <c r="BOB29" s="757"/>
      <c r="BOC29" s="757"/>
      <c r="BOD29" s="757"/>
      <c r="BOE29" s="757"/>
      <c r="BOF29" s="757"/>
      <c r="BOG29" s="757"/>
      <c r="BOH29" s="757"/>
      <c r="BOI29" s="757"/>
      <c r="BOJ29" s="757"/>
      <c r="BOK29" s="757"/>
      <c r="BOL29" s="757"/>
      <c r="BOM29" s="757"/>
      <c r="BON29" s="757"/>
      <c r="BOO29" s="757"/>
      <c r="BOP29" s="757"/>
      <c r="BOQ29" s="757"/>
      <c r="BOR29" s="757"/>
      <c r="BOS29" s="757"/>
      <c r="BOT29" s="757"/>
      <c r="BOU29" s="757"/>
      <c r="BOV29" s="757"/>
      <c r="BOW29" s="757"/>
      <c r="BOX29" s="757"/>
      <c r="BOY29" s="757"/>
      <c r="BOZ29" s="757"/>
      <c r="BPA29" s="757"/>
      <c r="BPB29" s="757"/>
      <c r="BPC29" s="757"/>
      <c r="BPD29" s="757"/>
      <c r="BPE29" s="757"/>
      <c r="BPF29" s="757"/>
      <c r="BPG29" s="757"/>
      <c r="BPH29" s="757"/>
      <c r="BPI29" s="757"/>
      <c r="BPJ29" s="757"/>
      <c r="BPK29" s="757"/>
      <c r="BPL29" s="757"/>
      <c r="BPM29" s="757"/>
      <c r="BPN29" s="757"/>
      <c r="BPO29" s="757"/>
      <c r="BPP29" s="757"/>
      <c r="BPQ29" s="757"/>
      <c r="BPR29" s="757"/>
      <c r="BPS29" s="757"/>
      <c r="BPT29" s="757"/>
      <c r="BPU29" s="757"/>
      <c r="BPV29" s="757"/>
      <c r="BPW29" s="757"/>
      <c r="BPX29" s="757"/>
      <c r="BPY29" s="757"/>
      <c r="BPZ29" s="757"/>
      <c r="BQA29" s="757"/>
      <c r="BQB29" s="757"/>
      <c r="BQC29" s="757"/>
      <c r="BQD29" s="757"/>
      <c r="BQE29" s="757"/>
      <c r="BQF29" s="757"/>
      <c r="BQG29" s="757"/>
      <c r="BQH29" s="757"/>
      <c r="BQI29" s="757"/>
      <c r="BQJ29" s="757"/>
      <c r="BQK29" s="757"/>
      <c r="BQL29" s="757"/>
      <c r="BQM29" s="757"/>
      <c r="BQN29" s="757"/>
      <c r="BQO29" s="757"/>
      <c r="BQP29" s="757"/>
      <c r="BQQ29" s="757"/>
      <c r="BQR29" s="757"/>
      <c r="BQS29" s="757"/>
      <c r="BQT29" s="757"/>
      <c r="BQU29" s="757"/>
      <c r="BQV29" s="757"/>
      <c r="BQW29" s="757"/>
      <c r="BQX29" s="757"/>
      <c r="BQY29" s="757"/>
      <c r="BQZ29" s="757"/>
      <c r="BRA29" s="757"/>
      <c r="BRB29" s="757"/>
      <c r="BRC29" s="757"/>
      <c r="BRD29" s="757"/>
      <c r="BRE29" s="757"/>
      <c r="BRF29" s="757"/>
      <c r="BRG29" s="757"/>
      <c r="BRH29" s="757"/>
      <c r="BRI29" s="757"/>
      <c r="BRJ29" s="757"/>
      <c r="BRK29" s="757"/>
      <c r="BRL29" s="757"/>
      <c r="BRM29" s="757"/>
      <c r="BRN29" s="757"/>
      <c r="BRO29" s="757"/>
      <c r="BRP29" s="757"/>
      <c r="BRQ29" s="757"/>
      <c r="BRR29" s="757"/>
      <c r="BRS29" s="757"/>
      <c r="BRT29" s="757"/>
      <c r="BRU29" s="757"/>
      <c r="BRV29" s="757"/>
      <c r="BRW29" s="757"/>
      <c r="BRX29" s="757"/>
      <c r="BRY29" s="757"/>
      <c r="BRZ29" s="757"/>
      <c r="BSA29" s="757"/>
      <c r="BSB29" s="757"/>
      <c r="BSC29" s="757"/>
      <c r="BSD29" s="757"/>
      <c r="BSE29" s="757"/>
      <c r="BSF29" s="757"/>
      <c r="BSG29" s="757"/>
      <c r="BSH29" s="757"/>
      <c r="BSI29" s="757"/>
      <c r="BSJ29" s="757"/>
      <c r="BSK29" s="757"/>
      <c r="BSL29" s="757"/>
      <c r="BSM29" s="757"/>
      <c r="BSN29" s="757"/>
      <c r="BSO29" s="757"/>
      <c r="BSP29" s="757"/>
      <c r="BSQ29" s="757"/>
      <c r="BSR29" s="757"/>
      <c r="BSS29" s="757"/>
      <c r="BST29" s="757"/>
      <c r="BSU29" s="757"/>
      <c r="BSV29" s="757"/>
      <c r="BSW29" s="757"/>
      <c r="BSX29" s="757"/>
      <c r="BSY29" s="757"/>
      <c r="BSZ29" s="757"/>
      <c r="BTA29" s="757"/>
      <c r="BTB29" s="757"/>
      <c r="BTC29" s="757"/>
      <c r="BTD29" s="757"/>
      <c r="BTE29" s="757"/>
      <c r="BTF29" s="757"/>
      <c r="BTG29" s="757"/>
      <c r="BTH29" s="757"/>
      <c r="BTI29" s="757"/>
      <c r="BTJ29" s="757"/>
      <c r="BTK29" s="757"/>
      <c r="BTL29" s="757"/>
      <c r="BTM29" s="757"/>
      <c r="BTN29" s="757"/>
      <c r="BTO29" s="757"/>
      <c r="BTP29" s="757"/>
      <c r="BTQ29" s="757"/>
      <c r="BTR29" s="757"/>
      <c r="BTS29" s="757"/>
      <c r="BTT29" s="757"/>
      <c r="BTU29" s="757"/>
      <c r="BTV29" s="757"/>
      <c r="BTW29" s="757"/>
      <c r="BTX29" s="757"/>
      <c r="BTY29" s="757"/>
      <c r="BTZ29" s="757"/>
      <c r="BUA29" s="757"/>
      <c r="BUB29" s="757"/>
      <c r="BUC29" s="757"/>
      <c r="BUD29" s="757"/>
      <c r="BUE29" s="757"/>
      <c r="BUF29" s="757"/>
      <c r="BUG29" s="757"/>
      <c r="BUH29" s="757"/>
      <c r="BUI29" s="757"/>
      <c r="BUJ29" s="757"/>
      <c r="BUK29" s="757"/>
      <c r="BUL29" s="757"/>
      <c r="BUM29" s="757"/>
      <c r="BUN29" s="757"/>
      <c r="BUO29" s="757"/>
      <c r="BUP29" s="757"/>
      <c r="BUQ29" s="757"/>
      <c r="BUR29" s="757"/>
      <c r="BUS29" s="757"/>
      <c r="BUT29" s="757"/>
      <c r="BUU29" s="757"/>
      <c r="BUV29" s="757"/>
      <c r="BUW29" s="757"/>
      <c r="BUX29" s="757"/>
      <c r="BUY29" s="757"/>
      <c r="BUZ29" s="757"/>
      <c r="BVA29" s="757"/>
      <c r="BVB29" s="757"/>
      <c r="BVC29" s="757"/>
      <c r="BVD29" s="757"/>
      <c r="BVE29" s="757"/>
      <c r="BVF29" s="757"/>
      <c r="BVG29" s="757"/>
      <c r="BVH29" s="757"/>
      <c r="BVI29" s="757"/>
      <c r="BVJ29" s="757"/>
      <c r="BVK29" s="757"/>
      <c r="BVL29" s="757"/>
      <c r="BVM29" s="757"/>
      <c r="BVN29" s="757"/>
      <c r="BVO29" s="757"/>
      <c r="BVP29" s="757"/>
      <c r="BVQ29" s="757"/>
      <c r="BVR29" s="757"/>
      <c r="BVS29" s="757"/>
      <c r="BVT29" s="757"/>
      <c r="BVU29" s="757"/>
      <c r="BVV29" s="757"/>
      <c r="BVW29" s="757"/>
      <c r="BVX29" s="757"/>
      <c r="BVY29" s="757"/>
      <c r="BVZ29" s="757"/>
      <c r="BWA29" s="757"/>
      <c r="BWB29" s="757"/>
      <c r="BWC29" s="757"/>
      <c r="BWD29" s="757"/>
      <c r="BWE29" s="757"/>
      <c r="BWF29" s="757"/>
      <c r="BWG29" s="757"/>
      <c r="BWH29" s="757"/>
      <c r="BWI29" s="757"/>
      <c r="BWJ29" s="757"/>
      <c r="BWK29" s="757"/>
      <c r="BWL29" s="757"/>
      <c r="BWM29" s="757"/>
      <c r="BWN29" s="757"/>
      <c r="BWO29" s="757"/>
      <c r="BWP29" s="757"/>
      <c r="BWQ29" s="757"/>
      <c r="BWR29" s="757"/>
      <c r="BWS29" s="757"/>
      <c r="BWT29" s="757"/>
      <c r="BWU29" s="757"/>
      <c r="BWV29" s="757"/>
      <c r="BWW29" s="757"/>
      <c r="BWX29" s="757"/>
      <c r="BWY29" s="757"/>
      <c r="BWZ29" s="757"/>
      <c r="BXA29" s="757"/>
      <c r="BXB29" s="757"/>
      <c r="BXC29" s="757"/>
      <c r="BXD29" s="757"/>
      <c r="BXE29" s="757"/>
      <c r="BXF29" s="757"/>
      <c r="BXG29" s="757"/>
      <c r="BXH29" s="757"/>
      <c r="BXI29" s="757"/>
      <c r="BXJ29" s="757"/>
      <c r="BXK29" s="757"/>
      <c r="BXL29" s="757"/>
      <c r="BXM29" s="757"/>
      <c r="BXN29" s="757"/>
      <c r="BXO29" s="757"/>
      <c r="BXP29" s="757"/>
      <c r="BXQ29" s="757"/>
      <c r="BXR29" s="757"/>
      <c r="BXS29" s="757"/>
      <c r="BXT29" s="757"/>
      <c r="BXU29" s="757"/>
      <c r="BXV29" s="757"/>
      <c r="BXW29" s="757"/>
      <c r="BXX29" s="757"/>
      <c r="BXY29" s="757"/>
      <c r="BXZ29" s="757"/>
      <c r="BYA29" s="757"/>
      <c r="BYB29" s="757"/>
      <c r="BYC29" s="757"/>
      <c r="BYD29" s="757"/>
      <c r="BYE29" s="757"/>
      <c r="BYF29" s="757"/>
      <c r="BYG29" s="757"/>
      <c r="BYH29" s="757"/>
      <c r="BYI29" s="757"/>
      <c r="BYJ29" s="757"/>
      <c r="BYK29" s="757"/>
      <c r="BYL29" s="757"/>
      <c r="BYM29" s="757"/>
      <c r="BYN29" s="757"/>
      <c r="BYO29" s="757"/>
      <c r="BYP29" s="757"/>
      <c r="BYQ29" s="757"/>
      <c r="BYR29" s="757"/>
      <c r="BYS29" s="757"/>
      <c r="BYT29" s="757"/>
      <c r="BYU29" s="757"/>
      <c r="BYV29" s="757"/>
      <c r="BYW29" s="757"/>
      <c r="BYX29" s="757"/>
      <c r="BYY29" s="757"/>
      <c r="BYZ29" s="757"/>
      <c r="BZA29" s="757"/>
      <c r="BZB29" s="757"/>
      <c r="BZC29" s="757"/>
      <c r="BZD29" s="757"/>
      <c r="BZE29" s="757"/>
      <c r="BZF29" s="757"/>
      <c r="BZG29" s="757"/>
      <c r="BZH29" s="757"/>
      <c r="BZI29" s="757"/>
      <c r="BZJ29" s="757"/>
      <c r="BZK29" s="757"/>
      <c r="BZL29" s="757"/>
      <c r="BZM29" s="757"/>
      <c r="BZN29" s="757"/>
      <c r="BZO29" s="757"/>
      <c r="BZP29" s="757"/>
      <c r="BZQ29" s="757"/>
      <c r="BZR29" s="757"/>
      <c r="BZS29" s="757"/>
      <c r="BZT29" s="757"/>
      <c r="BZU29" s="757"/>
      <c r="BZV29" s="757"/>
      <c r="BZW29" s="757"/>
      <c r="BZX29" s="757"/>
      <c r="BZY29" s="757"/>
      <c r="BZZ29" s="757"/>
      <c r="CAA29" s="757"/>
      <c r="CAB29" s="757"/>
      <c r="CAC29" s="757"/>
      <c r="CAD29" s="757"/>
      <c r="CAE29" s="757"/>
      <c r="CAF29" s="757"/>
      <c r="CAG29" s="757"/>
      <c r="CAH29" s="757"/>
      <c r="CAI29" s="757"/>
      <c r="CAJ29" s="757"/>
      <c r="CAK29" s="757"/>
      <c r="CAL29" s="757"/>
      <c r="CAM29" s="757"/>
      <c r="CAN29" s="757"/>
      <c r="CAO29" s="757"/>
      <c r="CAP29" s="757"/>
      <c r="CAQ29" s="757"/>
      <c r="CAR29" s="757"/>
      <c r="CAS29" s="757"/>
      <c r="CAT29" s="757"/>
      <c r="CAU29" s="757"/>
      <c r="CAV29" s="757"/>
      <c r="CAW29" s="757"/>
      <c r="CAX29" s="757"/>
      <c r="CAY29" s="757"/>
      <c r="CAZ29" s="757"/>
      <c r="CBA29" s="757"/>
      <c r="CBB29" s="757"/>
      <c r="CBC29" s="757"/>
      <c r="CBD29" s="757"/>
      <c r="CBE29" s="757"/>
      <c r="CBF29" s="757"/>
      <c r="CBG29" s="757"/>
      <c r="CBH29" s="757"/>
      <c r="CBI29" s="757"/>
      <c r="CBJ29" s="757"/>
      <c r="CBK29" s="757"/>
      <c r="CBL29" s="757"/>
      <c r="CBM29" s="757"/>
      <c r="CBN29" s="757"/>
      <c r="CBO29" s="757"/>
      <c r="CBP29" s="757"/>
      <c r="CBQ29" s="757"/>
      <c r="CBR29" s="757"/>
      <c r="CBS29" s="757"/>
      <c r="CBT29" s="757"/>
      <c r="CBU29" s="757"/>
      <c r="CBV29" s="757"/>
      <c r="CBW29" s="757"/>
      <c r="CBX29" s="757"/>
      <c r="CBY29" s="757"/>
      <c r="CBZ29" s="757"/>
      <c r="CCA29" s="757"/>
      <c r="CCB29" s="757"/>
      <c r="CCC29" s="757"/>
      <c r="CCD29" s="757"/>
      <c r="CCE29" s="757"/>
      <c r="CCF29" s="757"/>
      <c r="CCG29" s="757"/>
      <c r="CCH29" s="757"/>
      <c r="CCI29" s="757"/>
      <c r="CCJ29" s="757"/>
      <c r="CCK29" s="757"/>
      <c r="CCL29" s="757"/>
      <c r="CCM29" s="757"/>
      <c r="CCN29" s="757"/>
      <c r="CCO29" s="757"/>
      <c r="CCP29" s="757"/>
      <c r="CCQ29" s="757"/>
      <c r="CCR29" s="757"/>
      <c r="CCS29" s="757"/>
      <c r="CCT29" s="757"/>
      <c r="CCU29" s="757"/>
      <c r="CCV29" s="757"/>
      <c r="CCW29" s="757"/>
      <c r="CCX29" s="757"/>
      <c r="CCY29" s="757"/>
      <c r="CCZ29" s="757"/>
      <c r="CDA29" s="757"/>
      <c r="CDB29" s="757"/>
      <c r="CDC29" s="757"/>
      <c r="CDD29" s="757"/>
      <c r="CDE29" s="757"/>
      <c r="CDF29" s="757"/>
      <c r="CDG29" s="757"/>
      <c r="CDH29" s="757"/>
      <c r="CDI29" s="757"/>
      <c r="CDJ29" s="757"/>
      <c r="CDK29" s="757"/>
      <c r="CDL29" s="757"/>
      <c r="CDM29" s="757"/>
      <c r="CDN29" s="757"/>
      <c r="CDO29" s="757"/>
      <c r="CDP29" s="757"/>
      <c r="CDQ29" s="757"/>
      <c r="CDR29" s="757"/>
      <c r="CDS29" s="757"/>
      <c r="CDT29" s="757"/>
      <c r="CDU29" s="757"/>
      <c r="CDV29" s="757"/>
      <c r="CDW29" s="757"/>
      <c r="CDX29" s="757"/>
      <c r="CDY29" s="757"/>
      <c r="CDZ29" s="757"/>
      <c r="CEA29" s="757"/>
      <c r="CEB29" s="757"/>
      <c r="CEC29" s="757"/>
      <c r="CED29" s="757"/>
      <c r="CEE29" s="757"/>
      <c r="CEF29" s="757"/>
      <c r="CEG29" s="757"/>
      <c r="CEH29" s="757"/>
      <c r="CEI29" s="757"/>
      <c r="CEJ29" s="757"/>
      <c r="CEK29" s="757"/>
      <c r="CEL29" s="757"/>
      <c r="CEM29" s="757"/>
      <c r="CEN29" s="757"/>
      <c r="CEO29" s="757"/>
      <c r="CEP29" s="757"/>
      <c r="CEQ29" s="757"/>
      <c r="CER29" s="757"/>
      <c r="CES29" s="757"/>
      <c r="CET29" s="757"/>
      <c r="CEU29" s="757"/>
      <c r="CEV29" s="757"/>
      <c r="CEW29" s="757"/>
      <c r="CEX29" s="757"/>
      <c r="CEY29" s="757"/>
      <c r="CEZ29" s="757"/>
      <c r="CFA29" s="757"/>
      <c r="CFB29" s="757"/>
      <c r="CFC29" s="757"/>
      <c r="CFD29" s="757"/>
      <c r="CFE29" s="757"/>
      <c r="CFF29" s="757"/>
      <c r="CFG29" s="757"/>
      <c r="CFH29" s="757"/>
      <c r="CFI29" s="757"/>
      <c r="CFJ29" s="757"/>
      <c r="CFK29" s="757"/>
      <c r="CFL29" s="757"/>
      <c r="CFM29" s="757"/>
      <c r="CFN29" s="757"/>
      <c r="CFO29" s="757"/>
      <c r="CFP29" s="757"/>
      <c r="CFQ29" s="757"/>
      <c r="CFR29" s="757"/>
      <c r="CFS29" s="757"/>
      <c r="CFT29" s="757"/>
      <c r="CFU29" s="757"/>
      <c r="CFV29" s="757"/>
      <c r="CFW29" s="757"/>
      <c r="CFX29" s="757"/>
      <c r="CFY29" s="757"/>
      <c r="CFZ29" s="757"/>
      <c r="CGA29" s="757"/>
      <c r="CGB29" s="757"/>
      <c r="CGC29" s="757"/>
      <c r="CGD29" s="757"/>
      <c r="CGE29" s="757"/>
      <c r="CGF29" s="757"/>
      <c r="CGG29" s="757"/>
      <c r="CGH29" s="757"/>
      <c r="CGI29" s="757"/>
      <c r="CGJ29" s="757"/>
      <c r="CGK29" s="757"/>
      <c r="CGL29" s="757"/>
      <c r="CGM29" s="757"/>
      <c r="CGN29" s="757"/>
      <c r="CGO29" s="757"/>
      <c r="CGP29" s="757"/>
      <c r="CGQ29" s="757"/>
      <c r="CGR29" s="757"/>
      <c r="CGS29" s="757"/>
      <c r="CGT29" s="757"/>
      <c r="CGU29" s="757"/>
      <c r="CGV29" s="757"/>
      <c r="CGW29" s="757"/>
      <c r="CGX29" s="757"/>
      <c r="CGY29" s="757"/>
      <c r="CGZ29" s="757"/>
      <c r="CHA29" s="757"/>
      <c r="CHB29" s="757"/>
      <c r="CHC29" s="757"/>
      <c r="CHD29" s="757"/>
      <c r="CHE29" s="757"/>
      <c r="CHF29" s="757"/>
      <c r="CHG29" s="757"/>
      <c r="CHH29" s="757"/>
      <c r="CHI29" s="757"/>
      <c r="CHJ29" s="757"/>
      <c r="CHK29" s="757"/>
      <c r="CHL29" s="757"/>
      <c r="CHM29" s="757"/>
      <c r="CHN29" s="757"/>
      <c r="CHO29" s="757"/>
      <c r="CHP29" s="757"/>
      <c r="CHQ29" s="757"/>
      <c r="CHR29" s="757"/>
      <c r="CHS29" s="757"/>
      <c r="CHT29" s="757"/>
      <c r="CHU29" s="757"/>
      <c r="CHV29" s="757"/>
      <c r="CHW29" s="757"/>
      <c r="CHX29" s="757"/>
      <c r="CHY29" s="757"/>
      <c r="CHZ29" s="757"/>
      <c r="CIA29" s="757"/>
      <c r="CIB29" s="757"/>
      <c r="CIC29" s="757"/>
      <c r="CID29" s="757"/>
      <c r="CIE29" s="757"/>
      <c r="CIF29" s="757"/>
      <c r="CIG29" s="757"/>
      <c r="CIH29" s="757"/>
      <c r="CII29" s="757"/>
      <c r="CIJ29" s="757"/>
      <c r="CIK29" s="757"/>
      <c r="CIL29" s="757"/>
      <c r="CIM29" s="757"/>
      <c r="CIN29" s="757"/>
      <c r="CIO29" s="757"/>
      <c r="CIP29" s="757"/>
      <c r="CIQ29" s="757"/>
      <c r="CIR29" s="757"/>
      <c r="CIS29" s="757"/>
      <c r="CIT29" s="757"/>
      <c r="CIU29" s="757"/>
      <c r="CIV29" s="757"/>
      <c r="CIW29" s="757"/>
      <c r="CIX29" s="757"/>
      <c r="CIY29" s="757"/>
      <c r="CIZ29" s="757"/>
      <c r="CJA29" s="757"/>
      <c r="CJB29" s="757"/>
      <c r="CJC29" s="757"/>
      <c r="CJD29" s="757"/>
      <c r="CJE29" s="757"/>
      <c r="CJF29" s="757"/>
      <c r="CJG29" s="757"/>
      <c r="CJH29" s="757"/>
      <c r="CJI29" s="757"/>
      <c r="CJJ29" s="757"/>
      <c r="CJK29" s="757"/>
      <c r="CJL29" s="757"/>
      <c r="CJM29" s="757"/>
      <c r="CJN29" s="757"/>
      <c r="CJO29" s="757"/>
      <c r="CJP29" s="757"/>
      <c r="CJQ29" s="757"/>
      <c r="CJR29" s="757"/>
      <c r="CJS29" s="757"/>
      <c r="CJT29" s="757"/>
      <c r="CJU29" s="757"/>
      <c r="CJV29" s="757"/>
      <c r="CJW29" s="757"/>
      <c r="CJX29" s="757"/>
      <c r="CJY29" s="757"/>
      <c r="CJZ29" s="757"/>
      <c r="CKA29" s="757"/>
      <c r="CKB29" s="757"/>
      <c r="CKC29" s="757"/>
      <c r="CKD29" s="757"/>
      <c r="CKE29" s="757"/>
      <c r="CKF29" s="757"/>
      <c r="CKG29" s="757"/>
      <c r="CKH29" s="757"/>
      <c r="CKI29" s="757"/>
      <c r="CKJ29" s="757"/>
      <c r="CKK29" s="757"/>
      <c r="CKL29" s="757"/>
      <c r="CKM29" s="757"/>
      <c r="CKN29" s="757"/>
      <c r="CKO29" s="757"/>
      <c r="CKP29" s="757"/>
      <c r="CKQ29" s="757"/>
      <c r="CKR29" s="757"/>
      <c r="CKS29" s="757"/>
      <c r="CKT29" s="757"/>
      <c r="CKU29" s="757"/>
      <c r="CKV29" s="757"/>
      <c r="CKW29" s="757"/>
      <c r="CKX29" s="757"/>
      <c r="CKY29" s="757"/>
      <c r="CKZ29" s="757"/>
      <c r="CLA29" s="757"/>
      <c r="CLB29" s="757"/>
      <c r="CLC29" s="757"/>
      <c r="CLD29" s="757"/>
      <c r="CLE29" s="757"/>
      <c r="CLF29" s="757"/>
      <c r="CLG29" s="757"/>
      <c r="CLH29" s="757"/>
      <c r="CLI29" s="757"/>
      <c r="CLJ29" s="757"/>
      <c r="CLK29" s="757"/>
      <c r="CLL29" s="757"/>
      <c r="CLM29" s="757"/>
      <c r="CLN29" s="757"/>
      <c r="CLO29" s="757"/>
      <c r="CLP29" s="757"/>
      <c r="CLQ29" s="757"/>
      <c r="CLR29" s="757"/>
      <c r="CLS29" s="757"/>
      <c r="CLT29" s="757"/>
      <c r="CLU29" s="757"/>
      <c r="CLV29" s="757"/>
      <c r="CLW29" s="757"/>
      <c r="CLX29" s="757"/>
      <c r="CLY29" s="757"/>
      <c r="CLZ29" s="757"/>
      <c r="CMA29" s="757"/>
      <c r="CMB29" s="757"/>
      <c r="CMC29" s="757"/>
      <c r="CMD29" s="757"/>
      <c r="CME29" s="757"/>
      <c r="CMF29" s="757"/>
      <c r="CMG29" s="757"/>
      <c r="CMH29" s="757"/>
      <c r="CMI29" s="757"/>
      <c r="CMJ29" s="757"/>
      <c r="CMK29" s="757"/>
      <c r="CML29" s="757"/>
      <c r="CMM29" s="757"/>
      <c r="CMN29" s="757"/>
      <c r="CMO29" s="757"/>
      <c r="CMP29" s="757"/>
      <c r="CMQ29" s="757"/>
      <c r="CMR29" s="757"/>
      <c r="CMS29" s="757"/>
      <c r="CMT29" s="757"/>
      <c r="CMU29" s="757"/>
      <c r="CMV29" s="757"/>
      <c r="CMW29" s="757"/>
      <c r="CMX29" s="757"/>
      <c r="CMY29" s="757"/>
      <c r="CMZ29" s="757"/>
      <c r="CNA29" s="757"/>
      <c r="CNB29" s="757"/>
      <c r="CNC29" s="757"/>
      <c r="CND29" s="757"/>
      <c r="CNE29" s="757"/>
      <c r="CNF29" s="757"/>
      <c r="CNG29" s="757"/>
      <c r="CNH29" s="757"/>
      <c r="CNI29" s="757"/>
      <c r="CNJ29" s="757"/>
      <c r="CNK29" s="757"/>
      <c r="CNL29" s="757"/>
      <c r="CNM29" s="757"/>
      <c r="CNN29" s="757"/>
      <c r="CNO29" s="757"/>
      <c r="CNP29" s="757"/>
      <c r="CNQ29" s="757"/>
      <c r="CNR29" s="757"/>
      <c r="CNS29" s="757"/>
      <c r="CNT29" s="757"/>
      <c r="CNU29" s="757"/>
      <c r="CNV29" s="757"/>
      <c r="CNW29" s="757"/>
      <c r="CNX29" s="757"/>
      <c r="CNY29" s="757"/>
      <c r="CNZ29" s="757"/>
      <c r="COA29" s="757"/>
      <c r="COB29" s="757"/>
      <c r="COC29" s="757"/>
      <c r="COD29" s="757"/>
      <c r="COE29" s="757"/>
      <c r="COF29" s="757"/>
      <c r="COG29" s="757"/>
      <c r="COH29" s="757"/>
      <c r="COI29" s="757"/>
      <c r="COJ29" s="757"/>
      <c r="COK29" s="757"/>
      <c r="COL29" s="757"/>
      <c r="COM29" s="757"/>
      <c r="CON29" s="757"/>
      <c r="COO29" s="757"/>
      <c r="COP29" s="757"/>
      <c r="COQ29" s="757"/>
      <c r="COR29" s="757"/>
      <c r="COS29" s="757"/>
      <c r="COT29" s="757"/>
      <c r="COU29" s="757"/>
      <c r="COV29" s="757"/>
      <c r="COW29" s="757"/>
      <c r="COX29" s="757"/>
      <c r="COY29" s="757"/>
      <c r="COZ29" s="757"/>
      <c r="CPA29" s="757"/>
      <c r="CPB29" s="757"/>
      <c r="CPC29" s="757"/>
      <c r="CPD29" s="757"/>
      <c r="CPE29" s="757"/>
      <c r="CPF29" s="757"/>
      <c r="CPG29" s="757"/>
      <c r="CPH29" s="757"/>
      <c r="CPI29" s="757"/>
      <c r="CPJ29" s="757"/>
      <c r="CPK29" s="757"/>
      <c r="CPL29" s="757"/>
      <c r="CPM29" s="757"/>
      <c r="CPN29" s="757"/>
      <c r="CPO29" s="757"/>
      <c r="CPP29" s="757"/>
      <c r="CPQ29" s="757"/>
      <c r="CPR29" s="757"/>
      <c r="CPS29" s="757"/>
      <c r="CPT29" s="757"/>
      <c r="CPU29" s="757"/>
      <c r="CPV29" s="757"/>
      <c r="CPW29" s="757"/>
      <c r="CPX29" s="757"/>
      <c r="CPY29" s="757"/>
      <c r="CPZ29" s="757"/>
      <c r="CQA29" s="757"/>
      <c r="CQB29" s="757"/>
      <c r="CQC29" s="757"/>
      <c r="CQD29" s="757"/>
      <c r="CQE29" s="757"/>
      <c r="CQF29" s="757"/>
      <c r="CQG29" s="757"/>
      <c r="CQH29" s="757"/>
      <c r="CQI29" s="757"/>
      <c r="CQJ29" s="757"/>
      <c r="CQK29" s="757"/>
      <c r="CQL29" s="757"/>
      <c r="CQM29" s="757"/>
      <c r="CQN29" s="757"/>
      <c r="CQO29" s="757"/>
      <c r="CQP29" s="757"/>
      <c r="CQQ29" s="757"/>
      <c r="CQR29" s="757"/>
      <c r="CQS29" s="757"/>
      <c r="CQT29" s="757"/>
      <c r="CQU29" s="757"/>
      <c r="CQV29" s="757"/>
      <c r="CQW29" s="757"/>
      <c r="CQX29" s="757"/>
      <c r="CQY29" s="757"/>
      <c r="CQZ29" s="757"/>
      <c r="CRA29" s="757"/>
      <c r="CRB29" s="757"/>
      <c r="CRC29" s="757"/>
      <c r="CRD29" s="757"/>
      <c r="CRE29" s="757"/>
      <c r="CRF29" s="757"/>
      <c r="CRG29" s="757"/>
      <c r="CRH29" s="757"/>
      <c r="CRI29" s="757"/>
      <c r="CRJ29" s="757"/>
      <c r="CRK29" s="757"/>
      <c r="CRL29" s="757"/>
      <c r="CRM29" s="757"/>
      <c r="CRN29" s="757"/>
      <c r="CRO29" s="757"/>
      <c r="CRP29" s="757"/>
      <c r="CRQ29" s="757"/>
      <c r="CRR29" s="757"/>
      <c r="CRS29" s="757"/>
      <c r="CRT29" s="757"/>
      <c r="CRU29" s="757"/>
      <c r="CRV29" s="757"/>
      <c r="CRW29" s="757"/>
      <c r="CRX29" s="757"/>
      <c r="CRY29" s="757"/>
      <c r="CRZ29" s="757"/>
      <c r="CSA29" s="757"/>
      <c r="CSB29" s="757"/>
      <c r="CSC29" s="757"/>
      <c r="CSD29" s="757"/>
      <c r="CSE29" s="757"/>
      <c r="CSF29" s="757"/>
      <c r="CSG29" s="757"/>
      <c r="CSH29" s="757"/>
      <c r="CSI29" s="757"/>
      <c r="CSJ29" s="757"/>
      <c r="CSK29" s="757"/>
      <c r="CSL29" s="757"/>
      <c r="CSM29" s="757"/>
      <c r="CSN29" s="757"/>
      <c r="CSO29" s="757"/>
      <c r="CSP29" s="757"/>
      <c r="CSQ29" s="757"/>
      <c r="CSR29" s="757"/>
      <c r="CSS29" s="757"/>
      <c r="CST29" s="757"/>
      <c r="CSU29" s="757"/>
      <c r="CSV29" s="757"/>
      <c r="CSW29" s="757"/>
      <c r="CSX29" s="757"/>
      <c r="CSY29" s="757"/>
      <c r="CSZ29" s="757"/>
      <c r="CTA29" s="757"/>
      <c r="CTB29" s="757"/>
      <c r="CTC29" s="757"/>
      <c r="CTD29" s="757"/>
      <c r="CTE29" s="757"/>
      <c r="CTF29" s="757"/>
      <c r="CTG29" s="757"/>
      <c r="CTH29" s="757"/>
      <c r="CTI29" s="757"/>
      <c r="CTJ29" s="757"/>
      <c r="CTK29" s="757"/>
      <c r="CTL29" s="757"/>
      <c r="CTM29" s="757"/>
      <c r="CTN29" s="757"/>
      <c r="CTO29" s="757"/>
      <c r="CTP29" s="757"/>
      <c r="CTQ29" s="757"/>
      <c r="CTR29" s="757"/>
      <c r="CTS29" s="757"/>
      <c r="CTT29" s="757"/>
      <c r="CTU29" s="757"/>
      <c r="CTV29" s="757"/>
      <c r="CTW29" s="757"/>
      <c r="CTX29" s="757"/>
      <c r="CTY29" s="757"/>
      <c r="CTZ29" s="757"/>
      <c r="CUA29" s="757"/>
      <c r="CUB29" s="757"/>
      <c r="CUC29" s="757"/>
      <c r="CUD29" s="757"/>
      <c r="CUE29" s="757"/>
      <c r="CUF29" s="757"/>
      <c r="CUG29" s="757"/>
      <c r="CUH29" s="757"/>
      <c r="CUI29" s="757"/>
      <c r="CUJ29" s="757"/>
      <c r="CUK29" s="757"/>
      <c r="CUL29" s="757"/>
      <c r="CUM29" s="757"/>
      <c r="CUN29" s="757"/>
      <c r="CUO29" s="757"/>
      <c r="CUP29" s="757"/>
      <c r="CUQ29" s="757"/>
      <c r="CUR29" s="757"/>
      <c r="CUS29" s="757"/>
      <c r="CUT29" s="757"/>
      <c r="CUU29" s="757"/>
      <c r="CUV29" s="757"/>
      <c r="CUW29" s="757"/>
      <c r="CUX29" s="757"/>
      <c r="CUY29" s="757"/>
      <c r="CUZ29" s="757"/>
      <c r="CVA29" s="757"/>
      <c r="CVB29" s="757"/>
      <c r="CVC29" s="757"/>
      <c r="CVD29" s="757"/>
      <c r="CVE29" s="757"/>
      <c r="CVF29" s="757"/>
      <c r="CVG29" s="757"/>
      <c r="CVH29" s="757"/>
      <c r="CVI29" s="757"/>
      <c r="CVJ29" s="757"/>
      <c r="CVK29" s="757"/>
      <c r="CVL29" s="757"/>
      <c r="CVM29" s="757"/>
      <c r="CVN29" s="757"/>
      <c r="CVO29" s="757"/>
      <c r="CVP29" s="757"/>
      <c r="CVQ29" s="757"/>
      <c r="CVR29" s="757"/>
      <c r="CVS29" s="757"/>
      <c r="CVT29" s="757"/>
      <c r="CVU29" s="757"/>
      <c r="CVV29" s="757"/>
      <c r="CVW29" s="757"/>
      <c r="CVX29" s="757"/>
      <c r="CVY29" s="757"/>
      <c r="CVZ29" s="757"/>
      <c r="CWA29" s="757"/>
      <c r="CWB29" s="757"/>
      <c r="CWC29" s="757"/>
      <c r="CWD29" s="757"/>
      <c r="CWE29" s="757"/>
      <c r="CWF29" s="757"/>
      <c r="CWG29" s="757"/>
      <c r="CWH29" s="757"/>
      <c r="CWI29" s="757"/>
      <c r="CWJ29" s="757"/>
      <c r="CWK29" s="757"/>
      <c r="CWL29" s="757"/>
      <c r="CWM29" s="757"/>
      <c r="CWN29" s="757"/>
      <c r="CWO29" s="757"/>
      <c r="CWP29" s="757"/>
      <c r="CWQ29" s="757"/>
      <c r="CWR29" s="757"/>
      <c r="CWS29" s="757"/>
      <c r="CWT29" s="757"/>
      <c r="CWU29" s="757"/>
      <c r="CWV29" s="757"/>
      <c r="CWW29" s="757"/>
      <c r="CWX29" s="757"/>
      <c r="CWY29" s="757"/>
      <c r="CWZ29" s="757"/>
      <c r="CXA29" s="757"/>
      <c r="CXB29" s="757"/>
      <c r="CXC29" s="757"/>
      <c r="CXD29" s="757"/>
      <c r="CXE29" s="757"/>
      <c r="CXF29" s="757"/>
      <c r="CXG29" s="757"/>
      <c r="CXH29" s="757"/>
      <c r="CXI29" s="757"/>
      <c r="CXJ29" s="757"/>
      <c r="CXK29" s="757"/>
      <c r="CXL29" s="757"/>
      <c r="CXM29" s="757"/>
      <c r="CXN29" s="757"/>
      <c r="CXO29" s="757"/>
      <c r="CXP29" s="757"/>
      <c r="CXQ29" s="757"/>
      <c r="CXR29" s="757"/>
      <c r="CXS29" s="757"/>
      <c r="CXT29" s="757"/>
      <c r="CXU29" s="757"/>
      <c r="CXV29" s="757"/>
      <c r="CXW29" s="757"/>
      <c r="CXX29" s="757"/>
      <c r="CXY29" s="757"/>
      <c r="CXZ29" s="757"/>
      <c r="CYA29" s="757"/>
      <c r="CYB29" s="757"/>
      <c r="CYC29" s="757"/>
      <c r="CYD29" s="757"/>
      <c r="CYE29" s="757"/>
      <c r="CYF29" s="757"/>
      <c r="CYG29" s="757"/>
      <c r="CYH29" s="757"/>
      <c r="CYI29" s="757"/>
      <c r="CYJ29" s="757"/>
      <c r="CYK29" s="757"/>
      <c r="CYL29" s="757"/>
      <c r="CYM29" s="757"/>
      <c r="CYN29" s="757"/>
      <c r="CYO29" s="757"/>
      <c r="CYP29" s="757"/>
      <c r="CYQ29" s="757"/>
      <c r="CYR29" s="757"/>
      <c r="CYS29" s="757"/>
      <c r="CYT29" s="757"/>
      <c r="CYU29" s="757"/>
      <c r="CYV29" s="757"/>
      <c r="CYW29" s="757"/>
      <c r="CYX29" s="757"/>
      <c r="CYY29" s="757"/>
      <c r="CYZ29" s="757"/>
      <c r="CZA29" s="757"/>
      <c r="CZB29" s="757"/>
      <c r="CZC29" s="757"/>
      <c r="CZD29" s="757"/>
      <c r="CZE29" s="757"/>
      <c r="CZF29" s="757"/>
      <c r="CZG29" s="757"/>
      <c r="CZH29" s="757"/>
      <c r="CZI29" s="757"/>
      <c r="CZJ29" s="757"/>
      <c r="CZK29" s="757"/>
      <c r="CZL29" s="757"/>
      <c r="CZM29" s="757"/>
      <c r="CZN29" s="757"/>
      <c r="CZO29" s="757"/>
      <c r="CZP29" s="757"/>
      <c r="CZQ29" s="757"/>
      <c r="CZR29" s="757"/>
      <c r="CZS29" s="757"/>
      <c r="CZT29" s="757"/>
      <c r="CZU29" s="757"/>
      <c r="CZV29" s="757"/>
      <c r="CZW29" s="757"/>
      <c r="CZX29" s="757"/>
      <c r="CZY29" s="757"/>
      <c r="CZZ29" s="757"/>
      <c r="DAA29" s="757"/>
      <c r="DAB29" s="757"/>
      <c r="DAC29" s="757"/>
      <c r="DAD29" s="757"/>
      <c r="DAE29" s="757"/>
      <c r="DAF29" s="757"/>
      <c r="DAG29" s="757"/>
      <c r="DAH29" s="757"/>
      <c r="DAI29" s="757"/>
      <c r="DAJ29" s="757"/>
      <c r="DAK29" s="757"/>
      <c r="DAL29" s="757"/>
      <c r="DAM29" s="757"/>
      <c r="DAN29" s="757"/>
      <c r="DAO29" s="757"/>
      <c r="DAP29" s="757"/>
      <c r="DAQ29" s="757"/>
      <c r="DAR29" s="757"/>
      <c r="DAS29" s="757"/>
      <c r="DAT29" s="757"/>
      <c r="DAU29" s="757"/>
      <c r="DAV29" s="757"/>
      <c r="DAW29" s="757"/>
      <c r="DAX29" s="757"/>
      <c r="DAY29" s="757"/>
      <c r="DAZ29" s="757"/>
      <c r="DBA29" s="757"/>
      <c r="DBB29" s="757"/>
      <c r="DBC29" s="757"/>
      <c r="DBD29" s="757"/>
      <c r="DBE29" s="757"/>
      <c r="DBF29" s="757"/>
      <c r="DBG29" s="757"/>
      <c r="DBH29" s="757"/>
      <c r="DBI29" s="757"/>
      <c r="DBJ29" s="757"/>
      <c r="DBK29" s="757"/>
      <c r="DBL29" s="757"/>
      <c r="DBM29" s="757"/>
      <c r="DBN29" s="757"/>
      <c r="DBO29" s="757"/>
      <c r="DBP29" s="757"/>
      <c r="DBQ29" s="757"/>
      <c r="DBR29" s="757"/>
      <c r="DBS29" s="757"/>
      <c r="DBT29" s="757"/>
      <c r="DBU29" s="757"/>
      <c r="DBV29" s="757"/>
      <c r="DBW29" s="757"/>
      <c r="DBX29" s="757"/>
      <c r="DBY29" s="757"/>
      <c r="DBZ29" s="757"/>
      <c r="DCA29" s="757"/>
      <c r="DCB29" s="757"/>
      <c r="DCC29" s="757"/>
      <c r="DCD29" s="757"/>
      <c r="DCE29" s="757"/>
      <c r="DCF29" s="757"/>
      <c r="DCG29" s="757"/>
      <c r="DCH29" s="757"/>
      <c r="DCI29" s="757"/>
      <c r="DCJ29" s="757"/>
      <c r="DCK29" s="757"/>
      <c r="DCL29" s="757"/>
      <c r="DCM29" s="757"/>
      <c r="DCN29" s="757"/>
      <c r="DCO29" s="757"/>
      <c r="DCP29" s="757"/>
      <c r="DCQ29" s="757"/>
      <c r="DCR29" s="757"/>
      <c r="DCS29" s="757"/>
      <c r="DCT29" s="757"/>
      <c r="DCU29" s="757"/>
      <c r="DCV29" s="757"/>
      <c r="DCW29" s="757"/>
      <c r="DCX29" s="757"/>
      <c r="DCY29" s="757"/>
      <c r="DCZ29" s="757"/>
      <c r="DDA29" s="757"/>
      <c r="DDB29" s="757"/>
      <c r="DDC29" s="757"/>
      <c r="DDD29" s="757"/>
      <c r="DDE29" s="757"/>
      <c r="DDF29" s="757"/>
      <c r="DDG29" s="757"/>
      <c r="DDH29" s="757"/>
      <c r="DDI29" s="757"/>
      <c r="DDJ29" s="757"/>
      <c r="DDK29" s="757"/>
      <c r="DDL29" s="757"/>
      <c r="DDM29" s="757"/>
      <c r="DDN29" s="757"/>
      <c r="DDO29" s="757"/>
      <c r="DDP29" s="757"/>
      <c r="DDQ29" s="757"/>
      <c r="DDR29" s="757"/>
      <c r="DDS29" s="757"/>
      <c r="DDT29" s="757"/>
      <c r="DDU29" s="757"/>
      <c r="DDV29" s="757"/>
      <c r="DDW29" s="757"/>
      <c r="DDX29" s="757"/>
      <c r="DDY29" s="757"/>
      <c r="DDZ29" s="757"/>
      <c r="DEA29" s="757"/>
      <c r="DEB29" s="757"/>
      <c r="DEC29" s="757"/>
      <c r="DED29" s="757"/>
      <c r="DEE29" s="757"/>
      <c r="DEF29" s="757"/>
      <c r="DEG29" s="757"/>
      <c r="DEH29" s="757"/>
      <c r="DEI29" s="757"/>
      <c r="DEJ29" s="757"/>
      <c r="DEK29" s="757"/>
      <c r="DEL29" s="757"/>
      <c r="DEM29" s="757"/>
      <c r="DEN29" s="757"/>
      <c r="DEO29" s="757"/>
      <c r="DEP29" s="757"/>
      <c r="DEQ29" s="757"/>
      <c r="DER29" s="757"/>
      <c r="DES29" s="757"/>
      <c r="DET29" s="757"/>
      <c r="DEU29" s="757"/>
      <c r="DEV29" s="757"/>
      <c r="DEW29" s="757"/>
      <c r="DEX29" s="757"/>
      <c r="DEY29" s="757"/>
      <c r="DEZ29" s="757"/>
      <c r="DFA29" s="757"/>
      <c r="DFB29" s="757"/>
      <c r="DFC29" s="757"/>
      <c r="DFD29" s="757"/>
      <c r="DFE29" s="757"/>
      <c r="DFF29" s="757"/>
      <c r="DFG29" s="757"/>
      <c r="DFH29" s="757"/>
      <c r="DFI29" s="757"/>
      <c r="DFJ29" s="757"/>
      <c r="DFK29" s="757"/>
      <c r="DFL29" s="757"/>
      <c r="DFM29" s="757"/>
      <c r="DFN29" s="757"/>
      <c r="DFO29" s="757"/>
      <c r="DFP29" s="757"/>
      <c r="DFQ29" s="757"/>
      <c r="DFR29" s="757"/>
      <c r="DFS29" s="757"/>
      <c r="DFT29" s="757"/>
      <c r="DFU29" s="757"/>
      <c r="DFV29" s="757"/>
      <c r="DFW29" s="757"/>
      <c r="DFX29" s="757"/>
      <c r="DFY29" s="757"/>
      <c r="DFZ29" s="757"/>
      <c r="DGA29" s="757"/>
      <c r="DGB29" s="757"/>
      <c r="DGC29" s="757"/>
      <c r="DGD29" s="757"/>
      <c r="DGE29" s="757"/>
      <c r="DGF29" s="757"/>
      <c r="DGG29" s="757"/>
      <c r="DGH29" s="757"/>
      <c r="DGI29" s="757"/>
      <c r="DGJ29" s="757"/>
      <c r="DGK29" s="757"/>
      <c r="DGL29" s="757"/>
      <c r="DGM29" s="757"/>
      <c r="DGN29" s="757"/>
      <c r="DGO29" s="757"/>
      <c r="DGP29" s="757"/>
      <c r="DGQ29" s="757"/>
      <c r="DGR29" s="757"/>
      <c r="DGS29" s="757"/>
      <c r="DGT29" s="757"/>
      <c r="DGU29" s="757"/>
      <c r="DGV29" s="757"/>
      <c r="DGW29" s="757"/>
      <c r="DGX29" s="757"/>
      <c r="DGY29" s="757"/>
      <c r="DGZ29" s="757"/>
      <c r="DHA29" s="757"/>
      <c r="DHB29" s="757"/>
      <c r="DHC29" s="757"/>
      <c r="DHD29" s="757"/>
      <c r="DHE29" s="757"/>
      <c r="DHF29" s="757"/>
      <c r="DHG29" s="757"/>
      <c r="DHH29" s="757"/>
      <c r="DHI29" s="757"/>
      <c r="DHJ29" s="757"/>
      <c r="DHK29" s="757"/>
      <c r="DHL29" s="757"/>
      <c r="DHM29" s="757"/>
      <c r="DHN29" s="757"/>
      <c r="DHO29" s="757"/>
      <c r="DHP29" s="757"/>
      <c r="DHQ29" s="757"/>
      <c r="DHR29" s="757"/>
      <c r="DHS29" s="757"/>
      <c r="DHT29" s="757"/>
      <c r="DHU29" s="757"/>
      <c r="DHV29" s="757"/>
      <c r="DHW29" s="757"/>
      <c r="DHX29" s="757"/>
      <c r="DHY29" s="757"/>
      <c r="DHZ29" s="757"/>
      <c r="DIA29" s="757"/>
      <c r="DIB29" s="757"/>
      <c r="DIC29" s="757"/>
      <c r="DID29" s="757"/>
      <c r="DIE29" s="757"/>
      <c r="DIF29" s="757"/>
      <c r="DIG29" s="757"/>
      <c r="DIH29" s="757"/>
      <c r="DII29" s="757"/>
      <c r="DIJ29" s="757"/>
      <c r="DIK29" s="757"/>
      <c r="DIL29" s="757"/>
      <c r="DIM29" s="757"/>
      <c r="DIN29" s="757"/>
      <c r="DIO29" s="757"/>
      <c r="DIP29" s="757"/>
      <c r="DIQ29" s="757"/>
      <c r="DIR29" s="757"/>
      <c r="DIS29" s="757"/>
      <c r="DIT29" s="757"/>
      <c r="DIU29" s="757"/>
      <c r="DIV29" s="757"/>
      <c r="DIW29" s="757"/>
      <c r="DIX29" s="757"/>
      <c r="DIY29" s="757"/>
      <c r="DIZ29" s="757"/>
      <c r="DJA29" s="757"/>
      <c r="DJB29" s="757"/>
      <c r="DJC29" s="757"/>
      <c r="DJD29" s="757"/>
      <c r="DJE29" s="757"/>
      <c r="DJF29" s="757"/>
      <c r="DJG29" s="757"/>
      <c r="DJH29" s="757"/>
      <c r="DJI29" s="757"/>
      <c r="DJJ29" s="757"/>
      <c r="DJK29" s="757"/>
      <c r="DJL29" s="757"/>
      <c r="DJM29" s="757"/>
      <c r="DJN29" s="757"/>
      <c r="DJO29" s="757"/>
      <c r="DJP29" s="757"/>
      <c r="DJQ29" s="757"/>
      <c r="DJR29" s="757"/>
      <c r="DJS29" s="757"/>
      <c r="DJT29" s="757"/>
      <c r="DJU29" s="757"/>
      <c r="DJV29" s="757"/>
      <c r="DJW29" s="757"/>
      <c r="DJX29" s="757"/>
      <c r="DJY29" s="757"/>
      <c r="DJZ29" s="757"/>
      <c r="DKA29" s="757"/>
      <c r="DKB29" s="757"/>
      <c r="DKC29" s="757"/>
      <c r="DKD29" s="757"/>
      <c r="DKE29" s="757"/>
      <c r="DKF29" s="757"/>
      <c r="DKG29" s="757"/>
      <c r="DKH29" s="757"/>
      <c r="DKI29" s="757"/>
      <c r="DKJ29" s="757"/>
      <c r="DKK29" s="757"/>
      <c r="DKL29" s="757"/>
      <c r="DKM29" s="757"/>
      <c r="DKN29" s="757"/>
      <c r="DKO29" s="757"/>
      <c r="DKP29" s="757"/>
      <c r="DKQ29" s="757"/>
      <c r="DKR29" s="757"/>
      <c r="DKS29" s="757"/>
      <c r="DKT29" s="757"/>
      <c r="DKU29" s="757"/>
      <c r="DKV29" s="757"/>
      <c r="DKW29" s="757"/>
      <c r="DKX29" s="757"/>
      <c r="DKY29" s="757"/>
      <c r="DKZ29" s="757"/>
      <c r="DLA29" s="757"/>
      <c r="DLB29" s="757"/>
      <c r="DLC29" s="757"/>
      <c r="DLD29" s="757"/>
      <c r="DLE29" s="757"/>
      <c r="DLF29" s="757"/>
      <c r="DLG29" s="757"/>
      <c r="DLH29" s="757"/>
      <c r="DLI29" s="757"/>
      <c r="DLJ29" s="757"/>
      <c r="DLK29" s="757"/>
      <c r="DLL29" s="757"/>
      <c r="DLM29" s="757"/>
      <c r="DLN29" s="757"/>
      <c r="DLO29" s="757"/>
      <c r="DLP29" s="757"/>
      <c r="DLQ29" s="757"/>
      <c r="DLR29" s="757"/>
      <c r="DLS29" s="757"/>
      <c r="DLT29" s="757"/>
      <c r="DLU29" s="757"/>
      <c r="DLV29" s="757"/>
      <c r="DLW29" s="757"/>
      <c r="DLX29" s="757"/>
      <c r="DLY29" s="757"/>
      <c r="DLZ29" s="757"/>
      <c r="DMA29" s="757"/>
      <c r="DMB29" s="757"/>
      <c r="DMC29" s="757"/>
      <c r="DMD29" s="757"/>
      <c r="DME29" s="757"/>
      <c r="DMF29" s="757"/>
      <c r="DMG29" s="757"/>
      <c r="DMH29" s="757"/>
      <c r="DMI29" s="757"/>
      <c r="DMJ29" s="757"/>
      <c r="DMK29" s="757"/>
      <c r="DML29" s="757"/>
      <c r="DMM29" s="757"/>
      <c r="DMN29" s="757"/>
      <c r="DMO29" s="757"/>
      <c r="DMP29" s="757"/>
      <c r="DMQ29" s="757"/>
      <c r="DMR29" s="757"/>
      <c r="DMS29" s="757"/>
      <c r="DMT29" s="757"/>
      <c r="DMU29" s="757"/>
      <c r="DMV29" s="757"/>
      <c r="DMW29" s="757"/>
      <c r="DMX29" s="757"/>
      <c r="DMY29" s="757"/>
      <c r="DMZ29" s="757"/>
      <c r="DNA29" s="757"/>
      <c r="DNB29" s="757"/>
      <c r="DNC29" s="757"/>
      <c r="DND29" s="757"/>
      <c r="DNE29" s="757"/>
      <c r="DNF29" s="757"/>
      <c r="DNG29" s="757"/>
      <c r="DNH29" s="757"/>
      <c r="DNI29" s="757"/>
      <c r="DNJ29" s="757"/>
      <c r="DNK29" s="757"/>
      <c r="DNL29" s="757"/>
      <c r="DNM29" s="757"/>
      <c r="DNN29" s="757"/>
      <c r="DNO29" s="757"/>
      <c r="DNP29" s="757"/>
      <c r="DNQ29" s="757"/>
      <c r="DNR29" s="757"/>
      <c r="DNS29" s="757"/>
      <c r="DNT29" s="757"/>
      <c r="DNU29" s="757"/>
      <c r="DNV29" s="757"/>
      <c r="DNW29" s="757"/>
      <c r="DNX29" s="757"/>
      <c r="DNY29" s="757"/>
      <c r="DNZ29" s="757"/>
      <c r="DOA29" s="757"/>
      <c r="DOB29" s="757"/>
      <c r="DOC29" s="757"/>
      <c r="DOD29" s="757"/>
      <c r="DOE29" s="757"/>
      <c r="DOF29" s="757"/>
      <c r="DOG29" s="757"/>
      <c r="DOH29" s="757"/>
      <c r="DOI29" s="757"/>
      <c r="DOJ29" s="757"/>
      <c r="DOK29" s="757"/>
      <c r="DOL29" s="757"/>
      <c r="DOM29" s="757"/>
      <c r="DON29" s="757"/>
      <c r="DOO29" s="757"/>
      <c r="DOP29" s="757"/>
      <c r="DOQ29" s="757"/>
      <c r="DOR29" s="757"/>
      <c r="DOS29" s="757"/>
      <c r="DOT29" s="757"/>
      <c r="DOU29" s="757"/>
      <c r="DOV29" s="757"/>
      <c r="DOW29" s="757"/>
      <c r="DOX29" s="757"/>
      <c r="DOY29" s="757"/>
      <c r="DOZ29" s="757"/>
      <c r="DPA29" s="757"/>
      <c r="DPB29" s="757"/>
      <c r="DPC29" s="757"/>
      <c r="DPD29" s="757"/>
      <c r="DPE29" s="757"/>
      <c r="DPF29" s="757"/>
      <c r="DPG29" s="757"/>
      <c r="DPH29" s="757"/>
      <c r="DPI29" s="757"/>
      <c r="DPJ29" s="757"/>
      <c r="DPK29" s="757"/>
      <c r="DPL29" s="757"/>
      <c r="DPM29" s="757"/>
      <c r="DPN29" s="757"/>
      <c r="DPO29" s="757"/>
      <c r="DPP29" s="757"/>
      <c r="DPQ29" s="757"/>
      <c r="DPR29" s="757"/>
      <c r="DPS29" s="757"/>
      <c r="DPT29" s="757"/>
      <c r="DPU29" s="757"/>
      <c r="DPV29" s="757"/>
      <c r="DPW29" s="757"/>
      <c r="DPX29" s="757"/>
      <c r="DPY29" s="757"/>
      <c r="DPZ29" s="757"/>
      <c r="DQA29" s="757"/>
      <c r="DQB29" s="757"/>
      <c r="DQC29" s="757"/>
      <c r="DQD29" s="757"/>
      <c r="DQE29" s="757"/>
      <c r="DQF29" s="757"/>
      <c r="DQG29" s="757"/>
      <c r="DQH29" s="757"/>
      <c r="DQI29" s="757"/>
      <c r="DQJ29" s="757"/>
      <c r="DQK29" s="757"/>
      <c r="DQL29" s="757"/>
      <c r="DQM29" s="757"/>
      <c r="DQN29" s="757"/>
      <c r="DQO29" s="757"/>
      <c r="DQP29" s="757"/>
      <c r="DQQ29" s="757"/>
      <c r="DQR29" s="757"/>
      <c r="DQS29" s="757"/>
      <c r="DQT29" s="757"/>
      <c r="DQU29" s="757"/>
      <c r="DQV29" s="757"/>
      <c r="DQW29" s="757"/>
      <c r="DQX29" s="757"/>
      <c r="DQY29" s="757"/>
      <c r="DQZ29" s="757"/>
      <c r="DRA29" s="757"/>
      <c r="DRB29" s="757"/>
      <c r="DRC29" s="757"/>
      <c r="DRD29" s="757"/>
      <c r="DRE29" s="757"/>
      <c r="DRF29" s="757"/>
      <c r="DRG29" s="757"/>
      <c r="DRH29" s="757"/>
      <c r="DRI29" s="757"/>
      <c r="DRJ29" s="757"/>
      <c r="DRK29" s="757"/>
      <c r="DRL29" s="757"/>
      <c r="DRM29" s="757"/>
      <c r="DRN29" s="757"/>
      <c r="DRO29" s="757"/>
      <c r="DRP29" s="757"/>
      <c r="DRQ29" s="757"/>
      <c r="DRR29" s="757"/>
      <c r="DRS29" s="757"/>
      <c r="DRT29" s="757"/>
      <c r="DRU29" s="757"/>
      <c r="DRV29" s="757"/>
      <c r="DRW29" s="757"/>
      <c r="DRX29" s="757"/>
      <c r="DRY29" s="757"/>
      <c r="DRZ29" s="757"/>
      <c r="DSA29" s="757"/>
      <c r="DSB29" s="757"/>
      <c r="DSC29" s="757"/>
      <c r="DSD29" s="757"/>
      <c r="DSE29" s="757"/>
      <c r="DSF29" s="757"/>
      <c r="DSG29" s="757"/>
      <c r="DSH29" s="757"/>
      <c r="DSI29" s="757"/>
      <c r="DSJ29" s="757"/>
      <c r="DSK29" s="757"/>
      <c r="DSL29" s="757"/>
      <c r="DSM29" s="757"/>
      <c r="DSN29" s="757"/>
      <c r="DSO29" s="757"/>
      <c r="DSP29" s="757"/>
      <c r="DSQ29" s="757"/>
      <c r="DSR29" s="757"/>
      <c r="DSS29" s="757"/>
      <c r="DST29" s="757"/>
      <c r="DSU29" s="757"/>
      <c r="DSV29" s="757"/>
      <c r="DSW29" s="757"/>
      <c r="DSX29" s="757"/>
      <c r="DSY29" s="757"/>
      <c r="DSZ29" s="757"/>
      <c r="DTA29" s="757"/>
      <c r="DTB29" s="757"/>
      <c r="DTC29" s="757"/>
      <c r="DTD29" s="757"/>
      <c r="DTE29" s="757"/>
      <c r="DTF29" s="757"/>
      <c r="DTG29" s="757"/>
      <c r="DTH29" s="757"/>
      <c r="DTI29" s="757"/>
      <c r="DTJ29" s="757"/>
      <c r="DTK29" s="757"/>
      <c r="DTL29" s="757"/>
      <c r="DTM29" s="757"/>
      <c r="DTN29" s="757"/>
      <c r="DTO29" s="757"/>
      <c r="DTP29" s="757"/>
      <c r="DTQ29" s="757"/>
      <c r="DTR29" s="757"/>
      <c r="DTS29" s="757"/>
      <c r="DTT29" s="757"/>
      <c r="DTU29" s="757"/>
      <c r="DTV29" s="757"/>
      <c r="DTW29" s="757"/>
      <c r="DTX29" s="757"/>
      <c r="DTY29" s="757"/>
      <c r="DTZ29" s="757"/>
      <c r="DUA29" s="757"/>
      <c r="DUB29" s="757"/>
      <c r="DUC29" s="757"/>
      <c r="DUD29" s="757"/>
      <c r="DUE29" s="757"/>
      <c r="DUF29" s="757"/>
      <c r="DUG29" s="757"/>
      <c r="DUH29" s="757"/>
      <c r="DUI29" s="757"/>
      <c r="DUJ29" s="757"/>
      <c r="DUK29" s="757"/>
      <c r="DUL29" s="757"/>
      <c r="DUM29" s="757"/>
      <c r="DUN29" s="757"/>
      <c r="DUO29" s="757"/>
      <c r="DUP29" s="757"/>
      <c r="DUQ29" s="757"/>
      <c r="DUR29" s="757"/>
      <c r="DUS29" s="757"/>
      <c r="DUT29" s="757"/>
      <c r="DUU29" s="757"/>
      <c r="DUV29" s="757"/>
      <c r="DUW29" s="757"/>
      <c r="DUX29" s="757"/>
      <c r="DUY29" s="757"/>
      <c r="DUZ29" s="757"/>
      <c r="DVA29" s="757"/>
      <c r="DVB29" s="757"/>
      <c r="DVC29" s="757"/>
      <c r="DVD29" s="757"/>
      <c r="DVE29" s="757"/>
      <c r="DVF29" s="757"/>
      <c r="DVG29" s="757"/>
      <c r="DVH29" s="757"/>
      <c r="DVI29" s="757"/>
      <c r="DVJ29" s="757"/>
      <c r="DVK29" s="757"/>
      <c r="DVL29" s="757"/>
      <c r="DVM29" s="757"/>
      <c r="DVN29" s="757"/>
      <c r="DVO29" s="757"/>
      <c r="DVP29" s="757"/>
      <c r="DVQ29" s="757"/>
      <c r="DVR29" s="757"/>
      <c r="DVS29" s="757"/>
      <c r="DVT29" s="757"/>
      <c r="DVU29" s="757"/>
      <c r="DVV29" s="757"/>
      <c r="DVW29" s="757"/>
      <c r="DVX29" s="757"/>
      <c r="DVY29" s="757"/>
      <c r="DVZ29" s="757"/>
      <c r="DWA29" s="757"/>
      <c r="DWB29" s="757"/>
      <c r="DWC29" s="757"/>
      <c r="DWD29" s="757"/>
      <c r="DWE29" s="757"/>
      <c r="DWF29" s="757"/>
      <c r="DWG29" s="757"/>
      <c r="DWH29" s="757"/>
      <c r="DWI29" s="757"/>
      <c r="DWJ29" s="757"/>
      <c r="DWK29" s="757"/>
      <c r="DWL29" s="757"/>
      <c r="DWM29" s="757"/>
      <c r="DWN29" s="757"/>
      <c r="DWO29" s="757"/>
      <c r="DWP29" s="757"/>
      <c r="DWQ29" s="757"/>
      <c r="DWR29" s="757"/>
      <c r="DWS29" s="757"/>
      <c r="DWT29" s="757"/>
      <c r="DWU29" s="757"/>
      <c r="DWV29" s="757"/>
      <c r="DWW29" s="757"/>
      <c r="DWX29" s="757"/>
      <c r="DWY29" s="757"/>
      <c r="DWZ29" s="757"/>
      <c r="DXA29" s="757"/>
      <c r="DXB29" s="757"/>
      <c r="DXC29" s="757"/>
      <c r="DXD29" s="757"/>
      <c r="DXE29" s="757"/>
      <c r="DXF29" s="757"/>
      <c r="DXG29" s="757"/>
      <c r="DXH29" s="757"/>
      <c r="DXI29" s="757"/>
      <c r="DXJ29" s="757"/>
      <c r="DXK29" s="757"/>
      <c r="DXL29" s="757"/>
      <c r="DXM29" s="757"/>
      <c r="DXN29" s="757"/>
      <c r="DXO29" s="757"/>
      <c r="DXP29" s="757"/>
      <c r="DXQ29" s="757"/>
      <c r="DXR29" s="757"/>
      <c r="DXS29" s="757"/>
      <c r="DXT29" s="757"/>
      <c r="DXU29" s="757"/>
      <c r="DXV29" s="757"/>
      <c r="DXW29" s="757"/>
      <c r="DXX29" s="757"/>
      <c r="DXY29" s="757"/>
      <c r="DXZ29" s="757"/>
      <c r="DYA29" s="757"/>
      <c r="DYB29" s="757"/>
      <c r="DYC29" s="757"/>
      <c r="DYD29" s="757"/>
      <c r="DYE29" s="757"/>
      <c r="DYF29" s="757"/>
      <c r="DYG29" s="757"/>
      <c r="DYH29" s="757"/>
      <c r="DYI29" s="757"/>
      <c r="DYJ29" s="757"/>
      <c r="DYK29" s="757"/>
      <c r="DYL29" s="757"/>
      <c r="DYM29" s="757"/>
      <c r="DYN29" s="757"/>
      <c r="DYO29" s="757"/>
      <c r="DYP29" s="757"/>
      <c r="DYQ29" s="757"/>
      <c r="DYR29" s="757"/>
      <c r="DYS29" s="757"/>
      <c r="DYT29" s="757"/>
      <c r="DYU29" s="757"/>
      <c r="DYV29" s="757"/>
      <c r="DYW29" s="757"/>
      <c r="DYX29" s="757"/>
      <c r="DYY29" s="757"/>
      <c r="DYZ29" s="757"/>
      <c r="DZA29" s="757"/>
      <c r="DZB29" s="757"/>
      <c r="DZC29" s="757"/>
      <c r="DZD29" s="757"/>
      <c r="DZE29" s="757"/>
      <c r="DZF29" s="757"/>
      <c r="DZG29" s="757"/>
      <c r="DZH29" s="757"/>
      <c r="DZI29" s="757"/>
      <c r="DZJ29" s="757"/>
      <c r="DZK29" s="757"/>
      <c r="DZL29" s="757"/>
      <c r="DZM29" s="757"/>
      <c r="DZN29" s="757"/>
      <c r="DZO29" s="757"/>
      <c r="DZP29" s="757"/>
      <c r="DZQ29" s="757"/>
      <c r="DZR29" s="757"/>
      <c r="DZS29" s="757"/>
      <c r="DZT29" s="757"/>
      <c r="DZU29" s="757"/>
      <c r="DZV29" s="757"/>
      <c r="DZW29" s="757"/>
      <c r="DZX29" s="757"/>
      <c r="DZY29" s="757"/>
      <c r="DZZ29" s="757"/>
      <c r="EAA29" s="757"/>
      <c r="EAB29" s="757"/>
      <c r="EAC29" s="757"/>
      <c r="EAD29" s="757"/>
      <c r="EAE29" s="757"/>
      <c r="EAF29" s="757"/>
      <c r="EAG29" s="757"/>
      <c r="EAH29" s="757"/>
      <c r="EAI29" s="757"/>
      <c r="EAJ29" s="757"/>
      <c r="EAK29" s="757"/>
      <c r="EAL29" s="757"/>
      <c r="EAM29" s="757"/>
      <c r="EAN29" s="757"/>
      <c r="EAO29" s="757"/>
      <c r="EAP29" s="757"/>
      <c r="EAQ29" s="757"/>
      <c r="EAR29" s="757"/>
      <c r="EAS29" s="757"/>
      <c r="EAT29" s="757"/>
      <c r="EAU29" s="757"/>
      <c r="EAV29" s="757"/>
      <c r="EAW29" s="757"/>
      <c r="EAX29" s="757"/>
      <c r="EAY29" s="757"/>
      <c r="EAZ29" s="757"/>
      <c r="EBA29" s="757"/>
      <c r="EBB29" s="757"/>
      <c r="EBC29" s="757"/>
      <c r="EBD29" s="757"/>
      <c r="EBE29" s="757"/>
      <c r="EBF29" s="757"/>
      <c r="EBG29" s="757"/>
      <c r="EBH29" s="757"/>
      <c r="EBI29" s="757"/>
      <c r="EBJ29" s="757"/>
      <c r="EBK29" s="757"/>
      <c r="EBL29" s="757"/>
      <c r="EBM29" s="757"/>
      <c r="EBN29" s="757"/>
      <c r="EBO29" s="757"/>
      <c r="EBP29" s="757"/>
      <c r="EBQ29" s="757"/>
      <c r="EBR29" s="757"/>
      <c r="EBS29" s="757"/>
      <c r="EBT29" s="757"/>
      <c r="EBU29" s="757"/>
      <c r="EBV29" s="757"/>
      <c r="EBW29" s="757"/>
      <c r="EBX29" s="757"/>
      <c r="EBY29" s="757"/>
      <c r="EBZ29" s="757"/>
      <c r="ECA29" s="757"/>
      <c r="ECB29" s="757"/>
      <c r="ECC29" s="757"/>
      <c r="ECD29" s="757"/>
      <c r="ECE29" s="757"/>
      <c r="ECF29" s="757"/>
      <c r="ECG29" s="757"/>
      <c r="ECH29" s="757"/>
      <c r="ECI29" s="757"/>
      <c r="ECJ29" s="757"/>
      <c r="ECK29" s="757"/>
      <c r="ECL29" s="757"/>
      <c r="ECM29" s="757"/>
      <c r="ECN29" s="757"/>
      <c r="ECO29" s="757"/>
      <c r="ECP29" s="757"/>
      <c r="ECQ29" s="757"/>
      <c r="ECR29" s="757"/>
      <c r="ECS29" s="757"/>
      <c r="ECT29" s="757"/>
      <c r="ECU29" s="757"/>
      <c r="ECV29" s="757"/>
      <c r="ECW29" s="757"/>
      <c r="ECX29" s="757"/>
      <c r="ECY29" s="757"/>
      <c r="ECZ29" s="757"/>
      <c r="EDA29" s="757"/>
      <c r="EDB29" s="757"/>
      <c r="EDC29" s="757"/>
      <c r="EDD29" s="757"/>
      <c r="EDE29" s="757"/>
      <c r="EDF29" s="757"/>
      <c r="EDG29" s="757"/>
      <c r="EDH29" s="757"/>
      <c r="EDI29" s="757"/>
      <c r="EDJ29" s="757"/>
      <c r="EDK29" s="757"/>
      <c r="EDL29" s="757"/>
      <c r="EDM29" s="757"/>
      <c r="EDN29" s="757"/>
      <c r="EDO29" s="757"/>
      <c r="EDP29" s="757"/>
      <c r="EDQ29" s="757"/>
      <c r="EDR29" s="757"/>
      <c r="EDS29" s="757"/>
      <c r="EDT29" s="757"/>
      <c r="EDU29" s="757"/>
      <c r="EDV29" s="757"/>
      <c r="EDW29" s="757"/>
      <c r="EDX29" s="757"/>
      <c r="EDY29" s="757"/>
      <c r="EDZ29" s="757"/>
      <c r="EEA29" s="757"/>
      <c r="EEB29" s="757"/>
      <c r="EEC29" s="757"/>
      <c r="EED29" s="757"/>
      <c r="EEE29" s="757"/>
      <c r="EEF29" s="757"/>
      <c r="EEG29" s="757"/>
      <c r="EEH29" s="757"/>
      <c r="EEI29" s="757"/>
      <c r="EEJ29" s="757"/>
      <c r="EEK29" s="757"/>
      <c r="EEL29" s="757"/>
      <c r="EEM29" s="757"/>
      <c r="EEN29" s="757"/>
      <c r="EEO29" s="757"/>
      <c r="EEP29" s="757"/>
      <c r="EEQ29" s="757"/>
      <c r="EER29" s="757"/>
      <c r="EES29" s="757"/>
      <c r="EET29" s="757"/>
      <c r="EEU29" s="757"/>
      <c r="EEV29" s="757"/>
      <c r="EEW29" s="757"/>
      <c r="EEX29" s="757"/>
      <c r="EEY29" s="757"/>
      <c r="EEZ29" s="757"/>
      <c r="EFA29" s="757"/>
      <c r="EFB29" s="757"/>
      <c r="EFC29" s="757"/>
      <c r="EFD29" s="757"/>
      <c r="EFE29" s="757"/>
      <c r="EFF29" s="757"/>
      <c r="EFG29" s="757"/>
      <c r="EFH29" s="757"/>
      <c r="EFI29" s="757"/>
      <c r="EFJ29" s="757"/>
      <c r="EFK29" s="757"/>
      <c r="EFL29" s="757"/>
      <c r="EFM29" s="757"/>
      <c r="EFN29" s="757"/>
      <c r="EFO29" s="757"/>
      <c r="EFP29" s="757"/>
      <c r="EFQ29" s="757"/>
      <c r="EFR29" s="757"/>
      <c r="EFS29" s="757"/>
      <c r="EFT29" s="757"/>
      <c r="EFU29" s="757"/>
      <c r="EFV29" s="757"/>
      <c r="EFW29" s="757"/>
      <c r="EFX29" s="757"/>
      <c r="EFY29" s="757"/>
      <c r="EFZ29" s="757"/>
      <c r="EGA29" s="757"/>
      <c r="EGB29" s="757"/>
      <c r="EGC29" s="757"/>
      <c r="EGD29" s="757"/>
      <c r="EGE29" s="757"/>
      <c r="EGF29" s="757"/>
      <c r="EGG29" s="757"/>
      <c r="EGH29" s="757"/>
      <c r="EGI29" s="757"/>
      <c r="EGJ29" s="757"/>
      <c r="EGK29" s="757"/>
      <c r="EGL29" s="757"/>
      <c r="EGM29" s="757"/>
      <c r="EGN29" s="757"/>
      <c r="EGO29" s="757"/>
      <c r="EGP29" s="757"/>
      <c r="EGQ29" s="757"/>
      <c r="EGR29" s="757"/>
      <c r="EGS29" s="757"/>
      <c r="EGT29" s="757"/>
      <c r="EGU29" s="757"/>
      <c r="EGV29" s="757"/>
      <c r="EGW29" s="757"/>
      <c r="EGX29" s="757"/>
      <c r="EGY29" s="757"/>
      <c r="EGZ29" s="757"/>
      <c r="EHA29" s="757"/>
      <c r="EHB29" s="757"/>
      <c r="EHC29" s="757"/>
      <c r="EHD29" s="757"/>
      <c r="EHE29" s="757"/>
      <c r="EHF29" s="757"/>
      <c r="EHG29" s="757"/>
      <c r="EHH29" s="757"/>
      <c r="EHI29" s="757"/>
      <c r="EHJ29" s="757"/>
      <c r="EHK29" s="757"/>
      <c r="EHL29" s="757"/>
      <c r="EHM29" s="757"/>
      <c r="EHN29" s="757"/>
      <c r="EHO29" s="757"/>
      <c r="EHP29" s="757"/>
      <c r="EHQ29" s="757"/>
      <c r="EHR29" s="757"/>
      <c r="EHS29" s="757"/>
      <c r="EHT29" s="757"/>
      <c r="EHU29" s="757"/>
      <c r="EHV29" s="757"/>
      <c r="EHW29" s="757"/>
      <c r="EHX29" s="757"/>
      <c r="EHY29" s="757"/>
      <c r="EHZ29" s="757"/>
      <c r="EIA29" s="757"/>
      <c r="EIB29" s="757"/>
      <c r="EIC29" s="757"/>
      <c r="EID29" s="757"/>
      <c r="EIE29" s="757"/>
      <c r="EIF29" s="757"/>
      <c r="EIG29" s="757"/>
      <c r="EIH29" s="757"/>
      <c r="EII29" s="757"/>
      <c r="EIJ29" s="757"/>
      <c r="EIK29" s="757"/>
      <c r="EIL29" s="757"/>
      <c r="EIM29" s="757"/>
      <c r="EIN29" s="757"/>
      <c r="EIO29" s="757"/>
      <c r="EIP29" s="757"/>
      <c r="EIQ29" s="757"/>
      <c r="EIR29" s="757"/>
      <c r="EIS29" s="757"/>
      <c r="EIT29" s="757"/>
      <c r="EIU29" s="757"/>
      <c r="EIV29" s="757"/>
      <c r="EIW29" s="757"/>
      <c r="EIX29" s="757"/>
      <c r="EIY29" s="757"/>
      <c r="EIZ29" s="757"/>
      <c r="EJA29" s="757"/>
      <c r="EJB29" s="757"/>
      <c r="EJC29" s="757"/>
      <c r="EJD29" s="757"/>
      <c r="EJE29" s="757"/>
      <c r="EJF29" s="757"/>
      <c r="EJG29" s="757"/>
      <c r="EJH29" s="757"/>
      <c r="EJI29" s="757"/>
      <c r="EJJ29" s="757"/>
      <c r="EJK29" s="757"/>
      <c r="EJL29" s="757"/>
      <c r="EJM29" s="757"/>
      <c r="EJN29" s="757"/>
      <c r="EJO29" s="757"/>
      <c r="EJP29" s="757"/>
      <c r="EJQ29" s="757"/>
      <c r="EJR29" s="757"/>
      <c r="EJS29" s="757"/>
      <c r="EJT29" s="757"/>
      <c r="EJU29" s="757"/>
      <c r="EJV29" s="757"/>
      <c r="EJW29" s="757"/>
      <c r="EJX29" s="757"/>
      <c r="EJY29" s="757"/>
      <c r="EJZ29" s="757"/>
      <c r="EKA29" s="757"/>
      <c r="EKB29" s="757"/>
      <c r="EKC29" s="757"/>
      <c r="EKD29" s="757"/>
      <c r="EKE29" s="757"/>
      <c r="EKF29" s="757"/>
      <c r="EKG29" s="757"/>
      <c r="EKH29" s="757"/>
      <c r="EKI29" s="757"/>
      <c r="EKJ29" s="757"/>
      <c r="EKK29" s="757"/>
      <c r="EKL29" s="757"/>
      <c r="EKM29" s="757"/>
      <c r="EKN29" s="757"/>
      <c r="EKO29" s="757"/>
      <c r="EKP29" s="757"/>
      <c r="EKQ29" s="757"/>
      <c r="EKR29" s="757"/>
      <c r="EKS29" s="757"/>
      <c r="EKT29" s="757"/>
      <c r="EKU29" s="757"/>
      <c r="EKV29" s="757"/>
      <c r="EKW29" s="757"/>
      <c r="EKX29" s="757"/>
      <c r="EKY29" s="757"/>
      <c r="EKZ29" s="757"/>
      <c r="ELA29" s="757"/>
      <c r="ELB29" s="757"/>
      <c r="ELC29" s="757"/>
      <c r="ELD29" s="757"/>
      <c r="ELE29" s="757"/>
      <c r="ELF29" s="757"/>
      <c r="ELG29" s="757"/>
      <c r="ELH29" s="757"/>
      <c r="ELI29" s="757"/>
      <c r="ELJ29" s="757"/>
      <c r="ELK29" s="757"/>
      <c r="ELL29" s="757"/>
      <c r="ELM29" s="757"/>
      <c r="ELN29" s="757"/>
      <c r="ELO29" s="757"/>
      <c r="ELP29" s="757"/>
      <c r="ELQ29" s="757"/>
      <c r="ELR29" s="757"/>
      <c r="ELS29" s="757"/>
      <c r="ELT29" s="757"/>
      <c r="ELU29" s="757"/>
      <c r="ELV29" s="757"/>
      <c r="ELW29" s="757"/>
      <c r="ELX29" s="757"/>
      <c r="ELY29" s="757"/>
      <c r="ELZ29" s="757"/>
      <c r="EMA29" s="757"/>
      <c r="EMB29" s="757"/>
      <c r="EMC29" s="757"/>
      <c r="EMD29" s="757"/>
      <c r="EME29" s="757"/>
      <c r="EMF29" s="757"/>
      <c r="EMG29" s="757"/>
      <c r="EMH29" s="757"/>
      <c r="EMI29" s="757"/>
      <c r="EMJ29" s="757"/>
      <c r="EMK29" s="757"/>
      <c r="EML29" s="757"/>
      <c r="EMM29" s="757"/>
      <c r="EMN29" s="757"/>
      <c r="EMO29" s="757"/>
      <c r="EMP29" s="757"/>
      <c r="EMQ29" s="757"/>
      <c r="EMR29" s="757"/>
      <c r="EMS29" s="757"/>
      <c r="EMT29" s="757"/>
      <c r="EMU29" s="757"/>
      <c r="EMV29" s="757"/>
      <c r="EMW29" s="757"/>
      <c r="EMX29" s="757"/>
      <c r="EMY29" s="757"/>
      <c r="EMZ29" s="757"/>
      <c r="ENA29" s="757"/>
      <c r="ENB29" s="757"/>
      <c r="ENC29" s="757"/>
      <c r="END29" s="757"/>
      <c r="ENE29" s="757"/>
      <c r="ENF29" s="757"/>
      <c r="ENG29" s="757"/>
      <c r="ENH29" s="757"/>
      <c r="ENI29" s="757"/>
      <c r="ENJ29" s="757"/>
      <c r="ENK29" s="757"/>
      <c r="ENL29" s="757"/>
      <c r="ENM29" s="757"/>
      <c r="ENN29" s="757"/>
      <c r="ENO29" s="757"/>
      <c r="ENP29" s="757"/>
      <c r="ENQ29" s="757"/>
      <c r="ENR29" s="757"/>
      <c r="ENS29" s="757"/>
      <c r="ENT29" s="757"/>
      <c r="ENU29" s="757"/>
      <c r="ENV29" s="757"/>
      <c r="ENW29" s="757"/>
      <c r="ENX29" s="757"/>
      <c r="ENY29" s="757"/>
      <c r="ENZ29" s="757"/>
      <c r="EOA29" s="757"/>
      <c r="EOB29" s="757"/>
      <c r="EOC29" s="757"/>
      <c r="EOD29" s="757"/>
      <c r="EOE29" s="757"/>
      <c r="EOF29" s="757"/>
      <c r="EOG29" s="757"/>
      <c r="EOH29" s="757"/>
      <c r="EOI29" s="757"/>
      <c r="EOJ29" s="757"/>
      <c r="EOK29" s="757"/>
      <c r="EOL29" s="757"/>
      <c r="EOM29" s="757"/>
      <c r="EON29" s="757"/>
      <c r="EOO29" s="757"/>
      <c r="EOP29" s="757"/>
      <c r="EOQ29" s="757"/>
      <c r="EOR29" s="757"/>
      <c r="EOS29" s="757"/>
      <c r="EOT29" s="757"/>
      <c r="EOU29" s="757"/>
      <c r="EOV29" s="757"/>
      <c r="EOW29" s="757"/>
      <c r="EOX29" s="757"/>
      <c r="EOY29" s="757"/>
      <c r="EOZ29" s="757"/>
      <c r="EPA29" s="757"/>
      <c r="EPB29" s="757"/>
      <c r="EPC29" s="757"/>
      <c r="EPD29" s="757"/>
      <c r="EPE29" s="757"/>
      <c r="EPF29" s="757"/>
      <c r="EPG29" s="757"/>
      <c r="EPH29" s="757"/>
      <c r="EPI29" s="757"/>
      <c r="EPJ29" s="757"/>
      <c r="EPK29" s="757"/>
      <c r="EPL29" s="757"/>
      <c r="EPM29" s="757"/>
      <c r="EPN29" s="757"/>
      <c r="EPO29" s="757"/>
      <c r="EPP29" s="757"/>
      <c r="EPQ29" s="757"/>
      <c r="EPR29" s="757"/>
      <c r="EPS29" s="757"/>
      <c r="EPT29" s="757"/>
      <c r="EPU29" s="757"/>
      <c r="EPV29" s="757"/>
      <c r="EPW29" s="757"/>
      <c r="EPX29" s="757"/>
      <c r="EPY29" s="757"/>
      <c r="EPZ29" s="757"/>
      <c r="EQA29" s="757"/>
      <c r="EQB29" s="757"/>
      <c r="EQC29" s="757"/>
      <c r="EQD29" s="757"/>
      <c r="EQE29" s="757"/>
      <c r="EQF29" s="757"/>
      <c r="EQG29" s="757"/>
      <c r="EQH29" s="757"/>
      <c r="EQI29" s="757"/>
      <c r="EQJ29" s="757"/>
      <c r="EQK29" s="757"/>
      <c r="EQL29" s="757"/>
      <c r="EQM29" s="757"/>
      <c r="EQN29" s="757"/>
      <c r="EQO29" s="757"/>
      <c r="EQP29" s="757"/>
      <c r="EQQ29" s="757"/>
      <c r="EQR29" s="757"/>
      <c r="EQS29" s="757"/>
      <c r="EQT29" s="757"/>
      <c r="EQU29" s="757"/>
      <c r="EQV29" s="757"/>
      <c r="EQW29" s="757"/>
      <c r="EQX29" s="757"/>
      <c r="EQY29" s="757"/>
      <c r="EQZ29" s="757"/>
      <c r="ERA29" s="757"/>
      <c r="ERB29" s="757"/>
      <c r="ERC29" s="757"/>
      <c r="ERD29" s="757"/>
      <c r="ERE29" s="757"/>
      <c r="ERF29" s="757"/>
      <c r="ERG29" s="757"/>
      <c r="ERH29" s="757"/>
      <c r="ERI29" s="757"/>
      <c r="ERJ29" s="757"/>
      <c r="ERK29" s="757"/>
      <c r="ERL29" s="757"/>
      <c r="ERM29" s="757"/>
      <c r="ERN29" s="757"/>
      <c r="ERO29" s="757"/>
      <c r="ERP29" s="757"/>
      <c r="ERQ29" s="757"/>
      <c r="ERR29" s="757"/>
      <c r="ERS29" s="757"/>
      <c r="ERT29" s="757"/>
      <c r="ERU29" s="757"/>
      <c r="ERV29" s="757"/>
      <c r="ERW29" s="757"/>
      <c r="ERX29" s="757"/>
      <c r="ERY29" s="757"/>
      <c r="ERZ29" s="757"/>
      <c r="ESA29" s="757"/>
      <c r="ESB29" s="757"/>
      <c r="ESC29" s="757"/>
      <c r="ESD29" s="757"/>
      <c r="ESE29" s="757"/>
      <c r="ESF29" s="757"/>
      <c r="ESG29" s="757"/>
      <c r="ESH29" s="757"/>
      <c r="ESI29" s="757"/>
      <c r="ESJ29" s="757"/>
      <c r="ESK29" s="757"/>
      <c r="ESL29" s="757"/>
      <c r="ESM29" s="757"/>
      <c r="ESN29" s="757"/>
      <c r="ESO29" s="757"/>
      <c r="ESP29" s="757"/>
      <c r="ESQ29" s="757"/>
      <c r="ESR29" s="757"/>
      <c r="ESS29" s="757"/>
      <c r="EST29" s="757"/>
      <c r="ESU29" s="757"/>
      <c r="ESV29" s="757"/>
      <c r="ESW29" s="757"/>
      <c r="ESX29" s="757"/>
      <c r="ESY29" s="757"/>
      <c r="ESZ29" s="757"/>
      <c r="ETA29" s="757"/>
      <c r="ETB29" s="757"/>
      <c r="ETC29" s="757"/>
      <c r="ETD29" s="757"/>
      <c r="ETE29" s="757"/>
      <c r="ETF29" s="757"/>
      <c r="ETG29" s="757"/>
      <c r="ETH29" s="757"/>
      <c r="ETI29" s="757"/>
      <c r="ETJ29" s="757"/>
      <c r="ETK29" s="757"/>
      <c r="ETL29" s="757"/>
      <c r="ETM29" s="757"/>
      <c r="ETN29" s="757"/>
      <c r="ETO29" s="757"/>
      <c r="ETP29" s="757"/>
      <c r="ETQ29" s="757"/>
      <c r="ETR29" s="757"/>
      <c r="ETS29" s="757"/>
      <c r="ETT29" s="757"/>
      <c r="ETU29" s="757"/>
      <c r="ETV29" s="757"/>
      <c r="ETW29" s="757"/>
      <c r="ETX29" s="757"/>
      <c r="ETY29" s="757"/>
      <c r="ETZ29" s="757"/>
      <c r="EUA29" s="757"/>
      <c r="EUB29" s="757"/>
      <c r="EUC29" s="757"/>
      <c r="EUD29" s="757"/>
      <c r="EUE29" s="757"/>
      <c r="EUF29" s="757"/>
      <c r="EUG29" s="757"/>
      <c r="EUH29" s="757"/>
      <c r="EUI29" s="757"/>
      <c r="EUJ29" s="757"/>
      <c r="EUK29" s="757"/>
      <c r="EUL29" s="757"/>
      <c r="EUM29" s="757"/>
      <c r="EUN29" s="757"/>
      <c r="EUO29" s="757"/>
      <c r="EUP29" s="757"/>
      <c r="EUQ29" s="757"/>
      <c r="EUR29" s="757"/>
      <c r="EUS29" s="757"/>
      <c r="EUT29" s="757"/>
      <c r="EUU29" s="757"/>
      <c r="EUV29" s="757"/>
      <c r="EUW29" s="757"/>
      <c r="EUX29" s="757"/>
      <c r="EUY29" s="757"/>
      <c r="EUZ29" s="757"/>
      <c r="EVA29" s="757"/>
      <c r="EVB29" s="757"/>
      <c r="EVC29" s="757"/>
      <c r="EVD29" s="757"/>
      <c r="EVE29" s="757"/>
      <c r="EVF29" s="757"/>
      <c r="EVG29" s="757"/>
      <c r="EVH29" s="757"/>
      <c r="EVI29" s="757"/>
      <c r="EVJ29" s="757"/>
      <c r="EVK29" s="757"/>
      <c r="EVL29" s="757"/>
      <c r="EVM29" s="757"/>
      <c r="EVN29" s="757"/>
      <c r="EVO29" s="757"/>
      <c r="EVP29" s="757"/>
      <c r="EVQ29" s="757"/>
      <c r="EVR29" s="757"/>
      <c r="EVS29" s="757"/>
      <c r="EVT29" s="757"/>
      <c r="EVU29" s="757"/>
      <c r="EVV29" s="757"/>
      <c r="EVW29" s="757"/>
      <c r="EVX29" s="757"/>
      <c r="EVY29" s="757"/>
      <c r="EVZ29" s="757"/>
      <c r="EWA29" s="757"/>
      <c r="EWB29" s="757"/>
      <c r="EWC29" s="757"/>
      <c r="EWD29" s="757"/>
      <c r="EWE29" s="757"/>
      <c r="EWF29" s="757"/>
      <c r="EWG29" s="757"/>
      <c r="EWH29" s="757"/>
      <c r="EWI29" s="757"/>
      <c r="EWJ29" s="757"/>
      <c r="EWK29" s="757"/>
      <c r="EWL29" s="757"/>
      <c r="EWM29" s="757"/>
      <c r="EWN29" s="757"/>
      <c r="EWO29" s="757"/>
      <c r="EWP29" s="757"/>
      <c r="EWQ29" s="757"/>
      <c r="EWR29" s="757"/>
      <c r="EWS29" s="757"/>
      <c r="EWT29" s="757"/>
      <c r="EWU29" s="757"/>
      <c r="EWV29" s="757"/>
      <c r="EWW29" s="757"/>
      <c r="EWX29" s="757"/>
      <c r="EWY29" s="757"/>
      <c r="EWZ29" s="757"/>
      <c r="EXA29" s="757"/>
      <c r="EXB29" s="757"/>
      <c r="EXC29" s="757"/>
      <c r="EXD29" s="757"/>
      <c r="EXE29" s="757"/>
      <c r="EXF29" s="757"/>
      <c r="EXG29" s="757"/>
      <c r="EXH29" s="757"/>
      <c r="EXI29" s="757"/>
      <c r="EXJ29" s="757"/>
      <c r="EXK29" s="757"/>
      <c r="EXL29" s="757"/>
      <c r="EXM29" s="757"/>
      <c r="EXN29" s="757"/>
      <c r="EXO29" s="757"/>
      <c r="EXP29" s="757"/>
      <c r="EXQ29" s="757"/>
      <c r="EXR29" s="757"/>
      <c r="EXS29" s="757"/>
      <c r="EXT29" s="757"/>
      <c r="EXU29" s="757"/>
      <c r="EXV29" s="757"/>
      <c r="EXW29" s="757"/>
      <c r="EXX29" s="757"/>
      <c r="EXY29" s="757"/>
      <c r="EXZ29" s="757"/>
      <c r="EYA29" s="757"/>
      <c r="EYB29" s="757"/>
      <c r="EYC29" s="757"/>
      <c r="EYD29" s="757"/>
      <c r="EYE29" s="757"/>
      <c r="EYF29" s="757"/>
      <c r="EYG29" s="757"/>
      <c r="EYH29" s="757"/>
      <c r="EYI29" s="757"/>
      <c r="EYJ29" s="757"/>
      <c r="EYK29" s="757"/>
      <c r="EYL29" s="757"/>
      <c r="EYM29" s="757"/>
      <c r="EYN29" s="757"/>
      <c r="EYO29" s="757"/>
      <c r="EYP29" s="757"/>
      <c r="EYQ29" s="757"/>
      <c r="EYR29" s="757"/>
      <c r="EYS29" s="757"/>
      <c r="EYT29" s="757"/>
      <c r="EYU29" s="757"/>
      <c r="EYV29" s="757"/>
      <c r="EYW29" s="757"/>
      <c r="EYX29" s="757"/>
      <c r="EYY29" s="757"/>
      <c r="EYZ29" s="757"/>
      <c r="EZA29" s="757"/>
      <c r="EZB29" s="757"/>
      <c r="EZC29" s="757"/>
      <c r="EZD29" s="757"/>
      <c r="EZE29" s="757"/>
      <c r="EZF29" s="757"/>
      <c r="EZG29" s="757"/>
      <c r="EZH29" s="757"/>
      <c r="EZI29" s="757"/>
      <c r="EZJ29" s="757"/>
      <c r="EZK29" s="757"/>
      <c r="EZL29" s="757"/>
      <c r="EZM29" s="757"/>
      <c r="EZN29" s="757"/>
      <c r="EZO29" s="757"/>
      <c r="EZP29" s="757"/>
      <c r="EZQ29" s="757"/>
      <c r="EZR29" s="757"/>
      <c r="EZS29" s="757"/>
      <c r="EZT29" s="757"/>
      <c r="EZU29" s="757"/>
      <c r="EZV29" s="757"/>
      <c r="EZW29" s="757"/>
      <c r="EZX29" s="757"/>
      <c r="EZY29" s="757"/>
      <c r="EZZ29" s="757"/>
      <c r="FAA29" s="757"/>
      <c r="FAB29" s="757"/>
      <c r="FAC29" s="757"/>
      <c r="FAD29" s="757"/>
      <c r="FAE29" s="757"/>
      <c r="FAF29" s="757"/>
      <c r="FAG29" s="757"/>
      <c r="FAH29" s="757"/>
      <c r="FAI29" s="757"/>
      <c r="FAJ29" s="757"/>
      <c r="FAK29" s="757"/>
      <c r="FAL29" s="757"/>
      <c r="FAM29" s="757"/>
      <c r="FAN29" s="757"/>
      <c r="FAO29" s="757"/>
      <c r="FAP29" s="757"/>
      <c r="FAQ29" s="757"/>
      <c r="FAR29" s="757"/>
      <c r="FAS29" s="757"/>
      <c r="FAT29" s="757"/>
      <c r="FAU29" s="757"/>
      <c r="FAV29" s="757"/>
      <c r="FAW29" s="757"/>
      <c r="FAX29" s="757"/>
      <c r="FAY29" s="757"/>
      <c r="FAZ29" s="757"/>
      <c r="FBA29" s="757"/>
      <c r="FBB29" s="757"/>
      <c r="FBC29" s="757"/>
      <c r="FBD29" s="757"/>
      <c r="FBE29" s="757"/>
      <c r="FBF29" s="757"/>
      <c r="FBG29" s="757"/>
      <c r="FBH29" s="757"/>
      <c r="FBI29" s="757"/>
      <c r="FBJ29" s="757"/>
      <c r="FBK29" s="757"/>
      <c r="FBL29" s="757"/>
      <c r="FBM29" s="757"/>
      <c r="FBN29" s="757"/>
      <c r="FBO29" s="757"/>
      <c r="FBP29" s="757"/>
      <c r="FBQ29" s="757"/>
      <c r="FBR29" s="757"/>
      <c r="FBS29" s="757"/>
      <c r="FBT29" s="757"/>
      <c r="FBU29" s="757"/>
      <c r="FBV29" s="757"/>
      <c r="FBW29" s="757"/>
      <c r="FBX29" s="757"/>
      <c r="FBY29" s="757"/>
      <c r="FBZ29" s="757"/>
      <c r="FCA29" s="757"/>
      <c r="FCB29" s="757"/>
      <c r="FCC29" s="757"/>
      <c r="FCD29" s="757"/>
      <c r="FCE29" s="757"/>
      <c r="FCF29" s="757"/>
      <c r="FCG29" s="757"/>
      <c r="FCH29" s="757"/>
      <c r="FCI29" s="757"/>
      <c r="FCJ29" s="757"/>
      <c r="FCK29" s="757"/>
      <c r="FCL29" s="757"/>
      <c r="FCM29" s="757"/>
      <c r="FCN29" s="757"/>
      <c r="FCO29" s="757"/>
      <c r="FCP29" s="757"/>
      <c r="FCQ29" s="757"/>
      <c r="FCR29" s="757"/>
      <c r="FCS29" s="757"/>
      <c r="FCT29" s="757"/>
      <c r="FCU29" s="757"/>
      <c r="FCV29" s="757"/>
      <c r="FCW29" s="757"/>
      <c r="FCX29" s="757"/>
      <c r="FCY29" s="757"/>
      <c r="FCZ29" s="757"/>
      <c r="FDA29" s="757"/>
      <c r="FDB29" s="757"/>
      <c r="FDC29" s="757"/>
      <c r="FDD29" s="757"/>
      <c r="FDE29" s="757"/>
      <c r="FDF29" s="757"/>
      <c r="FDG29" s="757"/>
      <c r="FDH29" s="757"/>
      <c r="FDI29" s="757"/>
      <c r="FDJ29" s="757"/>
      <c r="FDK29" s="757"/>
      <c r="FDL29" s="757"/>
      <c r="FDM29" s="757"/>
      <c r="FDN29" s="757"/>
      <c r="FDO29" s="757"/>
      <c r="FDP29" s="757"/>
      <c r="FDQ29" s="757"/>
      <c r="FDR29" s="757"/>
      <c r="FDS29" s="757"/>
      <c r="FDT29" s="757"/>
      <c r="FDU29" s="757"/>
      <c r="FDV29" s="757"/>
      <c r="FDW29" s="757"/>
      <c r="FDX29" s="757"/>
      <c r="FDY29" s="757"/>
      <c r="FDZ29" s="757"/>
      <c r="FEA29" s="757"/>
      <c r="FEB29" s="757"/>
      <c r="FEC29" s="757"/>
      <c r="FED29" s="757"/>
      <c r="FEE29" s="757"/>
      <c r="FEF29" s="757"/>
      <c r="FEG29" s="757"/>
      <c r="FEH29" s="757"/>
      <c r="FEI29" s="757"/>
      <c r="FEJ29" s="757"/>
      <c r="FEK29" s="757"/>
      <c r="FEL29" s="757"/>
      <c r="FEM29" s="757"/>
      <c r="FEN29" s="757"/>
      <c r="FEO29" s="757"/>
      <c r="FEP29" s="757"/>
      <c r="FEQ29" s="757"/>
      <c r="FER29" s="757"/>
      <c r="FES29" s="757"/>
      <c r="FET29" s="757"/>
      <c r="FEU29" s="757"/>
      <c r="FEV29" s="757"/>
      <c r="FEW29" s="757"/>
      <c r="FEX29" s="757"/>
      <c r="FEY29" s="757"/>
      <c r="FEZ29" s="757"/>
      <c r="FFA29" s="757"/>
      <c r="FFB29" s="757"/>
      <c r="FFC29" s="757"/>
      <c r="FFD29" s="757"/>
      <c r="FFE29" s="757"/>
      <c r="FFF29" s="757"/>
      <c r="FFG29" s="757"/>
      <c r="FFH29" s="757"/>
      <c r="FFI29" s="757"/>
      <c r="FFJ29" s="757"/>
      <c r="FFK29" s="757"/>
      <c r="FFL29" s="757"/>
      <c r="FFM29" s="757"/>
      <c r="FFN29" s="757"/>
      <c r="FFO29" s="757"/>
      <c r="FFP29" s="757"/>
      <c r="FFQ29" s="757"/>
      <c r="FFR29" s="757"/>
      <c r="FFS29" s="757"/>
      <c r="FFT29" s="757"/>
      <c r="FFU29" s="757"/>
      <c r="FFV29" s="757"/>
      <c r="FFW29" s="757"/>
      <c r="FFX29" s="757"/>
      <c r="FFY29" s="757"/>
      <c r="FFZ29" s="757"/>
      <c r="FGA29" s="757"/>
      <c r="FGB29" s="757"/>
      <c r="FGC29" s="757"/>
      <c r="FGD29" s="757"/>
      <c r="FGE29" s="757"/>
      <c r="FGF29" s="757"/>
      <c r="FGG29" s="757"/>
      <c r="FGH29" s="757"/>
      <c r="FGI29" s="757"/>
      <c r="FGJ29" s="757"/>
      <c r="FGK29" s="757"/>
      <c r="FGL29" s="757"/>
      <c r="FGM29" s="757"/>
      <c r="FGN29" s="757"/>
      <c r="FGO29" s="757"/>
      <c r="FGP29" s="757"/>
      <c r="FGQ29" s="757"/>
      <c r="FGR29" s="757"/>
      <c r="FGS29" s="757"/>
      <c r="FGT29" s="757"/>
      <c r="FGU29" s="757"/>
      <c r="FGV29" s="757"/>
      <c r="FGW29" s="757"/>
      <c r="FGX29" s="757"/>
      <c r="FGY29" s="757"/>
      <c r="FGZ29" s="757"/>
      <c r="FHA29" s="757"/>
      <c r="FHB29" s="757"/>
      <c r="FHC29" s="757"/>
      <c r="FHD29" s="757"/>
      <c r="FHE29" s="757"/>
      <c r="FHF29" s="757"/>
      <c r="FHG29" s="757"/>
      <c r="FHH29" s="757"/>
      <c r="FHI29" s="757"/>
      <c r="FHJ29" s="757"/>
      <c r="FHK29" s="757"/>
      <c r="FHL29" s="757"/>
      <c r="FHM29" s="757"/>
      <c r="FHN29" s="757"/>
      <c r="FHO29" s="757"/>
      <c r="FHP29" s="757"/>
      <c r="FHQ29" s="757"/>
      <c r="FHR29" s="757"/>
      <c r="FHS29" s="757"/>
      <c r="FHT29" s="757"/>
      <c r="FHU29" s="757"/>
      <c r="FHV29" s="757"/>
      <c r="FHW29" s="757"/>
      <c r="FHX29" s="757"/>
      <c r="FHY29" s="757"/>
      <c r="FHZ29" s="757"/>
      <c r="FIA29" s="757"/>
      <c r="FIB29" s="757"/>
      <c r="FIC29" s="757"/>
      <c r="FID29" s="757"/>
      <c r="FIE29" s="757"/>
      <c r="FIF29" s="757"/>
      <c r="FIG29" s="757"/>
      <c r="FIH29" s="757"/>
      <c r="FII29" s="757"/>
      <c r="FIJ29" s="757"/>
      <c r="FIK29" s="757"/>
      <c r="FIL29" s="757"/>
      <c r="FIM29" s="757"/>
      <c r="FIN29" s="757"/>
      <c r="FIO29" s="757"/>
      <c r="FIP29" s="757"/>
      <c r="FIQ29" s="757"/>
      <c r="FIR29" s="757"/>
      <c r="FIS29" s="757"/>
      <c r="FIT29" s="757"/>
      <c r="FIU29" s="757"/>
      <c r="FIV29" s="757"/>
      <c r="FIW29" s="757"/>
      <c r="FIX29" s="757"/>
      <c r="FIY29" s="757"/>
      <c r="FIZ29" s="757"/>
      <c r="FJA29" s="757"/>
      <c r="FJB29" s="757"/>
      <c r="FJC29" s="757"/>
      <c r="FJD29" s="757"/>
      <c r="FJE29" s="757"/>
      <c r="FJF29" s="757"/>
      <c r="FJG29" s="757"/>
      <c r="FJH29" s="757"/>
      <c r="FJI29" s="757"/>
      <c r="FJJ29" s="757"/>
      <c r="FJK29" s="757"/>
      <c r="FJL29" s="757"/>
      <c r="FJM29" s="757"/>
      <c r="FJN29" s="757"/>
      <c r="FJO29" s="757"/>
      <c r="FJP29" s="757"/>
      <c r="FJQ29" s="757"/>
      <c r="FJR29" s="757"/>
      <c r="FJS29" s="757"/>
      <c r="FJT29" s="757"/>
      <c r="FJU29" s="757"/>
      <c r="FJV29" s="757"/>
      <c r="FJW29" s="757"/>
      <c r="FJX29" s="757"/>
      <c r="FJY29" s="757"/>
      <c r="FJZ29" s="757"/>
      <c r="FKA29" s="757"/>
      <c r="FKB29" s="757"/>
      <c r="FKC29" s="757"/>
      <c r="FKD29" s="757"/>
      <c r="FKE29" s="757"/>
      <c r="FKF29" s="757"/>
      <c r="FKG29" s="757"/>
      <c r="FKH29" s="757"/>
      <c r="FKI29" s="757"/>
      <c r="FKJ29" s="757"/>
      <c r="FKK29" s="757"/>
      <c r="FKL29" s="757"/>
      <c r="FKM29" s="757"/>
      <c r="FKN29" s="757"/>
      <c r="FKO29" s="757"/>
      <c r="FKP29" s="757"/>
      <c r="FKQ29" s="757"/>
      <c r="FKR29" s="757"/>
      <c r="FKS29" s="757"/>
      <c r="FKT29" s="757"/>
      <c r="FKU29" s="757"/>
      <c r="FKV29" s="757"/>
      <c r="FKW29" s="757"/>
      <c r="FKX29" s="757"/>
      <c r="FKY29" s="757"/>
      <c r="FKZ29" s="757"/>
      <c r="FLA29" s="757"/>
      <c r="FLB29" s="757"/>
      <c r="FLC29" s="757"/>
      <c r="FLD29" s="757"/>
      <c r="FLE29" s="757"/>
      <c r="FLF29" s="757"/>
      <c r="FLG29" s="757"/>
      <c r="FLH29" s="757"/>
      <c r="FLI29" s="757"/>
      <c r="FLJ29" s="757"/>
      <c r="FLK29" s="757"/>
      <c r="FLL29" s="757"/>
      <c r="FLM29" s="757"/>
      <c r="FLN29" s="757"/>
      <c r="FLO29" s="757"/>
      <c r="FLP29" s="757"/>
      <c r="FLQ29" s="757"/>
      <c r="FLR29" s="757"/>
      <c r="FLS29" s="757"/>
      <c r="FLT29" s="757"/>
      <c r="FLU29" s="757"/>
      <c r="FLV29" s="757"/>
      <c r="FLW29" s="757"/>
      <c r="FLX29" s="757"/>
      <c r="FLY29" s="757"/>
      <c r="FLZ29" s="757"/>
      <c r="FMA29" s="757"/>
      <c r="FMB29" s="757"/>
      <c r="FMC29" s="757"/>
      <c r="FMD29" s="757"/>
      <c r="FME29" s="757"/>
      <c r="FMF29" s="757"/>
      <c r="FMG29" s="757"/>
      <c r="FMH29" s="757"/>
      <c r="FMI29" s="757"/>
      <c r="FMJ29" s="757"/>
      <c r="FMK29" s="757"/>
      <c r="FML29" s="757"/>
      <c r="FMM29" s="757"/>
      <c r="FMN29" s="757"/>
      <c r="FMO29" s="757"/>
      <c r="FMP29" s="757"/>
      <c r="FMQ29" s="757"/>
      <c r="FMR29" s="757"/>
      <c r="FMS29" s="757"/>
      <c r="FMT29" s="757"/>
      <c r="FMU29" s="757"/>
      <c r="FMV29" s="757"/>
      <c r="FMW29" s="757"/>
      <c r="FMX29" s="757"/>
      <c r="FMY29" s="757"/>
      <c r="FMZ29" s="757"/>
      <c r="FNA29" s="757"/>
      <c r="FNB29" s="757"/>
      <c r="FNC29" s="757"/>
      <c r="FND29" s="757"/>
      <c r="FNE29" s="757"/>
      <c r="FNF29" s="757"/>
      <c r="FNG29" s="757"/>
      <c r="FNH29" s="757"/>
      <c r="FNI29" s="757"/>
      <c r="FNJ29" s="757"/>
      <c r="FNK29" s="757"/>
      <c r="FNL29" s="757"/>
      <c r="FNM29" s="757"/>
      <c r="FNN29" s="757"/>
      <c r="FNO29" s="757"/>
      <c r="FNP29" s="757"/>
      <c r="FNQ29" s="757"/>
      <c r="FNR29" s="757"/>
      <c r="FNS29" s="757"/>
      <c r="FNT29" s="757"/>
      <c r="FNU29" s="757"/>
      <c r="FNV29" s="757"/>
      <c r="FNW29" s="757"/>
      <c r="FNX29" s="757"/>
      <c r="FNY29" s="757"/>
      <c r="FNZ29" s="757"/>
      <c r="FOA29" s="757"/>
      <c r="FOB29" s="757"/>
      <c r="FOC29" s="757"/>
      <c r="FOD29" s="757"/>
      <c r="FOE29" s="757"/>
      <c r="FOF29" s="757"/>
      <c r="FOG29" s="757"/>
      <c r="FOH29" s="757"/>
      <c r="FOI29" s="757"/>
      <c r="FOJ29" s="757"/>
      <c r="FOK29" s="757"/>
      <c r="FOL29" s="757"/>
      <c r="FOM29" s="757"/>
      <c r="FON29" s="757"/>
      <c r="FOO29" s="757"/>
      <c r="FOP29" s="757"/>
      <c r="FOQ29" s="757"/>
      <c r="FOR29" s="757"/>
      <c r="FOS29" s="757"/>
      <c r="FOT29" s="757"/>
      <c r="FOU29" s="757"/>
      <c r="FOV29" s="757"/>
      <c r="FOW29" s="757"/>
      <c r="FOX29" s="757"/>
      <c r="FOY29" s="757"/>
      <c r="FOZ29" s="757"/>
      <c r="FPA29" s="757"/>
      <c r="FPB29" s="757"/>
      <c r="FPC29" s="757"/>
      <c r="FPD29" s="757"/>
      <c r="FPE29" s="757"/>
      <c r="FPF29" s="757"/>
      <c r="FPG29" s="757"/>
      <c r="FPH29" s="757"/>
      <c r="FPI29" s="757"/>
      <c r="FPJ29" s="757"/>
      <c r="FPK29" s="757"/>
      <c r="FPL29" s="757"/>
      <c r="FPM29" s="757"/>
      <c r="FPN29" s="757"/>
      <c r="FPO29" s="757"/>
      <c r="FPP29" s="757"/>
      <c r="FPQ29" s="757"/>
      <c r="FPR29" s="757"/>
      <c r="FPS29" s="757"/>
      <c r="FPT29" s="757"/>
      <c r="FPU29" s="757"/>
      <c r="FPV29" s="757"/>
      <c r="FPW29" s="757"/>
      <c r="FPX29" s="757"/>
      <c r="FPY29" s="757"/>
      <c r="FPZ29" s="757"/>
      <c r="FQA29" s="757"/>
      <c r="FQB29" s="757"/>
      <c r="FQC29" s="757"/>
      <c r="FQD29" s="757"/>
      <c r="FQE29" s="757"/>
      <c r="FQF29" s="757"/>
      <c r="FQG29" s="757"/>
      <c r="FQH29" s="757"/>
      <c r="FQI29" s="757"/>
      <c r="FQJ29" s="757"/>
      <c r="FQK29" s="757"/>
      <c r="FQL29" s="757"/>
      <c r="FQM29" s="757"/>
      <c r="FQN29" s="757"/>
      <c r="FQO29" s="757"/>
      <c r="FQP29" s="757"/>
      <c r="FQQ29" s="757"/>
      <c r="FQR29" s="757"/>
      <c r="FQS29" s="757"/>
      <c r="FQT29" s="757"/>
      <c r="FQU29" s="757"/>
      <c r="FQV29" s="757"/>
      <c r="FQW29" s="757"/>
      <c r="FQX29" s="757"/>
      <c r="FQY29" s="757"/>
      <c r="FQZ29" s="757"/>
      <c r="FRA29" s="757"/>
      <c r="FRB29" s="757"/>
      <c r="FRC29" s="757"/>
      <c r="FRD29" s="757"/>
      <c r="FRE29" s="757"/>
      <c r="FRF29" s="757"/>
      <c r="FRG29" s="757"/>
      <c r="FRH29" s="757"/>
      <c r="FRI29" s="757"/>
      <c r="FRJ29" s="757"/>
      <c r="FRK29" s="757"/>
      <c r="FRL29" s="757"/>
      <c r="FRM29" s="757"/>
      <c r="FRN29" s="757"/>
      <c r="FRO29" s="757"/>
      <c r="FRP29" s="757"/>
      <c r="FRQ29" s="757"/>
      <c r="FRR29" s="757"/>
      <c r="FRS29" s="757"/>
      <c r="FRT29" s="757"/>
      <c r="FRU29" s="757"/>
      <c r="FRV29" s="757"/>
      <c r="FRW29" s="757"/>
      <c r="FRX29" s="757"/>
      <c r="FRY29" s="757"/>
      <c r="FRZ29" s="757"/>
      <c r="FSA29" s="757"/>
      <c r="FSB29" s="757"/>
      <c r="FSC29" s="757"/>
      <c r="FSD29" s="757"/>
      <c r="FSE29" s="757"/>
      <c r="FSF29" s="757"/>
      <c r="FSG29" s="757"/>
      <c r="FSH29" s="757"/>
      <c r="FSI29" s="757"/>
      <c r="FSJ29" s="757"/>
      <c r="FSK29" s="757"/>
      <c r="FSL29" s="757"/>
      <c r="FSM29" s="757"/>
      <c r="FSN29" s="757"/>
      <c r="FSO29" s="757"/>
      <c r="FSP29" s="757"/>
      <c r="FSQ29" s="757"/>
      <c r="FSR29" s="757"/>
      <c r="FSS29" s="757"/>
      <c r="FST29" s="757"/>
      <c r="FSU29" s="757"/>
      <c r="FSV29" s="757"/>
      <c r="FSW29" s="757"/>
      <c r="FSX29" s="757"/>
      <c r="FSY29" s="757"/>
      <c r="FSZ29" s="757"/>
      <c r="FTA29" s="757"/>
      <c r="FTB29" s="757"/>
      <c r="FTC29" s="757"/>
      <c r="FTD29" s="757"/>
      <c r="FTE29" s="757"/>
      <c r="FTF29" s="757"/>
      <c r="FTG29" s="757"/>
      <c r="FTH29" s="757"/>
      <c r="FTI29" s="757"/>
      <c r="FTJ29" s="757"/>
      <c r="FTK29" s="757"/>
      <c r="FTL29" s="757"/>
      <c r="FTM29" s="757"/>
      <c r="FTN29" s="757"/>
      <c r="FTO29" s="757"/>
      <c r="FTP29" s="757"/>
      <c r="FTQ29" s="757"/>
      <c r="FTR29" s="757"/>
      <c r="FTS29" s="757"/>
      <c r="FTT29" s="757"/>
      <c r="FTU29" s="757"/>
      <c r="FTV29" s="757"/>
      <c r="FTW29" s="757"/>
      <c r="FTX29" s="757"/>
      <c r="FTY29" s="757"/>
      <c r="FTZ29" s="757"/>
      <c r="FUA29" s="757"/>
      <c r="FUB29" s="757"/>
      <c r="FUC29" s="757"/>
      <c r="FUD29" s="757"/>
      <c r="FUE29" s="757"/>
      <c r="FUF29" s="757"/>
      <c r="FUG29" s="757"/>
      <c r="FUH29" s="757"/>
      <c r="FUI29" s="757"/>
      <c r="FUJ29" s="757"/>
      <c r="FUK29" s="757"/>
      <c r="FUL29" s="757"/>
      <c r="FUM29" s="757"/>
      <c r="FUN29" s="757"/>
      <c r="FUO29" s="757"/>
      <c r="FUP29" s="757"/>
      <c r="FUQ29" s="757"/>
      <c r="FUR29" s="757"/>
      <c r="FUS29" s="757"/>
      <c r="FUT29" s="757"/>
      <c r="FUU29" s="757"/>
      <c r="FUV29" s="757"/>
      <c r="FUW29" s="757"/>
      <c r="FUX29" s="757"/>
      <c r="FUY29" s="757"/>
      <c r="FUZ29" s="757"/>
      <c r="FVA29" s="757"/>
      <c r="FVB29" s="757"/>
      <c r="FVC29" s="757"/>
      <c r="FVD29" s="757"/>
      <c r="FVE29" s="757"/>
      <c r="FVF29" s="757"/>
      <c r="FVG29" s="757"/>
      <c r="FVH29" s="757"/>
      <c r="FVI29" s="757"/>
      <c r="FVJ29" s="757"/>
      <c r="FVK29" s="757"/>
      <c r="FVL29" s="757"/>
      <c r="FVM29" s="757"/>
      <c r="FVN29" s="757"/>
      <c r="FVO29" s="757"/>
      <c r="FVP29" s="757"/>
      <c r="FVQ29" s="757"/>
      <c r="FVR29" s="757"/>
      <c r="FVS29" s="757"/>
      <c r="FVT29" s="757"/>
      <c r="FVU29" s="757"/>
      <c r="FVV29" s="757"/>
      <c r="FVW29" s="757"/>
      <c r="FVX29" s="757"/>
      <c r="FVY29" s="757"/>
      <c r="FVZ29" s="757"/>
      <c r="FWA29" s="757"/>
      <c r="FWB29" s="757"/>
      <c r="FWC29" s="757"/>
      <c r="FWD29" s="757"/>
      <c r="FWE29" s="757"/>
      <c r="FWF29" s="757"/>
      <c r="FWG29" s="757"/>
      <c r="FWH29" s="757"/>
      <c r="FWI29" s="757"/>
      <c r="FWJ29" s="757"/>
      <c r="FWK29" s="757"/>
      <c r="FWL29" s="757"/>
      <c r="FWM29" s="757"/>
      <c r="FWN29" s="757"/>
      <c r="FWO29" s="757"/>
      <c r="FWP29" s="757"/>
      <c r="FWQ29" s="757"/>
      <c r="FWR29" s="757"/>
      <c r="FWS29" s="757"/>
      <c r="FWT29" s="757"/>
      <c r="FWU29" s="757"/>
      <c r="FWV29" s="757"/>
      <c r="FWW29" s="757"/>
      <c r="FWX29" s="757"/>
      <c r="FWY29" s="757"/>
      <c r="FWZ29" s="757"/>
      <c r="FXA29" s="757"/>
      <c r="FXB29" s="757"/>
      <c r="FXC29" s="757"/>
      <c r="FXD29" s="757"/>
      <c r="FXE29" s="757"/>
      <c r="FXF29" s="757"/>
      <c r="FXG29" s="757"/>
      <c r="FXH29" s="757"/>
      <c r="FXI29" s="757"/>
      <c r="FXJ29" s="757"/>
      <c r="FXK29" s="757"/>
      <c r="FXL29" s="757"/>
      <c r="FXM29" s="757"/>
      <c r="FXN29" s="757"/>
      <c r="FXO29" s="757"/>
      <c r="FXP29" s="757"/>
      <c r="FXQ29" s="757"/>
      <c r="FXR29" s="757"/>
      <c r="FXS29" s="757"/>
      <c r="FXT29" s="757"/>
      <c r="FXU29" s="757"/>
      <c r="FXV29" s="757"/>
      <c r="FXW29" s="757"/>
      <c r="FXX29" s="757"/>
      <c r="FXY29" s="757"/>
      <c r="FXZ29" s="757"/>
      <c r="FYA29" s="757"/>
      <c r="FYB29" s="757"/>
      <c r="FYC29" s="757"/>
      <c r="FYD29" s="757"/>
      <c r="FYE29" s="757"/>
      <c r="FYF29" s="757"/>
      <c r="FYG29" s="757"/>
      <c r="FYH29" s="757"/>
      <c r="FYI29" s="757"/>
      <c r="FYJ29" s="757"/>
      <c r="FYK29" s="757"/>
      <c r="FYL29" s="757"/>
      <c r="FYM29" s="757"/>
      <c r="FYN29" s="757"/>
      <c r="FYO29" s="757"/>
      <c r="FYP29" s="757"/>
      <c r="FYQ29" s="757"/>
      <c r="FYR29" s="757"/>
      <c r="FYS29" s="757"/>
      <c r="FYT29" s="757"/>
      <c r="FYU29" s="757"/>
      <c r="FYV29" s="757"/>
      <c r="FYW29" s="757"/>
      <c r="FYX29" s="757"/>
      <c r="FYY29" s="757"/>
      <c r="FYZ29" s="757"/>
      <c r="FZA29" s="757"/>
      <c r="FZB29" s="757"/>
      <c r="FZC29" s="757"/>
      <c r="FZD29" s="757"/>
      <c r="FZE29" s="757"/>
      <c r="FZF29" s="757"/>
      <c r="FZG29" s="757"/>
      <c r="FZH29" s="757"/>
      <c r="FZI29" s="757"/>
      <c r="FZJ29" s="757"/>
      <c r="FZK29" s="757"/>
      <c r="FZL29" s="757"/>
      <c r="FZM29" s="757"/>
      <c r="FZN29" s="757"/>
      <c r="FZO29" s="757"/>
      <c r="FZP29" s="757"/>
      <c r="FZQ29" s="757"/>
      <c r="FZR29" s="757"/>
      <c r="FZS29" s="757"/>
      <c r="FZT29" s="757"/>
      <c r="FZU29" s="757"/>
      <c r="FZV29" s="757"/>
      <c r="FZW29" s="757"/>
      <c r="FZX29" s="757"/>
      <c r="FZY29" s="757"/>
      <c r="FZZ29" s="757"/>
      <c r="GAA29" s="757"/>
      <c r="GAB29" s="757"/>
      <c r="GAC29" s="757"/>
      <c r="GAD29" s="757"/>
      <c r="GAE29" s="757"/>
      <c r="GAF29" s="757"/>
      <c r="GAG29" s="757"/>
      <c r="GAH29" s="757"/>
      <c r="GAI29" s="757"/>
      <c r="GAJ29" s="757"/>
      <c r="GAK29" s="757"/>
      <c r="GAL29" s="757"/>
      <c r="GAM29" s="757"/>
      <c r="GAN29" s="757"/>
      <c r="GAO29" s="757"/>
      <c r="GAP29" s="757"/>
      <c r="GAQ29" s="757"/>
      <c r="GAR29" s="757"/>
      <c r="GAS29" s="757"/>
      <c r="GAT29" s="757"/>
      <c r="GAU29" s="757"/>
      <c r="GAV29" s="757"/>
      <c r="GAW29" s="757"/>
      <c r="GAX29" s="757"/>
      <c r="GAY29" s="757"/>
      <c r="GAZ29" s="757"/>
      <c r="GBA29" s="757"/>
      <c r="GBB29" s="757"/>
      <c r="GBC29" s="757"/>
      <c r="GBD29" s="757"/>
      <c r="GBE29" s="757"/>
      <c r="GBF29" s="757"/>
      <c r="GBG29" s="757"/>
      <c r="GBH29" s="757"/>
      <c r="GBI29" s="757"/>
      <c r="GBJ29" s="757"/>
      <c r="GBK29" s="757"/>
      <c r="GBL29" s="757"/>
      <c r="GBM29" s="757"/>
      <c r="GBN29" s="757"/>
      <c r="GBO29" s="757"/>
      <c r="GBP29" s="757"/>
      <c r="GBQ29" s="757"/>
      <c r="GBR29" s="757"/>
      <c r="GBS29" s="757"/>
      <c r="GBT29" s="757"/>
      <c r="GBU29" s="757"/>
      <c r="GBV29" s="757"/>
      <c r="GBW29" s="757"/>
      <c r="GBX29" s="757"/>
      <c r="GBY29" s="757"/>
      <c r="GBZ29" s="757"/>
      <c r="GCA29" s="757"/>
      <c r="GCB29" s="757"/>
      <c r="GCC29" s="757"/>
      <c r="GCD29" s="757"/>
      <c r="GCE29" s="757"/>
      <c r="GCF29" s="757"/>
      <c r="GCG29" s="757"/>
      <c r="GCH29" s="757"/>
      <c r="GCI29" s="757"/>
      <c r="GCJ29" s="757"/>
      <c r="GCK29" s="757"/>
      <c r="GCL29" s="757"/>
      <c r="GCM29" s="757"/>
      <c r="GCN29" s="757"/>
      <c r="GCO29" s="757"/>
      <c r="GCP29" s="757"/>
      <c r="GCQ29" s="757"/>
      <c r="GCR29" s="757"/>
      <c r="GCS29" s="757"/>
      <c r="GCT29" s="757"/>
      <c r="GCU29" s="757"/>
      <c r="GCV29" s="757"/>
      <c r="GCW29" s="757"/>
      <c r="GCX29" s="757"/>
      <c r="GCY29" s="757"/>
      <c r="GCZ29" s="757"/>
      <c r="GDA29" s="757"/>
      <c r="GDB29" s="757"/>
      <c r="GDC29" s="757"/>
      <c r="GDD29" s="757"/>
      <c r="GDE29" s="757"/>
      <c r="GDF29" s="757"/>
      <c r="GDG29" s="757"/>
      <c r="GDH29" s="757"/>
      <c r="GDI29" s="757"/>
      <c r="GDJ29" s="757"/>
      <c r="GDK29" s="757"/>
      <c r="GDL29" s="757"/>
      <c r="GDM29" s="757"/>
      <c r="GDN29" s="757"/>
      <c r="GDO29" s="757"/>
      <c r="GDP29" s="757"/>
      <c r="GDQ29" s="757"/>
      <c r="GDR29" s="757"/>
      <c r="GDS29" s="757"/>
      <c r="GDT29" s="757"/>
      <c r="GDU29" s="757"/>
      <c r="GDV29" s="757"/>
      <c r="GDW29" s="757"/>
      <c r="GDX29" s="757"/>
      <c r="GDY29" s="757"/>
      <c r="GDZ29" s="757"/>
      <c r="GEA29" s="757"/>
      <c r="GEB29" s="757"/>
      <c r="GEC29" s="757"/>
      <c r="GED29" s="757"/>
      <c r="GEE29" s="757"/>
      <c r="GEF29" s="757"/>
      <c r="GEG29" s="757"/>
      <c r="GEH29" s="757"/>
      <c r="GEI29" s="757"/>
      <c r="GEJ29" s="757"/>
      <c r="GEK29" s="757"/>
      <c r="GEL29" s="757"/>
      <c r="GEM29" s="757"/>
      <c r="GEN29" s="757"/>
      <c r="GEO29" s="757"/>
      <c r="GEP29" s="757"/>
      <c r="GEQ29" s="757"/>
      <c r="GER29" s="757"/>
      <c r="GES29" s="757"/>
      <c r="GET29" s="757"/>
      <c r="GEU29" s="757"/>
      <c r="GEV29" s="757"/>
      <c r="GEW29" s="757"/>
      <c r="GEX29" s="757"/>
      <c r="GEY29" s="757"/>
      <c r="GEZ29" s="757"/>
      <c r="GFA29" s="757"/>
      <c r="GFB29" s="757"/>
      <c r="GFC29" s="757"/>
      <c r="GFD29" s="757"/>
      <c r="GFE29" s="757"/>
      <c r="GFF29" s="757"/>
      <c r="GFG29" s="757"/>
      <c r="GFH29" s="757"/>
      <c r="GFI29" s="757"/>
      <c r="GFJ29" s="757"/>
      <c r="GFK29" s="757"/>
      <c r="GFL29" s="757"/>
      <c r="GFM29" s="757"/>
      <c r="GFN29" s="757"/>
      <c r="GFO29" s="757"/>
      <c r="GFP29" s="757"/>
      <c r="GFQ29" s="757"/>
      <c r="GFR29" s="757"/>
      <c r="GFS29" s="757"/>
      <c r="GFT29" s="757"/>
      <c r="GFU29" s="757"/>
      <c r="GFV29" s="757"/>
      <c r="GFW29" s="757"/>
      <c r="GFX29" s="757"/>
      <c r="GFY29" s="757"/>
      <c r="GFZ29" s="757"/>
      <c r="GGA29" s="757"/>
      <c r="GGB29" s="757"/>
      <c r="GGC29" s="757"/>
      <c r="GGD29" s="757"/>
      <c r="GGE29" s="757"/>
      <c r="GGF29" s="757"/>
      <c r="GGG29" s="757"/>
      <c r="GGH29" s="757"/>
      <c r="GGI29" s="757"/>
      <c r="GGJ29" s="757"/>
      <c r="GGK29" s="757"/>
      <c r="GGL29" s="757"/>
      <c r="GGM29" s="757"/>
      <c r="GGN29" s="757"/>
      <c r="GGO29" s="757"/>
      <c r="GGP29" s="757"/>
      <c r="GGQ29" s="757"/>
      <c r="GGR29" s="757"/>
      <c r="GGS29" s="757"/>
      <c r="GGT29" s="757"/>
      <c r="GGU29" s="757"/>
      <c r="GGV29" s="757"/>
      <c r="GGW29" s="757"/>
      <c r="GGX29" s="757"/>
      <c r="GGY29" s="757"/>
      <c r="GGZ29" s="757"/>
      <c r="GHA29" s="757"/>
      <c r="GHB29" s="757"/>
      <c r="GHC29" s="757"/>
      <c r="GHD29" s="757"/>
      <c r="GHE29" s="757"/>
      <c r="GHF29" s="757"/>
      <c r="GHG29" s="757"/>
      <c r="GHH29" s="757"/>
      <c r="GHI29" s="757"/>
      <c r="GHJ29" s="757"/>
      <c r="GHK29" s="757"/>
      <c r="GHL29" s="757"/>
      <c r="GHM29" s="757"/>
      <c r="GHN29" s="757"/>
      <c r="GHO29" s="757"/>
      <c r="GHP29" s="757"/>
      <c r="GHQ29" s="757"/>
      <c r="GHR29" s="757"/>
      <c r="GHS29" s="757"/>
      <c r="GHT29" s="757"/>
      <c r="GHU29" s="757"/>
      <c r="GHV29" s="757"/>
      <c r="GHW29" s="757"/>
      <c r="GHX29" s="757"/>
      <c r="GHY29" s="757"/>
      <c r="GHZ29" s="757"/>
      <c r="GIA29" s="757"/>
      <c r="GIB29" s="757"/>
      <c r="GIC29" s="757"/>
      <c r="GID29" s="757"/>
      <c r="GIE29" s="757"/>
      <c r="GIF29" s="757"/>
      <c r="GIG29" s="757"/>
      <c r="GIH29" s="757"/>
      <c r="GII29" s="757"/>
      <c r="GIJ29" s="757"/>
      <c r="GIK29" s="757"/>
      <c r="GIL29" s="757"/>
      <c r="GIM29" s="757"/>
      <c r="GIN29" s="757"/>
      <c r="GIO29" s="757"/>
      <c r="GIP29" s="757"/>
      <c r="GIQ29" s="757"/>
      <c r="GIR29" s="757"/>
      <c r="GIS29" s="757"/>
      <c r="GIT29" s="757"/>
      <c r="GIU29" s="757"/>
      <c r="GIV29" s="757"/>
      <c r="GIW29" s="757"/>
      <c r="GIX29" s="757"/>
      <c r="GIY29" s="757"/>
      <c r="GIZ29" s="757"/>
      <c r="GJA29" s="757"/>
      <c r="GJB29" s="757"/>
      <c r="GJC29" s="757"/>
      <c r="GJD29" s="757"/>
      <c r="GJE29" s="757"/>
      <c r="GJF29" s="757"/>
      <c r="GJG29" s="757"/>
      <c r="GJH29" s="757"/>
      <c r="GJI29" s="757"/>
      <c r="GJJ29" s="757"/>
      <c r="GJK29" s="757"/>
      <c r="GJL29" s="757"/>
      <c r="GJM29" s="757"/>
      <c r="GJN29" s="757"/>
      <c r="GJO29" s="757"/>
      <c r="GJP29" s="757"/>
      <c r="GJQ29" s="757"/>
      <c r="GJR29" s="757"/>
      <c r="GJS29" s="757"/>
      <c r="GJT29" s="757"/>
      <c r="GJU29" s="757"/>
      <c r="GJV29" s="757"/>
      <c r="GJW29" s="757"/>
      <c r="GJX29" s="757"/>
      <c r="GJY29" s="757"/>
      <c r="GJZ29" s="757"/>
      <c r="GKA29" s="757"/>
      <c r="GKB29" s="757"/>
      <c r="GKC29" s="757"/>
      <c r="GKD29" s="757"/>
      <c r="GKE29" s="757"/>
      <c r="GKF29" s="757"/>
      <c r="GKG29" s="757"/>
      <c r="GKH29" s="757"/>
      <c r="GKI29" s="757"/>
      <c r="GKJ29" s="757"/>
      <c r="GKK29" s="757"/>
      <c r="GKL29" s="757"/>
      <c r="GKM29" s="757"/>
      <c r="GKN29" s="757"/>
      <c r="GKO29" s="757"/>
      <c r="GKP29" s="757"/>
      <c r="GKQ29" s="757"/>
      <c r="GKR29" s="757"/>
      <c r="GKS29" s="757"/>
      <c r="GKT29" s="757"/>
      <c r="GKU29" s="757"/>
      <c r="GKV29" s="757"/>
      <c r="GKW29" s="757"/>
      <c r="GKX29" s="757"/>
      <c r="GKY29" s="757"/>
      <c r="GKZ29" s="757"/>
      <c r="GLA29" s="757"/>
      <c r="GLB29" s="757"/>
      <c r="GLC29" s="757"/>
      <c r="GLD29" s="757"/>
      <c r="GLE29" s="757"/>
      <c r="GLF29" s="757"/>
      <c r="GLG29" s="757"/>
      <c r="GLH29" s="757"/>
      <c r="GLI29" s="757"/>
      <c r="GLJ29" s="757"/>
      <c r="GLK29" s="757"/>
      <c r="GLL29" s="757"/>
      <c r="GLM29" s="757"/>
      <c r="GLN29" s="757"/>
      <c r="GLO29" s="757"/>
      <c r="GLP29" s="757"/>
      <c r="GLQ29" s="757"/>
      <c r="GLR29" s="757"/>
      <c r="GLS29" s="757"/>
      <c r="GLT29" s="757"/>
      <c r="GLU29" s="757"/>
      <c r="GLV29" s="757"/>
      <c r="GLW29" s="757"/>
      <c r="GLX29" s="757"/>
      <c r="GLY29" s="757"/>
      <c r="GLZ29" s="757"/>
      <c r="GMA29" s="757"/>
      <c r="GMB29" s="757"/>
      <c r="GMC29" s="757"/>
      <c r="GMD29" s="757"/>
      <c r="GME29" s="757"/>
      <c r="GMF29" s="757"/>
      <c r="GMG29" s="757"/>
      <c r="GMH29" s="757"/>
      <c r="GMI29" s="757"/>
      <c r="GMJ29" s="757"/>
      <c r="GMK29" s="757"/>
      <c r="GML29" s="757"/>
      <c r="GMM29" s="757"/>
      <c r="GMN29" s="757"/>
      <c r="GMO29" s="757"/>
      <c r="GMP29" s="757"/>
      <c r="GMQ29" s="757"/>
      <c r="GMR29" s="757"/>
      <c r="GMS29" s="757"/>
      <c r="GMT29" s="757"/>
      <c r="GMU29" s="757"/>
      <c r="GMV29" s="757"/>
      <c r="GMW29" s="757"/>
      <c r="GMX29" s="757"/>
      <c r="GMY29" s="757"/>
      <c r="GMZ29" s="757"/>
      <c r="GNA29" s="757"/>
      <c r="GNB29" s="757"/>
      <c r="GNC29" s="757"/>
      <c r="GND29" s="757"/>
      <c r="GNE29" s="757"/>
      <c r="GNF29" s="757"/>
      <c r="GNG29" s="757"/>
      <c r="GNH29" s="757"/>
      <c r="GNI29" s="757"/>
      <c r="GNJ29" s="757"/>
      <c r="GNK29" s="757"/>
      <c r="GNL29" s="757"/>
      <c r="GNM29" s="757"/>
      <c r="GNN29" s="757"/>
      <c r="GNO29" s="757"/>
      <c r="GNP29" s="757"/>
      <c r="GNQ29" s="757"/>
      <c r="GNR29" s="757"/>
      <c r="GNS29" s="757"/>
      <c r="GNT29" s="757"/>
      <c r="GNU29" s="757"/>
      <c r="GNV29" s="757"/>
      <c r="GNW29" s="757"/>
      <c r="GNX29" s="757"/>
      <c r="GNY29" s="757"/>
      <c r="GNZ29" s="757"/>
      <c r="GOA29" s="757"/>
      <c r="GOB29" s="757"/>
      <c r="GOC29" s="757"/>
      <c r="GOD29" s="757"/>
      <c r="GOE29" s="757"/>
      <c r="GOF29" s="757"/>
      <c r="GOG29" s="757"/>
      <c r="GOH29" s="757"/>
      <c r="GOI29" s="757"/>
      <c r="GOJ29" s="757"/>
      <c r="GOK29" s="757"/>
      <c r="GOL29" s="757"/>
      <c r="GOM29" s="757"/>
      <c r="GON29" s="757"/>
      <c r="GOO29" s="757"/>
      <c r="GOP29" s="757"/>
      <c r="GOQ29" s="757"/>
      <c r="GOR29" s="757"/>
      <c r="GOS29" s="757"/>
      <c r="GOT29" s="757"/>
      <c r="GOU29" s="757"/>
      <c r="GOV29" s="757"/>
      <c r="GOW29" s="757"/>
      <c r="GOX29" s="757"/>
      <c r="GOY29" s="757"/>
      <c r="GOZ29" s="757"/>
      <c r="GPA29" s="757"/>
      <c r="GPB29" s="757"/>
      <c r="GPC29" s="757"/>
      <c r="GPD29" s="757"/>
      <c r="GPE29" s="757"/>
      <c r="GPF29" s="757"/>
      <c r="GPG29" s="757"/>
      <c r="GPH29" s="757"/>
      <c r="GPI29" s="757"/>
      <c r="GPJ29" s="757"/>
      <c r="GPK29" s="757"/>
      <c r="GPL29" s="757"/>
      <c r="GPM29" s="757"/>
      <c r="GPN29" s="757"/>
      <c r="GPO29" s="757"/>
      <c r="GPP29" s="757"/>
      <c r="GPQ29" s="757"/>
      <c r="GPR29" s="757"/>
      <c r="GPS29" s="757"/>
      <c r="GPT29" s="757"/>
      <c r="GPU29" s="757"/>
      <c r="GPV29" s="757"/>
      <c r="GPW29" s="757"/>
      <c r="GPX29" s="757"/>
      <c r="GPY29" s="757"/>
      <c r="GPZ29" s="757"/>
      <c r="GQA29" s="757"/>
      <c r="GQB29" s="757"/>
      <c r="GQC29" s="757"/>
      <c r="GQD29" s="757"/>
      <c r="GQE29" s="757"/>
      <c r="GQF29" s="757"/>
      <c r="GQG29" s="757"/>
      <c r="GQH29" s="757"/>
      <c r="GQI29" s="757"/>
      <c r="GQJ29" s="757"/>
      <c r="GQK29" s="757"/>
      <c r="GQL29" s="757"/>
      <c r="GQM29" s="757"/>
      <c r="GQN29" s="757"/>
      <c r="GQO29" s="757"/>
      <c r="GQP29" s="757"/>
      <c r="GQQ29" s="757"/>
      <c r="GQR29" s="757"/>
      <c r="GQS29" s="757"/>
      <c r="GQT29" s="757"/>
      <c r="GQU29" s="757"/>
      <c r="GQV29" s="757"/>
      <c r="GQW29" s="757"/>
      <c r="GQX29" s="757"/>
      <c r="GQY29" s="757"/>
      <c r="GQZ29" s="757"/>
      <c r="GRA29" s="757"/>
      <c r="GRB29" s="757"/>
      <c r="GRC29" s="757"/>
      <c r="GRD29" s="757"/>
      <c r="GRE29" s="757"/>
      <c r="GRF29" s="757"/>
      <c r="GRG29" s="757"/>
      <c r="GRH29" s="757"/>
      <c r="GRI29" s="757"/>
      <c r="GRJ29" s="757"/>
      <c r="GRK29" s="757"/>
      <c r="GRL29" s="757"/>
      <c r="GRM29" s="757"/>
      <c r="GRN29" s="757"/>
      <c r="GRO29" s="757"/>
      <c r="GRP29" s="757"/>
      <c r="GRQ29" s="757"/>
      <c r="GRR29" s="757"/>
      <c r="GRS29" s="757"/>
      <c r="GRT29" s="757"/>
      <c r="GRU29" s="757"/>
      <c r="GRV29" s="757"/>
      <c r="GRW29" s="757"/>
      <c r="GRX29" s="757"/>
      <c r="GRY29" s="757"/>
      <c r="GRZ29" s="757"/>
      <c r="GSA29" s="757"/>
      <c r="GSB29" s="757"/>
      <c r="GSC29" s="757"/>
      <c r="GSD29" s="757"/>
      <c r="GSE29" s="757"/>
      <c r="GSF29" s="757"/>
      <c r="GSG29" s="757"/>
      <c r="GSH29" s="757"/>
      <c r="GSI29" s="757"/>
      <c r="GSJ29" s="757"/>
      <c r="GSK29" s="757"/>
      <c r="GSL29" s="757"/>
      <c r="GSM29" s="757"/>
      <c r="GSN29" s="757"/>
      <c r="GSO29" s="757"/>
      <c r="GSP29" s="757"/>
      <c r="GSQ29" s="757"/>
      <c r="GSR29" s="757"/>
      <c r="GSS29" s="757"/>
      <c r="GST29" s="757"/>
      <c r="GSU29" s="757"/>
      <c r="GSV29" s="757"/>
      <c r="GSW29" s="757"/>
      <c r="GSX29" s="757"/>
      <c r="GSY29" s="757"/>
      <c r="GSZ29" s="757"/>
      <c r="GTA29" s="757"/>
      <c r="GTB29" s="757"/>
      <c r="GTC29" s="757"/>
      <c r="GTD29" s="757"/>
      <c r="GTE29" s="757"/>
      <c r="GTF29" s="757"/>
      <c r="GTG29" s="757"/>
      <c r="GTH29" s="757"/>
      <c r="GTI29" s="757"/>
      <c r="GTJ29" s="757"/>
      <c r="GTK29" s="757"/>
      <c r="GTL29" s="757"/>
      <c r="GTM29" s="757"/>
      <c r="GTN29" s="757"/>
      <c r="GTO29" s="757"/>
      <c r="GTP29" s="757"/>
      <c r="GTQ29" s="757"/>
      <c r="GTR29" s="757"/>
      <c r="GTS29" s="757"/>
      <c r="GTT29" s="757"/>
      <c r="GTU29" s="757"/>
      <c r="GTV29" s="757"/>
      <c r="GTW29" s="757"/>
      <c r="GTX29" s="757"/>
      <c r="GTY29" s="757"/>
      <c r="GTZ29" s="757"/>
      <c r="GUA29" s="757"/>
      <c r="GUB29" s="757"/>
      <c r="GUC29" s="757"/>
      <c r="GUD29" s="757"/>
      <c r="GUE29" s="757"/>
      <c r="GUF29" s="757"/>
      <c r="GUG29" s="757"/>
      <c r="GUH29" s="757"/>
      <c r="GUI29" s="757"/>
      <c r="GUJ29" s="757"/>
      <c r="GUK29" s="757"/>
      <c r="GUL29" s="757"/>
      <c r="GUM29" s="757"/>
      <c r="GUN29" s="757"/>
      <c r="GUO29" s="757"/>
      <c r="GUP29" s="757"/>
      <c r="GUQ29" s="757"/>
      <c r="GUR29" s="757"/>
      <c r="GUS29" s="757"/>
      <c r="GUT29" s="757"/>
      <c r="GUU29" s="757"/>
      <c r="GUV29" s="757"/>
      <c r="GUW29" s="757"/>
      <c r="GUX29" s="757"/>
      <c r="GUY29" s="757"/>
      <c r="GUZ29" s="757"/>
      <c r="GVA29" s="757"/>
      <c r="GVB29" s="757"/>
      <c r="GVC29" s="757"/>
      <c r="GVD29" s="757"/>
      <c r="GVE29" s="757"/>
      <c r="GVF29" s="757"/>
      <c r="GVG29" s="757"/>
      <c r="GVH29" s="757"/>
      <c r="GVI29" s="757"/>
      <c r="GVJ29" s="757"/>
      <c r="GVK29" s="757"/>
      <c r="GVL29" s="757"/>
      <c r="GVM29" s="757"/>
      <c r="GVN29" s="757"/>
      <c r="GVO29" s="757"/>
      <c r="GVP29" s="757"/>
      <c r="GVQ29" s="757"/>
      <c r="GVR29" s="757"/>
      <c r="GVS29" s="757"/>
      <c r="GVT29" s="757"/>
      <c r="GVU29" s="757"/>
      <c r="GVV29" s="757"/>
      <c r="GVW29" s="757"/>
      <c r="GVX29" s="757"/>
      <c r="GVY29" s="757"/>
      <c r="GVZ29" s="757"/>
      <c r="GWA29" s="757"/>
      <c r="GWB29" s="757"/>
      <c r="GWC29" s="757"/>
      <c r="GWD29" s="757"/>
      <c r="GWE29" s="757"/>
      <c r="GWF29" s="757"/>
      <c r="GWG29" s="757"/>
      <c r="GWH29" s="757"/>
      <c r="GWI29" s="757"/>
      <c r="GWJ29" s="757"/>
      <c r="GWK29" s="757"/>
      <c r="GWL29" s="757"/>
      <c r="GWM29" s="757"/>
      <c r="GWN29" s="757"/>
      <c r="GWO29" s="757"/>
      <c r="GWP29" s="757"/>
      <c r="GWQ29" s="757"/>
      <c r="GWR29" s="757"/>
      <c r="GWS29" s="757"/>
      <c r="GWT29" s="757"/>
      <c r="GWU29" s="757"/>
      <c r="GWV29" s="757"/>
      <c r="GWW29" s="757"/>
      <c r="GWX29" s="757"/>
      <c r="GWY29" s="757"/>
      <c r="GWZ29" s="757"/>
      <c r="GXA29" s="757"/>
      <c r="GXB29" s="757"/>
      <c r="GXC29" s="757"/>
      <c r="GXD29" s="757"/>
      <c r="GXE29" s="757"/>
      <c r="GXF29" s="757"/>
      <c r="GXG29" s="757"/>
      <c r="GXH29" s="757"/>
      <c r="GXI29" s="757"/>
      <c r="GXJ29" s="757"/>
      <c r="GXK29" s="757"/>
      <c r="GXL29" s="757"/>
      <c r="GXM29" s="757"/>
      <c r="GXN29" s="757"/>
      <c r="GXO29" s="757"/>
      <c r="GXP29" s="757"/>
      <c r="GXQ29" s="757"/>
      <c r="GXR29" s="757"/>
      <c r="GXS29" s="757"/>
      <c r="GXT29" s="757"/>
      <c r="GXU29" s="757"/>
      <c r="GXV29" s="757"/>
      <c r="GXW29" s="757"/>
      <c r="GXX29" s="757"/>
      <c r="GXY29" s="757"/>
      <c r="GXZ29" s="757"/>
      <c r="GYA29" s="757"/>
      <c r="GYB29" s="757"/>
      <c r="GYC29" s="757"/>
      <c r="GYD29" s="757"/>
      <c r="GYE29" s="757"/>
      <c r="GYF29" s="757"/>
      <c r="GYG29" s="757"/>
      <c r="GYH29" s="757"/>
      <c r="GYI29" s="757"/>
      <c r="GYJ29" s="757"/>
      <c r="GYK29" s="757"/>
      <c r="GYL29" s="757"/>
      <c r="GYM29" s="757"/>
      <c r="GYN29" s="757"/>
      <c r="GYO29" s="757"/>
      <c r="GYP29" s="757"/>
      <c r="GYQ29" s="757"/>
      <c r="GYR29" s="757"/>
      <c r="GYS29" s="757"/>
      <c r="GYT29" s="757"/>
      <c r="GYU29" s="757"/>
      <c r="GYV29" s="757"/>
      <c r="GYW29" s="757"/>
      <c r="GYX29" s="757"/>
      <c r="GYY29" s="757"/>
      <c r="GYZ29" s="757"/>
      <c r="GZA29" s="757"/>
      <c r="GZB29" s="757"/>
      <c r="GZC29" s="757"/>
      <c r="GZD29" s="757"/>
      <c r="GZE29" s="757"/>
      <c r="GZF29" s="757"/>
      <c r="GZG29" s="757"/>
      <c r="GZH29" s="757"/>
      <c r="GZI29" s="757"/>
      <c r="GZJ29" s="757"/>
      <c r="GZK29" s="757"/>
      <c r="GZL29" s="757"/>
      <c r="GZM29" s="757"/>
      <c r="GZN29" s="757"/>
      <c r="GZO29" s="757"/>
      <c r="GZP29" s="757"/>
      <c r="GZQ29" s="757"/>
      <c r="GZR29" s="757"/>
      <c r="GZS29" s="757"/>
      <c r="GZT29" s="757"/>
      <c r="GZU29" s="757"/>
      <c r="GZV29" s="757"/>
      <c r="GZW29" s="757"/>
      <c r="GZX29" s="757"/>
      <c r="GZY29" s="757"/>
      <c r="GZZ29" s="757"/>
      <c r="HAA29" s="757"/>
      <c r="HAB29" s="757"/>
      <c r="HAC29" s="757"/>
      <c r="HAD29" s="757"/>
      <c r="HAE29" s="757"/>
      <c r="HAF29" s="757"/>
      <c r="HAG29" s="757"/>
      <c r="HAH29" s="757"/>
      <c r="HAI29" s="757"/>
      <c r="HAJ29" s="757"/>
      <c r="HAK29" s="757"/>
      <c r="HAL29" s="757"/>
      <c r="HAM29" s="757"/>
      <c r="HAN29" s="757"/>
      <c r="HAO29" s="757"/>
      <c r="HAP29" s="757"/>
      <c r="HAQ29" s="757"/>
      <c r="HAR29" s="757"/>
      <c r="HAS29" s="757"/>
      <c r="HAT29" s="757"/>
      <c r="HAU29" s="757"/>
      <c r="HAV29" s="757"/>
      <c r="HAW29" s="757"/>
      <c r="HAX29" s="757"/>
      <c r="HAY29" s="757"/>
      <c r="HAZ29" s="757"/>
      <c r="HBA29" s="757"/>
      <c r="HBB29" s="757"/>
      <c r="HBC29" s="757"/>
      <c r="HBD29" s="757"/>
      <c r="HBE29" s="757"/>
      <c r="HBF29" s="757"/>
      <c r="HBG29" s="757"/>
      <c r="HBH29" s="757"/>
      <c r="HBI29" s="757"/>
      <c r="HBJ29" s="757"/>
      <c r="HBK29" s="757"/>
      <c r="HBL29" s="757"/>
      <c r="HBM29" s="757"/>
      <c r="HBN29" s="757"/>
      <c r="HBO29" s="757"/>
      <c r="HBP29" s="757"/>
      <c r="HBQ29" s="757"/>
      <c r="HBR29" s="757"/>
      <c r="HBS29" s="757"/>
      <c r="HBT29" s="757"/>
      <c r="HBU29" s="757"/>
      <c r="HBV29" s="757"/>
      <c r="HBW29" s="757"/>
      <c r="HBX29" s="757"/>
      <c r="HBY29" s="757"/>
      <c r="HBZ29" s="757"/>
      <c r="HCA29" s="757"/>
      <c r="HCB29" s="757"/>
      <c r="HCC29" s="757"/>
      <c r="HCD29" s="757"/>
      <c r="HCE29" s="757"/>
      <c r="HCF29" s="757"/>
      <c r="HCG29" s="757"/>
      <c r="HCH29" s="757"/>
      <c r="HCI29" s="757"/>
      <c r="HCJ29" s="757"/>
      <c r="HCK29" s="757"/>
      <c r="HCL29" s="757"/>
      <c r="HCM29" s="757"/>
      <c r="HCN29" s="757"/>
      <c r="HCO29" s="757"/>
      <c r="HCP29" s="757"/>
      <c r="HCQ29" s="757"/>
      <c r="HCR29" s="757"/>
      <c r="HCS29" s="757"/>
      <c r="HCT29" s="757"/>
      <c r="HCU29" s="757"/>
      <c r="HCV29" s="757"/>
      <c r="HCW29" s="757"/>
      <c r="HCX29" s="757"/>
      <c r="HCY29" s="757"/>
      <c r="HCZ29" s="757"/>
      <c r="HDA29" s="757"/>
      <c r="HDB29" s="757"/>
      <c r="HDC29" s="757"/>
      <c r="HDD29" s="757"/>
      <c r="HDE29" s="757"/>
      <c r="HDF29" s="757"/>
      <c r="HDG29" s="757"/>
      <c r="HDH29" s="757"/>
      <c r="HDI29" s="757"/>
      <c r="HDJ29" s="757"/>
      <c r="HDK29" s="757"/>
      <c r="HDL29" s="757"/>
      <c r="HDM29" s="757"/>
      <c r="HDN29" s="757"/>
      <c r="HDO29" s="757"/>
      <c r="HDP29" s="757"/>
      <c r="HDQ29" s="757"/>
      <c r="HDR29" s="757"/>
      <c r="HDS29" s="757"/>
      <c r="HDT29" s="757"/>
      <c r="HDU29" s="757"/>
      <c r="HDV29" s="757"/>
      <c r="HDW29" s="757"/>
      <c r="HDX29" s="757"/>
      <c r="HDY29" s="757"/>
      <c r="HDZ29" s="757"/>
      <c r="HEA29" s="757"/>
      <c r="HEB29" s="757"/>
      <c r="HEC29" s="757"/>
      <c r="HED29" s="757"/>
      <c r="HEE29" s="757"/>
      <c r="HEF29" s="757"/>
      <c r="HEG29" s="757"/>
      <c r="HEH29" s="757"/>
      <c r="HEI29" s="757"/>
      <c r="HEJ29" s="757"/>
      <c r="HEK29" s="757"/>
      <c r="HEL29" s="757"/>
      <c r="HEM29" s="757"/>
      <c r="HEN29" s="757"/>
      <c r="HEO29" s="757"/>
      <c r="HEP29" s="757"/>
      <c r="HEQ29" s="757"/>
      <c r="HER29" s="757"/>
      <c r="HES29" s="757"/>
      <c r="HET29" s="757"/>
      <c r="HEU29" s="757"/>
      <c r="HEV29" s="757"/>
      <c r="HEW29" s="757"/>
      <c r="HEX29" s="757"/>
      <c r="HEY29" s="757"/>
      <c r="HEZ29" s="757"/>
      <c r="HFA29" s="757"/>
      <c r="HFB29" s="757"/>
      <c r="HFC29" s="757"/>
      <c r="HFD29" s="757"/>
      <c r="HFE29" s="757"/>
      <c r="HFF29" s="757"/>
      <c r="HFG29" s="757"/>
      <c r="HFH29" s="757"/>
      <c r="HFI29" s="757"/>
      <c r="HFJ29" s="757"/>
      <c r="HFK29" s="757"/>
      <c r="HFL29" s="757"/>
      <c r="HFM29" s="757"/>
      <c r="HFN29" s="757"/>
      <c r="HFO29" s="757"/>
      <c r="HFP29" s="757"/>
      <c r="HFQ29" s="757"/>
      <c r="HFR29" s="757"/>
      <c r="HFS29" s="757"/>
      <c r="HFT29" s="757"/>
      <c r="HFU29" s="757"/>
      <c r="HFV29" s="757"/>
      <c r="HFW29" s="757"/>
      <c r="HFX29" s="757"/>
      <c r="HFY29" s="757"/>
      <c r="HFZ29" s="757"/>
      <c r="HGA29" s="757"/>
      <c r="HGB29" s="757"/>
      <c r="HGC29" s="757"/>
      <c r="HGD29" s="757"/>
      <c r="HGE29" s="757"/>
      <c r="HGF29" s="757"/>
      <c r="HGG29" s="757"/>
      <c r="HGH29" s="757"/>
      <c r="HGI29" s="757"/>
      <c r="HGJ29" s="757"/>
      <c r="HGK29" s="757"/>
      <c r="HGL29" s="757"/>
      <c r="HGM29" s="757"/>
      <c r="HGN29" s="757"/>
      <c r="HGO29" s="757"/>
      <c r="HGP29" s="757"/>
      <c r="HGQ29" s="757"/>
      <c r="HGR29" s="757"/>
      <c r="HGS29" s="757"/>
      <c r="HGT29" s="757"/>
      <c r="HGU29" s="757"/>
      <c r="HGV29" s="757"/>
      <c r="HGW29" s="757"/>
      <c r="HGX29" s="757"/>
      <c r="HGY29" s="757"/>
      <c r="HGZ29" s="757"/>
      <c r="HHA29" s="757"/>
      <c r="HHB29" s="757"/>
      <c r="HHC29" s="757"/>
      <c r="HHD29" s="757"/>
      <c r="HHE29" s="757"/>
      <c r="HHF29" s="757"/>
      <c r="HHG29" s="757"/>
      <c r="HHH29" s="757"/>
      <c r="HHI29" s="757"/>
      <c r="HHJ29" s="757"/>
      <c r="HHK29" s="757"/>
      <c r="HHL29" s="757"/>
      <c r="HHM29" s="757"/>
      <c r="HHN29" s="757"/>
      <c r="HHO29" s="757"/>
      <c r="HHP29" s="757"/>
      <c r="HHQ29" s="757"/>
      <c r="HHR29" s="757"/>
      <c r="HHS29" s="757"/>
      <c r="HHT29" s="757"/>
      <c r="HHU29" s="757"/>
      <c r="HHV29" s="757"/>
      <c r="HHW29" s="757"/>
      <c r="HHX29" s="757"/>
      <c r="HHY29" s="757"/>
      <c r="HHZ29" s="757"/>
      <c r="HIA29" s="757"/>
      <c r="HIB29" s="757"/>
      <c r="HIC29" s="757"/>
      <c r="HID29" s="757"/>
      <c r="HIE29" s="757"/>
      <c r="HIF29" s="757"/>
      <c r="HIG29" s="757"/>
      <c r="HIH29" s="757"/>
      <c r="HII29" s="757"/>
      <c r="HIJ29" s="757"/>
      <c r="HIK29" s="757"/>
      <c r="HIL29" s="757"/>
      <c r="HIM29" s="757"/>
      <c r="HIN29" s="757"/>
      <c r="HIO29" s="757"/>
      <c r="HIP29" s="757"/>
      <c r="HIQ29" s="757"/>
      <c r="HIR29" s="757"/>
      <c r="HIS29" s="757"/>
      <c r="HIT29" s="757"/>
      <c r="HIU29" s="757"/>
      <c r="HIV29" s="757"/>
      <c r="HIW29" s="757"/>
      <c r="HIX29" s="757"/>
      <c r="HIY29" s="757"/>
      <c r="HIZ29" s="757"/>
      <c r="HJA29" s="757"/>
      <c r="HJB29" s="757"/>
      <c r="HJC29" s="757"/>
      <c r="HJD29" s="757"/>
      <c r="HJE29" s="757"/>
      <c r="HJF29" s="757"/>
      <c r="HJG29" s="757"/>
      <c r="HJH29" s="757"/>
      <c r="HJI29" s="757"/>
      <c r="HJJ29" s="757"/>
      <c r="HJK29" s="757"/>
      <c r="HJL29" s="757"/>
      <c r="HJM29" s="757"/>
      <c r="HJN29" s="757"/>
      <c r="HJO29" s="757"/>
      <c r="HJP29" s="757"/>
      <c r="HJQ29" s="757"/>
      <c r="HJR29" s="757"/>
      <c r="HJS29" s="757"/>
      <c r="HJT29" s="757"/>
      <c r="HJU29" s="757"/>
      <c r="HJV29" s="757"/>
      <c r="HJW29" s="757"/>
      <c r="HJX29" s="757"/>
      <c r="HJY29" s="757"/>
      <c r="HJZ29" s="757"/>
      <c r="HKA29" s="757"/>
      <c r="HKB29" s="757"/>
      <c r="HKC29" s="757"/>
      <c r="HKD29" s="757"/>
      <c r="HKE29" s="757"/>
      <c r="HKF29" s="757"/>
      <c r="HKG29" s="757"/>
      <c r="HKH29" s="757"/>
      <c r="HKI29" s="757"/>
      <c r="HKJ29" s="757"/>
      <c r="HKK29" s="757"/>
      <c r="HKL29" s="757"/>
      <c r="HKM29" s="757"/>
      <c r="HKN29" s="757"/>
      <c r="HKO29" s="757"/>
      <c r="HKP29" s="757"/>
      <c r="HKQ29" s="757"/>
      <c r="HKR29" s="757"/>
      <c r="HKS29" s="757"/>
      <c r="HKT29" s="757"/>
      <c r="HKU29" s="757"/>
      <c r="HKV29" s="757"/>
      <c r="HKW29" s="757"/>
      <c r="HKX29" s="757"/>
      <c r="HKY29" s="757"/>
      <c r="HKZ29" s="757"/>
      <c r="HLA29" s="757"/>
      <c r="HLB29" s="757"/>
      <c r="HLC29" s="757"/>
      <c r="HLD29" s="757"/>
      <c r="HLE29" s="757"/>
      <c r="HLF29" s="757"/>
      <c r="HLG29" s="757"/>
      <c r="HLH29" s="757"/>
      <c r="HLI29" s="757"/>
      <c r="HLJ29" s="757"/>
      <c r="HLK29" s="757"/>
      <c r="HLL29" s="757"/>
      <c r="HLM29" s="757"/>
      <c r="HLN29" s="757"/>
      <c r="HLO29" s="757"/>
      <c r="HLP29" s="757"/>
      <c r="HLQ29" s="757"/>
      <c r="HLR29" s="757"/>
      <c r="HLS29" s="757"/>
      <c r="HLT29" s="757"/>
      <c r="HLU29" s="757"/>
      <c r="HLV29" s="757"/>
      <c r="HLW29" s="757"/>
      <c r="HLX29" s="757"/>
      <c r="HLY29" s="757"/>
      <c r="HLZ29" s="757"/>
      <c r="HMA29" s="757"/>
      <c r="HMB29" s="757"/>
      <c r="HMC29" s="757"/>
      <c r="HMD29" s="757"/>
      <c r="HME29" s="757"/>
      <c r="HMF29" s="757"/>
      <c r="HMG29" s="757"/>
      <c r="HMH29" s="757"/>
      <c r="HMI29" s="757"/>
      <c r="HMJ29" s="757"/>
      <c r="HMK29" s="757"/>
      <c r="HML29" s="757"/>
      <c r="HMM29" s="757"/>
      <c r="HMN29" s="757"/>
      <c r="HMO29" s="757"/>
      <c r="HMP29" s="757"/>
      <c r="HMQ29" s="757"/>
      <c r="HMR29" s="757"/>
      <c r="HMS29" s="757"/>
      <c r="HMT29" s="757"/>
      <c r="HMU29" s="757"/>
      <c r="HMV29" s="757"/>
      <c r="HMW29" s="757"/>
      <c r="HMX29" s="757"/>
      <c r="HMY29" s="757"/>
      <c r="HMZ29" s="757"/>
      <c r="HNA29" s="757"/>
      <c r="HNB29" s="757"/>
      <c r="HNC29" s="757"/>
      <c r="HND29" s="757"/>
      <c r="HNE29" s="757"/>
      <c r="HNF29" s="757"/>
      <c r="HNG29" s="757"/>
      <c r="HNH29" s="757"/>
      <c r="HNI29" s="757"/>
      <c r="HNJ29" s="757"/>
      <c r="HNK29" s="757"/>
      <c r="HNL29" s="757"/>
      <c r="HNM29" s="757"/>
      <c r="HNN29" s="757"/>
      <c r="HNO29" s="757"/>
      <c r="HNP29" s="757"/>
      <c r="HNQ29" s="757"/>
      <c r="HNR29" s="757"/>
      <c r="HNS29" s="757"/>
      <c r="HNT29" s="757"/>
      <c r="HNU29" s="757"/>
      <c r="HNV29" s="757"/>
      <c r="HNW29" s="757"/>
      <c r="HNX29" s="757"/>
      <c r="HNY29" s="757"/>
      <c r="HNZ29" s="757"/>
      <c r="HOA29" s="757"/>
      <c r="HOB29" s="757"/>
      <c r="HOC29" s="757"/>
      <c r="HOD29" s="757"/>
      <c r="HOE29" s="757"/>
      <c r="HOF29" s="757"/>
      <c r="HOG29" s="757"/>
      <c r="HOH29" s="757"/>
      <c r="HOI29" s="757"/>
      <c r="HOJ29" s="757"/>
      <c r="HOK29" s="757"/>
      <c r="HOL29" s="757"/>
      <c r="HOM29" s="757"/>
      <c r="HON29" s="757"/>
      <c r="HOO29" s="757"/>
      <c r="HOP29" s="757"/>
      <c r="HOQ29" s="757"/>
      <c r="HOR29" s="757"/>
      <c r="HOS29" s="757"/>
      <c r="HOT29" s="757"/>
      <c r="HOU29" s="757"/>
      <c r="HOV29" s="757"/>
      <c r="HOW29" s="757"/>
      <c r="HOX29" s="757"/>
      <c r="HOY29" s="757"/>
      <c r="HOZ29" s="757"/>
      <c r="HPA29" s="757"/>
      <c r="HPB29" s="757"/>
      <c r="HPC29" s="757"/>
      <c r="HPD29" s="757"/>
      <c r="HPE29" s="757"/>
      <c r="HPF29" s="757"/>
      <c r="HPG29" s="757"/>
      <c r="HPH29" s="757"/>
      <c r="HPI29" s="757"/>
      <c r="HPJ29" s="757"/>
      <c r="HPK29" s="757"/>
      <c r="HPL29" s="757"/>
      <c r="HPM29" s="757"/>
      <c r="HPN29" s="757"/>
      <c r="HPO29" s="757"/>
      <c r="HPP29" s="757"/>
      <c r="HPQ29" s="757"/>
      <c r="HPR29" s="757"/>
      <c r="HPS29" s="757"/>
      <c r="HPT29" s="757"/>
      <c r="HPU29" s="757"/>
      <c r="HPV29" s="757"/>
      <c r="HPW29" s="757"/>
      <c r="HPX29" s="757"/>
      <c r="HPY29" s="757"/>
      <c r="HPZ29" s="757"/>
      <c r="HQA29" s="757"/>
      <c r="HQB29" s="757"/>
      <c r="HQC29" s="757"/>
      <c r="HQD29" s="757"/>
      <c r="HQE29" s="757"/>
      <c r="HQF29" s="757"/>
      <c r="HQG29" s="757"/>
      <c r="HQH29" s="757"/>
      <c r="HQI29" s="757"/>
      <c r="HQJ29" s="757"/>
      <c r="HQK29" s="757"/>
      <c r="HQL29" s="757"/>
      <c r="HQM29" s="757"/>
      <c r="HQN29" s="757"/>
      <c r="HQO29" s="757"/>
      <c r="HQP29" s="757"/>
      <c r="HQQ29" s="757"/>
      <c r="HQR29" s="757"/>
      <c r="HQS29" s="757"/>
      <c r="HQT29" s="757"/>
      <c r="HQU29" s="757"/>
      <c r="HQV29" s="757"/>
      <c r="HQW29" s="757"/>
      <c r="HQX29" s="757"/>
      <c r="HQY29" s="757"/>
      <c r="HQZ29" s="757"/>
      <c r="HRA29" s="757"/>
      <c r="HRB29" s="757"/>
      <c r="HRC29" s="757"/>
      <c r="HRD29" s="757"/>
      <c r="HRE29" s="757"/>
      <c r="HRF29" s="757"/>
      <c r="HRG29" s="757"/>
      <c r="HRH29" s="757"/>
      <c r="HRI29" s="757"/>
      <c r="HRJ29" s="757"/>
      <c r="HRK29" s="757"/>
      <c r="HRL29" s="757"/>
      <c r="HRM29" s="757"/>
      <c r="HRN29" s="757"/>
      <c r="HRO29" s="757"/>
      <c r="HRP29" s="757"/>
      <c r="HRQ29" s="757"/>
      <c r="HRR29" s="757"/>
      <c r="HRS29" s="757"/>
      <c r="HRT29" s="757"/>
      <c r="HRU29" s="757"/>
      <c r="HRV29" s="757"/>
      <c r="HRW29" s="757"/>
      <c r="HRX29" s="757"/>
      <c r="HRY29" s="757"/>
      <c r="HRZ29" s="757"/>
      <c r="HSA29" s="757"/>
      <c r="HSB29" s="757"/>
      <c r="HSC29" s="757"/>
      <c r="HSD29" s="757"/>
      <c r="HSE29" s="757"/>
      <c r="HSF29" s="757"/>
      <c r="HSG29" s="757"/>
      <c r="HSH29" s="757"/>
      <c r="HSI29" s="757"/>
      <c r="HSJ29" s="757"/>
      <c r="HSK29" s="757"/>
      <c r="HSL29" s="757"/>
      <c r="HSM29" s="757"/>
      <c r="HSN29" s="757"/>
      <c r="HSO29" s="757"/>
      <c r="HSP29" s="757"/>
      <c r="HSQ29" s="757"/>
      <c r="HSR29" s="757"/>
      <c r="HSS29" s="757"/>
      <c r="HST29" s="757"/>
      <c r="HSU29" s="757"/>
      <c r="HSV29" s="757"/>
      <c r="HSW29" s="757"/>
      <c r="HSX29" s="757"/>
      <c r="HSY29" s="757"/>
      <c r="HSZ29" s="757"/>
      <c r="HTA29" s="757"/>
      <c r="HTB29" s="757"/>
      <c r="HTC29" s="757"/>
      <c r="HTD29" s="757"/>
      <c r="HTE29" s="757"/>
      <c r="HTF29" s="757"/>
      <c r="HTG29" s="757"/>
      <c r="HTH29" s="757"/>
      <c r="HTI29" s="757"/>
      <c r="HTJ29" s="757"/>
      <c r="HTK29" s="757"/>
      <c r="HTL29" s="757"/>
      <c r="HTM29" s="757"/>
      <c r="HTN29" s="757"/>
      <c r="HTO29" s="757"/>
      <c r="HTP29" s="757"/>
      <c r="HTQ29" s="757"/>
      <c r="HTR29" s="757"/>
      <c r="HTS29" s="757"/>
      <c r="HTT29" s="757"/>
      <c r="HTU29" s="757"/>
      <c r="HTV29" s="757"/>
      <c r="HTW29" s="757"/>
      <c r="HTX29" s="757"/>
      <c r="HTY29" s="757"/>
      <c r="HTZ29" s="757"/>
      <c r="HUA29" s="757"/>
      <c r="HUB29" s="757"/>
      <c r="HUC29" s="757"/>
      <c r="HUD29" s="757"/>
      <c r="HUE29" s="757"/>
      <c r="HUF29" s="757"/>
      <c r="HUG29" s="757"/>
      <c r="HUH29" s="757"/>
      <c r="HUI29" s="757"/>
      <c r="HUJ29" s="757"/>
      <c r="HUK29" s="757"/>
      <c r="HUL29" s="757"/>
      <c r="HUM29" s="757"/>
      <c r="HUN29" s="757"/>
      <c r="HUO29" s="757"/>
      <c r="HUP29" s="757"/>
      <c r="HUQ29" s="757"/>
      <c r="HUR29" s="757"/>
      <c r="HUS29" s="757"/>
      <c r="HUT29" s="757"/>
      <c r="HUU29" s="757"/>
      <c r="HUV29" s="757"/>
      <c r="HUW29" s="757"/>
      <c r="HUX29" s="757"/>
      <c r="HUY29" s="757"/>
      <c r="HUZ29" s="757"/>
      <c r="HVA29" s="757"/>
      <c r="HVB29" s="757"/>
      <c r="HVC29" s="757"/>
      <c r="HVD29" s="757"/>
      <c r="HVE29" s="757"/>
      <c r="HVF29" s="757"/>
      <c r="HVG29" s="757"/>
      <c r="HVH29" s="757"/>
      <c r="HVI29" s="757"/>
      <c r="HVJ29" s="757"/>
      <c r="HVK29" s="757"/>
      <c r="HVL29" s="757"/>
      <c r="HVM29" s="757"/>
      <c r="HVN29" s="757"/>
      <c r="HVO29" s="757"/>
      <c r="HVP29" s="757"/>
      <c r="HVQ29" s="757"/>
      <c r="HVR29" s="757"/>
      <c r="HVS29" s="757"/>
      <c r="HVT29" s="757"/>
      <c r="HVU29" s="757"/>
      <c r="HVV29" s="757"/>
      <c r="HVW29" s="757"/>
      <c r="HVX29" s="757"/>
      <c r="HVY29" s="757"/>
      <c r="HVZ29" s="757"/>
      <c r="HWA29" s="757"/>
      <c r="HWB29" s="757"/>
      <c r="HWC29" s="757"/>
      <c r="HWD29" s="757"/>
      <c r="HWE29" s="757"/>
      <c r="HWF29" s="757"/>
      <c r="HWG29" s="757"/>
      <c r="HWH29" s="757"/>
      <c r="HWI29" s="757"/>
      <c r="HWJ29" s="757"/>
      <c r="HWK29" s="757"/>
      <c r="HWL29" s="757"/>
      <c r="HWM29" s="757"/>
      <c r="HWN29" s="757"/>
      <c r="HWO29" s="757"/>
      <c r="HWP29" s="757"/>
      <c r="HWQ29" s="757"/>
      <c r="HWR29" s="757"/>
      <c r="HWS29" s="757"/>
      <c r="HWT29" s="757"/>
      <c r="HWU29" s="757"/>
      <c r="HWV29" s="757"/>
      <c r="HWW29" s="757"/>
      <c r="HWX29" s="757"/>
      <c r="HWY29" s="757"/>
      <c r="HWZ29" s="757"/>
      <c r="HXA29" s="757"/>
      <c r="HXB29" s="757"/>
      <c r="HXC29" s="757"/>
      <c r="HXD29" s="757"/>
      <c r="HXE29" s="757"/>
      <c r="HXF29" s="757"/>
      <c r="HXG29" s="757"/>
      <c r="HXH29" s="757"/>
      <c r="HXI29" s="757"/>
      <c r="HXJ29" s="757"/>
      <c r="HXK29" s="757"/>
      <c r="HXL29" s="757"/>
      <c r="HXM29" s="757"/>
      <c r="HXN29" s="757"/>
      <c r="HXO29" s="757"/>
      <c r="HXP29" s="757"/>
      <c r="HXQ29" s="757"/>
      <c r="HXR29" s="757"/>
      <c r="HXS29" s="757"/>
      <c r="HXT29" s="757"/>
      <c r="HXU29" s="757"/>
      <c r="HXV29" s="757"/>
      <c r="HXW29" s="757"/>
      <c r="HXX29" s="757"/>
      <c r="HXY29" s="757"/>
      <c r="HXZ29" s="757"/>
      <c r="HYA29" s="757"/>
      <c r="HYB29" s="757"/>
      <c r="HYC29" s="757"/>
      <c r="HYD29" s="757"/>
      <c r="HYE29" s="757"/>
      <c r="HYF29" s="757"/>
      <c r="HYG29" s="757"/>
      <c r="HYH29" s="757"/>
      <c r="HYI29" s="757"/>
      <c r="HYJ29" s="757"/>
      <c r="HYK29" s="757"/>
      <c r="HYL29" s="757"/>
      <c r="HYM29" s="757"/>
      <c r="HYN29" s="757"/>
      <c r="HYO29" s="757"/>
      <c r="HYP29" s="757"/>
      <c r="HYQ29" s="757"/>
      <c r="HYR29" s="757"/>
      <c r="HYS29" s="757"/>
      <c r="HYT29" s="757"/>
      <c r="HYU29" s="757"/>
      <c r="HYV29" s="757"/>
      <c r="HYW29" s="757"/>
      <c r="HYX29" s="757"/>
      <c r="HYY29" s="757"/>
      <c r="HYZ29" s="757"/>
      <c r="HZA29" s="757"/>
      <c r="HZB29" s="757"/>
      <c r="HZC29" s="757"/>
      <c r="HZD29" s="757"/>
      <c r="HZE29" s="757"/>
      <c r="HZF29" s="757"/>
      <c r="HZG29" s="757"/>
      <c r="HZH29" s="757"/>
      <c r="HZI29" s="757"/>
      <c r="HZJ29" s="757"/>
      <c r="HZK29" s="757"/>
      <c r="HZL29" s="757"/>
      <c r="HZM29" s="757"/>
      <c r="HZN29" s="757"/>
      <c r="HZO29" s="757"/>
      <c r="HZP29" s="757"/>
      <c r="HZQ29" s="757"/>
      <c r="HZR29" s="757"/>
      <c r="HZS29" s="757"/>
      <c r="HZT29" s="757"/>
      <c r="HZU29" s="757"/>
      <c r="HZV29" s="757"/>
      <c r="HZW29" s="757"/>
      <c r="HZX29" s="757"/>
      <c r="HZY29" s="757"/>
      <c r="HZZ29" s="757"/>
      <c r="IAA29" s="757"/>
      <c r="IAB29" s="757"/>
      <c r="IAC29" s="757"/>
      <c r="IAD29" s="757"/>
      <c r="IAE29" s="757"/>
      <c r="IAF29" s="757"/>
      <c r="IAG29" s="757"/>
      <c r="IAH29" s="757"/>
      <c r="IAI29" s="757"/>
      <c r="IAJ29" s="757"/>
      <c r="IAK29" s="757"/>
      <c r="IAL29" s="757"/>
      <c r="IAM29" s="757"/>
      <c r="IAN29" s="757"/>
      <c r="IAO29" s="757"/>
      <c r="IAP29" s="757"/>
      <c r="IAQ29" s="757"/>
      <c r="IAR29" s="757"/>
      <c r="IAS29" s="757"/>
      <c r="IAT29" s="757"/>
      <c r="IAU29" s="757"/>
      <c r="IAV29" s="757"/>
      <c r="IAW29" s="757"/>
      <c r="IAX29" s="757"/>
      <c r="IAY29" s="757"/>
      <c r="IAZ29" s="757"/>
      <c r="IBA29" s="757"/>
      <c r="IBB29" s="757"/>
      <c r="IBC29" s="757"/>
      <c r="IBD29" s="757"/>
      <c r="IBE29" s="757"/>
      <c r="IBF29" s="757"/>
      <c r="IBG29" s="757"/>
      <c r="IBH29" s="757"/>
      <c r="IBI29" s="757"/>
      <c r="IBJ29" s="757"/>
      <c r="IBK29" s="757"/>
      <c r="IBL29" s="757"/>
      <c r="IBM29" s="757"/>
      <c r="IBN29" s="757"/>
      <c r="IBO29" s="757"/>
      <c r="IBP29" s="757"/>
      <c r="IBQ29" s="757"/>
      <c r="IBR29" s="757"/>
      <c r="IBS29" s="757"/>
      <c r="IBT29" s="757"/>
      <c r="IBU29" s="757"/>
      <c r="IBV29" s="757"/>
      <c r="IBW29" s="757"/>
      <c r="IBX29" s="757"/>
      <c r="IBY29" s="757"/>
      <c r="IBZ29" s="757"/>
      <c r="ICA29" s="757"/>
      <c r="ICB29" s="757"/>
      <c r="ICC29" s="757"/>
      <c r="ICD29" s="757"/>
      <c r="ICE29" s="757"/>
      <c r="ICF29" s="757"/>
      <c r="ICG29" s="757"/>
      <c r="ICH29" s="757"/>
      <c r="ICI29" s="757"/>
      <c r="ICJ29" s="757"/>
      <c r="ICK29" s="757"/>
      <c r="ICL29" s="757"/>
      <c r="ICM29" s="757"/>
      <c r="ICN29" s="757"/>
      <c r="ICO29" s="757"/>
      <c r="ICP29" s="757"/>
      <c r="ICQ29" s="757"/>
      <c r="ICR29" s="757"/>
      <c r="ICS29" s="757"/>
      <c r="ICT29" s="757"/>
      <c r="ICU29" s="757"/>
      <c r="ICV29" s="757"/>
      <c r="ICW29" s="757"/>
      <c r="ICX29" s="757"/>
      <c r="ICY29" s="757"/>
      <c r="ICZ29" s="757"/>
      <c r="IDA29" s="757"/>
      <c r="IDB29" s="757"/>
      <c r="IDC29" s="757"/>
      <c r="IDD29" s="757"/>
      <c r="IDE29" s="757"/>
      <c r="IDF29" s="757"/>
      <c r="IDG29" s="757"/>
      <c r="IDH29" s="757"/>
      <c r="IDI29" s="757"/>
      <c r="IDJ29" s="757"/>
      <c r="IDK29" s="757"/>
      <c r="IDL29" s="757"/>
      <c r="IDM29" s="757"/>
      <c r="IDN29" s="757"/>
      <c r="IDO29" s="757"/>
      <c r="IDP29" s="757"/>
      <c r="IDQ29" s="757"/>
      <c r="IDR29" s="757"/>
      <c r="IDS29" s="757"/>
      <c r="IDT29" s="757"/>
      <c r="IDU29" s="757"/>
      <c r="IDV29" s="757"/>
      <c r="IDW29" s="757"/>
      <c r="IDX29" s="757"/>
      <c r="IDY29" s="757"/>
      <c r="IDZ29" s="757"/>
      <c r="IEA29" s="757"/>
      <c r="IEB29" s="757"/>
      <c r="IEC29" s="757"/>
      <c r="IED29" s="757"/>
      <c r="IEE29" s="757"/>
      <c r="IEF29" s="757"/>
      <c r="IEG29" s="757"/>
      <c r="IEH29" s="757"/>
      <c r="IEI29" s="757"/>
      <c r="IEJ29" s="757"/>
      <c r="IEK29" s="757"/>
      <c r="IEL29" s="757"/>
      <c r="IEM29" s="757"/>
      <c r="IEN29" s="757"/>
      <c r="IEO29" s="757"/>
      <c r="IEP29" s="757"/>
      <c r="IEQ29" s="757"/>
      <c r="IER29" s="757"/>
      <c r="IES29" s="757"/>
      <c r="IET29" s="757"/>
      <c r="IEU29" s="757"/>
      <c r="IEV29" s="757"/>
      <c r="IEW29" s="757"/>
      <c r="IEX29" s="757"/>
      <c r="IEY29" s="757"/>
      <c r="IEZ29" s="757"/>
      <c r="IFA29" s="757"/>
      <c r="IFB29" s="757"/>
      <c r="IFC29" s="757"/>
      <c r="IFD29" s="757"/>
      <c r="IFE29" s="757"/>
      <c r="IFF29" s="757"/>
      <c r="IFG29" s="757"/>
      <c r="IFH29" s="757"/>
      <c r="IFI29" s="757"/>
      <c r="IFJ29" s="757"/>
      <c r="IFK29" s="757"/>
      <c r="IFL29" s="757"/>
      <c r="IFM29" s="757"/>
      <c r="IFN29" s="757"/>
      <c r="IFO29" s="757"/>
      <c r="IFP29" s="757"/>
      <c r="IFQ29" s="757"/>
      <c r="IFR29" s="757"/>
      <c r="IFS29" s="757"/>
      <c r="IFT29" s="757"/>
      <c r="IFU29" s="757"/>
      <c r="IFV29" s="757"/>
      <c r="IFW29" s="757"/>
      <c r="IFX29" s="757"/>
      <c r="IFY29" s="757"/>
      <c r="IFZ29" s="757"/>
      <c r="IGA29" s="757"/>
      <c r="IGB29" s="757"/>
      <c r="IGC29" s="757"/>
      <c r="IGD29" s="757"/>
      <c r="IGE29" s="757"/>
      <c r="IGF29" s="757"/>
      <c r="IGG29" s="757"/>
      <c r="IGH29" s="757"/>
      <c r="IGI29" s="757"/>
      <c r="IGJ29" s="757"/>
      <c r="IGK29" s="757"/>
      <c r="IGL29" s="757"/>
      <c r="IGM29" s="757"/>
      <c r="IGN29" s="757"/>
      <c r="IGO29" s="757"/>
      <c r="IGP29" s="757"/>
      <c r="IGQ29" s="757"/>
      <c r="IGR29" s="757"/>
      <c r="IGS29" s="757"/>
      <c r="IGT29" s="757"/>
      <c r="IGU29" s="757"/>
      <c r="IGV29" s="757"/>
      <c r="IGW29" s="757"/>
      <c r="IGX29" s="757"/>
      <c r="IGY29" s="757"/>
      <c r="IGZ29" s="757"/>
      <c r="IHA29" s="757"/>
      <c r="IHB29" s="757"/>
      <c r="IHC29" s="757"/>
      <c r="IHD29" s="757"/>
      <c r="IHE29" s="757"/>
      <c r="IHF29" s="757"/>
      <c r="IHG29" s="757"/>
      <c r="IHH29" s="757"/>
      <c r="IHI29" s="757"/>
      <c r="IHJ29" s="757"/>
      <c r="IHK29" s="757"/>
      <c r="IHL29" s="757"/>
      <c r="IHM29" s="757"/>
      <c r="IHN29" s="757"/>
      <c r="IHO29" s="757"/>
      <c r="IHP29" s="757"/>
      <c r="IHQ29" s="757"/>
      <c r="IHR29" s="757"/>
      <c r="IHS29" s="757"/>
      <c r="IHT29" s="757"/>
      <c r="IHU29" s="757"/>
      <c r="IHV29" s="757"/>
      <c r="IHW29" s="757"/>
      <c r="IHX29" s="757"/>
      <c r="IHY29" s="757"/>
      <c r="IHZ29" s="757"/>
      <c r="IIA29" s="757"/>
      <c r="IIB29" s="757"/>
      <c r="IIC29" s="757"/>
      <c r="IID29" s="757"/>
      <c r="IIE29" s="757"/>
      <c r="IIF29" s="757"/>
      <c r="IIG29" s="757"/>
      <c r="IIH29" s="757"/>
      <c r="III29" s="757"/>
      <c r="IIJ29" s="757"/>
      <c r="IIK29" s="757"/>
      <c r="IIL29" s="757"/>
      <c r="IIM29" s="757"/>
      <c r="IIN29" s="757"/>
      <c r="IIO29" s="757"/>
      <c r="IIP29" s="757"/>
      <c r="IIQ29" s="757"/>
      <c r="IIR29" s="757"/>
      <c r="IIS29" s="757"/>
      <c r="IIT29" s="757"/>
      <c r="IIU29" s="757"/>
      <c r="IIV29" s="757"/>
      <c r="IIW29" s="757"/>
      <c r="IIX29" s="757"/>
      <c r="IIY29" s="757"/>
      <c r="IIZ29" s="757"/>
      <c r="IJA29" s="757"/>
      <c r="IJB29" s="757"/>
      <c r="IJC29" s="757"/>
      <c r="IJD29" s="757"/>
      <c r="IJE29" s="757"/>
      <c r="IJF29" s="757"/>
      <c r="IJG29" s="757"/>
      <c r="IJH29" s="757"/>
      <c r="IJI29" s="757"/>
      <c r="IJJ29" s="757"/>
      <c r="IJK29" s="757"/>
      <c r="IJL29" s="757"/>
      <c r="IJM29" s="757"/>
      <c r="IJN29" s="757"/>
      <c r="IJO29" s="757"/>
      <c r="IJP29" s="757"/>
      <c r="IJQ29" s="757"/>
      <c r="IJR29" s="757"/>
      <c r="IJS29" s="757"/>
      <c r="IJT29" s="757"/>
      <c r="IJU29" s="757"/>
      <c r="IJV29" s="757"/>
      <c r="IJW29" s="757"/>
      <c r="IJX29" s="757"/>
      <c r="IJY29" s="757"/>
      <c r="IJZ29" s="757"/>
      <c r="IKA29" s="757"/>
      <c r="IKB29" s="757"/>
      <c r="IKC29" s="757"/>
      <c r="IKD29" s="757"/>
      <c r="IKE29" s="757"/>
      <c r="IKF29" s="757"/>
      <c r="IKG29" s="757"/>
      <c r="IKH29" s="757"/>
      <c r="IKI29" s="757"/>
      <c r="IKJ29" s="757"/>
      <c r="IKK29" s="757"/>
      <c r="IKL29" s="757"/>
      <c r="IKM29" s="757"/>
      <c r="IKN29" s="757"/>
      <c r="IKO29" s="757"/>
      <c r="IKP29" s="757"/>
      <c r="IKQ29" s="757"/>
      <c r="IKR29" s="757"/>
      <c r="IKS29" s="757"/>
      <c r="IKT29" s="757"/>
      <c r="IKU29" s="757"/>
      <c r="IKV29" s="757"/>
      <c r="IKW29" s="757"/>
      <c r="IKX29" s="757"/>
      <c r="IKY29" s="757"/>
      <c r="IKZ29" s="757"/>
      <c r="ILA29" s="757"/>
      <c r="ILB29" s="757"/>
      <c r="ILC29" s="757"/>
      <c r="ILD29" s="757"/>
      <c r="ILE29" s="757"/>
      <c r="ILF29" s="757"/>
      <c r="ILG29" s="757"/>
      <c r="ILH29" s="757"/>
      <c r="ILI29" s="757"/>
      <c r="ILJ29" s="757"/>
      <c r="ILK29" s="757"/>
      <c r="ILL29" s="757"/>
      <c r="ILM29" s="757"/>
      <c r="ILN29" s="757"/>
      <c r="ILO29" s="757"/>
      <c r="ILP29" s="757"/>
      <c r="ILQ29" s="757"/>
      <c r="ILR29" s="757"/>
      <c r="ILS29" s="757"/>
      <c r="ILT29" s="757"/>
      <c r="ILU29" s="757"/>
      <c r="ILV29" s="757"/>
      <c r="ILW29" s="757"/>
      <c r="ILX29" s="757"/>
      <c r="ILY29" s="757"/>
      <c r="ILZ29" s="757"/>
      <c r="IMA29" s="757"/>
      <c r="IMB29" s="757"/>
      <c r="IMC29" s="757"/>
      <c r="IMD29" s="757"/>
      <c r="IME29" s="757"/>
      <c r="IMF29" s="757"/>
      <c r="IMG29" s="757"/>
      <c r="IMH29" s="757"/>
      <c r="IMI29" s="757"/>
      <c r="IMJ29" s="757"/>
      <c r="IMK29" s="757"/>
      <c r="IML29" s="757"/>
      <c r="IMM29" s="757"/>
      <c r="IMN29" s="757"/>
      <c r="IMO29" s="757"/>
      <c r="IMP29" s="757"/>
      <c r="IMQ29" s="757"/>
      <c r="IMR29" s="757"/>
      <c r="IMS29" s="757"/>
      <c r="IMT29" s="757"/>
      <c r="IMU29" s="757"/>
      <c r="IMV29" s="757"/>
      <c r="IMW29" s="757"/>
      <c r="IMX29" s="757"/>
      <c r="IMY29" s="757"/>
      <c r="IMZ29" s="757"/>
      <c r="INA29" s="757"/>
      <c r="INB29" s="757"/>
      <c r="INC29" s="757"/>
      <c r="IND29" s="757"/>
      <c r="INE29" s="757"/>
      <c r="INF29" s="757"/>
      <c r="ING29" s="757"/>
      <c r="INH29" s="757"/>
      <c r="INI29" s="757"/>
      <c r="INJ29" s="757"/>
      <c r="INK29" s="757"/>
      <c r="INL29" s="757"/>
      <c r="INM29" s="757"/>
      <c r="INN29" s="757"/>
      <c r="INO29" s="757"/>
      <c r="INP29" s="757"/>
      <c r="INQ29" s="757"/>
      <c r="INR29" s="757"/>
      <c r="INS29" s="757"/>
      <c r="INT29" s="757"/>
      <c r="INU29" s="757"/>
      <c r="INV29" s="757"/>
      <c r="INW29" s="757"/>
      <c r="INX29" s="757"/>
      <c r="INY29" s="757"/>
      <c r="INZ29" s="757"/>
      <c r="IOA29" s="757"/>
      <c r="IOB29" s="757"/>
      <c r="IOC29" s="757"/>
      <c r="IOD29" s="757"/>
      <c r="IOE29" s="757"/>
      <c r="IOF29" s="757"/>
      <c r="IOG29" s="757"/>
      <c r="IOH29" s="757"/>
      <c r="IOI29" s="757"/>
      <c r="IOJ29" s="757"/>
      <c r="IOK29" s="757"/>
      <c r="IOL29" s="757"/>
      <c r="IOM29" s="757"/>
      <c r="ION29" s="757"/>
      <c r="IOO29" s="757"/>
      <c r="IOP29" s="757"/>
      <c r="IOQ29" s="757"/>
      <c r="IOR29" s="757"/>
      <c r="IOS29" s="757"/>
      <c r="IOT29" s="757"/>
      <c r="IOU29" s="757"/>
      <c r="IOV29" s="757"/>
      <c r="IOW29" s="757"/>
      <c r="IOX29" s="757"/>
      <c r="IOY29" s="757"/>
      <c r="IOZ29" s="757"/>
      <c r="IPA29" s="757"/>
      <c r="IPB29" s="757"/>
      <c r="IPC29" s="757"/>
      <c r="IPD29" s="757"/>
      <c r="IPE29" s="757"/>
      <c r="IPF29" s="757"/>
      <c r="IPG29" s="757"/>
      <c r="IPH29" s="757"/>
      <c r="IPI29" s="757"/>
      <c r="IPJ29" s="757"/>
      <c r="IPK29" s="757"/>
      <c r="IPL29" s="757"/>
      <c r="IPM29" s="757"/>
      <c r="IPN29" s="757"/>
      <c r="IPO29" s="757"/>
      <c r="IPP29" s="757"/>
      <c r="IPQ29" s="757"/>
      <c r="IPR29" s="757"/>
      <c r="IPS29" s="757"/>
      <c r="IPT29" s="757"/>
      <c r="IPU29" s="757"/>
      <c r="IPV29" s="757"/>
      <c r="IPW29" s="757"/>
      <c r="IPX29" s="757"/>
      <c r="IPY29" s="757"/>
      <c r="IPZ29" s="757"/>
      <c r="IQA29" s="757"/>
      <c r="IQB29" s="757"/>
      <c r="IQC29" s="757"/>
      <c r="IQD29" s="757"/>
      <c r="IQE29" s="757"/>
      <c r="IQF29" s="757"/>
      <c r="IQG29" s="757"/>
      <c r="IQH29" s="757"/>
      <c r="IQI29" s="757"/>
      <c r="IQJ29" s="757"/>
      <c r="IQK29" s="757"/>
      <c r="IQL29" s="757"/>
      <c r="IQM29" s="757"/>
      <c r="IQN29" s="757"/>
      <c r="IQO29" s="757"/>
      <c r="IQP29" s="757"/>
      <c r="IQQ29" s="757"/>
      <c r="IQR29" s="757"/>
      <c r="IQS29" s="757"/>
      <c r="IQT29" s="757"/>
      <c r="IQU29" s="757"/>
      <c r="IQV29" s="757"/>
      <c r="IQW29" s="757"/>
      <c r="IQX29" s="757"/>
      <c r="IQY29" s="757"/>
      <c r="IQZ29" s="757"/>
      <c r="IRA29" s="757"/>
      <c r="IRB29" s="757"/>
      <c r="IRC29" s="757"/>
      <c r="IRD29" s="757"/>
      <c r="IRE29" s="757"/>
      <c r="IRF29" s="757"/>
      <c r="IRG29" s="757"/>
      <c r="IRH29" s="757"/>
      <c r="IRI29" s="757"/>
      <c r="IRJ29" s="757"/>
      <c r="IRK29" s="757"/>
      <c r="IRL29" s="757"/>
      <c r="IRM29" s="757"/>
      <c r="IRN29" s="757"/>
      <c r="IRO29" s="757"/>
      <c r="IRP29" s="757"/>
      <c r="IRQ29" s="757"/>
      <c r="IRR29" s="757"/>
      <c r="IRS29" s="757"/>
      <c r="IRT29" s="757"/>
      <c r="IRU29" s="757"/>
      <c r="IRV29" s="757"/>
      <c r="IRW29" s="757"/>
      <c r="IRX29" s="757"/>
      <c r="IRY29" s="757"/>
      <c r="IRZ29" s="757"/>
      <c r="ISA29" s="757"/>
      <c r="ISB29" s="757"/>
      <c r="ISC29" s="757"/>
      <c r="ISD29" s="757"/>
      <c r="ISE29" s="757"/>
      <c r="ISF29" s="757"/>
      <c r="ISG29" s="757"/>
      <c r="ISH29" s="757"/>
      <c r="ISI29" s="757"/>
      <c r="ISJ29" s="757"/>
      <c r="ISK29" s="757"/>
      <c r="ISL29" s="757"/>
      <c r="ISM29" s="757"/>
      <c r="ISN29" s="757"/>
      <c r="ISO29" s="757"/>
      <c r="ISP29" s="757"/>
      <c r="ISQ29" s="757"/>
      <c r="ISR29" s="757"/>
      <c r="ISS29" s="757"/>
      <c r="IST29" s="757"/>
      <c r="ISU29" s="757"/>
      <c r="ISV29" s="757"/>
      <c r="ISW29" s="757"/>
      <c r="ISX29" s="757"/>
      <c r="ISY29" s="757"/>
      <c r="ISZ29" s="757"/>
      <c r="ITA29" s="757"/>
      <c r="ITB29" s="757"/>
      <c r="ITC29" s="757"/>
      <c r="ITD29" s="757"/>
      <c r="ITE29" s="757"/>
      <c r="ITF29" s="757"/>
      <c r="ITG29" s="757"/>
      <c r="ITH29" s="757"/>
      <c r="ITI29" s="757"/>
      <c r="ITJ29" s="757"/>
      <c r="ITK29" s="757"/>
      <c r="ITL29" s="757"/>
      <c r="ITM29" s="757"/>
      <c r="ITN29" s="757"/>
      <c r="ITO29" s="757"/>
      <c r="ITP29" s="757"/>
      <c r="ITQ29" s="757"/>
      <c r="ITR29" s="757"/>
      <c r="ITS29" s="757"/>
      <c r="ITT29" s="757"/>
      <c r="ITU29" s="757"/>
      <c r="ITV29" s="757"/>
      <c r="ITW29" s="757"/>
      <c r="ITX29" s="757"/>
      <c r="ITY29" s="757"/>
      <c r="ITZ29" s="757"/>
      <c r="IUA29" s="757"/>
      <c r="IUB29" s="757"/>
      <c r="IUC29" s="757"/>
      <c r="IUD29" s="757"/>
      <c r="IUE29" s="757"/>
      <c r="IUF29" s="757"/>
      <c r="IUG29" s="757"/>
      <c r="IUH29" s="757"/>
      <c r="IUI29" s="757"/>
      <c r="IUJ29" s="757"/>
      <c r="IUK29" s="757"/>
      <c r="IUL29" s="757"/>
      <c r="IUM29" s="757"/>
      <c r="IUN29" s="757"/>
      <c r="IUO29" s="757"/>
      <c r="IUP29" s="757"/>
      <c r="IUQ29" s="757"/>
      <c r="IUR29" s="757"/>
      <c r="IUS29" s="757"/>
      <c r="IUT29" s="757"/>
      <c r="IUU29" s="757"/>
      <c r="IUV29" s="757"/>
      <c r="IUW29" s="757"/>
      <c r="IUX29" s="757"/>
      <c r="IUY29" s="757"/>
      <c r="IUZ29" s="757"/>
      <c r="IVA29" s="757"/>
      <c r="IVB29" s="757"/>
      <c r="IVC29" s="757"/>
      <c r="IVD29" s="757"/>
      <c r="IVE29" s="757"/>
      <c r="IVF29" s="757"/>
      <c r="IVG29" s="757"/>
      <c r="IVH29" s="757"/>
      <c r="IVI29" s="757"/>
      <c r="IVJ29" s="757"/>
      <c r="IVK29" s="757"/>
      <c r="IVL29" s="757"/>
      <c r="IVM29" s="757"/>
      <c r="IVN29" s="757"/>
      <c r="IVO29" s="757"/>
      <c r="IVP29" s="757"/>
      <c r="IVQ29" s="757"/>
      <c r="IVR29" s="757"/>
      <c r="IVS29" s="757"/>
      <c r="IVT29" s="757"/>
      <c r="IVU29" s="757"/>
      <c r="IVV29" s="757"/>
      <c r="IVW29" s="757"/>
      <c r="IVX29" s="757"/>
      <c r="IVY29" s="757"/>
      <c r="IVZ29" s="757"/>
      <c r="IWA29" s="757"/>
      <c r="IWB29" s="757"/>
      <c r="IWC29" s="757"/>
      <c r="IWD29" s="757"/>
      <c r="IWE29" s="757"/>
      <c r="IWF29" s="757"/>
      <c r="IWG29" s="757"/>
      <c r="IWH29" s="757"/>
      <c r="IWI29" s="757"/>
      <c r="IWJ29" s="757"/>
      <c r="IWK29" s="757"/>
      <c r="IWL29" s="757"/>
      <c r="IWM29" s="757"/>
      <c r="IWN29" s="757"/>
      <c r="IWO29" s="757"/>
      <c r="IWP29" s="757"/>
      <c r="IWQ29" s="757"/>
      <c r="IWR29" s="757"/>
      <c r="IWS29" s="757"/>
      <c r="IWT29" s="757"/>
      <c r="IWU29" s="757"/>
      <c r="IWV29" s="757"/>
      <c r="IWW29" s="757"/>
      <c r="IWX29" s="757"/>
      <c r="IWY29" s="757"/>
      <c r="IWZ29" s="757"/>
      <c r="IXA29" s="757"/>
      <c r="IXB29" s="757"/>
      <c r="IXC29" s="757"/>
      <c r="IXD29" s="757"/>
      <c r="IXE29" s="757"/>
      <c r="IXF29" s="757"/>
      <c r="IXG29" s="757"/>
      <c r="IXH29" s="757"/>
      <c r="IXI29" s="757"/>
      <c r="IXJ29" s="757"/>
      <c r="IXK29" s="757"/>
      <c r="IXL29" s="757"/>
      <c r="IXM29" s="757"/>
      <c r="IXN29" s="757"/>
      <c r="IXO29" s="757"/>
      <c r="IXP29" s="757"/>
      <c r="IXQ29" s="757"/>
      <c r="IXR29" s="757"/>
      <c r="IXS29" s="757"/>
      <c r="IXT29" s="757"/>
      <c r="IXU29" s="757"/>
      <c r="IXV29" s="757"/>
      <c r="IXW29" s="757"/>
      <c r="IXX29" s="757"/>
      <c r="IXY29" s="757"/>
      <c r="IXZ29" s="757"/>
      <c r="IYA29" s="757"/>
      <c r="IYB29" s="757"/>
      <c r="IYC29" s="757"/>
      <c r="IYD29" s="757"/>
      <c r="IYE29" s="757"/>
      <c r="IYF29" s="757"/>
      <c r="IYG29" s="757"/>
      <c r="IYH29" s="757"/>
      <c r="IYI29" s="757"/>
      <c r="IYJ29" s="757"/>
      <c r="IYK29" s="757"/>
      <c r="IYL29" s="757"/>
      <c r="IYM29" s="757"/>
      <c r="IYN29" s="757"/>
      <c r="IYO29" s="757"/>
      <c r="IYP29" s="757"/>
      <c r="IYQ29" s="757"/>
      <c r="IYR29" s="757"/>
      <c r="IYS29" s="757"/>
      <c r="IYT29" s="757"/>
      <c r="IYU29" s="757"/>
      <c r="IYV29" s="757"/>
      <c r="IYW29" s="757"/>
      <c r="IYX29" s="757"/>
      <c r="IYY29" s="757"/>
      <c r="IYZ29" s="757"/>
      <c r="IZA29" s="757"/>
      <c r="IZB29" s="757"/>
      <c r="IZC29" s="757"/>
      <c r="IZD29" s="757"/>
      <c r="IZE29" s="757"/>
      <c r="IZF29" s="757"/>
      <c r="IZG29" s="757"/>
      <c r="IZH29" s="757"/>
      <c r="IZI29" s="757"/>
      <c r="IZJ29" s="757"/>
      <c r="IZK29" s="757"/>
      <c r="IZL29" s="757"/>
      <c r="IZM29" s="757"/>
      <c r="IZN29" s="757"/>
      <c r="IZO29" s="757"/>
      <c r="IZP29" s="757"/>
      <c r="IZQ29" s="757"/>
      <c r="IZR29" s="757"/>
      <c r="IZS29" s="757"/>
      <c r="IZT29" s="757"/>
      <c r="IZU29" s="757"/>
      <c r="IZV29" s="757"/>
      <c r="IZW29" s="757"/>
      <c r="IZX29" s="757"/>
      <c r="IZY29" s="757"/>
      <c r="IZZ29" s="757"/>
      <c r="JAA29" s="757"/>
      <c r="JAB29" s="757"/>
      <c r="JAC29" s="757"/>
      <c r="JAD29" s="757"/>
      <c r="JAE29" s="757"/>
      <c r="JAF29" s="757"/>
      <c r="JAG29" s="757"/>
      <c r="JAH29" s="757"/>
      <c r="JAI29" s="757"/>
      <c r="JAJ29" s="757"/>
      <c r="JAK29" s="757"/>
      <c r="JAL29" s="757"/>
      <c r="JAM29" s="757"/>
      <c r="JAN29" s="757"/>
      <c r="JAO29" s="757"/>
      <c r="JAP29" s="757"/>
      <c r="JAQ29" s="757"/>
      <c r="JAR29" s="757"/>
      <c r="JAS29" s="757"/>
      <c r="JAT29" s="757"/>
      <c r="JAU29" s="757"/>
      <c r="JAV29" s="757"/>
      <c r="JAW29" s="757"/>
      <c r="JAX29" s="757"/>
      <c r="JAY29" s="757"/>
      <c r="JAZ29" s="757"/>
      <c r="JBA29" s="757"/>
      <c r="JBB29" s="757"/>
      <c r="JBC29" s="757"/>
      <c r="JBD29" s="757"/>
      <c r="JBE29" s="757"/>
      <c r="JBF29" s="757"/>
      <c r="JBG29" s="757"/>
      <c r="JBH29" s="757"/>
      <c r="JBI29" s="757"/>
      <c r="JBJ29" s="757"/>
      <c r="JBK29" s="757"/>
      <c r="JBL29" s="757"/>
      <c r="JBM29" s="757"/>
      <c r="JBN29" s="757"/>
      <c r="JBO29" s="757"/>
      <c r="JBP29" s="757"/>
      <c r="JBQ29" s="757"/>
      <c r="JBR29" s="757"/>
      <c r="JBS29" s="757"/>
      <c r="JBT29" s="757"/>
      <c r="JBU29" s="757"/>
      <c r="JBV29" s="757"/>
      <c r="JBW29" s="757"/>
      <c r="JBX29" s="757"/>
      <c r="JBY29" s="757"/>
      <c r="JBZ29" s="757"/>
      <c r="JCA29" s="757"/>
      <c r="JCB29" s="757"/>
      <c r="JCC29" s="757"/>
      <c r="JCD29" s="757"/>
      <c r="JCE29" s="757"/>
      <c r="JCF29" s="757"/>
      <c r="JCG29" s="757"/>
      <c r="JCH29" s="757"/>
      <c r="JCI29" s="757"/>
      <c r="JCJ29" s="757"/>
      <c r="JCK29" s="757"/>
      <c r="JCL29" s="757"/>
      <c r="JCM29" s="757"/>
      <c r="JCN29" s="757"/>
      <c r="JCO29" s="757"/>
      <c r="JCP29" s="757"/>
      <c r="JCQ29" s="757"/>
      <c r="JCR29" s="757"/>
      <c r="JCS29" s="757"/>
      <c r="JCT29" s="757"/>
      <c r="JCU29" s="757"/>
      <c r="JCV29" s="757"/>
      <c r="JCW29" s="757"/>
      <c r="JCX29" s="757"/>
      <c r="JCY29" s="757"/>
      <c r="JCZ29" s="757"/>
      <c r="JDA29" s="757"/>
      <c r="JDB29" s="757"/>
      <c r="JDC29" s="757"/>
      <c r="JDD29" s="757"/>
      <c r="JDE29" s="757"/>
      <c r="JDF29" s="757"/>
      <c r="JDG29" s="757"/>
      <c r="JDH29" s="757"/>
      <c r="JDI29" s="757"/>
      <c r="JDJ29" s="757"/>
      <c r="JDK29" s="757"/>
      <c r="JDL29" s="757"/>
      <c r="JDM29" s="757"/>
      <c r="JDN29" s="757"/>
      <c r="JDO29" s="757"/>
      <c r="JDP29" s="757"/>
      <c r="JDQ29" s="757"/>
      <c r="JDR29" s="757"/>
      <c r="JDS29" s="757"/>
      <c r="JDT29" s="757"/>
      <c r="JDU29" s="757"/>
      <c r="JDV29" s="757"/>
      <c r="JDW29" s="757"/>
      <c r="JDX29" s="757"/>
      <c r="JDY29" s="757"/>
      <c r="JDZ29" s="757"/>
      <c r="JEA29" s="757"/>
      <c r="JEB29" s="757"/>
      <c r="JEC29" s="757"/>
      <c r="JED29" s="757"/>
      <c r="JEE29" s="757"/>
      <c r="JEF29" s="757"/>
      <c r="JEG29" s="757"/>
      <c r="JEH29" s="757"/>
      <c r="JEI29" s="757"/>
      <c r="JEJ29" s="757"/>
      <c r="JEK29" s="757"/>
      <c r="JEL29" s="757"/>
      <c r="JEM29" s="757"/>
      <c r="JEN29" s="757"/>
      <c r="JEO29" s="757"/>
      <c r="JEP29" s="757"/>
      <c r="JEQ29" s="757"/>
      <c r="JER29" s="757"/>
      <c r="JES29" s="757"/>
      <c r="JET29" s="757"/>
      <c r="JEU29" s="757"/>
      <c r="JEV29" s="757"/>
      <c r="JEW29" s="757"/>
      <c r="JEX29" s="757"/>
      <c r="JEY29" s="757"/>
      <c r="JEZ29" s="757"/>
      <c r="JFA29" s="757"/>
      <c r="JFB29" s="757"/>
      <c r="JFC29" s="757"/>
      <c r="JFD29" s="757"/>
      <c r="JFE29" s="757"/>
      <c r="JFF29" s="757"/>
      <c r="JFG29" s="757"/>
      <c r="JFH29" s="757"/>
      <c r="JFI29" s="757"/>
      <c r="JFJ29" s="757"/>
      <c r="JFK29" s="757"/>
      <c r="JFL29" s="757"/>
      <c r="JFM29" s="757"/>
      <c r="JFN29" s="757"/>
      <c r="JFO29" s="757"/>
      <c r="JFP29" s="757"/>
      <c r="JFQ29" s="757"/>
      <c r="JFR29" s="757"/>
      <c r="JFS29" s="757"/>
      <c r="JFT29" s="757"/>
      <c r="JFU29" s="757"/>
      <c r="JFV29" s="757"/>
      <c r="JFW29" s="757"/>
      <c r="JFX29" s="757"/>
      <c r="JFY29" s="757"/>
      <c r="JFZ29" s="757"/>
      <c r="JGA29" s="757"/>
      <c r="JGB29" s="757"/>
      <c r="JGC29" s="757"/>
      <c r="JGD29" s="757"/>
      <c r="JGE29" s="757"/>
      <c r="JGF29" s="757"/>
      <c r="JGG29" s="757"/>
      <c r="JGH29" s="757"/>
      <c r="JGI29" s="757"/>
      <c r="JGJ29" s="757"/>
      <c r="JGK29" s="757"/>
      <c r="JGL29" s="757"/>
      <c r="JGM29" s="757"/>
      <c r="JGN29" s="757"/>
      <c r="JGO29" s="757"/>
      <c r="JGP29" s="757"/>
      <c r="JGQ29" s="757"/>
      <c r="JGR29" s="757"/>
      <c r="JGS29" s="757"/>
      <c r="JGT29" s="757"/>
      <c r="JGU29" s="757"/>
      <c r="JGV29" s="757"/>
      <c r="JGW29" s="757"/>
      <c r="JGX29" s="757"/>
      <c r="JGY29" s="757"/>
      <c r="JGZ29" s="757"/>
      <c r="JHA29" s="757"/>
      <c r="JHB29" s="757"/>
      <c r="JHC29" s="757"/>
      <c r="JHD29" s="757"/>
      <c r="JHE29" s="757"/>
      <c r="JHF29" s="757"/>
      <c r="JHG29" s="757"/>
      <c r="JHH29" s="757"/>
      <c r="JHI29" s="757"/>
      <c r="JHJ29" s="757"/>
      <c r="JHK29" s="757"/>
      <c r="JHL29" s="757"/>
      <c r="JHM29" s="757"/>
      <c r="JHN29" s="757"/>
      <c r="JHO29" s="757"/>
      <c r="JHP29" s="757"/>
      <c r="JHQ29" s="757"/>
      <c r="JHR29" s="757"/>
      <c r="JHS29" s="757"/>
      <c r="JHT29" s="757"/>
      <c r="JHU29" s="757"/>
      <c r="JHV29" s="757"/>
      <c r="JHW29" s="757"/>
      <c r="JHX29" s="757"/>
      <c r="JHY29" s="757"/>
      <c r="JHZ29" s="757"/>
      <c r="JIA29" s="757"/>
      <c r="JIB29" s="757"/>
      <c r="JIC29" s="757"/>
      <c r="JID29" s="757"/>
      <c r="JIE29" s="757"/>
      <c r="JIF29" s="757"/>
      <c r="JIG29" s="757"/>
      <c r="JIH29" s="757"/>
      <c r="JII29" s="757"/>
      <c r="JIJ29" s="757"/>
      <c r="JIK29" s="757"/>
      <c r="JIL29" s="757"/>
      <c r="JIM29" s="757"/>
      <c r="JIN29" s="757"/>
      <c r="JIO29" s="757"/>
      <c r="JIP29" s="757"/>
      <c r="JIQ29" s="757"/>
      <c r="JIR29" s="757"/>
      <c r="JIS29" s="757"/>
      <c r="JIT29" s="757"/>
      <c r="JIU29" s="757"/>
      <c r="JIV29" s="757"/>
      <c r="JIW29" s="757"/>
      <c r="JIX29" s="757"/>
      <c r="JIY29" s="757"/>
      <c r="JIZ29" s="757"/>
      <c r="JJA29" s="757"/>
      <c r="JJB29" s="757"/>
      <c r="JJC29" s="757"/>
      <c r="JJD29" s="757"/>
      <c r="JJE29" s="757"/>
      <c r="JJF29" s="757"/>
      <c r="JJG29" s="757"/>
      <c r="JJH29" s="757"/>
      <c r="JJI29" s="757"/>
      <c r="JJJ29" s="757"/>
      <c r="JJK29" s="757"/>
      <c r="JJL29" s="757"/>
      <c r="JJM29" s="757"/>
      <c r="JJN29" s="757"/>
      <c r="JJO29" s="757"/>
      <c r="JJP29" s="757"/>
      <c r="JJQ29" s="757"/>
      <c r="JJR29" s="757"/>
      <c r="JJS29" s="757"/>
      <c r="JJT29" s="757"/>
      <c r="JJU29" s="757"/>
      <c r="JJV29" s="757"/>
      <c r="JJW29" s="757"/>
      <c r="JJX29" s="757"/>
      <c r="JJY29" s="757"/>
      <c r="JJZ29" s="757"/>
      <c r="JKA29" s="757"/>
      <c r="JKB29" s="757"/>
      <c r="JKC29" s="757"/>
      <c r="JKD29" s="757"/>
      <c r="JKE29" s="757"/>
      <c r="JKF29" s="757"/>
      <c r="JKG29" s="757"/>
      <c r="JKH29" s="757"/>
      <c r="JKI29" s="757"/>
      <c r="JKJ29" s="757"/>
      <c r="JKK29" s="757"/>
      <c r="JKL29" s="757"/>
      <c r="JKM29" s="757"/>
      <c r="JKN29" s="757"/>
      <c r="JKO29" s="757"/>
      <c r="JKP29" s="757"/>
      <c r="JKQ29" s="757"/>
      <c r="JKR29" s="757"/>
      <c r="JKS29" s="757"/>
      <c r="JKT29" s="757"/>
      <c r="JKU29" s="757"/>
      <c r="JKV29" s="757"/>
      <c r="JKW29" s="757"/>
      <c r="JKX29" s="757"/>
      <c r="JKY29" s="757"/>
      <c r="JKZ29" s="757"/>
      <c r="JLA29" s="757"/>
      <c r="JLB29" s="757"/>
      <c r="JLC29" s="757"/>
      <c r="JLD29" s="757"/>
      <c r="JLE29" s="757"/>
      <c r="JLF29" s="757"/>
      <c r="JLG29" s="757"/>
      <c r="JLH29" s="757"/>
      <c r="JLI29" s="757"/>
      <c r="JLJ29" s="757"/>
      <c r="JLK29" s="757"/>
      <c r="JLL29" s="757"/>
      <c r="JLM29" s="757"/>
      <c r="JLN29" s="757"/>
      <c r="JLO29" s="757"/>
      <c r="JLP29" s="757"/>
      <c r="JLQ29" s="757"/>
      <c r="JLR29" s="757"/>
      <c r="JLS29" s="757"/>
      <c r="JLT29" s="757"/>
      <c r="JLU29" s="757"/>
      <c r="JLV29" s="757"/>
      <c r="JLW29" s="757"/>
      <c r="JLX29" s="757"/>
      <c r="JLY29" s="757"/>
      <c r="JLZ29" s="757"/>
      <c r="JMA29" s="757"/>
      <c r="JMB29" s="757"/>
      <c r="JMC29" s="757"/>
      <c r="JMD29" s="757"/>
      <c r="JME29" s="757"/>
      <c r="JMF29" s="757"/>
      <c r="JMG29" s="757"/>
      <c r="JMH29" s="757"/>
      <c r="JMI29" s="757"/>
      <c r="JMJ29" s="757"/>
      <c r="JMK29" s="757"/>
      <c r="JML29" s="757"/>
      <c r="JMM29" s="757"/>
      <c r="JMN29" s="757"/>
      <c r="JMO29" s="757"/>
      <c r="JMP29" s="757"/>
      <c r="JMQ29" s="757"/>
      <c r="JMR29" s="757"/>
      <c r="JMS29" s="757"/>
      <c r="JMT29" s="757"/>
      <c r="JMU29" s="757"/>
      <c r="JMV29" s="757"/>
      <c r="JMW29" s="757"/>
      <c r="JMX29" s="757"/>
      <c r="JMY29" s="757"/>
      <c r="JMZ29" s="757"/>
      <c r="JNA29" s="757"/>
      <c r="JNB29" s="757"/>
      <c r="JNC29" s="757"/>
      <c r="JND29" s="757"/>
      <c r="JNE29" s="757"/>
      <c r="JNF29" s="757"/>
      <c r="JNG29" s="757"/>
      <c r="JNH29" s="757"/>
      <c r="JNI29" s="757"/>
      <c r="JNJ29" s="757"/>
      <c r="JNK29" s="757"/>
      <c r="JNL29" s="757"/>
      <c r="JNM29" s="757"/>
      <c r="JNN29" s="757"/>
      <c r="JNO29" s="757"/>
      <c r="JNP29" s="757"/>
      <c r="JNQ29" s="757"/>
      <c r="JNR29" s="757"/>
      <c r="JNS29" s="757"/>
      <c r="JNT29" s="757"/>
      <c r="JNU29" s="757"/>
      <c r="JNV29" s="757"/>
      <c r="JNW29" s="757"/>
      <c r="JNX29" s="757"/>
      <c r="JNY29" s="757"/>
      <c r="JNZ29" s="757"/>
      <c r="JOA29" s="757"/>
      <c r="JOB29" s="757"/>
      <c r="JOC29" s="757"/>
      <c r="JOD29" s="757"/>
      <c r="JOE29" s="757"/>
      <c r="JOF29" s="757"/>
      <c r="JOG29" s="757"/>
      <c r="JOH29" s="757"/>
      <c r="JOI29" s="757"/>
      <c r="JOJ29" s="757"/>
      <c r="JOK29" s="757"/>
      <c r="JOL29" s="757"/>
      <c r="JOM29" s="757"/>
      <c r="JON29" s="757"/>
      <c r="JOO29" s="757"/>
      <c r="JOP29" s="757"/>
      <c r="JOQ29" s="757"/>
      <c r="JOR29" s="757"/>
      <c r="JOS29" s="757"/>
      <c r="JOT29" s="757"/>
      <c r="JOU29" s="757"/>
      <c r="JOV29" s="757"/>
      <c r="JOW29" s="757"/>
      <c r="JOX29" s="757"/>
      <c r="JOY29" s="757"/>
      <c r="JOZ29" s="757"/>
      <c r="JPA29" s="757"/>
      <c r="JPB29" s="757"/>
      <c r="JPC29" s="757"/>
      <c r="JPD29" s="757"/>
      <c r="JPE29" s="757"/>
      <c r="JPF29" s="757"/>
      <c r="JPG29" s="757"/>
      <c r="JPH29" s="757"/>
      <c r="JPI29" s="757"/>
      <c r="JPJ29" s="757"/>
      <c r="JPK29" s="757"/>
      <c r="JPL29" s="757"/>
      <c r="JPM29" s="757"/>
      <c r="JPN29" s="757"/>
      <c r="JPO29" s="757"/>
      <c r="JPP29" s="757"/>
      <c r="JPQ29" s="757"/>
      <c r="JPR29" s="757"/>
      <c r="JPS29" s="757"/>
      <c r="JPT29" s="757"/>
      <c r="JPU29" s="757"/>
      <c r="JPV29" s="757"/>
      <c r="JPW29" s="757"/>
      <c r="JPX29" s="757"/>
      <c r="JPY29" s="757"/>
      <c r="JPZ29" s="757"/>
      <c r="JQA29" s="757"/>
      <c r="JQB29" s="757"/>
      <c r="JQC29" s="757"/>
      <c r="JQD29" s="757"/>
      <c r="JQE29" s="757"/>
      <c r="JQF29" s="757"/>
      <c r="JQG29" s="757"/>
      <c r="JQH29" s="757"/>
      <c r="JQI29" s="757"/>
      <c r="JQJ29" s="757"/>
      <c r="JQK29" s="757"/>
      <c r="JQL29" s="757"/>
      <c r="JQM29" s="757"/>
      <c r="JQN29" s="757"/>
      <c r="JQO29" s="757"/>
      <c r="JQP29" s="757"/>
      <c r="JQQ29" s="757"/>
      <c r="JQR29" s="757"/>
      <c r="JQS29" s="757"/>
      <c r="JQT29" s="757"/>
      <c r="JQU29" s="757"/>
      <c r="JQV29" s="757"/>
      <c r="JQW29" s="757"/>
      <c r="JQX29" s="757"/>
      <c r="JQY29" s="757"/>
      <c r="JQZ29" s="757"/>
      <c r="JRA29" s="757"/>
      <c r="JRB29" s="757"/>
      <c r="JRC29" s="757"/>
      <c r="JRD29" s="757"/>
      <c r="JRE29" s="757"/>
      <c r="JRF29" s="757"/>
      <c r="JRG29" s="757"/>
      <c r="JRH29" s="757"/>
      <c r="JRI29" s="757"/>
      <c r="JRJ29" s="757"/>
      <c r="JRK29" s="757"/>
      <c r="JRL29" s="757"/>
      <c r="JRM29" s="757"/>
      <c r="JRN29" s="757"/>
      <c r="JRO29" s="757"/>
      <c r="JRP29" s="757"/>
      <c r="JRQ29" s="757"/>
      <c r="JRR29" s="757"/>
      <c r="JRS29" s="757"/>
      <c r="JRT29" s="757"/>
      <c r="JRU29" s="757"/>
      <c r="JRV29" s="757"/>
      <c r="JRW29" s="757"/>
      <c r="JRX29" s="757"/>
      <c r="JRY29" s="757"/>
      <c r="JRZ29" s="757"/>
      <c r="JSA29" s="757"/>
      <c r="JSB29" s="757"/>
      <c r="JSC29" s="757"/>
      <c r="JSD29" s="757"/>
      <c r="JSE29" s="757"/>
      <c r="JSF29" s="757"/>
      <c r="JSG29" s="757"/>
      <c r="JSH29" s="757"/>
      <c r="JSI29" s="757"/>
      <c r="JSJ29" s="757"/>
      <c r="JSK29" s="757"/>
      <c r="JSL29" s="757"/>
      <c r="JSM29" s="757"/>
      <c r="JSN29" s="757"/>
      <c r="JSO29" s="757"/>
      <c r="JSP29" s="757"/>
      <c r="JSQ29" s="757"/>
      <c r="JSR29" s="757"/>
      <c r="JSS29" s="757"/>
      <c r="JST29" s="757"/>
      <c r="JSU29" s="757"/>
      <c r="JSV29" s="757"/>
      <c r="JSW29" s="757"/>
      <c r="JSX29" s="757"/>
      <c r="JSY29" s="757"/>
      <c r="JSZ29" s="757"/>
      <c r="JTA29" s="757"/>
      <c r="JTB29" s="757"/>
      <c r="JTC29" s="757"/>
      <c r="JTD29" s="757"/>
      <c r="JTE29" s="757"/>
      <c r="JTF29" s="757"/>
      <c r="JTG29" s="757"/>
      <c r="JTH29" s="757"/>
      <c r="JTI29" s="757"/>
      <c r="JTJ29" s="757"/>
      <c r="JTK29" s="757"/>
      <c r="JTL29" s="757"/>
      <c r="JTM29" s="757"/>
      <c r="JTN29" s="757"/>
      <c r="JTO29" s="757"/>
      <c r="JTP29" s="757"/>
      <c r="JTQ29" s="757"/>
      <c r="JTR29" s="757"/>
      <c r="JTS29" s="757"/>
      <c r="JTT29" s="757"/>
      <c r="JTU29" s="757"/>
      <c r="JTV29" s="757"/>
      <c r="JTW29" s="757"/>
      <c r="JTX29" s="757"/>
      <c r="JTY29" s="757"/>
      <c r="JTZ29" s="757"/>
      <c r="JUA29" s="757"/>
      <c r="JUB29" s="757"/>
      <c r="JUC29" s="757"/>
      <c r="JUD29" s="757"/>
      <c r="JUE29" s="757"/>
      <c r="JUF29" s="757"/>
      <c r="JUG29" s="757"/>
      <c r="JUH29" s="757"/>
      <c r="JUI29" s="757"/>
      <c r="JUJ29" s="757"/>
      <c r="JUK29" s="757"/>
      <c r="JUL29" s="757"/>
      <c r="JUM29" s="757"/>
      <c r="JUN29" s="757"/>
      <c r="JUO29" s="757"/>
      <c r="JUP29" s="757"/>
      <c r="JUQ29" s="757"/>
      <c r="JUR29" s="757"/>
      <c r="JUS29" s="757"/>
      <c r="JUT29" s="757"/>
      <c r="JUU29" s="757"/>
      <c r="JUV29" s="757"/>
      <c r="JUW29" s="757"/>
      <c r="JUX29" s="757"/>
      <c r="JUY29" s="757"/>
      <c r="JUZ29" s="757"/>
      <c r="JVA29" s="757"/>
      <c r="JVB29" s="757"/>
      <c r="JVC29" s="757"/>
      <c r="JVD29" s="757"/>
      <c r="JVE29" s="757"/>
      <c r="JVF29" s="757"/>
      <c r="JVG29" s="757"/>
      <c r="JVH29" s="757"/>
      <c r="JVI29" s="757"/>
      <c r="JVJ29" s="757"/>
      <c r="JVK29" s="757"/>
      <c r="JVL29" s="757"/>
      <c r="JVM29" s="757"/>
      <c r="JVN29" s="757"/>
      <c r="JVO29" s="757"/>
      <c r="JVP29" s="757"/>
      <c r="JVQ29" s="757"/>
      <c r="JVR29" s="757"/>
      <c r="JVS29" s="757"/>
      <c r="JVT29" s="757"/>
      <c r="JVU29" s="757"/>
      <c r="JVV29" s="757"/>
      <c r="JVW29" s="757"/>
      <c r="JVX29" s="757"/>
      <c r="JVY29" s="757"/>
      <c r="JVZ29" s="757"/>
      <c r="JWA29" s="757"/>
      <c r="JWB29" s="757"/>
      <c r="JWC29" s="757"/>
      <c r="JWD29" s="757"/>
      <c r="JWE29" s="757"/>
      <c r="JWF29" s="757"/>
      <c r="JWG29" s="757"/>
      <c r="JWH29" s="757"/>
      <c r="JWI29" s="757"/>
      <c r="JWJ29" s="757"/>
      <c r="JWK29" s="757"/>
      <c r="JWL29" s="757"/>
      <c r="JWM29" s="757"/>
      <c r="JWN29" s="757"/>
      <c r="JWO29" s="757"/>
      <c r="JWP29" s="757"/>
      <c r="JWQ29" s="757"/>
      <c r="JWR29" s="757"/>
      <c r="JWS29" s="757"/>
      <c r="JWT29" s="757"/>
      <c r="JWU29" s="757"/>
      <c r="JWV29" s="757"/>
      <c r="JWW29" s="757"/>
      <c r="JWX29" s="757"/>
      <c r="JWY29" s="757"/>
      <c r="JWZ29" s="757"/>
      <c r="JXA29" s="757"/>
      <c r="JXB29" s="757"/>
      <c r="JXC29" s="757"/>
      <c r="JXD29" s="757"/>
      <c r="JXE29" s="757"/>
      <c r="JXF29" s="757"/>
      <c r="JXG29" s="757"/>
      <c r="JXH29" s="757"/>
      <c r="JXI29" s="757"/>
      <c r="JXJ29" s="757"/>
      <c r="JXK29" s="757"/>
      <c r="JXL29" s="757"/>
      <c r="JXM29" s="757"/>
      <c r="JXN29" s="757"/>
      <c r="JXO29" s="757"/>
      <c r="JXP29" s="757"/>
      <c r="JXQ29" s="757"/>
      <c r="JXR29" s="757"/>
      <c r="JXS29" s="757"/>
      <c r="JXT29" s="757"/>
      <c r="JXU29" s="757"/>
      <c r="JXV29" s="757"/>
      <c r="JXW29" s="757"/>
      <c r="JXX29" s="757"/>
      <c r="JXY29" s="757"/>
      <c r="JXZ29" s="757"/>
      <c r="JYA29" s="757"/>
      <c r="JYB29" s="757"/>
      <c r="JYC29" s="757"/>
      <c r="JYD29" s="757"/>
      <c r="JYE29" s="757"/>
      <c r="JYF29" s="757"/>
      <c r="JYG29" s="757"/>
      <c r="JYH29" s="757"/>
      <c r="JYI29" s="757"/>
      <c r="JYJ29" s="757"/>
      <c r="JYK29" s="757"/>
      <c r="JYL29" s="757"/>
      <c r="JYM29" s="757"/>
      <c r="JYN29" s="757"/>
      <c r="JYO29" s="757"/>
      <c r="JYP29" s="757"/>
      <c r="JYQ29" s="757"/>
      <c r="JYR29" s="757"/>
      <c r="JYS29" s="757"/>
      <c r="JYT29" s="757"/>
      <c r="JYU29" s="757"/>
      <c r="JYV29" s="757"/>
      <c r="JYW29" s="757"/>
      <c r="JYX29" s="757"/>
      <c r="JYY29" s="757"/>
      <c r="JYZ29" s="757"/>
      <c r="JZA29" s="757"/>
      <c r="JZB29" s="757"/>
      <c r="JZC29" s="757"/>
      <c r="JZD29" s="757"/>
      <c r="JZE29" s="757"/>
      <c r="JZF29" s="757"/>
      <c r="JZG29" s="757"/>
      <c r="JZH29" s="757"/>
      <c r="JZI29" s="757"/>
      <c r="JZJ29" s="757"/>
      <c r="JZK29" s="757"/>
      <c r="JZL29" s="757"/>
      <c r="JZM29" s="757"/>
      <c r="JZN29" s="757"/>
      <c r="JZO29" s="757"/>
      <c r="JZP29" s="757"/>
      <c r="JZQ29" s="757"/>
      <c r="JZR29" s="757"/>
      <c r="JZS29" s="757"/>
      <c r="JZT29" s="757"/>
      <c r="JZU29" s="757"/>
      <c r="JZV29" s="757"/>
      <c r="JZW29" s="757"/>
      <c r="JZX29" s="757"/>
      <c r="JZY29" s="757"/>
      <c r="JZZ29" s="757"/>
      <c r="KAA29" s="757"/>
      <c r="KAB29" s="757"/>
      <c r="KAC29" s="757"/>
      <c r="KAD29" s="757"/>
      <c r="KAE29" s="757"/>
      <c r="KAF29" s="757"/>
      <c r="KAG29" s="757"/>
      <c r="KAH29" s="757"/>
      <c r="KAI29" s="757"/>
      <c r="KAJ29" s="757"/>
      <c r="KAK29" s="757"/>
      <c r="KAL29" s="757"/>
      <c r="KAM29" s="757"/>
      <c r="KAN29" s="757"/>
      <c r="KAO29" s="757"/>
      <c r="KAP29" s="757"/>
      <c r="KAQ29" s="757"/>
      <c r="KAR29" s="757"/>
      <c r="KAS29" s="757"/>
      <c r="KAT29" s="757"/>
      <c r="KAU29" s="757"/>
      <c r="KAV29" s="757"/>
      <c r="KAW29" s="757"/>
      <c r="KAX29" s="757"/>
      <c r="KAY29" s="757"/>
      <c r="KAZ29" s="757"/>
      <c r="KBA29" s="757"/>
      <c r="KBB29" s="757"/>
      <c r="KBC29" s="757"/>
      <c r="KBD29" s="757"/>
      <c r="KBE29" s="757"/>
      <c r="KBF29" s="757"/>
      <c r="KBG29" s="757"/>
      <c r="KBH29" s="757"/>
      <c r="KBI29" s="757"/>
      <c r="KBJ29" s="757"/>
      <c r="KBK29" s="757"/>
      <c r="KBL29" s="757"/>
      <c r="KBM29" s="757"/>
      <c r="KBN29" s="757"/>
      <c r="KBO29" s="757"/>
      <c r="KBP29" s="757"/>
      <c r="KBQ29" s="757"/>
      <c r="KBR29" s="757"/>
      <c r="KBS29" s="757"/>
      <c r="KBT29" s="757"/>
      <c r="KBU29" s="757"/>
      <c r="KBV29" s="757"/>
      <c r="KBW29" s="757"/>
      <c r="KBX29" s="757"/>
      <c r="KBY29" s="757"/>
      <c r="KBZ29" s="757"/>
      <c r="KCA29" s="757"/>
      <c r="KCB29" s="757"/>
      <c r="KCC29" s="757"/>
      <c r="KCD29" s="757"/>
      <c r="KCE29" s="757"/>
      <c r="KCF29" s="757"/>
      <c r="KCG29" s="757"/>
      <c r="KCH29" s="757"/>
      <c r="KCI29" s="757"/>
      <c r="KCJ29" s="757"/>
      <c r="KCK29" s="757"/>
      <c r="KCL29" s="757"/>
      <c r="KCM29" s="757"/>
      <c r="KCN29" s="757"/>
      <c r="KCO29" s="757"/>
      <c r="KCP29" s="757"/>
      <c r="KCQ29" s="757"/>
      <c r="KCR29" s="757"/>
      <c r="KCS29" s="757"/>
      <c r="KCT29" s="757"/>
      <c r="KCU29" s="757"/>
      <c r="KCV29" s="757"/>
      <c r="KCW29" s="757"/>
      <c r="KCX29" s="757"/>
      <c r="KCY29" s="757"/>
      <c r="KCZ29" s="757"/>
      <c r="KDA29" s="757"/>
      <c r="KDB29" s="757"/>
      <c r="KDC29" s="757"/>
      <c r="KDD29" s="757"/>
      <c r="KDE29" s="757"/>
      <c r="KDF29" s="757"/>
      <c r="KDG29" s="757"/>
      <c r="KDH29" s="757"/>
      <c r="KDI29" s="757"/>
      <c r="KDJ29" s="757"/>
      <c r="KDK29" s="757"/>
      <c r="KDL29" s="757"/>
      <c r="KDM29" s="757"/>
      <c r="KDN29" s="757"/>
      <c r="KDO29" s="757"/>
      <c r="KDP29" s="757"/>
      <c r="KDQ29" s="757"/>
      <c r="KDR29" s="757"/>
      <c r="KDS29" s="757"/>
      <c r="KDT29" s="757"/>
      <c r="KDU29" s="757"/>
      <c r="KDV29" s="757"/>
      <c r="KDW29" s="757"/>
      <c r="KDX29" s="757"/>
      <c r="KDY29" s="757"/>
      <c r="KDZ29" s="757"/>
      <c r="KEA29" s="757"/>
      <c r="KEB29" s="757"/>
      <c r="KEC29" s="757"/>
      <c r="KED29" s="757"/>
      <c r="KEE29" s="757"/>
      <c r="KEF29" s="757"/>
      <c r="KEG29" s="757"/>
      <c r="KEH29" s="757"/>
      <c r="KEI29" s="757"/>
      <c r="KEJ29" s="757"/>
      <c r="KEK29" s="757"/>
      <c r="KEL29" s="757"/>
      <c r="KEM29" s="757"/>
      <c r="KEN29" s="757"/>
      <c r="KEO29" s="757"/>
      <c r="KEP29" s="757"/>
      <c r="KEQ29" s="757"/>
      <c r="KER29" s="757"/>
      <c r="KES29" s="757"/>
      <c r="KET29" s="757"/>
      <c r="KEU29" s="757"/>
      <c r="KEV29" s="757"/>
      <c r="KEW29" s="757"/>
      <c r="KEX29" s="757"/>
      <c r="KEY29" s="757"/>
      <c r="KEZ29" s="757"/>
      <c r="KFA29" s="757"/>
      <c r="KFB29" s="757"/>
      <c r="KFC29" s="757"/>
      <c r="KFD29" s="757"/>
      <c r="KFE29" s="757"/>
      <c r="KFF29" s="757"/>
      <c r="KFG29" s="757"/>
      <c r="KFH29" s="757"/>
      <c r="KFI29" s="757"/>
      <c r="KFJ29" s="757"/>
      <c r="KFK29" s="757"/>
      <c r="KFL29" s="757"/>
      <c r="KFM29" s="757"/>
      <c r="KFN29" s="757"/>
      <c r="KFO29" s="757"/>
      <c r="KFP29" s="757"/>
      <c r="KFQ29" s="757"/>
      <c r="KFR29" s="757"/>
      <c r="KFS29" s="757"/>
      <c r="KFT29" s="757"/>
      <c r="KFU29" s="757"/>
      <c r="KFV29" s="757"/>
      <c r="KFW29" s="757"/>
      <c r="KFX29" s="757"/>
      <c r="KFY29" s="757"/>
      <c r="KFZ29" s="757"/>
      <c r="KGA29" s="757"/>
      <c r="KGB29" s="757"/>
      <c r="KGC29" s="757"/>
      <c r="KGD29" s="757"/>
      <c r="KGE29" s="757"/>
      <c r="KGF29" s="757"/>
      <c r="KGG29" s="757"/>
      <c r="KGH29" s="757"/>
      <c r="KGI29" s="757"/>
      <c r="KGJ29" s="757"/>
      <c r="KGK29" s="757"/>
      <c r="KGL29" s="757"/>
      <c r="KGM29" s="757"/>
      <c r="KGN29" s="757"/>
      <c r="KGO29" s="757"/>
      <c r="KGP29" s="757"/>
      <c r="KGQ29" s="757"/>
      <c r="KGR29" s="757"/>
      <c r="KGS29" s="757"/>
      <c r="KGT29" s="757"/>
      <c r="KGU29" s="757"/>
      <c r="KGV29" s="757"/>
      <c r="KGW29" s="757"/>
      <c r="KGX29" s="757"/>
      <c r="KGY29" s="757"/>
      <c r="KGZ29" s="757"/>
      <c r="KHA29" s="757"/>
      <c r="KHB29" s="757"/>
      <c r="KHC29" s="757"/>
      <c r="KHD29" s="757"/>
      <c r="KHE29" s="757"/>
      <c r="KHF29" s="757"/>
      <c r="KHG29" s="757"/>
      <c r="KHH29" s="757"/>
      <c r="KHI29" s="757"/>
      <c r="KHJ29" s="757"/>
      <c r="KHK29" s="757"/>
      <c r="KHL29" s="757"/>
      <c r="KHM29" s="757"/>
      <c r="KHN29" s="757"/>
      <c r="KHO29" s="757"/>
      <c r="KHP29" s="757"/>
      <c r="KHQ29" s="757"/>
      <c r="KHR29" s="757"/>
      <c r="KHS29" s="757"/>
      <c r="KHT29" s="757"/>
      <c r="KHU29" s="757"/>
      <c r="KHV29" s="757"/>
      <c r="KHW29" s="757"/>
      <c r="KHX29" s="757"/>
      <c r="KHY29" s="757"/>
      <c r="KHZ29" s="757"/>
      <c r="KIA29" s="757"/>
      <c r="KIB29" s="757"/>
      <c r="KIC29" s="757"/>
      <c r="KID29" s="757"/>
      <c r="KIE29" s="757"/>
      <c r="KIF29" s="757"/>
      <c r="KIG29" s="757"/>
      <c r="KIH29" s="757"/>
      <c r="KII29" s="757"/>
      <c r="KIJ29" s="757"/>
      <c r="KIK29" s="757"/>
      <c r="KIL29" s="757"/>
      <c r="KIM29" s="757"/>
      <c r="KIN29" s="757"/>
      <c r="KIO29" s="757"/>
      <c r="KIP29" s="757"/>
      <c r="KIQ29" s="757"/>
      <c r="KIR29" s="757"/>
      <c r="KIS29" s="757"/>
      <c r="KIT29" s="757"/>
      <c r="KIU29" s="757"/>
      <c r="KIV29" s="757"/>
      <c r="KIW29" s="757"/>
      <c r="KIX29" s="757"/>
      <c r="KIY29" s="757"/>
      <c r="KIZ29" s="757"/>
      <c r="KJA29" s="757"/>
      <c r="KJB29" s="757"/>
      <c r="KJC29" s="757"/>
      <c r="KJD29" s="757"/>
      <c r="KJE29" s="757"/>
      <c r="KJF29" s="757"/>
      <c r="KJG29" s="757"/>
      <c r="KJH29" s="757"/>
      <c r="KJI29" s="757"/>
      <c r="KJJ29" s="757"/>
      <c r="KJK29" s="757"/>
      <c r="KJL29" s="757"/>
      <c r="KJM29" s="757"/>
      <c r="KJN29" s="757"/>
      <c r="KJO29" s="757"/>
      <c r="KJP29" s="757"/>
      <c r="KJQ29" s="757"/>
      <c r="KJR29" s="757"/>
      <c r="KJS29" s="757"/>
      <c r="KJT29" s="757"/>
      <c r="KJU29" s="757"/>
      <c r="KJV29" s="757"/>
      <c r="KJW29" s="757"/>
      <c r="KJX29" s="757"/>
      <c r="KJY29" s="757"/>
      <c r="KJZ29" s="757"/>
      <c r="KKA29" s="757"/>
      <c r="KKB29" s="757"/>
      <c r="KKC29" s="757"/>
      <c r="KKD29" s="757"/>
      <c r="KKE29" s="757"/>
      <c r="KKF29" s="757"/>
      <c r="KKG29" s="757"/>
      <c r="KKH29" s="757"/>
      <c r="KKI29" s="757"/>
      <c r="KKJ29" s="757"/>
      <c r="KKK29" s="757"/>
      <c r="KKL29" s="757"/>
      <c r="KKM29" s="757"/>
      <c r="KKN29" s="757"/>
      <c r="KKO29" s="757"/>
      <c r="KKP29" s="757"/>
      <c r="KKQ29" s="757"/>
      <c r="KKR29" s="757"/>
      <c r="KKS29" s="757"/>
      <c r="KKT29" s="757"/>
      <c r="KKU29" s="757"/>
      <c r="KKV29" s="757"/>
      <c r="KKW29" s="757"/>
      <c r="KKX29" s="757"/>
      <c r="KKY29" s="757"/>
      <c r="KKZ29" s="757"/>
      <c r="KLA29" s="757"/>
      <c r="KLB29" s="757"/>
      <c r="KLC29" s="757"/>
      <c r="KLD29" s="757"/>
      <c r="KLE29" s="757"/>
      <c r="KLF29" s="757"/>
      <c r="KLG29" s="757"/>
      <c r="KLH29" s="757"/>
      <c r="KLI29" s="757"/>
      <c r="KLJ29" s="757"/>
      <c r="KLK29" s="757"/>
      <c r="KLL29" s="757"/>
      <c r="KLM29" s="757"/>
      <c r="KLN29" s="757"/>
      <c r="KLO29" s="757"/>
      <c r="KLP29" s="757"/>
      <c r="KLQ29" s="757"/>
      <c r="KLR29" s="757"/>
      <c r="KLS29" s="757"/>
      <c r="KLT29" s="757"/>
      <c r="KLU29" s="757"/>
      <c r="KLV29" s="757"/>
      <c r="KLW29" s="757"/>
      <c r="KLX29" s="757"/>
      <c r="KLY29" s="757"/>
      <c r="KLZ29" s="757"/>
      <c r="KMA29" s="757"/>
      <c r="KMB29" s="757"/>
      <c r="KMC29" s="757"/>
      <c r="KMD29" s="757"/>
      <c r="KME29" s="757"/>
      <c r="KMF29" s="757"/>
      <c r="KMG29" s="757"/>
      <c r="KMH29" s="757"/>
      <c r="KMI29" s="757"/>
      <c r="KMJ29" s="757"/>
      <c r="KMK29" s="757"/>
      <c r="KML29" s="757"/>
      <c r="KMM29" s="757"/>
      <c r="KMN29" s="757"/>
      <c r="KMO29" s="757"/>
      <c r="KMP29" s="757"/>
      <c r="KMQ29" s="757"/>
      <c r="KMR29" s="757"/>
      <c r="KMS29" s="757"/>
      <c r="KMT29" s="757"/>
      <c r="KMU29" s="757"/>
      <c r="KMV29" s="757"/>
      <c r="KMW29" s="757"/>
      <c r="KMX29" s="757"/>
      <c r="KMY29" s="757"/>
      <c r="KMZ29" s="757"/>
      <c r="KNA29" s="757"/>
      <c r="KNB29" s="757"/>
      <c r="KNC29" s="757"/>
      <c r="KND29" s="757"/>
      <c r="KNE29" s="757"/>
      <c r="KNF29" s="757"/>
      <c r="KNG29" s="757"/>
      <c r="KNH29" s="757"/>
      <c r="KNI29" s="757"/>
      <c r="KNJ29" s="757"/>
      <c r="KNK29" s="757"/>
      <c r="KNL29" s="757"/>
      <c r="KNM29" s="757"/>
      <c r="KNN29" s="757"/>
      <c r="KNO29" s="757"/>
      <c r="KNP29" s="757"/>
      <c r="KNQ29" s="757"/>
      <c r="KNR29" s="757"/>
      <c r="KNS29" s="757"/>
      <c r="KNT29" s="757"/>
      <c r="KNU29" s="757"/>
      <c r="KNV29" s="757"/>
      <c r="KNW29" s="757"/>
      <c r="KNX29" s="757"/>
      <c r="KNY29" s="757"/>
      <c r="KNZ29" s="757"/>
      <c r="KOA29" s="757"/>
      <c r="KOB29" s="757"/>
      <c r="KOC29" s="757"/>
      <c r="KOD29" s="757"/>
      <c r="KOE29" s="757"/>
      <c r="KOF29" s="757"/>
      <c r="KOG29" s="757"/>
      <c r="KOH29" s="757"/>
      <c r="KOI29" s="757"/>
      <c r="KOJ29" s="757"/>
      <c r="KOK29" s="757"/>
      <c r="KOL29" s="757"/>
      <c r="KOM29" s="757"/>
      <c r="KON29" s="757"/>
      <c r="KOO29" s="757"/>
      <c r="KOP29" s="757"/>
      <c r="KOQ29" s="757"/>
      <c r="KOR29" s="757"/>
      <c r="KOS29" s="757"/>
      <c r="KOT29" s="757"/>
      <c r="KOU29" s="757"/>
      <c r="KOV29" s="757"/>
      <c r="KOW29" s="757"/>
      <c r="KOX29" s="757"/>
      <c r="KOY29" s="757"/>
      <c r="KOZ29" s="757"/>
      <c r="KPA29" s="757"/>
      <c r="KPB29" s="757"/>
      <c r="KPC29" s="757"/>
      <c r="KPD29" s="757"/>
      <c r="KPE29" s="757"/>
      <c r="KPF29" s="757"/>
      <c r="KPG29" s="757"/>
      <c r="KPH29" s="757"/>
      <c r="KPI29" s="757"/>
      <c r="KPJ29" s="757"/>
      <c r="KPK29" s="757"/>
      <c r="KPL29" s="757"/>
      <c r="KPM29" s="757"/>
      <c r="KPN29" s="757"/>
      <c r="KPO29" s="757"/>
      <c r="KPP29" s="757"/>
      <c r="KPQ29" s="757"/>
      <c r="KPR29" s="757"/>
      <c r="KPS29" s="757"/>
      <c r="KPT29" s="757"/>
      <c r="KPU29" s="757"/>
      <c r="KPV29" s="757"/>
      <c r="KPW29" s="757"/>
      <c r="KPX29" s="757"/>
      <c r="KPY29" s="757"/>
      <c r="KPZ29" s="757"/>
      <c r="KQA29" s="757"/>
      <c r="KQB29" s="757"/>
      <c r="KQC29" s="757"/>
      <c r="KQD29" s="757"/>
      <c r="KQE29" s="757"/>
      <c r="KQF29" s="757"/>
      <c r="KQG29" s="757"/>
      <c r="KQH29" s="757"/>
      <c r="KQI29" s="757"/>
      <c r="KQJ29" s="757"/>
      <c r="KQK29" s="757"/>
      <c r="KQL29" s="757"/>
      <c r="KQM29" s="757"/>
      <c r="KQN29" s="757"/>
      <c r="KQO29" s="757"/>
      <c r="KQP29" s="757"/>
      <c r="KQQ29" s="757"/>
      <c r="KQR29" s="757"/>
      <c r="KQS29" s="757"/>
      <c r="KQT29" s="757"/>
      <c r="KQU29" s="757"/>
      <c r="KQV29" s="757"/>
      <c r="KQW29" s="757"/>
      <c r="KQX29" s="757"/>
      <c r="KQY29" s="757"/>
      <c r="KQZ29" s="757"/>
      <c r="KRA29" s="757"/>
      <c r="KRB29" s="757"/>
      <c r="KRC29" s="757"/>
      <c r="KRD29" s="757"/>
      <c r="KRE29" s="757"/>
      <c r="KRF29" s="757"/>
      <c r="KRG29" s="757"/>
      <c r="KRH29" s="757"/>
      <c r="KRI29" s="757"/>
      <c r="KRJ29" s="757"/>
      <c r="KRK29" s="757"/>
      <c r="KRL29" s="757"/>
      <c r="KRM29" s="757"/>
      <c r="KRN29" s="757"/>
      <c r="KRO29" s="757"/>
      <c r="KRP29" s="757"/>
      <c r="KRQ29" s="757"/>
      <c r="KRR29" s="757"/>
      <c r="KRS29" s="757"/>
      <c r="KRT29" s="757"/>
      <c r="KRU29" s="757"/>
      <c r="KRV29" s="757"/>
      <c r="KRW29" s="757"/>
      <c r="KRX29" s="757"/>
      <c r="KRY29" s="757"/>
      <c r="KRZ29" s="757"/>
      <c r="KSA29" s="757"/>
      <c r="KSB29" s="757"/>
      <c r="KSC29" s="757"/>
      <c r="KSD29" s="757"/>
      <c r="KSE29" s="757"/>
      <c r="KSF29" s="757"/>
      <c r="KSG29" s="757"/>
      <c r="KSH29" s="757"/>
      <c r="KSI29" s="757"/>
      <c r="KSJ29" s="757"/>
      <c r="KSK29" s="757"/>
      <c r="KSL29" s="757"/>
      <c r="KSM29" s="757"/>
      <c r="KSN29" s="757"/>
      <c r="KSO29" s="757"/>
      <c r="KSP29" s="757"/>
      <c r="KSQ29" s="757"/>
      <c r="KSR29" s="757"/>
      <c r="KSS29" s="757"/>
      <c r="KST29" s="757"/>
      <c r="KSU29" s="757"/>
      <c r="KSV29" s="757"/>
      <c r="KSW29" s="757"/>
      <c r="KSX29" s="757"/>
      <c r="KSY29" s="757"/>
      <c r="KSZ29" s="757"/>
      <c r="KTA29" s="757"/>
      <c r="KTB29" s="757"/>
      <c r="KTC29" s="757"/>
      <c r="KTD29" s="757"/>
      <c r="KTE29" s="757"/>
      <c r="KTF29" s="757"/>
      <c r="KTG29" s="757"/>
      <c r="KTH29" s="757"/>
      <c r="KTI29" s="757"/>
      <c r="KTJ29" s="757"/>
      <c r="KTK29" s="757"/>
      <c r="KTL29" s="757"/>
      <c r="KTM29" s="757"/>
      <c r="KTN29" s="757"/>
      <c r="KTO29" s="757"/>
      <c r="KTP29" s="757"/>
      <c r="KTQ29" s="757"/>
      <c r="KTR29" s="757"/>
      <c r="KTS29" s="757"/>
      <c r="KTT29" s="757"/>
      <c r="KTU29" s="757"/>
      <c r="KTV29" s="757"/>
      <c r="KTW29" s="757"/>
      <c r="KTX29" s="757"/>
      <c r="KTY29" s="757"/>
      <c r="KTZ29" s="757"/>
      <c r="KUA29" s="757"/>
      <c r="KUB29" s="757"/>
      <c r="KUC29" s="757"/>
      <c r="KUD29" s="757"/>
      <c r="KUE29" s="757"/>
      <c r="KUF29" s="757"/>
      <c r="KUG29" s="757"/>
      <c r="KUH29" s="757"/>
      <c r="KUI29" s="757"/>
      <c r="KUJ29" s="757"/>
      <c r="KUK29" s="757"/>
      <c r="KUL29" s="757"/>
      <c r="KUM29" s="757"/>
      <c r="KUN29" s="757"/>
      <c r="KUO29" s="757"/>
      <c r="KUP29" s="757"/>
      <c r="KUQ29" s="757"/>
      <c r="KUR29" s="757"/>
      <c r="KUS29" s="757"/>
      <c r="KUT29" s="757"/>
      <c r="KUU29" s="757"/>
      <c r="KUV29" s="757"/>
      <c r="KUW29" s="757"/>
      <c r="KUX29" s="757"/>
      <c r="KUY29" s="757"/>
      <c r="KUZ29" s="757"/>
      <c r="KVA29" s="757"/>
      <c r="KVB29" s="757"/>
      <c r="KVC29" s="757"/>
      <c r="KVD29" s="757"/>
      <c r="KVE29" s="757"/>
      <c r="KVF29" s="757"/>
      <c r="KVG29" s="757"/>
      <c r="KVH29" s="757"/>
      <c r="KVI29" s="757"/>
      <c r="KVJ29" s="757"/>
      <c r="KVK29" s="757"/>
      <c r="KVL29" s="757"/>
      <c r="KVM29" s="757"/>
      <c r="KVN29" s="757"/>
      <c r="KVO29" s="757"/>
      <c r="KVP29" s="757"/>
      <c r="KVQ29" s="757"/>
      <c r="KVR29" s="757"/>
      <c r="KVS29" s="757"/>
      <c r="KVT29" s="757"/>
      <c r="KVU29" s="757"/>
      <c r="KVV29" s="757"/>
      <c r="KVW29" s="757"/>
      <c r="KVX29" s="757"/>
      <c r="KVY29" s="757"/>
      <c r="KVZ29" s="757"/>
      <c r="KWA29" s="757"/>
      <c r="KWB29" s="757"/>
      <c r="KWC29" s="757"/>
      <c r="KWD29" s="757"/>
      <c r="KWE29" s="757"/>
      <c r="KWF29" s="757"/>
      <c r="KWG29" s="757"/>
      <c r="KWH29" s="757"/>
      <c r="KWI29" s="757"/>
      <c r="KWJ29" s="757"/>
      <c r="KWK29" s="757"/>
      <c r="KWL29" s="757"/>
      <c r="KWM29" s="757"/>
      <c r="KWN29" s="757"/>
      <c r="KWO29" s="757"/>
      <c r="KWP29" s="757"/>
      <c r="KWQ29" s="757"/>
      <c r="KWR29" s="757"/>
      <c r="KWS29" s="757"/>
      <c r="KWT29" s="757"/>
      <c r="KWU29" s="757"/>
      <c r="KWV29" s="757"/>
      <c r="KWW29" s="757"/>
      <c r="KWX29" s="757"/>
      <c r="KWY29" s="757"/>
      <c r="KWZ29" s="757"/>
      <c r="KXA29" s="757"/>
      <c r="KXB29" s="757"/>
      <c r="KXC29" s="757"/>
      <c r="KXD29" s="757"/>
      <c r="KXE29" s="757"/>
      <c r="KXF29" s="757"/>
      <c r="KXG29" s="757"/>
      <c r="KXH29" s="757"/>
      <c r="KXI29" s="757"/>
      <c r="KXJ29" s="757"/>
      <c r="KXK29" s="757"/>
      <c r="KXL29" s="757"/>
      <c r="KXM29" s="757"/>
      <c r="KXN29" s="757"/>
      <c r="KXO29" s="757"/>
      <c r="KXP29" s="757"/>
      <c r="KXQ29" s="757"/>
      <c r="KXR29" s="757"/>
      <c r="KXS29" s="757"/>
      <c r="KXT29" s="757"/>
      <c r="KXU29" s="757"/>
      <c r="KXV29" s="757"/>
      <c r="KXW29" s="757"/>
      <c r="KXX29" s="757"/>
      <c r="KXY29" s="757"/>
      <c r="KXZ29" s="757"/>
      <c r="KYA29" s="757"/>
      <c r="KYB29" s="757"/>
      <c r="KYC29" s="757"/>
      <c r="KYD29" s="757"/>
      <c r="KYE29" s="757"/>
      <c r="KYF29" s="757"/>
      <c r="KYG29" s="757"/>
      <c r="KYH29" s="757"/>
      <c r="KYI29" s="757"/>
      <c r="KYJ29" s="757"/>
      <c r="KYK29" s="757"/>
      <c r="KYL29" s="757"/>
      <c r="KYM29" s="757"/>
      <c r="KYN29" s="757"/>
      <c r="KYO29" s="757"/>
      <c r="KYP29" s="757"/>
      <c r="KYQ29" s="757"/>
      <c r="KYR29" s="757"/>
      <c r="KYS29" s="757"/>
      <c r="KYT29" s="757"/>
      <c r="KYU29" s="757"/>
      <c r="KYV29" s="757"/>
      <c r="KYW29" s="757"/>
      <c r="KYX29" s="757"/>
      <c r="KYY29" s="757"/>
      <c r="KYZ29" s="757"/>
      <c r="KZA29" s="757"/>
      <c r="KZB29" s="757"/>
      <c r="KZC29" s="757"/>
      <c r="KZD29" s="757"/>
      <c r="KZE29" s="757"/>
      <c r="KZF29" s="757"/>
      <c r="KZG29" s="757"/>
      <c r="KZH29" s="757"/>
      <c r="KZI29" s="757"/>
      <c r="KZJ29" s="757"/>
      <c r="KZK29" s="757"/>
      <c r="KZL29" s="757"/>
      <c r="KZM29" s="757"/>
      <c r="KZN29" s="757"/>
      <c r="KZO29" s="757"/>
      <c r="KZP29" s="757"/>
      <c r="KZQ29" s="757"/>
      <c r="KZR29" s="757"/>
      <c r="KZS29" s="757"/>
      <c r="KZT29" s="757"/>
      <c r="KZU29" s="757"/>
      <c r="KZV29" s="757"/>
      <c r="KZW29" s="757"/>
      <c r="KZX29" s="757"/>
      <c r="KZY29" s="757"/>
      <c r="KZZ29" s="757"/>
      <c r="LAA29" s="757"/>
      <c r="LAB29" s="757"/>
      <c r="LAC29" s="757"/>
      <c r="LAD29" s="757"/>
      <c r="LAE29" s="757"/>
      <c r="LAF29" s="757"/>
      <c r="LAG29" s="757"/>
      <c r="LAH29" s="757"/>
      <c r="LAI29" s="757"/>
      <c r="LAJ29" s="757"/>
      <c r="LAK29" s="757"/>
      <c r="LAL29" s="757"/>
      <c r="LAM29" s="757"/>
      <c r="LAN29" s="757"/>
      <c r="LAO29" s="757"/>
      <c r="LAP29" s="757"/>
      <c r="LAQ29" s="757"/>
      <c r="LAR29" s="757"/>
      <c r="LAS29" s="757"/>
      <c r="LAT29" s="757"/>
      <c r="LAU29" s="757"/>
      <c r="LAV29" s="757"/>
      <c r="LAW29" s="757"/>
      <c r="LAX29" s="757"/>
      <c r="LAY29" s="757"/>
      <c r="LAZ29" s="757"/>
      <c r="LBA29" s="757"/>
      <c r="LBB29" s="757"/>
      <c r="LBC29" s="757"/>
      <c r="LBD29" s="757"/>
      <c r="LBE29" s="757"/>
      <c r="LBF29" s="757"/>
      <c r="LBG29" s="757"/>
      <c r="LBH29" s="757"/>
      <c r="LBI29" s="757"/>
      <c r="LBJ29" s="757"/>
      <c r="LBK29" s="757"/>
      <c r="LBL29" s="757"/>
      <c r="LBM29" s="757"/>
      <c r="LBN29" s="757"/>
      <c r="LBO29" s="757"/>
      <c r="LBP29" s="757"/>
      <c r="LBQ29" s="757"/>
      <c r="LBR29" s="757"/>
      <c r="LBS29" s="757"/>
      <c r="LBT29" s="757"/>
      <c r="LBU29" s="757"/>
      <c r="LBV29" s="757"/>
      <c r="LBW29" s="757"/>
      <c r="LBX29" s="757"/>
      <c r="LBY29" s="757"/>
      <c r="LBZ29" s="757"/>
      <c r="LCA29" s="757"/>
      <c r="LCB29" s="757"/>
      <c r="LCC29" s="757"/>
      <c r="LCD29" s="757"/>
      <c r="LCE29" s="757"/>
      <c r="LCF29" s="757"/>
      <c r="LCG29" s="757"/>
      <c r="LCH29" s="757"/>
      <c r="LCI29" s="757"/>
      <c r="LCJ29" s="757"/>
      <c r="LCK29" s="757"/>
      <c r="LCL29" s="757"/>
      <c r="LCM29" s="757"/>
      <c r="LCN29" s="757"/>
      <c r="LCO29" s="757"/>
      <c r="LCP29" s="757"/>
      <c r="LCQ29" s="757"/>
      <c r="LCR29" s="757"/>
      <c r="LCS29" s="757"/>
      <c r="LCT29" s="757"/>
      <c r="LCU29" s="757"/>
      <c r="LCV29" s="757"/>
      <c r="LCW29" s="757"/>
      <c r="LCX29" s="757"/>
      <c r="LCY29" s="757"/>
      <c r="LCZ29" s="757"/>
      <c r="LDA29" s="757"/>
      <c r="LDB29" s="757"/>
      <c r="LDC29" s="757"/>
      <c r="LDD29" s="757"/>
      <c r="LDE29" s="757"/>
      <c r="LDF29" s="757"/>
      <c r="LDG29" s="757"/>
      <c r="LDH29" s="757"/>
      <c r="LDI29" s="757"/>
      <c r="LDJ29" s="757"/>
      <c r="LDK29" s="757"/>
      <c r="LDL29" s="757"/>
      <c r="LDM29" s="757"/>
      <c r="LDN29" s="757"/>
      <c r="LDO29" s="757"/>
      <c r="LDP29" s="757"/>
      <c r="LDQ29" s="757"/>
      <c r="LDR29" s="757"/>
      <c r="LDS29" s="757"/>
      <c r="LDT29" s="757"/>
      <c r="LDU29" s="757"/>
      <c r="LDV29" s="757"/>
      <c r="LDW29" s="757"/>
      <c r="LDX29" s="757"/>
      <c r="LDY29" s="757"/>
      <c r="LDZ29" s="757"/>
      <c r="LEA29" s="757"/>
      <c r="LEB29" s="757"/>
      <c r="LEC29" s="757"/>
      <c r="LED29" s="757"/>
      <c r="LEE29" s="757"/>
      <c r="LEF29" s="757"/>
      <c r="LEG29" s="757"/>
      <c r="LEH29" s="757"/>
      <c r="LEI29" s="757"/>
      <c r="LEJ29" s="757"/>
      <c r="LEK29" s="757"/>
      <c r="LEL29" s="757"/>
      <c r="LEM29" s="757"/>
      <c r="LEN29" s="757"/>
      <c r="LEO29" s="757"/>
      <c r="LEP29" s="757"/>
      <c r="LEQ29" s="757"/>
      <c r="LER29" s="757"/>
      <c r="LES29" s="757"/>
      <c r="LET29" s="757"/>
      <c r="LEU29" s="757"/>
      <c r="LEV29" s="757"/>
      <c r="LEW29" s="757"/>
      <c r="LEX29" s="757"/>
      <c r="LEY29" s="757"/>
      <c r="LEZ29" s="757"/>
      <c r="LFA29" s="757"/>
      <c r="LFB29" s="757"/>
      <c r="LFC29" s="757"/>
      <c r="LFD29" s="757"/>
      <c r="LFE29" s="757"/>
      <c r="LFF29" s="757"/>
      <c r="LFG29" s="757"/>
      <c r="LFH29" s="757"/>
      <c r="LFI29" s="757"/>
      <c r="LFJ29" s="757"/>
      <c r="LFK29" s="757"/>
      <c r="LFL29" s="757"/>
      <c r="LFM29" s="757"/>
      <c r="LFN29" s="757"/>
      <c r="LFO29" s="757"/>
      <c r="LFP29" s="757"/>
      <c r="LFQ29" s="757"/>
      <c r="LFR29" s="757"/>
      <c r="LFS29" s="757"/>
      <c r="LFT29" s="757"/>
      <c r="LFU29" s="757"/>
      <c r="LFV29" s="757"/>
      <c r="LFW29" s="757"/>
      <c r="LFX29" s="757"/>
      <c r="LFY29" s="757"/>
      <c r="LFZ29" s="757"/>
      <c r="LGA29" s="757"/>
      <c r="LGB29" s="757"/>
      <c r="LGC29" s="757"/>
      <c r="LGD29" s="757"/>
      <c r="LGE29" s="757"/>
      <c r="LGF29" s="757"/>
      <c r="LGG29" s="757"/>
      <c r="LGH29" s="757"/>
      <c r="LGI29" s="757"/>
      <c r="LGJ29" s="757"/>
      <c r="LGK29" s="757"/>
      <c r="LGL29" s="757"/>
      <c r="LGM29" s="757"/>
      <c r="LGN29" s="757"/>
      <c r="LGO29" s="757"/>
      <c r="LGP29" s="757"/>
      <c r="LGQ29" s="757"/>
      <c r="LGR29" s="757"/>
      <c r="LGS29" s="757"/>
      <c r="LGT29" s="757"/>
      <c r="LGU29" s="757"/>
      <c r="LGV29" s="757"/>
      <c r="LGW29" s="757"/>
      <c r="LGX29" s="757"/>
      <c r="LGY29" s="757"/>
      <c r="LGZ29" s="757"/>
      <c r="LHA29" s="757"/>
      <c r="LHB29" s="757"/>
      <c r="LHC29" s="757"/>
      <c r="LHD29" s="757"/>
      <c r="LHE29" s="757"/>
      <c r="LHF29" s="757"/>
      <c r="LHG29" s="757"/>
      <c r="LHH29" s="757"/>
      <c r="LHI29" s="757"/>
      <c r="LHJ29" s="757"/>
      <c r="LHK29" s="757"/>
      <c r="LHL29" s="757"/>
      <c r="LHM29" s="757"/>
      <c r="LHN29" s="757"/>
      <c r="LHO29" s="757"/>
      <c r="LHP29" s="757"/>
      <c r="LHQ29" s="757"/>
      <c r="LHR29" s="757"/>
      <c r="LHS29" s="757"/>
      <c r="LHT29" s="757"/>
      <c r="LHU29" s="757"/>
      <c r="LHV29" s="757"/>
      <c r="LHW29" s="757"/>
      <c r="LHX29" s="757"/>
      <c r="LHY29" s="757"/>
      <c r="LHZ29" s="757"/>
      <c r="LIA29" s="757"/>
      <c r="LIB29" s="757"/>
      <c r="LIC29" s="757"/>
      <c r="LID29" s="757"/>
      <c r="LIE29" s="757"/>
      <c r="LIF29" s="757"/>
      <c r="LIG29" s="757"/>
      <c r="LIH29" s="757"/>
      <c r="LII29" s="757"/>
      <c r="LIJ29" s="757"/>
      <c r="LIK29" s="757"/>
      <c r="LIL29" s="757"/>
      <c r="LIM29" s="757"/>
      <c r="LIN29" s="757"/>
      <c r="LIO29" s="757"/>
      <c r="LIP29" s="757"/>
      <c r="LIQ29" s="757"/>
      <c r="LIR29" s="757"/>
      <c r="LIS29" s="757"/>
      <c r="LIT29" s="757"/>
      <c r="LIU29" s="757"/>
      <c r="LIV29" s="757"/>
      <c r="LIW29" s="757"/>
      <c r="LIX29" s="757"/>
      <c r="LIY29" s="757"/>
      <c r="LIZ29" s="757"/>
      <c r="LJA29" s="757"/>
      <c r="LJB29" s="757"/>
      <c r="LJC29" s="757"/>
      <c r="LJD29" s="757"/>
      <c r="LJE29" s="757"/>
      <c r="LJF29" s="757"/>
      <c r="LJG29" s="757"/>
      <c r="LJH29" s="757"/>
      <c r="LJI29" s="757"/>
      <c r="LJJ29" s="757"/>
      <c r="LJK29" s="757"/>
      <c r="LJL29" s="757"/>
      <c r="LJM29" s="757"/>
      <c r="LJN29" s="757"/>
      <c r="LJO29" s="757"/>
      <c r="LJP29" s="757"/>
      <c r="LJQ29" s="757"/>
      <c r="LJR29" s="757"/>
      <c r="LJS29" s="757"/>
      <c r="LJT29" s="757"/>
      <c r="LJU29" s="757"/>
      <c r="LJV29" s="757"/>
      <c r="LJW29" s="757"/>
      <c r="LJX29" s="757"/>
      <c r="LJY29" s="757"/>
      <c r="LJZ29" s="757"/>
      <c r="LKA29" s="757"/>
      <c r="LKB29" s="757"/>
      <c r="LKC29" s="757"/>
      <c r="LKD29" s="757"/>
      <c r="LKE29" s="757"/>
      <c r="LKF29" s="757"/>
      <c r="LKG29" s="757"/>
      <c r="LKH29" s="757"/>
      <c r="LKI29" s="757"/>
      <c r="LKJ29" s="757"/>
      <c r="LKK29" s="757"/>
      <c r="LKL29" s="757"/>
      <c r="LKM29" s="757"/>
      <c r="LKN29" s="757"/>
      <c r="LKO29" s="757"/>
      <c r="LKP29" s="757"/>
      <c r="LKQ29" s="757"/>
      <c r="LKR29" s="757"/>
      <c r="LKS29" s="757"/>
      <c r="LKT29" s="757"/>
      <c r="LKU29" s="757"/>
      <c r="LKV29" s="757"/>
      <c r="LKW29" s="757"/>
      <c r="LKX29" s="757"/>
      <c r="LKY29" s="757"/>
      <c r="LKZ29" s="757"/>
      <c r="LLA29" s="757"/>
      <c r="LLB29" s="757"/>
      <c r="LLC29" s="757"/>
      <c r="LLD29" s="757"/>
      <c r="LLE29" s="757"/>
      <c r="LLF29" s="757"/>
      <c r="LLG29" s="757"/>
      <c r="LLH29" s="757"/>
      <c r="LLI29" s="757"/>
      <c r="LLJ29" s="757"/>
      <c r="LLK29" s="757"/>
      <c r="LLL29" s="757"/>
      <c r="LLM29" s="757"/>
      <c r="LLN29" s="757"/>
      <c r="LLO29" s="757"/>
      <c r="LLP29" s="757"/>
      <c r="LLQ29" s="757"/>
      <c r="LLR29" s="757"/>
      <c r="LLS29" s="757"/>
      <c r="LLT29" s="757"/>
      <c r="LLU29" s="757"/>
      <c r="LLV29" s="757"/>
      <c r="LLW29" s="757"/>
      <c r="LLX29" s="757"/>
      <c r="LLY29" s="757"/>
      <c r="LLZ29" s="757"/>
      <c r="LMA29" s="757"/>
      <c r="LMB29" s="757"/>
      <c r="LMC29" s="757"/>
      <c r="LMD29" s="757"/>
      <c r="LME29" s="757"/>
      <c r="LMF29" s="757"/>
      <c r="LMG29" s="757"/>
      <c r="LMH29" s="757"/>
      <c r="LMI29" s="757"/>
      <c r="LMJ29" s="757"/>
      <c r="LMK29" s="757"/>
      <c r="LML29" s="757"/>
      <c r="LMM29" s="757"/>
      <c r="LMN29" s="757"/>
      <c r="LMO29" s="757"/>
      <c r="LMP29" s="757"/>
      <c r="LMQ29" s="757"/>
      <c r="LMR29" s="757"/>
      <c r="LMS29" s="757"/>
      <c r="LMT29" s="757"/>
      <c r="LMU29" s="757"/>
      <c r="LMV29" s="757"/>
      <c r="LMW29" s="757"/>
      <c r="LMX29" s="757"/>
      <c r="LMY29" s="757"/>
      <c r="LMZ29" s="757"/>
      <c r="LNA29" s="757"/>
      <c r="LNB29" s="757"/>
      <c r="LNC29" s="757"/>
      <c r="LND29" s="757"/>
      <c r="LNE29" s="757"/>
      <c r="LNF29" s="757"/>
      <c r="LNG29" s="757"/>
      <c r="LNH29" s="757"/>
      <c r="LNI29" s="757"/>
      <c r="LNJ29" s="757"/>
      <c r="LNK29" s="757"/>
      <c r="LNL29" s="757"/>
      <c r="LNM29" s="757"/>
      <c r="LNN29" s="757"/>
      <c r="LNO29" s="757"/>
      <c r="LNP29" s="757"/>
      <c r="LNQ29" s="757"/>
      <c r="LNR29" s="757"/>
      <c r="LNS29" s="757"/>
      <c r="LNT29" s="757"/>
      <c r="LNU29" s="757"/>
      <c r="LNV29" s="757"/>
      <c r="LNW29" s="757"/>
      <c r="LNX29" s="757"/>
      <c r="LNY29" s="757"/>
      <c r="LNZ29" s="757"/>
      <c r="LOA29" s="757"/>
      <c r="LOB29" s="757"/>
      <c r="LOC29" s="757"/>
      <c r="LOD29" s="757"/>
      <c r="LOE29" s="757"/>
      <c r="LOF29" s="757"/>
      <c r="LOG29" s="757"/>
      <c r="LOH29" s="757"/>
      <c r="LOI29" s="757"/>
      <c r="LOJ29" s="757"/>
      <c r="LOK29" s="757"/>
      <c r="LOL29" s="757"/>
      <c r="LOM29" s="757"/>
      <c r="LON29" s="757"/>
      <c r="LOO29" s="757"/>
      <c r="LOP29" s="757"/>
      <c r="LOQ29" s="757"/>
      <c r="LOR29" s="757"/>
      <c r="LOS29" s="757"/>
      <c r="LOT29" s="757"/>
      <c r="LOU29" s="757"/>
      <c r="LOV29" s="757"/>
      <c r="LOW29" s="757"/>
      <c r="LOX29" s="757"/>
      <c r="LOY29" s="757"/>
      <c r="LOZ29" s="757"/>
      <c r="LPA29" s="757"/>
      <c r="LPB29" s="757"/>
      <c r="LPC29" s="757"/>
      <c r="LPD29" s="757"/>
      <c r="LPE29" s="757"/>
      <c r="LPF29" s="757"/>
      <c r="LPG29" s="757"/>
      <c r="LPH29" s="757"/>
      <c r="LPI29" s="757"/>
      <c r="LPJ29" s="757"/>
      <c r="LPK29" s="757"/>
      <c r="LPL29" s="757"/>
      <c r="LPM29" s="757"/>
      <c r="LPN29" s="757"/>
      <c r="LPO29" s="757"/>
      <c r="LPP29" s="757"/>
      <c r="LPQ29" s="757"/>
      <c r="LPR29" s="757"/>
      <c r="LPS29" s="757"/>
      <c r="LPT29" s="757"/>
      <c r="LPU29" s="757"/>
      <c r="LPV29" s="757"/>
      <c r="LPW29" s="757"/>
      <c r="LPX29" s="757"/>
      <c r="LPY29" s="757"/>
      <c r="LPZ29" s="757"/>
      <c r="LQA29" s="757"/>
      <c r="LQB29" s="757"/>
      <c r="LQC29" s="757"/>
      <c r="LQD29" s="757"/>
      <c r="LQE29" s="757"/>
      <c r="LQF29" s="757"/>
      <c r="LQG29" s="757"/>
      <c r="LQH29" s="757"/>
      <c r="LQI29" s="757"/>
      <c r="LQJ29" s="757"/>
      <c r="LQK29" s="757"/>
      <c r="LQL29" s="757"/>
      <c r="LQM29" s="757"/>
      <c r="LQN29" s="757"/>
      <c r="LQO29" s="757"/>
      <c r="LQP29" s="757"/>
      <c r="LQQ29" s="757"/>
      <c r="LQR29" s="757"/>
      <c r="LQS29" s="757"/>
      <c r="LQT29" s="757"/>
      <c r="LQU29" s="757"/>
      <c r="LQV29" s="757"/>
      <c r="LQW29" s="757"/>
      <c r="LQX29" s="757"/>
      <c r="LQY29" s="757"/>
      <c r="LQZ29" s="757"/>
      <c r="LRA29" s="757"/>
      <c r="LRB29" s="757"/>
      <c r="LRC29" s="757"/>
      <c r="LRD29" s="757"/>
      <c r="LRE29" s="757"/>
      <c r="LRF29" s="757"/>
      <c r="LRG29" s="757"/>
      <c r="LRH29" s="757"/>
      <c r="LRI29" s="757"/>
      <c r="LRJ29" s="757"/>
      <c r="LRK29" s="757"/>
      <c r="LRL29" s="757"/>
      <c r="LRM29" s="757"/>
      <c r="LRN29" s="757"/>
      <c r="LRO29" s="757"/>
      <c r="LRP29" s="757"/>
      <c r="LRQ29" s="757"/>
      <c r="LRR29" s="757"/>
      <c r="LRS29" s="757"/>
      <c r="LRT29" s="757"/>
      <c r="LRU29" s="757"/>
      <c r="LRV29" s="757"/>
      <c r="LRW29" s="757"/>
      <c r="LRX29" s="757"/>
      <c r="LRY29" s="757"/>
      <c r="LRZ29" s="757"/>
      <c r="LSA29" s="757"/>
      <c r="LSB29" s="757"/>
      <c r="LSC29" s="757"/>
      <c r="LSD29" s="757"/>
      <c r="LSE29" s="757"/>
      <c r="LSF29" s="757"/>
      <c r="LSG29" s="757"/>
      <c r="LSH29" s="757"/>
      <c r="LSI29" s="757"/>
      <c r="LSJ29" s="757"/>
      <c r="LSK29" s="757"/>
      <c r="LSL29" s="757"/>
      <c r="LSM29" s="757"/>
      <c r="LSN29" s="757"/>
      <c r="LSO29" s="757"/>
      <c r="LSP29" s="757"/>
      <c r="LSQ29" s="757"/>
      <c r="LSR29" s="757"/>
      <c r="LSS29" s="757"/>
      <c r="LST29" s="757"/>
      <c r="LSU29" s="757"/>
      <c r="LSV29" s="757"/>
      <c r="LSW29" s="757"/>
      <c r="LSX29" s="757"/>
      <c r="LSY29" s="757"/>
      <c r="LSZ29" s="757"/>
      <c r="LTA29" s="757"/>
      <c r="LTB29" s="757"/>
      <c r="LTC29" s="757"/>
      <c r="LTD29" s="757"/>
      <c r="LTE29" s="757"/>
      <c r="LTF29" s="757"/>
      <c r="LTG29" s="757"/>
      <c r="LTH29" s="757"/>
      <c r="LTI29" s="757"/>
      <c r="LTJ29" s="757"/>
      <c r="LTK29" s="757"/>
      <c r="LTL29" s="757"/>
      <c r="LTM29" s="757"/>
      <c r="LTN29" s="757"/>
      <c r="LTO29" s="757"/>
      <c r="LTP29" s="757"/>
      <c r="LTQ29" s="757"/>
      <c r="LTR29" s="757"/>
      <c r="LTS29" s="757"/>
      <c r="LTT29" s="757"/>
      <c r="LTU29" s="757"/>
      <c r="LTV29" s="757"/>
      <c r="LTW29" s="757"/>
      <c r="LTX29" s="757"/>
      <c r="LTY29" s="757"/>
      <c r="LTZ29" s="757"/>
      <c r="LUA29" s="757"/>
      <c r="LUB29" s="757"/>
      <c r="LUC29" s="757"/>
      <c r="LUD29" s="757"/>
      <c r="LUE29" s="757"/>
      <c r="LUF29" s="757"/>
      <c r="LUG29" s="757"/>
      <c r="LUH29" s="757"/>
      <c r="LUI29" s="757"/>
      <c r="LUJ29" s="757"/>
      <c r="LUK29" s="757"/>
      <c r="LUL29" s="757"/>
      <c r="LUM29" s="757"/>
      <c r="LUN29" s="757"/>
      <c r="LUO29" s="757"/>
      <c r="LUP29" s="757"/>
      <c r="LUQ29" s="757"/>
      <c r="LUR29" s="757"/>
      <c r="LUS29" s="757"/>
      <c r="LUT29" s="757"/>
      <c r="LUU29" s="757"/>
      <c r="LUV29" s="757"/>
      <c r="LUW29" s="757"/>
      <c r="LUX29" s="757"/>
      <c r="LUY29" s="757"/>
      <c r="LUZ29" s="757"/>
      <c r="LVA29" s="757"/>
      <c r="LVB29" s="757"/>
      <c r="LVC29" s="757"/>
      <c r="LVD29" s="757"/>
      <c r="LVE29" s="757"/>
      <c r="LVF29" s="757"/>
      <c r="LVG29" s="757"/>
      <c r="LVH29" s="757"/>
      <c r="LVI29" s="757"/>
      <c r="LVJ29" s="757"/>
      <c r="LVK29" s="757"/>
      <c r="LVL29" s="757"/>
      <c r="LVM29" s="757"/>
      <c r="LVN29" s="757"/>
      <c r="LVO29" s="757"/>
      <c r="LVP29" s="757"/>
      <c r="LVQ29" s="757"/>
      <c r="LVR29" s="757"/>
      <c r="LVS29" s="757"/>
      <c r="LVT29" s="757"/>
      <c r="LVU29" s="757"/>
      <c r="LVV29" s="757"/>
      <c r="LVW29" s="757"/>
      <c r="LVX29" s="757"/>
      <c r="LVY29" s="757"/>
      <c r="LVZ29" s="757"/>
      <c r="LWA29" s="757"/>
      <c r="LWB29" s="757"/>
      <c r="LWC29" s="757"/>
      <c r="LWD29" s="757"/>
      <c r="LWE29" s="757"/>
      <c r="LWF29" s="757"/>
      <c r="LWG29" s="757"/>
      <c r="LWH29" s="757"/>
      <c r="LWI29" s="757"/>
      <c r="LWJ29" s="757"/>
      <c r="LWK29" s="757"/>
      <c r="LWL29" s="757"/>
      <c r="LWM29" s="757"/>
      <c r="LWN29" s="757"/>
      <c r="LWO29" s="757"/>
      <c r="LWP29" s="757"/>
      <c r="LWQ29" s="757"/>
      <c r="LWR29" s="757"/>
      <c r="LWS29" s="757"/>
      <c r="LWT29" s="757"/>
      <c r="LWU29" s="757"/>
      <c r="LWV29" s="757"/>
      <c r="LWW29" s="757"/>
      <c r="LWX29" s="757"/>
      <c r="LWY29" s="757"/>
      <c r="LWZ29" s="757"/>
      <c r="LXA29" s="757"/>
      <c r="LXB29" s="757"/>
      <c r="LXC29" s="757"/>
      <c r="LXD29" s="757"/>
      <c r="LXE29" s="757"/>
      <c r="LXF29" s="757"/>
      <c r="LXG29" s="757"/>
      <c r="LXH29" s="757"/>
      <c r="LXI29" s="757"/>
      <c r="LXJ29" s="757"/>
      <c r="LXK29" s="757"/>
      <c r="LXL29" s="757"/>
      <c r="LXM29" s="757"/>
      <c r="LXN29" s="757"/>
      <c r="LXO29" s="757"/>
      <c r="LXP29" s="757"/>
      <c r="LXQ29" s="757"/>
      <c r="LXR29" s="757"/>
      <c r="LXS29" s="757"/>
      <c r="LXT29" s="757"/>
      <c r="LXU29" s="757"/>
      <c r="LXV29" s="757"/>
      <c r="LXW29" s="757"/>
      <c r="LXX29" s="757"/>
      <c r="LXY29" s="757"/>
      <c r="LXZ29" s="757"/>
      <c r="LYA29" s="757"/>
      <c r="LYB29" s="757"/>
      <c r="LYC29" s="757"/>
      <c r="LYD29" s="757"/>
      <c r="LYE29" s="757"/>
      <c r="LYF29" s="757"/>
      <c r="LYG29" s="757"/>
      <c r="LYH29" s="757"/>
      <c r="LYI29" s="757"/>
      <c r="LYJ29" s="757"/>
      <c r="LYK29" s="757"/>
      <c r="LYL29" s="757"/>
      <c r="LYM29" s="757"/>
      <c r="LYN29" s="757"/>
      <c r="LYO29" s="757"/>
      <c r="LYP29" s="757"/>
      <c r="LYQ29" s="757"/>
      <c r="LYR29" s="757"/>
      <c r="LYS29" s="757"/>
      <c r="LYT29" s="757"/>
      <c r="LYU29" s="757"/>
      <c r="LYV29" s="757"/>
      <c r="LYW29" s="757"/>
      <c r="LYX29" s="757"/>
      <c r="LYY29" s="757"/>
      <c r="LYZ29" s="757"/>
      <c r="LZA29" s="757"/>
      <c r="LZB29" s="757"/>
      <c r="LZC29" s="757"/>
      <c r="LZD29" s="757"/>
      <c r="LZE29" s="757"/>
      <c r="LZF29" s="757"/>
      <c r="LZG29" s="757"/>
      <c r="LZH29" s="757"/>
      <c r="LZI29" s="757"/>
      <c r="LZJ29" s="757"/>
      <c r="LZK29" s="757"/>
      <c r="LZL29" s="757"/>
      <c r="LZM29" s="757"/>
      <c r="LZN29" s="757"/>
      <c r="LZO29" s="757"/>
      <c r="LZP29" s="757"/>
      <c r="LZQ29" s="757"/>
      <c r="LZR29" s="757"/>
      <c r="LZS29" s="757"/>
      <c r="LZT29" s="757"/>
      <c r="LZU29" s="757"/>
      <c r="LZV29" s="757"/>
      <c r="LZW29" s="757"/>
      <c r="LZX29" s="757"/>
      <c r="LZY29" s="757"/>
      <c r="LZZ29" s="757"/>
      <c r="MAA29" s="757"/>
      <c r="MAB29" s="757"/>
      <c r="MAC29" s="757"/>
      <c r="MAD29" s="757"/>
      <c r="MAE29" s="757"/>
      <c r="MAF29" s="757"/>
      <c r="MAG29" s="757"/>
      <c r="MAH29" s="757"/>
      <c r="MAI29" s="757"/>
      <c r="MAJ29" s="757"/>
      <c r="MAK29" s="757"/>
      <c r="MAL29" s="757"/>
      <c r="MAM29" s="757"/>
      <c r="MAN29" s="757"/>
      <c r="MAO29" s="757"/>
      <c r="MAP29" s="757"/>
      <c r="MAQ29" s="757"/>
      <c r="MAR29" s="757"/>
      <c r="MAS29" s="757"/>
      <c r="MAT29" s="757"/>
      <c r="MAU29" s="757"/>
      <c r="MAV29" s="757"/>
      <c r="MAW29" s="757"/>
      <c r="MAX29" s="757"/>
      <c r="MAY29" s="757"/>
      <c r="MAZ29" s="757"/>
      <c r="MBA29" s="757"/>
      <c r="MBB29" s="757"/>
      <c r="MBC29" s="757"/>
      <c r="MBD29" s="757"/>
      <c r="MBE29" s="757"/>
      <c r="MBF29" s="757"/>
      <c r="MBG29" s="757"/>
      <c r="MBH29" s="757"/>
      <c r="MBI29" s="757"/>
      <c r="MBJ29" s="757"/>
      <c r="MBK29" s="757"/>
      <c r="MBL29" s="757"/>
      <c r="MBM29" s="757"/>
      <c r="MBN29" s="757"/>
      <c r="MBO29" s="757"/>
      <c r="MBP29" s="757"/>
      <c r="MBQ29" s="757"/>
      <c r="MBR29" s="757"/>
      <c r="MBS29" s="757"/>
      <c r="MBT29" s="757"/>
      <c r="MBU29" s="757"/>
      <c r="MBV29" s="757"/>
      <c r="MBW29" s="757"/>
      <c r="MBX29" s="757"/>
      <c r="MBY29" s="757"/>
      <c r="MBZ29" s="757"/>
      <c r="MCA29" s="757"/>
      <c r="MCB29" s="757"/>
      <c r="MCC29" s="757"/>
      <c r="MCD29" s="757"/>
      <c r="MCE29" s="757"/>
      <c r="MCF29" s="757"/>
      <c r="MCG29" s="757"/>
      <c r="MCH29" s="757"/>
      <c r="MCI29" s="757"/>
      <c r="MCJ29" s="757"/>
      <c r="MCK29" s="757"/>
      <c r="MCL29" s="757"/>
      <c r="MCM29" s="757"/>
      <c r="MCN29" s="757"/>
      <c r="MCO29" s="757"/>
      <c r="MCP29" s="757"/>
      <c r="MCQ29" s="757"/>
      <c r="MCR29" s="757"/>
      <c r="MCS29" s="757"/>
      <c r="MCT29" s="757"/>
      <c r="MCU29" s="757"/>
      <c r="MCV29" s="757"/>
      <c r="MCW29" s="757"/>
      <c r="MCX29" s="757"/>
      <c r="MCY29" s="757"/>
      <c r="MCZ29" s="757"/>
      <c r="MDA29" s="757"/>
      <c r="MDB29" s="757"/>
      <c r="MDC29" s="757"/>
      <c r="MDD29" s="757"/>
      <c r="MDE29" s="757"/>
      <c r="MDF29" s="757"/>
      <c r="MDG29" s="757"/>
      <c r="MDH29" s="757"/>
      <c r="MDI29" s="757"/>
      <c r="MDJ29" s="757"/>
      <c r="MDK29" s="757"/>
      <c r="MDL29" s="757"/>
      <c r="MDM29" s="757"/>
      <c r="MDN29" s="757"/>
      <c r="MDO29" s="757"/>
      <c r="MDP29" s="757"/>
      <c r="MDQ29" s="757"/>
      <c r="MDR29" s="757"/>
      <c r="MDS29" s="757"/>
      <c r="MDT29" s="757"/>
      <c r="MDU29" s="757"/>
      <c r="MDV29" s="757"/>
      <c r="MDW29" s="757"/>
      <c r="MDX29" s="757"/>
      <c r="MDY29" s="757"/>
      <c r="MDZ29" s="757"/>
      <c r="MEA29" s="757"/>
      <c r="MEB29" s="757"/>
      <c r="MEC29" s="757"/>
      <c r="MED29" s="757"/>
      <c r="MEE29" s="757"/>
      <c r="MEF29" s="757"/>
      <c r="MEG29" s="757"/>
      <c r="MEH29" s="757"/>
      <c r="MEI29" s="757"/>
      <c r="MEJ29" s="757"/>
      <c r="MEK29" s="757"/>
      <c r="MEL29" s="757"/>
      <c r="MEM29" s="757"/>
      <c r="MEN29" s="757"/>
      <c r="MEO29" s="757"/>
      <c r="MEP29" s="757"/>
      <c r="MEQ29" s="757"/>
      <c r="MER29" s="757"/>
      <c r="MES29" s="757"/>
      <c r="MET29" s="757"/>
      <c r="MEU29" s="757"/>
      <c r="MEV29" s="757"/>
      <c r="MEW29" s="757"/>
      <c r="MEX29" s="757"/>
      <c r="MEY29" s="757"/>
      <c r="MEZ29" s="757"/>
      <c r="MFA29" s="757"/>
      <c r="MFB29" s="757"/>
      <c r="MFC29" s="757"/>
      <c r="MFD29" s="757"/>
      <c r="MFE29" s="757"/>
      <c r="MFF29" s="757"/>
      <c r="MFG29" s="757"/>
      <c r="MFH29" s="757"/>
      <c r="MFI29" s="757"/>
      <c r="MFJ29" s="757"/>
      <c r="MFK29" s="757"/>
      <c r="MFL29" s="757"/>
      <c r="MFM29" s="757"/>
      <c r="MFN29" s="757"/>
      <c r="MFO29" s="757"/>
      <c r="MFP29" s="757"/>
      <c r="MFQ29" s="757"/>
      <c r="MFR29" s="757"/>
      <c r="MFS29" s="757"/>
      <c r="MFT29" s="757"/>
      <c r="MFU29" s="757"/>
      <c r="MFV29" s="757"/>
      <c r="MFW29" s="757"/>
      <c r="MFX29" s="757"/>
      <c r="MFY29" s="757"/>
      <c r="MFZ29" s="757"/>
      <c r="MGA29" s="757"/>
      <c r="MGB29" s="757"/>
      <c r="MGC29" s="757"/>
      <c r="MGD29" s="757"/>
      <c r="MGE29" s="757"/>
      <c r="MGF29" s="757"/>
      <c r="MGG29" s="757"/>
      <c r="MGH29" s="757"/>
      <c r="MGI29" s="757"/>
      <c r="MGJ29" s="757"/>
      <c r="MGK29" s="757"/>
      <c r="MGL29" s="757"/>
      <c r="MGM29" s="757"/>
      <c r="MGN29" s="757"/>
      <c r="MGO29" s="757"/>
      <c r="MGP29" s="757"/>
      <c r="MGQ29" s="757"/>
      <c r="MGR29" s="757"/>
      <c r="MGS29" s="757"/>
      <c r="MGT29" s="757"/>
      <c r="MGU29" s="757"/>
      <c r="MGV29" s="757"/>
      <c r="MGW29" s="757"/>
      <c r="MGX29" s="757"/>
      <c r="MGY29" s="757"/>
      <c r="MGZ29" s="757"/>
      <c r="MHA29" s="757"/>
      <c r="MHB29" s="757"/>
      <c r="MHC29" s="757"/>
      <c r="MHD29" s="757"/>
      <c r="MHE29" s="757"/>
      <c r="MHF29" s="757"/>
      <c r="MHG29" s="757"/>
      <c r="MHH29" s="757"/>
      <c r="MHI29" s="757"/>
      <c r="MHJ29" s="757"/>
      <c r="MHK29" s="757"/>
      <c r="MHL29" s="757"/>
      <c r="MHM29" s="757"/>
      <c r="MHN29" s="757"/>
      <c r="MHO29" s="757"/>
      <c r="MHP29" s="757"/>
      <c r="MHQ29" s="757"/>
      <c r="MHR29" s="757"/>
      <c r="MHS29" s="757"/>
      <c r="MHT29" s="757"/>
      <c r="MHU29" s="757"/>
      <c r="MHV29" s="757"/>
      <c r="MHW29" s="757"/>
      <c r="MHX29" s="757"/>
      <c r="MHY29" s="757"/>
      <c r="MHZ29" s="757"/>
      <c r="MIA29" s="757"/>
      <c r="MIB29" s="757"/>
      <c r="MIC29" s="757"/>
      <c r="MID29" s="757"/>
      <c r="MIE29" s="757"/>
      <c r="MIF29" s="757"/>
      <c r="MIG29" s="757"/>
      <c r="MIH29" s="757"/>
      <c r="MII29" s="757"/>
      <c r="MIJ29" s="757"/>
      <c r="MIK29" s="757"/>
      <c r="MIL29" s="757"/>
      <c r="MIM29" s="757"/>
      <c r="MIN29" s="757"/>
      <c r="MIO29" s="757"/>
      <c r="MIP29" s="757"/>
      <c r="MIQ29" s="757"/>
      <c r="MIR29" s="757"/>
      <c r="MIS29" s="757"/>
      <c r="MIT29" s="757"/>
      <c r="MIU29" s="757"/>
      <c r="MIV29" s="757"/>
      <c r="MIW29" s="757"/>
      <c r="MIX29" s="757"/>
      <c r="MIY29" s="757"/>
      <c r="MIZ29" s="757"/>
      <c r="MJA29" s="757"/>
      <c r="MJB29" s="757"/>
      <c r="MJC29" s="757"/>
      <c r="MJD29" s="757"/>
      <c r="MJE29" s="757"/>
      <c r="MJF29" s="757"/>
      <c r="MJG29" s="757"/>
      <c r="MJH29" s="757"/>
      <c r="MJI29" s="757"/>
      <c r="MJJ29" s="757"/>
      <c r="MJK29" s="757"/>
      <c r="MJL29" s="757"/>
      <c r="MJM29" s="757"/>
      <c r="MJN29" s="757"/>
      <c r="MJO29" s="757"/>
      <c r="MJP29" s="757"/>
      <c r="MJQ29" s="757"/>
      <c r="MJR29" s="757"/>
      <c r="MJS29" s="757"/>
      <c r="MJT29" s="757"/>
      <c r="MJU29" s="757"/>
      <c r="MJV29" s="757"/>
      <c r="MJW29" s="757"/>
      <c r="MJX29" s="757"/>
      <c r="MJY29" s="757"/>
      <c r="MJZ29" s="757"/>
      <c r="MKA29" s="757"/>
      <c r="MKB29" s="757"/>
      <c r="MKC29" s="757"/>
      <c r="MKD29" s="757"/>
      <c r="MKE29" s="757"/>
      <c r="MKF29" s="757"/>
      <c r="MKG29" s="757"/>
      <c r="MKH29" s="757"/>
      <c r="MKI29" s="757"/>
      <c r="MKJ29" s="757"/>
      <c r="MKK29" s="757"/>
      <c r="MKL29" s="757"/>
      <c r="MKM29" s="757"/>
      <c r="MKN29" s="757"/>
      <c r="MKO29" s="757"/>
      <c r="MKP29" s="757"/>
      <c r="MKQ29" s="757"/>
      <c r="MKR29" s="757"/>
      <c r="MKS29" s="757"/>
      <c r="MKT29" s="757"/>
      <c r="MKU29" s="757"/>
      <c r="MKV29" s="757"/>
      <c r="MKW29" s="757"/>
      <c r="MKX29" s="757"/>
      <c r="MKY29" s="757"/>
      <c r="MKZ29" s="757"/>
      <c r="MLA29" s="757"/>
      <c r="MLB29" s="757"/>
      <c r="MLC29" s="757"/>
      <c r="MLD29" s="757"/>
      <c r="MLE29" s="757"/>
      <c r="MLF29" s="757"/>
      <c r="MLG29" s="757"/>
      <c r="MLH29" s="757"/>
      <c r="MLI29" s="757"/>
      <c r="MLJ29" s="757"/>
      <c r="MLK29" s="757"/>
      <c r="MLL29" s="757"/>
      <c r="MLM29" s="757"/>
      <c r="MLN29" s="757"/>
      <c r="MLO29" s="757"/>
      <c r="MLP29" s="757"/>
      <c r="MLQ29" s="757"/>
      <c r="MLR29" s="757"/>
      <c r="MLS29" s="757"/>
      <c r="MLT29" s="757"/>
      <c r="MLU29" s="757"/>
      <c r="MLV29" s="757"/>
      <c r="MLW29" s="757"/>
      <c r="MLX29" s="757"/>
      <c r="MLY29" s="757"/>
      <c r="MLZ29" s="757"/>
      <c r="MMA29" s="757"/>
      <c r="MMB29" s="757"/>
      <c r="MMC29" s="757"/>
      <c r="MMD29" s="757"/>
      <c r="MME29" s="757"/>
      <c r="MMF29" s="757"/>
      <c r="MMG29" s="757"/>
      <c r="MMH29" s="757"/>
      <c r="MMI29" s="757"/>
      <c r="MMJ29" s="757"/>
      <c r="MMK29" s="757"/>
      <c r="MML29" s="757"/>
      <c r="MMM29" s="757"/>
      <c r="MMN29" s="757"/>
      <c r="MMO29" s="757"/>
      <c r="MMP29" s="757"/>
      <c r="MMQ29" s="757"/>
      <c r="MMR29" s="757"/>
      <c r="MMS29" s="757"/>
      <c r="MMT29" s="757"/>
      <c r="MMU29" s="757"/>
      <c r="MMV29" s="757"/>
      <c r="MMW29" s="757"/>
      <c r="MMX29" s="757"/>
      <c r="MMY29" s="757"/>
      <c r="MMZ29" s="757"/>
      <c r="MNA29" s="757"/>
      <c r="MNB29" s="757"/>
      <c r="MNC29" s="757"/>
      <c r="MND29" s="757"/>
      <c r="MNE29" s="757"/>
      <c r="MNF29" s="757"/>
      <c r="MNG29" s="757"/>
      <c r="MNH29" s="757"/>
      <c r="MNI29" s="757"/>
      <c r="MNJ29" s="757"/>
      <c r="MNK29" s="757"/>
      <c r="MNL29" s="757"/>
      <c r="MNM29" s="757"/>
      <c r="MNN29" s="757"/>
      <c r="MNO29" s="757"/>
      <c r="MNP29" s="757"/>
      <c r="MNQ29" s="757"/>
      <c r="MNR29" s="757"/>
      <c r="MNS29" s="757"/>
      <c r="MNT29" s="757"/>
      <c r="MNU29" s="757"/>
      <c r="MNV29" s="757"/>
      <c r="MNW29" s="757"/>
      <c r="MNX29" s="757"/>
      <c r="MNY29" s="757"/>
      <c r="MNZ29" s="757"/>
      <c r="MOA29" s="757"/>
      <c r="MOB29" s="757"/>
      <c r="MOC29" s="757"/>
      <c r="MOD29" s="757"/>
      <c r="MOE29" s="757"/>
      <c r="MOF29" s="757"/>
      <c r="MOG29" s="757"/>
      <c r="MOH29" s="757"/>
      <c r="MOI29" s="757"/>
      <c r="MOJ29" s="757"/>
      <c r="MOK29" s="757"/>
      <c r="MOL29" s="757"/>
      <c r="MOM29" s="757"/>
      <c r="MON29" s="757"/>
      <c r="MOO29" s="757"/>
      <c r="MOP29" s="757"/>
      <c r="MOQ29" s="757"/>
      <c r="MOR29" s="757"/>
      <c r="MOS29" s="757"/>
      <c r="MOT29" s="757"/>
      <c r="MOU29" s="757"/>
      <c r="MOV29" s="757"/>
      <c r="MOW29" s="757"/>
      <c r="MOX29" s="757"/>
      <c r="MOY29" s="757"/>
      <c r="MOZ29" s="757"/>
      <c r="MPA29" s="757"/>
      <c r="MPB29" s="757"/>
      <c r="MPC29" s="757"/>
      <c r="MPD29" s="757"/>
      <c r="MPE29" s="757"/>
      <c r="MPF29" s="757"/>
      <c r="MPG29" s="757"/>
      <c r="MPH29" s="757"/>
      <c r="MPI29" s="757"/>
      <c r="MPJ29" s="757"/>
      <c r="MPK29" s="757"/>
      <c r="MPL29" s="757"/>
      <c r="MPM29" s="757"/>
      <c r="MPN29" s="757"/>
      <c r="MPO29" s="757"/>
      <c r="MPP29" s="757"/>
      <c r="MPQ29" s="757"/>
      <c r="MPR29" s="757"/>
      <c r="MPS29" s="757"/>
      <c r="MPT29" s="757"/>
      <c r="MPU29" s="757"/>
      <c r="MPV29" s="757"/>
      <c r="MPW29" s="757"/>
      <c r="MPX29" s="757"/>
      <c r="MPY29" s="757"/>
      <c r="MPZ29" s="757"/>
      <c r="MQA29" s="757"/>
      <c r="MQB29" s="757"/>
      <c r="MQC29" s="757"/>
      <c r="MQD29" s="757"/>
      <c r="MQE29" s="757"/>
      <c r="MQF29" s="757"/>
      <c r="MQG29" s="757"/>
      <c r="MQH29" s="757"/>
      <c r="MQI29" s="757"/>
      <c r="MQJ29" s="757"/>
      <c r="MQK29" s="757"/>
      <c r="MQL29" s="757"/>
      <c r="MQM29" s="757"/>
      <c r="MQN29" s="757"/>
      <c r="MQO29" s="757"/>
      <c r="MQP29" s="757"/>
      <c r="MQQ29" s="757"/>
      <c r="MQR29" s="757"/>
      <c r="MQS29" s="757"/>
      <c r="MQT29" s="757"/>
      <c r="MQU29" s="757"/>
      <c r="MQV29" s="757"/>
      <c r="MQW29" s="757"/>
      <c r="MQX29" s="757"/>
      <c r="MQY29" s="757"/>
      <c r="MQZ29" s="757"/>
      <c r="MRA29" s="757"/>
      <c r="MRB29" s="757"/>
      <c r="MRC29" s="757"/>
      <c r="MRD29" s="757"/>
      <c r="MRE29" s="757"/>
      <c r="MRF29" s="757"/>
      <c r="MRG29" s="757"/>
      <c r="MRH29" s="757"/>
      <c r="MRI29" s="757"/>
      <c r="MRJ29" s="757"/>
      <c r="MRK29" s="757"/>
      <c r="MRL29" s="757"/>
      <c r="MRM29" s="757"/>
      <c r="MRN29" s="757"/>
      <c r="MRO29" s="757"/>
      <c r="MRP29" s="757"/>
      <c r="MRQ29" s="757"/>
      <c r="MRR29" s="757"/>
      <c r="MRS29" s="757"/>
      <c r="MRT29" s="757"/>
      <c r="MRU29" s="757"/>
      <c r="MRV29" s="757"/>
      <c r="MRW29" s="757"/>
      <c r="MRX29" s="757"/>
      <c r="MRY29" s="757"/>
      <c r="MRZ29" s="757"/>
      <c r="MSA29" s="757"/>
      <c r="MSB29" s="757"/>
      <c r="MSC29" s="757"/>
      <c r="MSD29" s="757"/>
      <c r="MSE29" s="757"/>
      <c r="MSF29" s="757"/>
      <c r="MSG29" s="757"/>
      <c r="MSH29" s="757"/>
      <c r="MSI29" s="757"/>
      <c r="MSJ29" s="757"/>
      <c r="MSK29" s="757"/>
      <c r="MSL29" s="757"/>
      <c r="MSM29" s="757"/>
      <c r="MSN29" s="757"/>
      <c r="MSO29" s="757"/>
      <c r="MSP29" s="757"/>
      <c r="MSQ29" s="757"/>
      <c r="MSR29" s="757"/>
      <c r="MSS29" s="757"/>
      <c r="MST29" s="757"/>
      <c r="MSU29" s="757"/>
      <c r="MSV29" s="757"/>
      <c r="MSW29" s="757"/>
      <c r="MSX29" s="757"/>
      <c r="MSY29" s="757"/>
      <c r="MSZ29" s="757"/>
      <c r="MTA29" s="757"/>
      <c r="MTB29" s="757"/>
      <c r="MTC29" s="757"/>
      <c r="MTD29" s="757"/>
      <c r="MTE29" s="757"/>
      <c r="MTF29" s="757"/>
      <c r="MTG29" s="757"/>
      <c r="MTH29" s="757"/>
      <c r="MTI29" s="757"/>
      <c r="MTJ29" s="757"/>
      <c r="MTK29" s="757"/>
      <c r="MTL29" s="757"/>
      <c r="MTM29" s="757"/>
      <c r="MTN29" s="757"/>
      <c r="MTO29" s="757"/>
      <c r="MTP29" s="757"/>
      <c r="MTQ29" s="757"/>
      <c r="MTR29" s="757"/>
      <c r="MTS29" s="757"/>
      <c r="MTT29" s="757"/>
      <c r="MTU29" s="757"/>
      <c r="MTV29" s="757"/>
      <c r="MTW29" s="757"/>
      <c r="MTX29" s="757"/>
      <c r="MTY29" s="757"/>
      <c r="MTZ29" s="757"/>
      <c r="MUA29" s="757"/>
      <c r="MUB29" s="757"/>
      <c r="MUC29" s="757"/>
      <c r="MUD29" s="757"/>
      <c r="MUE29" s="757"/>
      <c r="MUF29" s="757"/>
      <c r="MUG29" s="757"/>
      <c r="MUH29" s="757"/>
      <c r="MUI29" s="757"/>
      <c r="MUJ29" s="757"/>
      <c r="MUK29" s="757"/>
      <c r="MUL29" s="757"/>
      <c r="MUM29" s="757"/>
      <c r="MUN29" s="757"/>
      <c r="MUO29" s="757"/>
      <c r="MUP29" s="757"/>
      <c r="MUQ29" s="757"/>
      <c r="MUR29" s="757"/>
      <c r="MUS29" s="757"/>
      <c r="MUT29" s="757"/>
      <c r="MUU29" s="757"/>
      <c r="MUV29" s="757"/>
      <c r="MUW29" s="757"/>
      <c r="MUX29" s="757"/>
      <c r="MUY29" s="757"/>
      <c r="MUZ29" s="757"/>
      <c r="MVA29" s="757"/>
      <c r="MVB29" s="757"/>
      <c r="MVC29" s="757"/>
      <c r="MVD29" s="757"/>
      <c r="MVE29" s="757"/>
      <c r="MVF29" s="757"/>
      <c r="MVG29" s="757"/>
      <c r="MVH29" s="757"/>
      <c r="MVI29" s="757"/>
      <c r="MVJ29" s="757"/>
      <c r="MVK29" s="757"/>
      <c r="MVL29" s="757"/>
      <c r="MVM29" s="757"/>
      <c r="MVN29" s="757"/>
      <c r="MVO29" s="757"/>
      <c r="MVP29" s="757"/>
      <c r="MVQ29" s="757"/>
      <c r="MVR29" s="757"/>
      <c r="MVS29" s="757"/>
      <c r="MVT29" s="757"/>
      <c r="MVU29" s="757"/>
      <c r="MVV29" s="757"/>
      <c r="MVW29" s="757"/>
      <c r="MVX29" s="757"/>
      <c r="MVY29" s="757"/>
      <c r="MVZ29" s="757"/>
      <c r="MWA29" s="757"/>
      <c r="MWB29" s="757"/>
      <c r="MWC29" s="757"/>
      <c r="MWD29" s="757"/>
      <c r="MWE29" s="757"/>
      <c r="MWF29" s="757"/>
      <c r="MWG29" s="757"/>
      <c r="MWH29" s="757"/>
      <c r="MWI29" s="757"/>
      <c r="MWJ29" s="757"/>
      <c r="MWK29" s="757"/>
      <c r="MWL29" s="757"/>
      <c r="MWM29" s="757"/>
      <c r="MWN29" s="757"/>
      <c r="MWO29" s="757"/>
      <c r="MWP29" s="757"/>
      <c r="MWQ29" s="757"/>
      <c r="MWR29" s="757"/>
      <c r="MWS29" s="757"/>
      <c r="MWT29" s="757"/>
      <c r="MWU29" s="757"/>
      <c r="MWV29" s="757"/>
      <c r="MWW29" s="757"/>
      <c r="MWX29" s="757"/>
      <c r="MWY29" s="757"/>
      <c r="MWZ29" s="757"/>
      <c r="MXA29" s="757"/>
      <c r="MXB29" s="757"/>
      <c r="MXC29" s="757"/>
      <c r="MXD29" s="757"/>
      <c r="MXE29" s="757"/>
      <c r="MXF29" s="757"/>
      <c r="MXG29" s="757"/>
      <c r="MXH29" s="757"/>
      <c r="MXI29" s="757"/>
      <c r="MXJ29" s="757"/>
      <c r="MXK29" s="757"/>
      <c r="MXL29" s="757"/>
      <c r="MXM29" s="757"/>
      <c r="MXN29" s="757"/>
      <c r="MXO29" s="757"/>
      <c r="MXP29" s="757"/>
      <c r="MXQ29" s="757"/>
      <c r="MXR29" s="757"/>
      <c r="MXS29" s="757"/>
      <c r="MXT29" s="757"/>
      <c r="MXU29" s="757"/>
      <c r="MXV29" s="757"/>
      <c r="MXW29" s="757"/>
      <c r="MXX29" s="757"/>
      <c r="MXY29" s="757"/>
      <c r="MXZ29" s="757"/>
      <c r="MYA29" s="757"/>
      <c r="MYB29" s="757"/>
      <c r="MYC29" s="757"/>
      <c r="MYD29" s="757"/>
      <c r="MYE29" s="757"/>
      <c r="MYF29" s="757"/>
      <c r="MYG29" s="757"/>
      <c r="MYH29" s="757"/>
      <c r="MYI29" s="757"/>
      <c r="MYJ29" s="757"/>
      <c r="MYK29" s="757"/>
      <c r="MYL29" s="757"/>
      <c r="MYM29" s="757"/>
      <c r="MYN29" s="757"/>
      <c r="MYO29" s="757"/>
      <c r="MYP29" s="757"/>
      <c r="MYQ29" s="757"/>
      <c r="MYR29" s="757"/>
      <c r="MYS29" s="757"/>
      <c r="MYT29" s="757"/>
      <c r="MYU29" s="757"/>
      <c r="MYV29" s="757"/>
      <c r="MYW29" s="757"/>
      <c r="MYX29" s="757"/>
      <c r="MYY29" s="757"/>
      <c r="MYZ29" s="757"/>
      <c r="MZA29" s="757"/>
      <c r="MZB29" s="757"/>
      <c r="MZC29" s="757"/>
      <c r="MZD29" s="757"/>
      <c r="MZE29" s="757"/>
      <c r="MZF29" s="757"/>
      <c r="MZG29" s="757"/>
      <c r="MZH29" s="757"/>
      <c r="MZI29" s="757"/>
      <c r="MZJ29" s="757"/>
      <c r="MZK29" s="757"/>
      <c r="MZL29" s="757"/>
      <c r="MZM29" s="757"/>
      <c r="MZN29" s="757"/>
      <c r="MZO29" s="757"/>
      <c r="MZP29" s="757"/>
      <c r="MZQ29" s="757"/>
      <c r="MZR29" s="757"/>
      <c r="MZS29" s="757"/>
      <c r="MZT29" s="757"/>
      <c r="MZU29" s="757"/>
      <c r="MZV29" s="757"/>
      <c r="MZW29" s="757"/>
      <c r="MZX29" s="757"/>
      <c r="MZY29" s="757"/>
      <c r="MZZ29" s="757"/>
      <c r="NAA29" s="757"/>
      <c r="NAB29" s="757"/>
      <c r="NAC29" s="757"/>
      <c r="NAD29" s="757"/>
      <c r="NAE29" s="757"/>
      <c r="NAF29" s="757"/>
      <c r="NAG29" s="757"/>
      <c r="NAH29" s="757"/>
      <c r="NAI29" s="757"/>
      <c r="NAJ29" s="757"/>
      <c r="NAK29" s="757"/>
      <c r="NAL29" s="757"/>
      <c r="NAM29" s="757"/>
      <c r="NAN29" s="757"/>
      <c r="NAO29" s="757"/>
      <c r="NAP29" s="757"/>
      <c r="NAQ29" s="757"/>
      <c r="NAR29" s="757"/>
      <c r="NAS29" s="757"/>
      <c r="NAT29" s="757"/>
      <c r="NAU29" s="757"/>
      <c r="NAV29" s="757"/>
      <c r="NAW29" s="757"/>
      <c r="NAX29" s="757"/>
      <c r="NAY29" s="757"/>
      <c r="NAZ29" s="757"/>
      <c r="NBA29" s="757"/>
      <c r="NBB29" s="757"/>
      <c r="NBC29" s="757"/>
      <c r="NBD29" s="757"/>
      <c r="NBE29" s="757"/>
      <c r="NBF29" s="757"/>
      <c r="NBG29" s="757"/>
      <c r="NBH29" s="757"/>
      <c r="NBI29" s="757"/>
      <c r="NBJ29" s="757"/>
      <c r="NBK29" s="757"/>
      <c r="NBL29" s="757"/>
      <c r="NBM29" s="757"/>
      <c r="NBN29" s="757"/>
      <c r="NBO29" s="757"/>
      <c r="NBP29" s="757"/>
      <c r="NBQ29" s="757"/>
      <c r="NBR29" s="757"/>
      <c r="NBS29" s="757"/>
      <c r="NBT29" s="757"/>
      <c r="NBU29" s="757"/>
      <c r="NBV29" s="757"/>
      <c r="NBW29" s="757"/>
      <c r="NBX29" s="757"/>
      <c r="NBY29" s="757"/>
      <c r="NBZ29" s="757"/>
      <c r="NCA29" s="757"/>
      <c r="NCB29" s="757"/>
      <c r="NCC29" s="757"/>
      <c r="NCD29" s="757"/>
      <c r="NCE29" s="757"/>
      <c r="NCF29" s="757"/>
      <c r="NCG29" s="757"/>
      <c r="NCH29" s="757"/>
      <c r="NCI29" s="757"/>
      <c r="NCJ29" s="757"/>
      <c r="NCK29" s="757"/>
      <c r="NCL29" s="757"/>
      <c r="NCM29" s="757"/>
      <c r="NCN29" s="757"/>
      <c r="NCO29" s="757"/>
      <c r="NCP29" s="757"/>
      <c r="NCQ29" s="757"/>
      <c r="NCR29" s="757"/>
      <c r="NCS29" s="757"/>
      <c r="NCT29" s="757"/>
      <c r="NCU29" s="757"/>
      <c r="NCV29" s="757"/>
      <c r="NCW29" s="757"/>
      <c r="NCX29" s="757"/>
      <c r="NCY29" s="757"/>
      <c r="NCZ29" s="757"/>
      <c r="NDA29" s="757"/>
      <c r="NDB29" s="757"/>
      <c r="NDC29" s="757"/>
      <c r="NDD29" s="757"/>
      <c r="NDE29" s="757"/>
      <c r="NDF29" s="757"/>
      <c r="NDG29" s="757"/>
      <c r="NDH29" s="757"/>
      <c r="NDI29" s="757"/>
      <c r="NDJ29" s="757"/>
      <c r="NDK29" s="757"/>
      <c r="NDL29" s="757"/>
      <c r="NDM29" s="757"/>
      <c r="NDN29" s="757"/>
      <c r="NDO29" s="757"/>
      <c r="NDP29" s="757"/>
      <c r="NDQ29" s="757"/>
      <c r="NDR29" s="757"/>
      <c r="NDS29" s="757"/>
      <c r="NDT29" s="757"/>
      <c r="NDU29" s="757"/>
      <c r="NDV29" s="757"/>
      <c r="NDW29" s="757"/>
      <c r="NDX29" s="757"/>
      <c r="NDY29" s="757"/>
      <c r="NDZ29" s="757"/>
      <c r="NEA29" s="757"/>
      <c r="NEB29" s="757"/>
      <c r="NEC29" s="757"/>
      <c r="NED29" s="757"/>
      <c r="NEE29" s="757"/>
      <c r="NEF29" s="757"/>
      <c r="NEG29" s="757"/>
      <c r="NEH29" s="757"/>
      <c r="NEI29" s="757"/>
      <c r="NEJ29" s="757"/>
      <c r="NEK29" s="757"/>
      <c r="NEL29" s="757"/>
      <c r="NEM29" s="757"/>
      <c r="NEN29" s="757"/>
      <c r="NEO29" s="757"/>
      <c r="NEP29" s="757"/>
      <c r="NEQ29" s="757"/>
      <c r="NER29" s="757"/>
      <c r="NES29" s="757"/>
      <c r="NET29" s="757"/>
      <c r="NEU29" s="757"/>
      <c r="NEV29" s="757"/>
      <c r="NEW29" s="757"/>
      <c r="NEX29" s="757"/>
      <c r="NEY29" s="757"/>
      <c r="NEZ29" s="757"/>
      <c r="NFA29" s="757"/>
      <c r="NFB29" s="757"/>
      <c r="NFC29" s="757"/>
      <c r="NFD29" s="757"/>
      <c r="NFE29" s="757"/>
      <c r="NFF29" s="757"/>
      <c r="NFG29" s="757"/>
      <c r="NFH29" s="757"/>
      <c r="NFI29" s="757"/>
      <c r="NFJ29" s="757"/>
      <c r="NFK29" s="757"/>
      <c r="NFL29" s="757"/>
      <c r="NFM29" s="757"/>
      <c r="NFN29" s="757"/>
      <c r="NFO29" s="757"/>
      <c r="NFP29" s="757"/>
      <c r="NFQ29" s="757"/>
      <c r="NFR29" s="757"/>
      <c r="NFS29" s="757"/>
      <c r="NFT29" s="757"/>
      <c r="NFU29" s="757"/>
      <c r="NFV29" s="757"/>
      <c r="NFW29" s="757"/>
      <c r="NFX29" s="757"/>
      <c r="NFY29" s="757"/>
      <c r="NFZ29" s="757"/>
      <c r="NGA29" s="757"/>
      <c r="NGB29" s="757"/>
      <c r="NGC29" s="757"/>
      <c r="NGD29" s="757"/>
      <c r="NGE29" s="757"/>
      <c r="NGF29" s="757"/>
      <c r="NGG29" s="757"/>
      <c r="NGH29" s="757"/>
      <c r="NGI29" s="757"/>
      <c r="NGJ29" s="757"/>
      <c r="NGK29" s="757"/>
      <c r="NGL29" s="757"/>
      <c r="NGM29" s="757"/>
      <c r="NGN29" s="757"/>
      <c r="NGO29" s="757"/>
      <c r="NGP29" s="757"/>
      <c r="NGQ29" s="757"/>
      <c r="NGR29" s="757"/>
      <c r="NGS29" s="757"/>
      <c r="NGT29" s="757"/>
      <c r="NGU29" s="757"/>
      <c r="NGV29" s="757"/>
      <c r="NGW29" s="757"/>
      <c r="NGX29" s="757"/>
      <c r="NGY29" s="757"/>
      <c r="NGZ29" s="757"/>
      <c r="NHA29" s="757"/>
      <c r="NHB29" s="757"/>
      <c r="NHC29" s="757"/>
      <c r="NHD29" s="757"/>
      <c r="NHE29" s="757"/>
      <c r="NHF29" s="757"/>
      <c r="NHG29" s="757"/>
      <c r="NHH29" s="757"/>
      <c r="NHI29" s="757"/>
      <c r="NHJ29" s="757"/>
      <c r="NHK29" s="757"/>
      <c r="NHL29" s="757"/>
      <c r="NHM29" s="757"/>
      <c r="NHN29" s="757"/>
      <c r="NHO29" s="757"/>
      <c r="NHP29" s="757"/>
      <c r="NHQ29" s="757"/>
      <c r="NHR29" s="757"/>
      <c r="NHS29" s="757"/>
      <c r="NHT29" s="757"/>
      <c r="NHU29" s="757"/>
      <c r="NHV29" s="757"/>
      <c r="NHW29" s="757"/>
      <c r="NHX29" s="757"/>
      <c r="NHY29" s="757"/>
      <c r="NHZ29" s="757"/>
      <c r="NIA29" s="757"/>
      <c r="NIB29" s="757"/>
      <c r="NIC29" s="757"/>
      <c r="NID29" s="757"/>
      <c r="NIE29" s="757"/>
      <c r="NIF29" s="757"/>
      <c r="NIG29" s="757"/>
      <c r="NIH29" s="757"/>
      <c r="NII29" s="757"/>
      <c r="NIJ29" s="757"/>
      <c r="NIK29" s="757"/>
      <c r="NIL29" s="757"/>
      <c r="NIM29" s="757"/>
      <c r="NIN29" s="757"/>
      <c r="NIO29" s="757"/>
      <c r="NIP29" s="757"/>
      <c r="NIQ29" s="757"/>
      <c r="NIR29" s="757"/>
      <c r="NIS29" s="757"/>
      <c r="NIT29" s="757"/>
      <c r="NIU29" s="757"/>
      <c r="NIV29" s="757"/>
      <c r="NIW29" s="757"/>
      <c r="NIX29" s="757"/>
      <c r="NIY29" s="757"/>
      <c r="NIZ29" s="757"/>
      <c r="NJA29" s="757"/>
      <c r="NJB29" s="757"/>
      <c r="NJC29" s="757"/>
      <c r="NJD29" s="757"/>
      <c r="NJE29" s="757"/>
      <c r="NJF29" s="757"/>
      <c r="NJG29" s="757"/>
      <c r="NJH29" s="757"/>
      <c r="NJI29" s="757"/>
      <c r="NJJ29" s="757"/>
      <c r="NJK29" s="757"/>
      <c r="NJL29" s="757"/>
      <c r="NJM29" s="757"/>
      <c r="NJN29" s="757"/>
      <c r="NJO29" s="757"/>
      <c r="NJP29" s="757"/>
      <c r="NJQ29" s="757"/>
      <c r="NJR29" s="757"/>
      <c r="NJS29" s="757"/>
      <c r="NJT29" s="757"/>
      <c r="NJU29" s="757"/>
      <c r="NJV29" s="757"/>
      <c r="NJW29" s="757"/>
      <c r="NJX29" s="757"/>
      <c r="NJY29" s="757"/>
      <c r="NJZ29" s="757"/>
      <c r="NKA29" s="757"/>
      <c r="NKB29" s="757"/>
      <c r="NKC29" s="757"/>
      <c r="NKD29" s="757"/>
      <c r="NKE29" s="757"/>
      <c r="NKF29" s="757"/>
      <c r="NKG29" s="757"/>
      <c r="NKH29" s="757"/>
      <c r="NKI29" s="757"/>
      <c r="NKJ29" s="757"/>
      <c r="NKK29" s="757"/>
      <c r="NKL29" s="757"/>
      <c r="NKM29" s="757"/>
      <c r="NKN29" s="757"/>
      <c r="NKO29" s="757"/>
      <c r="NKP29" s="757"/>
      <c r="NKQ29" s="757"/>
      <c r="NKR29" s="757"/>
      <c r="NKS29" s="757"/>
      <c r="NKT29" s="757"/>
      <c r="NKU29" s="757"/>
      <c r="NKV29" s="757"/>
      <c r="NKW29" s="757"/>
      <c r="NKX29" s="757"/>
      <c r="NKY29" s="757"/>
      <c r="NKZ29" s="757"/>
      <c r="NLA29" s="757"/>
      <c r="NLB29" s="757"/>
      <c r="NLC29" s="757"/>
      <c r="NLD29" s="757"/>
      <c r="NLE29" s="757"/>
      <c r="NLF29" s="757"/>
      <c r="NLG29" s="757"/>
      <c r="NLH29" s="757"/>
      <c r="NLI29" s="757"/>
      <c r="NLJ29" s="757"/>
      <c r="NLK29" s="757"/>
      <c r="NLL29" s="757"/>
      <c r="NLM29" s="757"/>
      <c r="NLN29" s="757"/>
      <c r="NLO29" s="757"/>
      <c r="NLP29" s="757"/>
      <c r="NLQ29" s="757"/>
      <c r="NLR29" s="757"/>
      <c r="NLS29" s="757"/>
      <c r="NLT29" s="757"/>
      <c r="NLU29" s="757"/>
      <c r="NLV29" s="757"/>
      <c r="NLW29" s="757"/>
      <c r="NLX29" s="757"/>
      <c r="NLY29" s="757"/>
      <c r="NLZ29" s="757"/>
      <c r="NMA29" s="757"/>
      <c r="NMB29" s="757"/>
      <c r="NMC29" s="757"/>
      <c r="NMD29" s="757"/>
      <c r="NME29" s="757"/>
      <c r="NMF29" s="757"/>
      <c r="NMG29" s="757"/>
      <c r="NMH29" s="757"/>
      <c r="NMI29" s="757"/>
      <c r="NMJ29" s="757"/>
      <c r="NMK29" s="757"/>
      <c r="NML29" s="757"/>
      <c r="NMM29" s="757"/>
      <c r="NMN29" s="757"/>
      <c r="NMO29" s="757"/>
      <c r="NMP29" s="757"/>
      <c r="NMQ29" s="757"/>
      <c r="NMR29" s="757"/>
      <c r="NMS29" s="757"/>
      <c r="NMT29" s="757"/>
      <c r="NMU29" s="757"/>
      <c r="NMV29" s="757"/>
      <c r="NMW29" s="757"/>
      <c r="NMX29" s="757"/>
      <c r="NMY29" s="757"/>
      <c r="NMZ29" s="757"/>
      <c r="NNA29" s="757"/>
      <c r="NNB29" s="757"/>
      <c r="NNC29" s="757"/>
      <c r="NND29" s="757"/>
      <c r="NNE29" s="757"/>
      <c r="NNF29" s="757"/>
      <c r="NNG29" s="757"/>
      <c r="NNH29" s="757"/>
      <c r="NNI29" s="757"/>
      <c r="NNJ29" s="757"/>
      <c r="NNK29" s="757"/>
      <c r="NNL29" s="757"/>
      <c r="NNM29" s="757"/>
      <c r="NNN29" s="757"/>
      <c r="NNO29" s="757"/>
      <c r="NNP29" s="757"/>
      <c r="NNQ29" s="757"/>
      <c r="NNR29" s="757"/>
      <c r="NNS29" s="757"/>
      <c r="NNT29" s="757"/>
      <c r="NNU29" s="757"/>
      <c r="NNV29" s="757"/>
      <c r="NNW29" s="757"/>
      <c r="NNX29" s="757"/>
      <c r="NNY29" s="757"/>
      <c r="NNZ29" s="757"/>
      <c r="NOA29" s="757"/>
      <c r="NOB29" s="757"/>
      <c r="NOC29" s="757"/>
      <c r="NOD29" s="757"/>
      <c r="NOE29" s="757"/>
      <c r="NOF29" s="757"/>
      <c r="NOG29" s="757"/>
      <c r="NOH29" s="757"/>
      <c r="NOI29" s="757"/>
      <c r="NOJ29" s="757"/>
      <c r="NOK29" s="757"/>
      <c r="NOL29" s="757"/>
      <c r="NOM29" s="757"/>
      <c r="NON29" s="757"/>
      <c r="NOO29" s="757"/>
      <c r="NOP29" s="757"/>
      <c r="NOQ29" s="757"/>
      <c r="NOR29" s="757"/>
      <c r="NOS29" s="757"/>
      <c r="NOT29" s="757"/>
      <c r="NOU29" s="757"/>
      <c r="NOV29" s="757"/>
      <c r="NOW29" s="757"/>
      <c r="NOX29" s="757"/>
      <c r="NOY29" s="757"/>
      <c r="NOZ29" s="757"/>
      <c r="NPA29" s="757"/>
      <c r="NPB29" s="757"/>
      <c r="NPC29" s="757"/>
      <c r="NPD29" s="757"/>
      <c r="NPE29" s="757"/>
      <c r="NPF29" s="757"/>
      <c r="NPG29" s="757"/>
      <c r="NPH29" s="757"/>
      <c r="NPI29" s="757"/>
      <c r="NPJ29" s="757"/>
      <c r="NPK29" s="757"/>
      <c r="NPL29" s="757"/>
      <c r="NPM29" s="757"/>
      <c r="NPN29" s="757"/>
      <c r="NPO29" s="757"/>
      <c r="NPP29" s="757"/>
      <c r="NPQ29" s="757"/>
      <c r="NPR29" s="757"/>
      <c r="NPS29" s="757"/>
      <c r="NPT29" s="757"/>
      <c r="NPU29" s="757"/>
      <c r="NPV29" s="757"/>
      <c r="NPW29" s="757"/>
      <c r="NPX29" s="757"/>
      <c r="NPY29" s="757"/>
      <c r="NPZ29" s="757"/>
      <c r="NQA29" s="757"/>
      <c r="NQB29" s="757"/>
      <c r="NQC29" s="757"/>
      <c r="NQD29" s="757"/>
      <c r="NQE29" s="757"/>
      <c r="NQF29" s="757"/>
      <c r="NQG29" s="757"/>
      <c r="NQH29" s="757"/>
      <c r="NQI29" s="757"/>
      <c r="NQJ29" s="757"/>
      <c r="NQK29" s="757"/>
      <c r="NQL29" s="757"/>
      <c r="NQM29" s="757"/>
      <c r="NQN29" s="757"/>
      <c r="NQO29" s="757"/>
      <c r="NQP29" s="757"/>
      <c r="NQQ29" s="757"/>
      <c r="NQR29" s="757"/>
      <c r="NQS29" s="757"/>
      <c r="NQT29" s="757"/>
      <c r="NQU29" s="757"/>
      <c r="NQV29" s="757"/>
      <c r="NQW29" s="757"/>
      <c r="NQX29" s="757"/>
      <c r="NQY29" s="757"/>
      <c r="NQZ29" s="757"/>
      <c r="NRA29" s="757"/>
      <c r="NRB29" s="757"/>
      <c r="NRC29" s="757"/>
      <c r="NRD29" s="757"/>
      <c r="NRE29" s="757"/>
      <c r="NRF29" s="757"/>
      <c r="NRG29" s="757"/>
      <c r="NRH29" s="757"/>
      <c r="NRI29" s="757"/>
      <c r="NRJ29" s="757"/>
      <c r="NRK29" s="757"/>
      <c r="NRL29" s="757"/>
      <c r="NRM29" s="757"/>
      <c r="NRN29" s="757"/>
      <c r="NRO29" s="757"/>
      <c r="NRP29" s="757"/>
      <c r="NRQ29" s="757"/>
      <c r="NRR29" s="757"/>
      <c r="NRS29" s="757"/>
      <c r="NRT29" s="757"/>
      <c r="NRU29" s="757"/>
      <c r="NRV29" s="757"/>
      <c r="NRW29" s="757"/>
      <c r="NRX29" s="757"/>
      <c r="NRY29" s="757"/>
      <c r="NRZ29" s="757"/>
      <c r="NSA29" s="757"/>
      <c r="NSB29" s="757"/>
      <c r="NSC29" s="757"/>
      <c r="NSD29" s="757"/>
      <c r="NSE29" s="757"/>
      <c r="NSF29" s="757"/>
      <c r="NSG29" s="757"/>
      <c r="NSH29" s="757"/>
      <c r="NSI29" s="757"/>
      <c r="NSJ29" s="757"/>
      <c r="NSK29" s="757"/>
      <c r="NSL29" s="757"/>
      <c r="NSM29" s="757"/>
      <c r="NSN29" s="757"/>
      <c r="NSO29" s="757"/>
      <c r="NSP29" s="757"/>
      <c r="NSQ29" s="757"/>
      <c r="NSR29" s="757"/>
      <c r="NSS29" s="757"/>
      <c r="NST29" s="757"/>
      <c r="NSU29" s="757"/>
      <c r="NSV29" s="757"/>
      <c r="NSW29" s="757"/>
      <c r="NSX29" s="757"/>
      <c r="NSY29" s="757"/>
      <c r="NSZ29" s="757"/>
      <c r="NTA29" s="757"/>
      <c r="NTB29" s="757"/>
      <c r="NTC29" s="757"/>
      <c r="NTD29" s="757"/>
      <c r="NTE29" s="757"/>
      <c r="NTF29" s="757"/>
      <c r="NTG29" s="757"/>
      <c r="NTH29" s="757"/>
      <c r="NTI29" s="757"/>
      <c r="NTJ29" s="757"/>
      <c r="NTK29" s="757"/>
      <c r="NTL29" s="757"/>
      <c r="NTM29" s="757"/>
      <c r="NTN29" s="757"/>
      <c r="NTO29" s="757"/>
      <c r="NTP29" s="757"/>
      <c r="NTQ29" s="757"/>
      <c r="NTR29" s="757"/>
      <c r="NTS29" s="757"/>
      <c r="NTT29" s="757"/>
      <c r="NTU29" s="757"/>
      <c r="NTV29" s="757"/>
      <c r="NTW29" s="757"/>
      <c r="NTX29" s="757"/>
      <c r="NTY29" s="757"/>
      <c r="NTZ29" s="757"/>
      <c r="NUA29" s="757"/>
      <c r="NUB29" s="757"/>
      <c r="NUC29" s="757"/>
      <c r="NUD29" s="757"/>
      <c r="NUE29" s="757"/>
      <c r="NUF29" s="757"/>
      <c r="NUG29" s="757"/>
      <c r="NUH29" s="757"/>
      <c r="NUI29" s="757"/>
      <c r="NUJ29" s="757"/>
      <c r="NUK29" s="757"/>
      <c r="NUL29" s="757"/>
      <c r="NUM29" s="757"/>
      <c r="NUN29" s="757"/>
      <c r="NUO29" s="757"/>
      <c r="NUP29" s="757"/>
      <c r="NUQ29" s="757"/>
      <c r="NUR29" s="757"/>
      <c r="NUS29" s="757"/>
      <c r="NUT29" s="757"/>
      <c r="NUU29" s="757"/>
      <c r="NUV29" s="757"/>
      <c r="NUW29" s="757"/>
      <c r="NUX29" s="757"/>
      <c r="NUY29" s="757"/>
      <c r="NUZ29" s="757"/>
      <c r="NVA29" s="757"/>
      <c r="NVB29" s="757"/>
      <c r="NVC29" s="757"/>
      <c r="NVD29" s="757"/>
      <c r="NVE29" s="757"/>
      <c r="NVF29" s="757"/>
      <c r="NVG29" s="757"/>
      <c r="NVH29" s="757"/>
      <c r="NVI29" s="757"/>
      <c r="NVJ29" s="757"/>
      <c r="NVK29" s="757"/>
      <c r="NVL29" s="757"/>
      <c r="NVM29" s="757"/>
      <c r="NVN29" s="757"/>
      <c r="NVO29" s="757"/>
      <c r="NVP29" s="757"/>
      <c r="NVQ29" s="757"/>
      <c r="NVR29" s="757"/>
      <c r="NVS29" s="757"/>
      <c r="NVT29" s="757"/>
      <c r="NVU29" s="757"/>
      <c r="NVV29" s="757"/>
      <c r="NVW29" s="757"/>
      <c r="NVX29" s="757"/>
      <c r="NVY29" s="757"/>
      <c r="NVZ29" s="757"/>
      <c r="NWA29" s="757"/>
      <c r="NWB29" s="757"/>
      <c r="NWC29" s="757"/>
      <c r="NWD29" s="757"/>
      <c r="NWE29" s="757"/>
      <c r="NWF29" s="757"/>
      <c r="NWG29" s="757"/>
      <c r="NWH29" s="757"/>
      <c r="NWI29" s="757"/>
      <c r="NWJ29" s="757"/>
      <c r="NWK29" s="757"/>
      <c r="NWL29" s="757"/>
      <c r="NWM29" s="757"/>
      <c r="NWN29" s="757"/>
      <c r="NWO29" s="757"/>
      <c r="NWP29" s="757"/>
      <c r="NWQ29" s="757"/>
      <c r="NWR29" s="757"/>
      <c r="NWS29" s="757"/>
      <c r="NWT29" s="757"/>
      <c r="NWU29" s="757"/>
      <c r="NWV29" s="757"/>
      <c r="NWW29" s="757"/>
      <c r="NWX29" s="757"/>
      <c r="NWY29" s="757"/>
      <c r="NWZ29" s="757"/>
      <c r="NXA29" s="757"/>
      <c r="NXB29" s="757"/>
      <c r="NXC29" s="757"/>
      <c r="NXD29" s="757"/>
      <c r="NXE29" s="757"/>
      <c r="NXF29" s="757"/>
      <c r="NXG29" s="757"/>
      <c r="NXH29" s="757"/>
      <c r="NXI29" s="757"/>
      <c r="NXJ29" s="757"/>
      <c r="NXK29" s="757"/>
      <c r="NXL29" s="757"/>
      <c r="NXM29" s="757"/>
      <c r="NXN29" s="757"/>
      <c r="NXO29" s="757"/>
      <c r="NXP29" s="757"/>
      <c r="NXQ29" s="757"/>
      <c r="NXR29" s="757"/>
      <c r="NXS29" s="757"/>
      <c r="NXT29" s="757"/>
      <c r="NXU29" s="757"/>
      <c r="NXV29" s="757"/>
      <c r="NXW29" s="757"/>
      <c r="NXX29" s="757"/>
      <c r="NXY29" s="757"/>
      <c r="NXZ29" s="757"/>
      <c r="NYA29" s="757"/>
      <c r="NYB29" s="757"/>
      <c r="NYC29" s="757"/>
      <c r="NYD29" s="757"/>
      <c r="NYE29" s="757"/>
      <c r="NYF29" s="757"/>
      <c r="NYG29" s="757"/>
      <c r="NYH29" s="757"/>
      <c r="NYI29" s="757"/>
      <c r="NYJ29" s="757"/>
      <c r="NYK29" s="757"/>
      <c r="NYL29" s="757"/>
      <c r="NYM29" s="757"/>
      <c r="NYN29" s="757"/>
      <c r="NYO29" s="757"/>
      <c r="NYP29" s="757"/>
      <c r="NYQ29" s="757"/>
      <c r="NYR29" s="757"/>
      <c r="NYS29" s="757"/>
      <c r="NYT29" s="757"/>
      <c r="NYU29" s="757"/>
      <c r="NYV29" s="757"/>
      <c r="NYW29" s="757"/>
      <c r="NYX29" s="757"/>
      <c r="NYY29" s="757"/>
      <c r="NYZ29" s="757"/>
      <c r="NZA29" s="757"/>
      <c r="NZB29" s="757"/>
      <c r="NZC29" s="757"/>
      <c r="NZD29" s="757"/>
      <c r="NZE29" s="757"/>
      <c r="NZF29" s="757"/>
      <c r="NZG29" s="757"/>
      <c r="NZH29" s="757"/>
      <c r="NZI29" s="757"/>
      <c r="NZJ29" s="757"/>
      <c r="NZK29" s="757"/>
      <c r="NZL29" s="757"/>
      <c r="NZM29" s="757"/>
      <c r="NZN29" s="757"/>
      <c r="NZO29" s="757"/>
      <c r="NZP29" s="757"/>
      <c r="NZQ29" s="757"/>
      <c r="NZR29" s="757"/>
      <c r="NZS29" s="757"/>
      <c r="NZT29" s="757"/>
      <c r="NZU29" s="757"/>
      <c r="NZV29" s="757"/>
      <c r="NZW29" s="757"/>
      <c r="NZX29" s="757"/>
      <c r="NZY29" s="757"/>
      <c r="NZZ29" s="757"/>
      <c r="OAA29" s="757"/>
      <c r="OAB29" s="757"/>
      <c r="OAC29" s="757"/>
      <c r="OAD29" s="757"/>
      <c r="OAE29" s="757"/>
      <c r="OAF29" s="757"/>
      <c r="OAG29" s="757"/>
      <c r="OAH29" s="757"/>
      <c r="OAI29" s="757"/>
      <c r="OAJ29" s="757"/>
      <c r="OAK29" s="757"/>
      <c r="OAL29" s="757"/>
      <c r="OAM29" s="757"/>
      <c r="OAN29" s="757"/>
      <c r="OAO29" s="757"/>
      <c r="OAP29" s="757"/>
      <c r="OAQ29" s="757"/>
      <c r="OAR29" s="757"/>
      <c r="OAS29" s="757"/>
      <c r="OAT29" s="757"/>
      <c r="OAU29" s="757"/>
      <c r="OAV29" s="757"/>
      <c r="OAW29" s="757"/>
      <c r="OAX29" s="757"/>
      <c r="OAY29" s="757"/>
      <c r="OAZ29" s="757"/>
      <c r="OBA29" s="757"/>
      <c r="OBB29" s="757"/>
      <c r="OBC29" s="757"/>
      <c r="OBD29" s="757"/>
      <c r="OBE29" s="757"/>
      <c r="OBF29" s="757"/>
      <c r="OBG29" s="757"/>
      <c r="OBH29" s="757"/>
      <c r="OBI29" s="757"/>
      <c r="OBJ29" s="757"/>
      <c r="OBK29" s="757"/>
      <c r="OBL29" s="757"/>
      <c r="OBM29" s="757"/>
      <c r="OBN29" s="757"/>
      <c r="OBO29" s="757"/>
      <c r="OBP29" s="757"/>
      <c r="OBQ29" s="757"/>
      <c r="OBR29" s="757"/>
      <c r="OBS29" s="757"/>
      <c r="OBT29" s="757"/>
      <c r="OBU29" s="757"/>
      <c r="OBV29" s="757"/>
      <c r="OBW29" s="757"/>
      <c r="OBX29" s="757"/>
      <c r="OBY29" s="757"/>
      <c r="OBZ29" s="757"/>
      <c r="OCA29" s="757"/>
      <c r="OCB29" s="757"/>
      <c r="OCC29" s="757"/>
      <c r="OCD29" s="757"/>
      <c r="OCE29" s="757"/>
      <c r="OCF29" s="757"/>
      <c r="OCG29" s="757"/>
      <c r="OCH29" s="757"/>
      <c r="OCI29" s="757"/>
      <c r="OCJ29" s="757"/>
      <c r="OCK29" s="757"/>
      <c r="OCL29" s="757"/>
      <c r="OCM29" s="757"/>
      <c r="OCN29" s="757"/>
      <c r="OCO29" s="757"/>
      <c r="OCP29" s="757"/>
      <c r="OCQ29" s="757"/>
      <c r="OCR29" s="757"/>
      <c r="OCS29" s="757"/>
      <c r="OCT29" s="757"/>
      <c r="OCU29" s="757"/>
      <c r="OCV29" s="757"/>
      <c r="OCW29" s="757"/>
      <c r="OCX29" s="757"/>
      <c r="OCY29" s="757"/>
      <c r="OCZ29" s="757"/>
      <c r="ODA29" s="757"/>
      <c r="ODB29" s="757"/>
      <c r="ODC29" s="757"/>
      <c r="ODD29" s="757"/>
      <c r="ODE29" s="757"/>
      <c r="ODF29" s="757"/>
      <c r="ODG29" s="757"/>
      <c r="ODH29" s="757"/>
      <c r="ODI29" s="757"/>
      <c r="ODJ29" s="757"/>
      <c r="ODK29" s="757"/>
      <c r="ODL29" s="757"/>
      <c r="ODM29" s="757"/>
      <c r="ODN29" s="757"/>
      <c r="ODO29" s="757"/>
      <c r="ODP29" s="757"/>
      <c r="ODQ29" s="757"/>
      <c r="ODR29" s="757"/>
      <c r="ODS29" s="757"/>
      <c r="ODT29" s="757"/>
      <c r="ODU29" s="757"/>
      <c r="ODV29" s="757"/>
      <c r="ODW29" s="757"/>
      <c r="ODX29" s="757"/>
      <c r="ODY29" s="757"/>
      <c r="ODZ29" s="757"/>
      <c r="OEA29" s="757"/>
      <c r="OEB29" s="757"/>
      <c r="OEC29" s="757"/>
      <c r="OED29" s="757"/>
      <c r="OEE29" s="757"/>
      <c r="OEF29" s="757"/>
      <c r="OEG29" s="757"/>
      <c r="OEH29" s="757"/>
      <c r="OEI29" s="757"/>
      <c r="OEJ29" s="757"/>
      <c r="OEK29" s="757"/>
      <c r="OEL29" s="757"/>
      <c r="OEM29" s="757"/>
      <c r="OEN29" s="757"/>
      <c r="OEO29" s="757"/>
      <c r="OEP29" s="757"/>
      <c r="OEQ29" s="757"/>
      <c r="OER29" s="757"/>
      <c r="OES29" s="757"/>
      <c r="OET29" s="757"/>
      <c r="OEU29" s="757"/>
      <c r="OEV29" s="757"/>
      <c r="OEW29" s="757"/>
      <c r="OEX29" s="757"/>
      <c r="OEY29" s="757"/>
      <c r="OEZ29" s="757"/>
      <c r="OFA29" s="757"/>
      <c r="OFB29" s="757"/>
      <c r="OFC29" s="757"/>
      <c r="OFD29" s="757"/>
      <c r="OFE29" s="757"/>
      <c r="OFF29" s="757"/>
      <c r="OFG29" s="757"/>
      <c r="OFH29" s="757"/>
      <c r="OFI29" s="757"/>
      <c r="OFJ29" s="757"/>
      <c r="OFK29" s="757"/>
      <c r="OFL29" s="757"/>
      <c r="OFM29" s="757"/>
      <c r="OFN29" s="757"/>
      <c r="OFO29" s="757"/>
      <c r="OFP29" s="757"/>
      <c r="OFQ29" s="757"/>
      <c r="OFR29" s="757"/>
      <c r="OFS29" s="757"/>
      <c r="OFT29" s="757"/>
      <c r="OFU29" s="757"/>
      <c r="OFV29" s="757"/>
      <c r="OFW29" s="757"/>
      <c r="OFX29" s="757"/>
      <c r="OFY29" s="757"/>
      <c r="OFZ29" s="757"/>
      <c r="OGA29" s="757"/>
      <c r="OGB29" s="757"/>
      <c r="OGC29" s="757"/>
      <c r="OGD29" s="757"/>
      <c r="OGE29" s="757"/>
      <c r="OGF29" s="757"/>
      <c r="OGG29" s="757"/>
      <c r="OGH29" s="757"/>
      <c r="OGI29" s="757"/>
      <c r="OGJ29" s="757"/>
      <c r="OGK29" s="757"/>
      <c r="OGL29" s="757"/>
      <c r="OGM29" s="757"/>
      <c r="OGN29" s="757"/>
      <c r="OGO29" s="757"/>
      <c r="OGP29" s="757"/>
      <c r="OGQ29" s="757"/>
      <c r="OGR29" s="757"/>
      <c r="OGS29" s="757"/>
      <c r="OGT29" s="757"/>
      <c r="OGU29" s="757"/>
      <c r="OGV29" s="757"/>
      <c r="OGW29" s="757"/>
      <c r="OGX29" s="757"/>
      <c r="OGY29" s="757"/>
      <c r="OGZ29" s="757"/>
      <c r="OHA29" s="757"/>
      <c r="OHB29" s="757"/>
      <c r="OHC29" s="757"/>
      <c r="OHD29" s="757"/>
      <c r="OHE29" s="757"/>
      <c r="OHF29" s="757"/>
      <c r="OHG29" s="757"/>
      <c r="OHH29" s="757"/>
      <c r="OHI29" s="757"/>
      <c r="OHJ29" s="757"/>
      <c r="OHK29" s="757"/>
      <c r="OHL29" s="757"/>
      <c r="OHM29" s="757"/>
      <c r="OHN29" s="757"/>
      <c r="OHO29" s="757"/>
      <c r="OHP29" s="757"/>
      <c r="OHQ29" s="757"/>
      <c r="OHR29" s="757"/>
      <c r="OHS29" s="757"/>
      <c r="OHT29" s="757"/>
      <c r="OHU29" s="757"/>
      <c r="OHV29" s="757"/>
      <c r="OHW29" s="757"/>
      <c r="OHX29" s="757"/>
      <c r="OHY29" s="757"/>
      <c r="OHZ29" s="757"/>
      <c r="OIA29" s="757"/>
      <c r="OIB29" s="757"/>
      <c r="OIC29" s="757"/>
      <c r="OID29" s="757"/>
      <c r="OIE29" s="757"/>
      <c r="OIF29" s="757"/>
      <c r="OIG29" s="757"/>
      <c r="OIH29" s="757"/>
      <c r="OII29" s="757"/>
      <c r="OIJ29" s="757"/>
      <c r="OIK29" s="757"/>
      <c r="OIL29" s="757"/>
      <c r="OIM29" s="757"/>
      <c r="OIN29" s="757"/>
      <c r="OIO29" s="757"/>
      <c r="OIP29" s="757"/>
      <c r="OIQ29" s="757"/>
      <c r="OIR29" s="757"/>
      <c r="OIS29" s="757"/>
      <c r="OIT29" s="757"/>
      <c r="OIU29" s="757"/>
      <c r="OIV29" s="757"/>
      <c r="OIW29" s="757"/>
      <c r="OIX29" s="757"/>
      <c r="OIY29" s="757"/>
      <c r="OIZ29" s="757"/>
      <c r="OJA29" s="757"/>
      <c r="OJB29" s="757"/>
      <c r="OJC29" s="757"/>
      <c r="OJD29" s="757"/>
      <c r="OJE29" s="757"/>
      <c r="OJF29" s="757"/>
      <c r="OJG29" s="757"/>
      <c r="OJH29" s="757"/>
      <c r="OJI29" s="757"/>
      <c r="OJJ29" s="757"/>
      <c r="OJK29" s="757"/>
      <c r="OJL29" s="757"/>
      <c r="OJM29" s="757"/>
      <c r="OJN29" s="757"/>
      <c r="OJO29" s="757"/>
      <c r="OJP29" s="757"/>
      <c r="OJQ29" s="757"/>
      <c r="OJR29" s="757"/>
      <c r="OJS29" s="757"/>
      <c r="OJT29" s="757"/>
      <c r="OJU29" s="757"/>
      <c r="OJV29" s="757"/>
      <c r="OJW29" s="757"/>
      <c r="OJX29" s="757"/>
      <c r="OJY29" s="757"/>
      <c r="OJZ29" s="757"/>
      <c r="OKA29" s="757"/>
      <c r="OKB29" s="757"/>
      <c r="OKC29" s="757"/>
      <c r="OKD29" s="757"/>
      <c r="OKE29" s="757"/>
      <c r="OKF29" s="757"/>
      <c r="OKG29" s="757"/>
      <c r="OKH29" s="757"/>
      <c r="OKI29" s="757"/>
      <c r="OKJ29" s="757"/>
      <c r="OKK29" s="757"/>
      <c r="OKL29" s="757"/>
      <c r="OKM29" s="757"/>
      <c r="OKN29" s="757"/>
      <c r="OKO29" s="757"/>
      <c r="OKP29" s="757"/>
      <c r="OKQ29" s="757"/>
      <c r="OKR29" s="757"/>
      <c r="OKS29" s="757"/>
      <c r="OKT29" s="757"/>
      <c r="OKU29" s="757"/>
      <c r="OKV29" s="757"/>
      <c r="OKW29" s="757"/>
      <c r="OKX29" s="757"/>
      <c r="OKY29" s="757"/>
      <c r="OKZ29" s="757"/>
      <c r="OLA29" s="757"/>
      <c r="OLB29" s="757"/>
      <c r="OLC29" s="757"/>
      <c r="OLD29" s="757"/>
      <c r="OLE29" s="757"/>
      <c r="OLF29" s="757"/>
      <c r="OLG29" s="757"/>
      <c r="OLH29" s="757"/>
      <c r="OLI29" s="757"/>
      <c r="OLJ29" s="757"/>
      <c r="OLK29" s="757"/>
      <c r="OLL29" s="757"/>
      <c r="OLM29" s="757"/>
      <c r="OLN29" s="757"/>
      <c r="OLO29" s="757"/>
      <c r="OLP29" s="757"/>
      <c r="OLQ29" s="757"/>
      <c r="OLR29" s="757"/>
      <c r="OLS29" s="757"/>
      <c r="OLT29" s="757"/>
      <c r="OLU29" s="757"/>
      <c r="OLV29" s="757"/>
      <c r="OLW29" s="757"/>
      <c r="OLX29" s="757"/>
      <c r="OLY29" s="757"/>
      <c r="OLZ29" s="757"/>
      <c r="OMA29" s="757"/>
      <c r="OMB29" s="757"/>
      <c r="OMC29" s="757"/>
      <c r="OMD29" s="757"/>
      <c r="OME29" s="757"/>
      <c r="OMF29" s="757"/>
      <c r="OMG29" s="757"/>
      <c r="OMH29" s="757"/>
      <c r="OMI29" s="757"/>
      <c r="OMJ29" s="757"/>
      <c r="OMK29" s="757"/>
      <c r="OML29" s="757"/>
      <c r="OMM29" s="757"/>
      <c r="OMN29" s="757"/>
      <c r="OMO29" s="757"/>
      <c r="OMP29" s="757"/>
      <c r="OMQ29" s="757"/>
      <c r="OMR29" s="757"/>
      <c r="OMS29" s="757"/>
      <c r="OMT29" s="757"/>
      <c r="OMU29" s="757"/>
      <c r="OMV29" s="757"/>
      <c r="OMW29" s="757"/>
      <c r="OMX29" s="757"/>
      <c r="OMY29" s="757"/>
      <c r="OMZ29" s="757"/>
      <c r="ONA29" s="757"/>
      <c r="ONB29" s="757"/>
      <c r="ONC29" s="757"/>
      <c r="OND29" s="757"/>
      <c r="ONE29" s="757"/>
      <c r="ONF29" s="757"/>
      <c r="ONG29" s="757"/>
      <c r="ONH29" s="757"/>
      <c r="ONI29" s="757"/>
      <c r="ONJ29" s="757"/>
      <c r="ONK29" s="757"/>
      <c r="ONL29" s="757"/>
      <c r="ONM29" s="757"/>
      <c r="ONN29" s="757"/>
      <c r="ONO29" s="757"/>
      <c r="ONP29" s="757"/>
      <c r="ONQ29" s="757"/>
      <c r="ONR29" s="757"/>
      <c r="ONS29" s="757"/>
      <c r="ONT29" s="757"/>
      <c r="ONU29" s="757"/>
      <c r="ONV29" s="757"/>
      <c r="ONW29" s="757"/>
      <c r="ONX29" s="757"/>
      <c r="ONY29" s="757"/>
      <c r="ONZ29" s="757"/>
      <c r="OOA29" s="757"/>
      <c r="OOB29" s="757"/>
      <c r="OOC29" s="757"/>
      <c r="OOD29" s="757"/>
      <c r="OOE29" s="757"/>
      <c r="OOF29" s="757"/>
      <c r="OOG29" s="757"/>
      <c r="OOH29" s="757"/>
      <c r="OOI29" s="757"/>
      <c r="OOJ29" s="757"/>
      <c r="OOK29" s="757"/>
      <c r="OOL29" s="757"/>
      <c r="OOM29" s="757"/>
      <c r="OON29" s="757"/>
      <c r="OOO29" s="757"/>
      <c r="OOP29" s="757"/>
      <c r="OOQ29" s="757"/>
      <c r="OOR29" s="757"/>
      <c r="OOS29" s="757"/>
      <c r="OOT29" s="757"/>
      <c r="OOU29" s="757"/>
      <c r="OOV29" s="757"/>
      <c r="OOW29" s="757"/>
      <c r="OOX29" s="757"/>
      <c r="OOY29" s="757"/>
      <c r="OOZ29" s="757"/>
      <c r="OPA29" s="757"/>
      <c r="OPB29" s="757"/>
      <c r="OPC29" s="757"/>
      <c r="OPD29" s="757"/>
      <c r="OPE29" s="757"/>
      <c r="OPF29" s="757"/>
      <c r="OPG29" s="757"/>
      <c r="OPH29" s="757"/>
      <c r="OPI29" s="757"/>
      <c r="OPJ29" s="757"/>
      <c r="OPK29" s="757"/>
      <c r="OPL29" s="757"/>
      <c r="OPM29" s="757"/>
      <c r="OPN29" s="757"/>
      <c r="OPO29" s="757"/>
      <c r="OPP29" s="757"/>
      <c r="OPQ29" s="757"/>
      <c r="OPR29" s="757"/>
      <c r="OPS29" s="757"/>
      <c r="OPT29" s="757"/>
      <c r="OPU29" s="757"/>
      <c r="OPV29" s="757"/>
      <c r="OPW29" s="757"/>
      <c r="OPX29" s="757"/>
      <c r="OPY29" s="757"/>
      <c r="OPZ29" s="757"/>
      <c r="OQA29" s="757"/>
      <c r="OQB29" s="757"/>
      <c r="OQC29" s="757"/>
      <c r="OQD29" s="757"/>
      <c r="OQE29" s="757"/>
      <c r="OQF29" s="757"/>
      <c r="OQG29" s="757"/>
      <c r="OQH29" s="757"/>
      <c r="OQI29" s="757"/>
      <c r="OQJ29" s="757"/>
      <c r="OQK29" s="757"/>
      <c r="OQL29" s="757"/>
      <c r="OQM29" s="757"/>
      <c r="OQN29" s="757"/>
      <c r="OQO29" s="757"/>
      <c r="OQP29" s="757"/>
      <c r="OQQ29" s="757"/>
      <c r="OQR29" s="757"/>
      <c r="OQS29" s="757"/>
      <c r="OQT29" s="757"/>
      <c r="OQU29" s="757"/>
      <c r="OQV29" s="757"/>
      <c r="OQW29" s="757"/>
      <c r="OQX29" s="757"/>
      <c r="OQY29" s="757"/>
      <c r="OQZ29" s="757"/>
      <c r="ORA29" s="757"/>
      <c r="ORB29" s="757"/>
      <c r="ORC29" s="757"/>
      <c r="ORD29" s="757"/>
      <c r="ORE29" s="757"/>
      <c r="ORF29" s="757"/>
      <c r="ORG29" s="757"/>
      <c r="ORH29" s="757"/>
      <c r="ORI29" s="757"/>
      <c r="ORJ29" s="757"/>
      <c r="ORK29" s="757"/>
      <c r="ORL29" s="757"/>
      <c r="ORM29" s="757"/>
      <c r="ORN29" s="757"/>
      <c r="ORO29" s="757"/>
      <c r="ORP29" s="757"/>
      <c r="ORQ29" s="757"/>
      <c r="ORR29" s="757"/>
      <c r="ORS29" s="757"/>
      <c r="ORT29" s="757"/>
      <c r="ORU29" s="757"/>
      <c r="ORV29" s="757"/>
      <c r="ORW29" s="757"/>
      <c r="ORX29" s="757"/>
      <c r="ORY29" s="757"/>
      <c r="ORZ29" s="757"/>
      <c r="OSA29" s="757"/>
      <c r="OSB29" s="757"/>
      <c r="OSC29" s="757"/>
      <c r="OSD29" s="757"/>
      <c r="OSE29" s="757"/>
      <c r="OSF29" s="757"/>
      <c r="OSG29" s="757"/>
      <c r="OSH29" s="757"/>
      <c r="OSI29" s="757"/>
      <c r="OSJ29" s="757"/>
      <c r="OSK29" s="757"/>
      <c r="OSL29" s="757"/>
      <c r="OSM29" s="757"/>
      <c r="OSN29" s="757"/>
      <c r="OSO29" s="757"/>
      <c r="OSP29" s="757"/>
      <c r="OSQ29" s="757"/>
      <c r="OSR29" s="757"/>
      <c r="OSS29" s="757"/>
      <c r="OST29" s="757"/>
      <c r="OSU29" s="757"/>
      <c r="OSV29" s="757"/>
      <c r="OSW29" s="757"/>
      <c r="OSX29" s="757"/>
      <c r="OSY29" s="757"/>
      <c r="OSZ29" s="757"/>
      <c r="OTA29" s="757"/>
      <c r="OTB29" s="757"/>
      <c r="OTC29" s="757"/>
      <c r="OTD29" s="757"/>
      <c r="OTE29" s="757"/>
      <c r="OTF29" s="757"/>
      <c r="OTG29" s="757"/>
      <c r="OTH29" s="757"/>
      <c r="OTI29" s="757"/>
      <c r="OTJ29" s="757"/>
      <c r="OTK29" s="757"/>
      <c r="OTL29" s="757"/>
      <c r="OTM29" s="757"/>
      <c r="OTN29" s="757"/>
      <c r="OTO29" s="757"/>
      <c r="OTP29" s="757"/>
      <c r="OTQ29" s="757"/>
      <c r="OTR29" s="757"/>
      <c r="OTS29" s="757"/>
      <c r="OTT29" s="757"/>
      <c r="OTU29" s="757"/>
      <c r="OTV29" s="757"/>
      <c r="OTW29" s="757"/>
      <c r="OTX29" s="757"/>
      <c r="OTY29" s="757"/>
      <c r="OTZ29" s="757"/>
      <c r="OUA29" s="757"/>
      <c r="OUB29" s="757"/>
      <c r="OUC29" s="757"/>
      <c r="OUD29" s="757"/>
      <c r="OUE29" s="757"/>
      <c r="OUF29" s="757"/>
      <c r="OUG29" s="757"/>
      <c r="OUH29" s="757"/>
      <c r="OUI29" s="757"/>
      <c r="OUJ29" s="757"/>
      <c r="OUK29" s="757"/>
      <c r="OUL29" s="757"/>
      <c r="OUM29" s="757"/>
      <c r="OUN29" s="757"/>
      <c r="OUO29" s="757"/>
      <c r="OUP29" s="757"/>
      <c r="OUQ29" s="757"/>
      <c r="OUR29" s="757"/>
      <c r="OUS29" s="757"/>
      <c r="OUT29" s="757"/>
      <c r="OUU29" s="757"/>
      <c r="OUV29" s="757"/>
      <c r="OUW29" s="757"/>
      <c r="OUX29" s="757"/>
      <c r="OUY29" s="757"/>
      <c r="OUZ29" s="757"/>
      <c r="OVA29" s="757"/>
      <c r="OVB29" s="757"/>
      <c r="OVC29" s="757"/>
      <c r="OVD29" s="757"/>
      <c r="OVE29" s="757"/>
      <c r="OVF29" s="757"/>
      <c r="OVG29" s="757"/>
      <c r="OVH29" s="757"/>
      <c r="OVI29" s="757"/>
      <c r="OVJ29" s="757"/>
      <c r="OVK29" s="757"/>
      <c r="OVL29" s="757"/>
      <c r="OVM29" s="757"/>
      <c r="OVN29" s="757"/>
      <c r="OVO29" s="757"/>
      <c r="OVP29" s="757"/>
      <c r="OVQ29" s="757"/>
      <c r="OVR29" s="757"/>
      <c r="OVS29" s="757"/>
      <c r="OVT29" s="757"/>
      <c r="OVU29" s="757"/>
      <c r="OVV29" s="757"/>
      <c r="OVW29" s="757"/>
      <c r="OVX29" s="757"/>
      <c r="OVY29" s="757"/>
      <c r="OVZ29" s="757"/>
      <c r="OWA29" s="757"/>
      <c r="OWB29" s="757"/>
      <c r="OWC29" s="757"/>
      <c r="OWD29" s="757"/>
      <c r="OWE29" s="757"/>
      <c r="OWF29" s="757"/>
      <c r="OWG29" s="757"/>
      <c r="OWH29" s="757"/>
      <c r="OWI29" s="757"/>
      <c r="OWJ29" s="757"/>
      <c r="OWK29" s="757"/>
      <c r="OWL29" s="757"/>
      <c r="OWM29" s="757"/>
      <c r="OWN29" s="757"/>
      <c r="OWO29" s="757"/>
      <c r="OWP29" s="757"/>
      <c r="OWQ29" s="757"/>
      <c r="OWR29" s="757"/>
      <c r="OWS29" s="757"/>
      <c r="OWT29" s="757"/>
      <c r="OWU29" s="757"/>
      <c r="OWV29" s="757"/>
      <c r="OWW29" s="757"/>
      <c r="OWX29" s="757"/>
      <c r="OWY29" s="757"/>
      <c r="OWZ29" s="757"/>
      <c r="OXA29" s="757"/>
      <c r="OXB29" s="757"/>
      <c r="OXC29" s="757"/>
      <c r="OXD29" s="757"/>
      <c r="OXE29" s="757"/>
      <c r="OXF29" s="757"/>
      <c r="OXG29" s="757"/>
      <c r="OXH29" s="757"/>
      <c r="OXI29" s="757"/>
      <c r="OXJ29" s="757"/>
      <c r="OXK29" s="757"/>
      <c r="OXL29" s="757"/>
      <c r="OXM29" s="757"/>
      <c r="OXN29" s="757"/>
      <c r="OXO29" s="757"/>
      <c r="OXP29" s="757"/>
      <c r="OXQ29" s="757"/>
      <c r="OXR29" s="757"/>
      <c r="OXS29" s="757"/>
      <c r="OXT29" s="757"/>
      <c r="OXU29" s="757"/>
      <c r="OXV29" s="757"/>
      <c r="OXW29" s="757"/>
      <c r="OXX29" s="757"/>
      <c r="OXY29" s="757"/>
      <c r="OXZ29" s="757"/>
      <c r="OYA29" s="757"/>
      <c r="OYB29" s="757"/>
      <c r="OYC29" s="757"/>
      <c r="OYD29" s="757"/>
      <c r="OYE29" s="757"/>
      <c r="OYF29" s="757"/>
      <c r="OYG29" s="757"/>
      <c r="OYH29" s="757"/>
      <c r="OYI29" s="757"/>
      <c r="OYJ29" s="757"/>
      <c r="OYK29" s="757"/>
      <c r="OYL29" s="757"/>
      <c r="OYM29" s="757"/>
      <c r="OYN29" s="757"/>
      <c r="OYO29" s="757"/>
      <c r="OYP29" s="757"/>
      <c r="OYQ29" s="757"/>
      <c r="OYR29" s="757"/>
      <c r="OYS29" s="757"/>
      <c r="OYT29" s="757"/>
      <c r="OYU29" s="757"/>
      <c r="OYV29" s="757"/>
      <c r="OYW29" s="757"/>
      <c r="OYX29" s="757"/>
      <c r="OYY29" s="757"/>
      <c r="OYZ29" s="757"/>
      <c r="OZA29" s="757"/>
      <c r="OZB29" s="757"/>
      <c r="OZC29" s="757"/>
      <c r="OZD29" s="757"/>
      <c r="OZE29" s="757"/>
      <c r="OZF29" s="757"/>
      <c r="OZG29" s="757"/>
      <c r="OZH29" s="757"/>
      <c r="OZI29" s="757"/>
      <c r="OZJ29" s="757"/>
      <c r="OZK29" s="757"/>
      <c r="OZL29" s="757"/>
      <c r="OZM29" s="757"/>
      <c r="OZN29" s="757"/>
      <c r="OZO29" s="757"/>
      <c r="OZP29" s="757"/>
      <c r="OZQ29" s="757"/>
      <c r="OZR29" s="757"/>
      <c r="OZS29" s="757"/>
      <c r="OZT29" s="757"/>
      <c r="OZU29" s="757"/>
      <c r="OZV29" s="757"/>
      <c r="OZW29" s="757"/>
      <c r="OZX29" s="757"/>
      <c r="OZY29" s="757"/>
      <c r="OZZ29" s="757"/>
      <c r="PAA29" s="757"/>
      <c r="PAB29" s="757"/>
      <c r="PAC29" s="757"/>
      <c r="PAD29" s="757"/>
      <c r="PAE29" s="757"/>
      <c r="PAF29" s="757"/>
      <c r="PAG29" s="757"/>
      <c r="PAH29" s="757"/>
      <c r="PAI29" s="757"/>
      <c r="PAJ29" s="757"/>
      <c r="PAK29" s="757"/>
      <c r="PAL29" s="757"/>
      <c r="PAM29" s="757"/>
      <c r="PAN29" s="757"/>
      <c r="PAO29" s="757"/>
      <c r="PAP29" s="757"/>
      <c r="PAQ29" s="757"/>
      <c r="PAR29" s="757"/>
      <c r="PAS29" s="757"/>
      <c r="PAT29" s="757"/>
      <c r="PAU29" s="757"/>
      <c r="PAV29" s="757"/>
      <c r="PAW29" s="757"/>
      <c r="PAX29" s="757"/>
      <c r="PAY29" s="757"/>
      <c r="PAZ29" s="757"/>
      <c r="PBA29" s="757"/>
      <c r="PBB29" s="757"/>
      <c r="PBC29" s="757"/>
      <c r="PBD29" s="757"/>
      <c r="PBE29" s="757"/>
      <c r="PBF29" s="757"/>
      <c r="PBG29" s="757"/>
      <c r="PBH29" s="757"/>
      <c r="PBI29" s="757"/>
      <c r="PBJ29" s="757"/>
      <c r="PBK29" s="757"/>
      <c r="PBL29" s="757"/>
      <c r="PBM29" s="757"/>
      <c r="PBN29" s="757"/>
      <c r="PBO29" s="757"/>
      <c r="PBP29" s="757"/>
      <c r="PBQ29" s="757"/>
      <c r="PBR29" s="757"/>
      <c r="PBS29" s="757"/>
      <c r="PBT29" s="757"/>
      <c r="PBU29" s="757"/>
      <c r="PBV29" s="757"/>
      <c r="PBW29" s="757"/>
      <c r="PBX29" s="757"/>
      <c r="PBY29" s="757"/>
      <c r="PBZ29" s="757"/>
      <c r="PCA29" s="757"/>
      <c r="PCB29" s="757"/>
      <c r="PCC29" s="757"/>
      <c r="PCD29" s="757"/>
      <c r="PCE29" s="757"/>
      <c r="PCF29" s="757"/>
      <c r="PCG29" s="757"/>
      <c r="PCH29" s="757"/>
      <c r="PCI29" s="757"/>
      <c r="PCJ29" s="757"/>
      <c r="PCK29" s="757"/>
      <c r="PCL29" s="757"/>
      <c r="PCM29" s="757"/>
      <c r="PCN29" s="757"/>
      <c r="PCO29" s="757"/>
      <c r="PCP29" s="757"/>
      <c r="PCQ29" s="757"/>
      <c r="PCR29" s="757"/>
      <c r="PCS29" s="757"/>
      <c r="PCT29" s="757"/>
      <c r="PCU29" s="757"/>
      <c r="PCV29" s="757"/>
      <c r="PCW29" s="757"/>
      <c r="PCX29" s="757"/>
      <c r="PCY29" s="757"/>
      <c r="PCZ29" s="757"/>
      <c r="PDA29" s="757"/>
      <c r="PDB29" s="757"/>
      <c r="PDC29" s="757"/>
      <c r="PDD29" s="757"/>
      <c r="PDE29" s="757"/>
      <c r="PDF29" s="757"/>
      <c r="PDG29" s="757"/>
      <c r="PDH29" s="757"/>
      <c r="PDI29" s="757"/>
      <c r="PDJ29" s="757"/>
      <c r="PDK29" s="757"/>
      <c r="PDL29" s="757"/>
      <c r="PDM29" s="757"/>
      <c r="PDN29" s="757"/>
      <c r="PDO29" s="757"/>
      <c r="PDP29" s="757"/>
      <c r="PDQ29" s="757"/>
      <c r="PDR29" s="757"/>
      <c r="PDS29" s="757"/>
      <c r="PDT29" s="757"/>
      <c r="PDU29" s="757"/>
      <c r="PDV29" s="757"/>
      <c r="PDW29" s="757"/>
      <c r="PDX29" s="757"/>
      <c r="PDY29" s="757"/>
      <c r="PDZ29" s="757"/>
      <c r="PEA29" s="757"/>
      <c r="PEB29" s="757"/>
      <c r="PEC29" s="757"/>
      <c r="PED29" s="757"/>
      <c r="PEE29" s="757"/>
      <c r="PEF29" s="757"/>
      <c r="PEG29" s="757"/>
      <c r="PEH29" s="757"/>
      <c r="PEI29" s="757"/>
      <c r="PEJ29" s="757"/>
      <c r="PEK29" s="757"/>
      <c r="PEL29" s="757"/>
      <c r="PEM29" s="757"/>
      <c r="PEN29" s="757"/>
      <c r="PEO29" s="757"/>
      <c r="PEP29" s="757"/>
      <c r="PEQ29" s="757"/>
      <c r="PER29" s="757"/>
      <c r="PES29" s="757"/>
      <c r="PET29" s="757"/>
      <c r="PEU29" s="757"/>
      <c r="PEV29" s="757"/>
      <c r="PEW29" s="757"/>
      <c r="PEX29" s="757"/>
      <c r="PEY29" s="757"/>
      <c r="PEZ29" s="757"/>
      <c r="PFA29" s="757"/>
      <c r="PFB29" s="757"/>
      <c r="PFC29" s="757"/>
      <c r="PFD29" s="757"/>
      <c r="PFE29" s="757"/>
      <c r="PFF29" s="757"/>
      <c r="PFG29" s="757"/>
      <c r="PFH29" s="757"/>
      <c r="PFI29" s="757"/>
      <c r="PFJ29" s="757"/>
      <c r="PFK29" s="757"/>
      <c r="PFL29" s="757"/>
      <c r="PFM29" s="757"/>
      <c r="PFN29" s="757"/>
      <c r="PFO29" s="757"/>
      <c r="PFP29" s="757"/>
      <c r="PFQ29" s="757"/>
      <c r="PFR29" s="757"/>
      <c r="PFS29" s="757"/>
      <c r="PFT29" s="757"/>
      <c r="PFU29" s="757"/>
      <c r="PFV29" s="757"/>
      <c r="PFW29" s="757"/>
      <c r="PFX29" s="757"/>
      <c r="PFY29" s="757"/>
      <c r="PFZ29" s="757"/>
      <c r="PGA29" s="757"/>
      <c r="PGB29" s="757"/>
      <c r="PGC29" s="757"/>
      <c r="PGD29" s="757"/>
      <c r="PGE29" s="757"/>
      <c r="PGF29" s="757"/>
      <c r="PGG29" s="757"/>
      <c r="PGH29" s="757"/>
      <c r="PGI29" s="757"/>
      <c r="PGJ29" s="757"/>
      <c r="PGK29" s="757"/>
      <c r="PGL29" s="757"/>
      <c r="PGM29" s="757"/>
      <c r="PGN29" s="757"/>
      <c r="PGO29" s="757"/>
      <c r="PGP29" s="757"/>
      <c r="PGQ29" s="757"/>
      <c r="PGR29" s="757"/>
      <c r="PGS29" s="757"/>
      <c r="PGT29" s="757"/>
      <c r="PGU29" s="757"/>
      <c r="PGV29" s="757"/>
      <c r="PGW29" s="757"/>
      <c r="PGX29" s="757"/>
      <c r="PGY29" s="757"/>
      <c r="PGZ29" s="757"/>
      <c r="PHA29" s="757"/>
      <c r="PHB29" s="757"/>
      <c r="PHC29" s="757"/>
      <c r="PHD29" s="757"/>
      <c r="PHE29" s="757"/>
      <c r="PHF29" s="757"/>
      <c r="PHG29" s="757"/>
      <c r="PHH29" s="757"/>
      <c r="PHI29" s="757"/>
      <c r="PHJ29" s="757"/>
      <c r="PHK29" s="757"/>
      <c r="PHL29" s="757"/>
      <c r="PHM29" s="757"/>
      <c r="PHN29" s="757"/>
      <c r="PHO29" s="757"/>
      <c r="PHP29" s="757"/>
      <c r="PHQ29" s="757"/>
      <c r="PHR29" s="757"/>
      <c r="PHS29" s="757"/>
      <c r="PHT29" s="757"/>
      <c r="PHU29" s="757"/>
      <c r="PHV29" s="757"/>
      <c r="PHW29" s="757"/>
      <c r="PHX29" s="757"/>
      <c r="PHY29" s="757"/>
      <c r="PHZ29" s="757"/>
      <c r="PIA29" s="757"/>
      <c r="PIB29" s="757"/>
      <c r="PIC29" s="757"/>
      <c r="PID29" s="757"/>
      <c r="PIE29" s="757"/>
      <c r="PIF29" s="757"/>
      <c r="PIG29" s="757"/>
      <c r="PIH29" s="757"/>
      <c r="PII29" s="757"/>
      <c r="PIJ29" s="757"/>
      <c r="PIK29" s="757"/>
      <c r="PIL29" s="757"/>
      <c r="PIM29" s="757"/>
      <c r="PIN29" s="757"/>
      <c r="PIO29" s="757"/>
      <c r="PIP29" s="757"/>
      <c r="PIQ29" s="757"/>
      <c r="PIR29" s="757"/>
      <c r="PIS29" s="757"/>
      <c r="PIT29" s="757"/>
      <c r="PIU29" s="757"/>
      <c r="PIV29" s="757"/>
      <c r="PIW29" s="757"/>
      <c r="PIX29" s="757"/>
      <c r="PIY29" s="757"/>
      <c r="PIZ29" s="757"/>
      <c r="PJA29" s="757"/>
      <c r="PJB29" s="757"/>
      <c r="PJC29" s="757"/>
      <c r="PJD29" s="757"/>
      <c r="PJE29" s="757"/>
      <c r="PJF29" s="757"/>
      <c r="PJG29" s="757"/>
      <c r="PJH29" s="757"/>
      <c r="PJI29" s="757"/>
      <c r="PJJ29" s="757"/>
      <c r="PJK29" s="757"/>
      <c r="PJL29" s="757"/>
      <c r="PJM29" s="757"/>
      <c r="PJN29" s="757"/>
      <c r="PJO29" s="757"/>
      <c r="PJP29" s="757"/>
      <c r="PJQ29" s="757"/>
      <c r="PJR29" s="757"/>
      <c r="PJS29" s="757"/>
      <c r="PJT29" s="757"/>
      <c r="PJU29" s="757"/>
      <c r="PJV29" s="757"/>
      <c r="PJW29" s="757"/>
      <c r="PJX29" s="757"/>
      <c r="PJY29" s="757"/>
      <c r="PJZ29" s="757"/>
      <c r="PKA29" s="757"/>
      <c r="PKB29" s="757"/>
      <c r="PKC29" s="757"/>
      <c r="PKD29" s="757"/>
      <c r="PKE29" s="757"/>
      <c r="PKF29" s="757"/>
      <c r="PKG29" s="757"/>
      <c r="PKH29" s="757"/>
      <c r="PKI29" s="757"/>
      <c r="PKJ29" s="757"/>
      <c r="PKK29" s="757"/>
      <c r="PKL29" s="757"/>
      <c r="PKM29" s="757"/>
      <c r="PKN29" s="757"/>
      <c r="PKO29" s="757"/>
      <c r="PKP29" s="757"/>
      <c r="PKQ29" s="757"/>
      <c r="PKR29" s="757"/>
      <c r="PKS29" s="757"/>
      <c r="PKT29" s="757"/>
      <c r="PKU29" s="757"/>
      <c r="PKV29" s="757"/>
      <c r="PKW29" s="757"/>
      <c r="PKX29" s="757"/>
      <c r="PKY29" s="757"/>
      <c r="PKZ29" s="757"/>
      <c r="PLA29" s="757"/>
      <c r="PLB29" s="757"/>
      <c r="PLC29" s="757"/>
      <c r="PLD29" s="757"/>
      <c r="PLE29" s="757"/>
      <c r="PLF29" s="757"/>
      <c r="PLG29" s="757"/>
      <c r="PLH29" s="757"/>
      <c r="PLI29" s="757"/>
      <c r="PLJ29" s="757"/>
      <c r="PLK29" s="757"/>
      <c r="PLL29" s="757"/>
      <c r="PLM29" s="757"/>
      <c r="PLN29" s="757"/>
      <c r="PLO29" s="757"/>
      <c r="PLP29" s="757"/>
      <c r="PLQ29" s="757"/>
      <c r="PLR29" s="757"/>
      <c r="PLS29" s="757"/>
      <c r="PLT29" s="757"/>
      <c r="PLU29" s="757"/>
      <c r="PLV29" s="757"/>
      <c r="PLW29" s="757"/>
      <c r="PLX29" s="757"/>
      <c r="PLY29" s="757"/>
      <c r="PLZ29" s="757"/>
      <c r="PMA29" s="757"/>
      <c r="PMB29" s="757"/>
      <c r="PMC29" s="757"/>
      <c r="PMD29" s="757"/>
      <c r="PME29" s="757"/>
      <c r="PMF29" s="757"/>
      <c r="PMG29" s="757"/>
      <c r="PMH29" s="757"/>
      <c r="PMI29" s="757"/>
      <c r="PMJ29" s="757"/>
      <c r="PMK29" s="757"/>
      <c r="PML29" s="757"/>
      <c r="PMM29" s="757"/>
      <c r="PMN29" s="757"/>
      <c r="PMO29" s="757"/>
      <c r="PMP29" s="757"/>
      <c r="PMQ29" s="757"/>
      <c r="PMR29" s="757"/>
      <c r="PMS29" s="757"/>
      <c r="PMT29" s="757"/>
      <c r="PMU29" s="757"/>
      <c r="PMV29" s="757"/>
      <c r="PMW29" s="757"/>
      <c r="PMX29" s="757"/>
      <c r="PMY29" s="757"/>
      <c r="PMZ29" s="757"/>
      <c r="PNA29" s="757"/>
      <c r="PNB29" s="757"/>
      <c r="PNC29" s="757"/>
      <c r="PND29" s="757"/>
      <c r="PNE29" s="757"/>
      <c r="PNF29" s="757"/>
      <c r="PNG29" s="757"/>
      <c r="PNH29" s="757"/>
      <c r="PNI29" s="757"/>
      <c r="PNJ29" s="757"/>
      <c r="PNK29" s="757"/>
      <c r="PNL29" s="757"/>
      <c r="PNM29" s="757"/>
      <c r="PNN29" s="757"/>
      <c r="PNO29" s="757"/>
      <c r="PNP29" s="757"/>
      <c r="PNQ29" s="757"/>
      <c r="PNR29" s="757"/>
      <c r="PNS29" s="757"/>
      <c r="PNT29" s="757"/>
      <c r="PNU29" s="757"/>
      <c r="PNV29" s="757"/>
      <c r="PNW29" s="757"/>
      <c r="PNX29" s="757"/>
      <c r="PNY29" s="757"/>
      <c r="PNZ29" s="757"/>
      <c r="POA29" s="757"/>
      <c r="POB29" s="757"/>
      <c r="POC29" s="757"/>
      <c r="POD29" s="757"/>
      <c r="POE29" s="757"/>
      <c r="POF29" s="757"/>
      <c r="POG29" s="757"/>
      <c r="POH29" s="757"/>
      <c r="POI29" s="757"/>
      <c r="POJ29" s="757"/>
      <c r="POK29" s="757"/>
      <c r="POL29" s="757"/>
      <c r="POM29" s="757"/>
      <c r="PON29" s="757"/>
      <c r="POO29" s="757"/>
      <c r="POP29" s="757"/>
      <c r="POQ29" s="757"/>
      <c r="POR29" s="757"/>
      <c r="POS29" s="757"/>
      <c r="POT29" s="757"/>
      <c r="POU29" s="757"/>
      <c r="POV29" s="757"/>
      <c r="POW29" s="757"/>
      <c r="POX29" s="757"/>
      <c r="POY29" s="757"/>
      <c r="POZ29" s="757"/>
      <c r="PPA29" s="757"/>
      <c r="PPB29" s="757"/>
      <c r="PPC29" s="757"/>
      <c r="PPD29" s="757"/>
      <c r="PPE29" s="757"/>
      <c r="PPF29" s="757"/>
      <c r="PPG29" s="757"/>
      <c r="PPH29" s="757"/>
      <c r="PPI29" s="757"/>
      <c r="PPJ29" s="757"/>
      <c r="PPK29" s="757"/>
      <c r="PPL29" s="757"/>
      <c r="PPM29" s="757"/>
      <c r="PPN29" s="757"/>
      <c r="PPO29" s="757"/>
      <c r="PPP29" s="757"/>
      <c r="PPQ29" s="757"/>
      <c r="PPR29" s="757"/>
      <c r="PPS29" s="757"/>
      <c r="PPT29" s="757"/>
      <c r="PPU29" s="757"/>
      <c r="PPV29" s="757"/>
      <c r="PPW29" s="757"/>
      <c r="PPX29" s="757"/>
      <c r="PPY29" s="757"/>
      <c r="PPZ29" s="757"/>
      <c r="PQA29" s="757"/>
      <c r="PQB29" s="757"/>
      <c r="PQC29" s="757"/>
      <c r="PQD29" s="757"/>
      <c r="PQE29" s="757"/>
      <c r="PQF29" s="757"/>
      <c r="PQG29" s="757"/>
      <c r="PQH29" s="757"/>
      <c r="PQI29" s="757"/>
      <c r="PQJ29" s="757"/>
      <c r="PQK29" s="757"/>
      <c r="PQL29" s="757"/>
      <c r="PQM29" s="757"/>
      <c r="PQN29" s="757"/>
      <c r="PQO29" s="757"/>
      <c r="PQP29" s="757"/>
      <c r="PQQ29" s="757"/>
      <c r="PQR29" s="757"/>
      <c r="PQS29" s="757"/>
      <c r="PQT29" s="757"/>
      <c r="PQU29" s="757"/>
      <c r="PQV29" s="757"/>
      <c r="PQW29" s="757"/>
      <c r="PQX29" s="757"/>
      <c r="PQY29" s="757"/>
      <c r="PQZ29" s="757"/>
      <c r="PRA29" s="757"/>
      <c r="PRB29" s="757"/>
      <c r="PRC29" s="757"/>
      <c r="PRD29" s="757"/>
      <c r="PRE29" s="757"/>
      <c r="PRF29" s="757"/>
      <c r="PRG29" s="757"/>
      <c r="PRH29" s="757"/>
      <c r="PRI29" s="757"/>
      <c r="PRJ29" s="757"/>
      <c r="PRK29" s="757"/>
      <c r="PRL29" s="757"/>
      <c r="PRM29" s="757"/>
      <c r="PRN29" s="757"/>
      <c r="PRO29" s="757"/>
      <c r="PRP29" s="757"/>
      <c r="PRQ29" s="757"/>
      <c r="PRR29" s="757"/>
      <c r="PRS29" s="757"/>
      <c r="PRT29" s="757"/>
      <c r="PRU29" s="757"/>
      <c r="PRV29" s="757"/>
      <c r="PRW29" s="757"/>
      <c r="PRX29" s="757"/>
      <c r="PRY29" s="757"/>
      <c r="PRZ29" s="757"/>
      <c r="PSA29" s="757"/>
      <c r="PSB29" s="757"/>
      <c r="PSC29" s="757"/>
      <c r="PSD29" s="757"/>
      <c r="PSE29" s="757"/>
      <c r="PSF29" s="757"/>
      <c r="PSG29" s="757"/>
      <c r="PSH29" s="757"/>
      <c r="PSI29" s="757"/>
      <c r="PSJ29" s="757"/>
      <c r="PSK29" s="757"/>
      <c r="PSL29" s="757"/>
      <c r="PSM29" s="757"/>
      <c r="PSN29" s="757"/>
      <c r="PSO29" s="757"/>
      <c r="PSP29" s="757"/>
      <c r="PSQ29" s="757"/>
      <c r="PSR29" s="757"/>
      <c r="PSS29" s="757"/>
      <c r="PST29" s="757"/>
      <c r="PSU29" s="757"/>
      <c r="PSV29" s="757"/>
      <c r="PSW29" s="757"/>
      <c r="PSX29" s="757"/>
      <c r="PSY29" s="757"/>
      <c r="PSZ29" s="757"/>
      <c r="PTA29" s="757"/>
      <c r="PTB29" s="757"/>
      <c r="PTC29" s="757"/>
      <c r="PTD29" s="757"/>
      <c r="PTE29" s="757"/>
      <c r="PTF29" s="757"/>
      <c r="PTG29" s="757"/>
      <c r="PTH29" s="757"/>
      <c r="PTI29" s="757"/>
      <c r="PTJ29" s="757"/>
      <c r="PTK29" s="757"/>
      <c r="PTL29" s="757"/>
      <c r="PTM29" s="757"/>
      <c r="PTN29" s="757"/>
      <c r="PTO29" s="757"/>
      <c r="PTP29" s="757"/>
      <c r="PTQ29" s="757"/>
      <c r="PTR29" s="757"/>
      <c r="PTS29" s="757"/>
      <c r="PTT29" s="757"/>
      <c r="PTU29" s="757"/>
      <c r="PTV29" s="757"/>
      <c r="PTW29" s="757"/>
      <c r="PTX29" s="757"/>
      <c r="PTY29" s="757"/>
      <c r="PTZ29" s="757"/>
      <c r="PUA29" s="757"/>
      <c r="PUB29" s="757"/>
      <c r="PUC29" s="757"/>
      <c r="PUD29" s="757"/>
      <c r="PUE29" s="757"/>
      <c r="PUF29" s="757"/>
      <c r="PUG29" s="757"/>
      <c r="PUH29" s="757"/>
      <c r="PUI29" s="757"/>
      <c r="PUJ29" s="757"/>
      <c r="PUK29" s="757"/>
      <c r="PUL29" s="757"/>
      <c r="PUM29" s="757"/>
      <c r="PUN29" s="757"/>
      <c r="PUO29" s="757"/>
      <c r="PUP29" s="757"/>
      <c r="PUQ29" s="757"/>
      <c r="PUR29" s="757"/>
      <c r="PUS29" s="757"/>
      <c r="PUT29" s="757"/>
      <c r="PUU29" s="757"/>
      <c r="PUV29" s="757"/>
      <c r="PUW29" s="757"/>
      <c r="PUX29" s="757"/>
      <c r="PUY29" s="757"/>
      <c r="PUZ29" s="757"/>
      <c r="PVA29" s="757"/>
      <c r="PVB29" s="757"/>
      <c r="PVC29" s="757"/>
      <c r="PVD29" s="757"/>
      <c r="PVE29" s="757"/>
      <c r="PVF29" s="757"/>
      <c r="PVG29" s="757"/>
      <c r="PVH29" s="757"/>
      <c r="PVI29" s="757"/>
      <c r="PVJ29" s="757"/>
      <c r="PVK29" s="757"/>
      <c r="PVL29" s="757"/>
      <c r="PVM29" s="757"/>
      <c r="PVN29" s="757"/>
      <c r="PVO29" s="757"/>
      <c r="PVP29" s="757"/>
      <c r="PVQ29" s="757"/>
      <c r="PVR29" s="757"/>
      <c r="PVS29" s="757"/>
      <c r="PVT29" s="757"/>
      <c r="PVU29" s="757"/>
      <c r="PVV29" s="757"/>
      <c r="PVW29" s="757"/>
      <c r="PVX29" s="757"/>
      <c r="PVY29" s="757"/>
      <c r="PVZ29" s="757"/>
      <c r="PWA29" s="757"/>
      <c r="PWB29" s="757"/>
      <c r="PWC29" s="757"/>
      <c r="PWD29" s="757"/>
      <c r="PWE29" s="757"/>
      <c r="PWF29" s="757"/>
      <c r="PWG29" s="757"/>
      <c r="PWH29" s="757"/>
      <c r="PWI29" s="757"/>
      <c r="PWJ29" s="757"/>
      <c r="PWK29" s="757"/>
      <c r="PWL29" s="757"/>
      <c r="PWM29" s="757"/>
      <c r="PWN29" s="757"/>
      <c r="PWO29" s="757"/>
      <c r="PWP29" s="757"/>
      <c r="PWQ29" s="757"/>
      <c r="PWR29" s="757"/>
      <c r="PWS29" s="757"/>
      <c r="PWT29" s="757"/>
      <c r="PWU29" s="757"/>
      <c r="PWV29" s="757"/>
      <c r="PWW29" s="757"/>
      <c r="PWX29" s="757"/>
      <c r="PWY29" s="757"/>
      <c r="PWZ29" s="757"/>
      <c r="PXA29" s="757"/>
      <c r="PXB29" s="757"/>
      <c r="PXC29" s="757"/>
      <c r="PXD29" s="757"/>
      <c r="PXE29" s="757"/>
      <c r="PXF29" s="757"/>
      <c r="PXG29" s="757"/>
      <c r="PXH29" s="757"/>
      <c r="PXI29" s="757"/>
      <c r="PXJ29" s="757"/>
      <c r="PXK29" s="757"/>
      <c r="PXL29" s="757"/>
      <c r="PXM29" s="757"/>
      <c r="PXN29" s="757"/>
      <c r="PXO29" s="757"/>
      <c r="PXP29" s="757"/>
      <c r="PXQ29" s="757"/>
      <c r="PXR29" s="757"/>
      <c r="PXS29" s="757"/>
      <c r="PXT29" s="757"/>
      <c r="PXU29" s="757"/>
      <c r="PXV29" s="757"/>
      <c r="PXW29" s="757"/>
      <c r="PXX29" s="757"/>
      <c r="PXY29" s="757"/>
      <c r="PXZ29" s="757"/>
      <c r="PYA29" s="757"/>
      <c r="PYB29" s="757"/>
      <c r="PYC29" s="757"/>
      <c r="PYD29" s="757"/>
      <c r="PYE29" s="757"/>
      <c r="PYF29" s="757"/>
      <c r="PYG29" s="757"/>
      <c r="PYH29" s="757"/>
      <c r="PYI29" s="757"/>
      <c r="PYJ29" s="757"/>
      <c r="PYK29" s="757"/>
      <c r="PYL29" s="757"/>
      <c r="PYM29" s="757"/>
      <c r="PYN29" s="757"/>
      <c r="PYO29" s="757"/>
      <c r="PYP29" s="757"/>
      <c r="PYQ29" s="757"/>
      <c r="PYR29" s="757"/>
      <c r="PYS29" s="757"/>
      <c r="PYT29" s="757"/>
      <c r="PYU29" s="757"/>
      <c r="PYV29" s="757"/>
      <c r="PYW29" s="757"/>
      <c r="PYX29" s="757"/>
      <c r="PYY29" s="757"/>
      <c r="PYZ29" s="757"/>
      <c r="PZA29" s="757"/>
      <c r="PZB29" s="757"/>
      <c r="PZC29" s="757"/>
      <c r="PZD29" s="757"/>
      <c r="PZE29" s="757"/>
      <c r="PZF29" s="757"/>
      <c r="PZG29" s="757"/>
      <c r="PZH29" s="757"/>
      <c r="PZI29" s="757"/>
      <c r="PZJ29" s="757"/>
      <c r="PZK29" s="757"/>
      <c r="PZL29" s="757"/>
      <c r="PZM29" s="757"/>
      <c r="PZN29" s="757"/>
      <c r="PZO29" s="757"/>
      <c r="PZP29" s="757"/>
      <c r="PZQ29" s="757"/>
      <c r="PZR29" s="757"/>
      <c r="PZS29" s="757"/>
      <c r="PZT29" s="757"/>
      <c r="PZU29" s="757"/>
      <c r="PZV29" s="757"/>
      <c r="PZW29" s="757"/>
      <c r="PZX29" s="757"/>
      <c r="PZY29" s="757"/>
      <c r="PZZ29" s="757"/>
      <c r="QAA29" s="757"/>
      <c r="QAB29" s="757"/>
      <c r="QAC29" s="757"/>
      <c r="QAD29" s="757"/>
      <c r="QAE29" s="757"/>
      <c r="QAF29" s="757"/>
      <c r="QAG29" s="757"/>
      <c r="QAH29" s="757"/>
      <c r="QAI29" s="757"/>
      <c r="QAJ29" s="757"/>
      <c r="QAK29" s="757"/>
      <c r="QAL29" s="757"/>
      <c r="QAM29" s="757"/>
      <c r="QAN29" s="757"/>
      <c r="QAO29" s="757"/>
      <c r="QAP29" s="757"/>
      <c r="QAQ29" s="757"/>
      <c r="QAR29" s="757"/>
      <c r="QAS29" s="757"/>
      <c r="QAT29" s="757"/>
      <c r="QAU29" s="757"/>
      <c r="QAV29" s="757"/>
      <c r="QAW29" s="757"/>
      <c r="QAX29" s="757"/>
      <c r="QAY29" s="757"/>
      <c r="QAZ29" s="757"/>
      <c r="QBA29" s="757"/>
      <c r="QBB29" s="757"/>
      <c r="QBC29" s="757"/>
      <c r="QBD29" s="757"/>
      <c r="QBE29" s="757"/>
      <c r="QBF29" s="757"/>
      <c r="QBG29" s="757"/>
      <c r="QBH29" s="757"/>
      <c r="QBI29" s="757"/>
      <c r="QBJ29" s="757"/>
      <c r="QBK29" s="757"/>
      <c r="QBL29" s="757"/>
      <c r="QBM29" s="757"/>
      <c r="QBN29" s="757"/>
      <c r="QBO29" s="757"/>
      <c r="QBP29" s="757"/>
      <c r="QBQ29" s="757"/>
      <c r="QBR29" s="757"/>
      <c r="QBS29" s="757"/>
      <c r="QBT29" s="757"/>
      <c r="QBU29" s="757"/>
      <c r="QBV29" s="757"/>
      <c r="QBW29" s="757"/>
      <c r="QBX29" s="757"/>
      <c r="QBY29" s="757"/>
      <c r="QBZ29" s="757"/>
      <c r="QCA29" s="757"/>
      <c r="QCB29" s="757"/>
      <c r="QCC29" s="757"/>
      <c r="QCD29" s="757"/>
      <c r="QCE29" s="757"/>
      <c r="QCF29" s="757"/>
      <c r="QCG29" s="757"/>
      <c r="QCH29" s="757"/>
      <c r="QCI29" s="757"/>
      <c r="QCJ29" s="757"/>
      <c r="QCK29" s="757"/>
      <c r="QCL29" s="757"/>
      <c r="QCM29" s="757"/>
      <c r="QCN29" s="757"/>
      <c r="QCO29" s="757"/>
      <c r="QCP29" s="757"/>
      <c r="QCQ29" s="757"/>
      <c r="QCR29" s="757"/>
      <c r="QCS29" s="757"/>
      <c r="QCT29" s="757"/>
      <c r="QCU29" s="757"/>
      <c r="QCV29" s="757"/>
      <c r="QCW29" s="757"/>
      <c r="QCX29" s="757"/>
      <c r="QCY29" s="757"/>
      <c r="QCZ29" s="757"/>
      <c r="QDA29" s="757"/>
      <c r="QDB29" s="757"/>
      <c r="QDC29" s="757"/>
      <c r="QDD29" s="757"/>
      <c r="QDE29" s="757"/>
      <c r="QDF29" s="757"/>
      <c r="QDG29" s="757"/>
      <c r="QDH29" s="757"/>
      <c r="QDI29" s="757"/>
      <c r="QDJ29" s="757"/>
      <c r="QDK29" s="757"/>
      <c r="QDL29" s="757"/>
      <c r="QDM29" s="757"/>
      <c r="QDN29" s="757"/>
      <c r="QDO29" s="757"/>
      <c r="QDP29" s="757"/>
      <c r="QDQ29" s="757"/>
      <c r="QDR29" s="757"/>
      <c r="QDS29" s="757"/>
      <c r="QDT29" s="757"/>
      <c r="QDU29" s="757"/>
      <c r="QDV29" s="757"/>
      <c r="QDW29" s="757"/>
      <c r="QDX29" s="757"/>
      <c r="QDY29" s="757"/>
      <c r="QDZ29" s="757"/>
      <c r="QEA29" s="757"/>
      <c r="QEB29" s="757"/>
      <c r="QEC29" s="757"/>
      <c r="QED29" s="757"/>
      <c r="QEE29" s="757"/>
      <c r="QEF29" s="757"/>
      <c r="QEG29" s="757"/>
      <c r="QEH29" s="757"/>
      <c r="QEI29" s="757"/>
      <c r="QEJ29" s="757"/>
      <c r="QEK29" s="757"/>
      <c r="QEL29" s="757"/>
      <c r="QEM29" s="757"/>
      <c r="QEN29" s="757"/>
      <c r="QEO29" s="757"/>
      <c r="QEP29" s="757"/>
      <c r="QEQ29" s="757"/>
      <c r="QER29" s="757"/>
      <c r="QES29" s="757"/>
      <c r="QET29" s="757"/>
      <c r="QEU29" s="757"/>
      <c r="QEV29" s="757"/>
      <c r="QEW29" s="757"/>
      <c r="QEX29" s="757"/>
      <c r="QEY29" s="757"/>
      <c r="QEZ29" s="757"/>
      <c r="QFA29" s="757"/>
      <c r="QFB29" s="757"/>
      <c r="QFC29" s="757"/>
      <c r="QFD29" s="757"/>
      <c r="QFE29" s="757"/>
      <c r="QFF29" s="757"/>
      <c r="QFG29" s="757"/>
      <c r="QFH29" s="757"/>
      <c r="QFI29" s="757"/>
      <c r="QFJ29" s="757"/>
      <c r="QFK29" s="757"/>
      <c r="QFL29" s="757"/>
      <c r="QFM29" s="757"/>
      <c r="QFN29" s="757"/>
      <c r="QFO29" s="757"/>
      <c r="QFP29" s="757"/>
      <c r="QFQ29" s="757"/>
      <c r="QFR29" s="757"/>
      <c r="QFS29" s="757"/>
      <c r="QFT29" s="757"/>
      <c r="QFU29" s="757"/>
      <c r="QFV29" s="757"/>
      <c r="QFW29" s="757"/>
      <c r="QFX29" s="757"/>
      <c r="QFY29" s="757"/>
      <c r="QFZ29" s="757"/>
      <c r="QGA29" s="757"/>
      <c r="QGB29" s="757"/>
      <c r="QGC29" s="757"/>
      <c r="QGD29" s="757"/>
      <c r="QGE29" s="757"/>
      <c r="QGF29" s="757"/>
      <c r="QGG29" s="757"/>
      <c r="QGH29" s="757"/>
      <c r="QGI29" s="757"/>
      <c r="QGJ29" s="757"/>
      <c r="QGK29" s="757"/>
      <c r="QGL29" s="757"/>
      <c r="QGM29" s="757"/>
      <c r="QGN29" s="757"/>
      <c r="QGO29" s="757"/>
      <c r="QGP29" s="757"/>
      <c r="QGQ29" s="757"/>
      <c r="QGR29" s="757"/>
      <c r="QGS29" s="757"/>
      <c r="QGT29" s="757"/>
      <c r="QGU29" s="757"/>
      <c r="QGV29" s="757"/>
      <c r="QGW29" s="757"/>
      <c r="QGX29" s="757"/>
      <c r="QGY29" s="757"/>
      <c r="QGZ29" s="757"/>
      <c r="QHA29" s="757"/>
      <c r="QHB29" s="757"/>
      <c r="QHC29" s="757"/>
      <c r="QHD29" s="757"/>
      <c r="QHE29" s="757"/>
      <c r="QHF29" s="757"/>
      <c r="QHG29" s="757"/>
      <c r="QHH29" s="757"/>
      <c r="QHI29" s="757"/>
      <c r="QHJ29" s="757"/>
      <c r="QHK29" s="757"/>
      <c r="QHL29" s="757"/>
      <c r="QHM29" s="757"/>
      <c r="QHN29" s="757"/>
      <c r="QHO29" s="757"/>
      <c r="QHP29" s="757"/>
      <c r="QHQ29" s="757"/>
      <c r="QHR29" s="757"/>
      <c r="QHS29" s="757"/>
      <c r="QHT29" s="757"/>
      <c r="QHU29" s="757"/>
      <c r="QHV29" s="757"/>
      <c r="QHW29" s="757"/>
      <c r="QHX29" s="757"/>
      <c r="QHY29" s="757"/>
      <c r="QHZ29" s="757"/>
      <c r="QIA29" s="757"/>
      <c r="QIB29" s="757"/>
      <c r="QIC29" s="757"/>
      <c r="QID29" s="757"/>
      <c r="QIE29" s="757"/>
      <c r="QIF29" s="757"/>
      <c r="QIG29" s="757"/>
      <c r="QIH29" s="757"/>
      <c r="QII29" s="757"/>
      <c r="QIJ29" s="757"/>
      <c r="QIK29" s="757"/>
      <c r="QIL29" s="757"/>
      <c r="QIM29" s="757"/>
      <c r="QIN29" s="757"/>
      <c r="QIO29" s="757"/>
      <c r="QIP29" s="757"/>
      <c r="QIQ29" s="757"/>
      <c r="QIR29" s="757"/>
      <c r="QIS29" s="757"/>
      <c r="QIT29" s="757"/>
      <c r="QIU29" s="757"/>
      <c r="QIV29" s="757"/>
      <c r="QIW29" s="757"/>
      <c r="QIX29" s="757"/>
      <c r="QIY29" s="757"/>
      <c r="QIZ29" s="757"/>
      <c r="QJA29" s="757"/>
      <c r="QJB29" s="757"/>
      <c r="QJC29" s="757"/>
      <c r="QJD29" s="757"/>
      <c r="QJE29" s="757"/>
      <c r="QJF29" s="757"/>
      <c r="QJG29" s="757"/>
      <c r="QJH29" s="757"/>
      <c r="QJI29" s="757"/>
      <c r="QJJ29" s="757"/>
      <c r="QJK29" s="757"/>
      <c r="QJL29" s="757"/>
      <c r="QJM29" s="757"/>
      <c r="QJN29" s="757"/>
      <c r="QJO29" s="757"/>
      <c r="QJP29" s="757"/>
      <c r="QJQ29" s="757"/>
      <c r="QJR29" s="757"/>
      <c r="QJS29" s="757"/>
      <c r="QJT29" s="757"/>
      <c r="QJU29" s="757"/>
      <c r="QJV29" s="757"/>
      <c r="QJW29" s="757"/>
      <c r="QJX29" s="757"/>
      <c r="QJY29" s="757"/>
      <c r="QJZ29" s="757"/>
      <c r="QKA29" s="757"/>
      <c r="QKB29" s="757"/>
      <c r="QKC29" s="757"/>
      <c r="QKD29" s="757"/>
      <c r="QKE29" s="757"/>
      <c r="QKF29" s="757"/>
      <c r="QKG29" s="757"/>
      <c r="QKH29" s="757"/>
      <c r="QKI29" s="757"/>
      <c r="QKJ29" s="757"/>
      <c r="QKK29" s="757"/>
      <c r="QKL29" s="757"/>
      <c r="QKM29" s="757"/>
      <c r="QKN29" s="757"/>
      <c r="QKO29" s="757"/>
      <c r="QKP29" s="757"/>
      <c r="QKQ29" s="757"/>
      <c r="QKR29" s="757"/>
      <c r="QKS29" s="757"/>
      <c r="QKT29" s="757"/>
      <c r="QKU29" s="757"/>
      <c r="QKV29" s="757"/>
      <c r="QKW29" s="757"/>
      <c r="QKX29" s="757"/>
      <c r="QKY29" s="757"/>
      <c r="QKZ29" s="757"/>
      <c r="QLA29" s="757"/>
      <c r="QLB29" s="757"/>
      <c r="QLC29" s="757"/>
      <c r="QLD29" s="757"/>
      <c r="QLE29" s="757"/>
      <c r="QLF29" s="757"/>
      <c r="QLG29" s="757"/>
      <c r="QLH29" s="757"/>
      <c r="QLI29" s="757"/>
      <c r="QLJ29" s="757"/>
      <c r="QLK29" s="757"/>
      <c r="QLL29" s="757"/>
      <c r="QLM29" s="757"/>
      <c r="QLN29" s="757"/>
      <c r="QLO29" s="757"/>
      <c r="QLP29" s="757"/>
      <c r="QLQ29" s="757"/>
      <c r="QLR29" s="757"/>
      <c r="QLS29" s="757"/>
      <c r="QLT29" s="757"/>
      <c r="QLU29" s="757"/>
      <c r="QLV29" s="757"/>
      <c r="QLW29" s="757"/>
      <c r="QLX29" s="757"/>
      <c r="QLY29" s="757"/>
      <c r="QLZ29" s="757"/>
      <c r="QMA29" s="757"/>
      <c r="QMB29" s="757"/>
      <c r="QMC29" s="757"/>
      <c r="QMD29" s="757"/>
      <c r="QME29" s="757"/>
      <c r="QMF29" s="757"/>
      <c r="QMG29" s="757"/>
      <c r="QMH29" s="757"/>
      <c r="QMI29" s="757"/>
      <c r="QMJ29" s="757"/>
      <c r="QMK29" s="757"/>
      <c r="QML29" s="757"/>
      <c r="QMM29" s="757"/>
      <c r="QMN29" s="757"/>
      <c r="QMO29" s="757"/>
      <c r="QMP29" s="757"/>
      <c r="QMQ29" s="757"/>
      <c r="QMR29" s="757"/>
      <c r="QMS29" s="757"/>
      <c r="QMT29" s="757"/>
      <c r="QMU29" s="757"/>
      <c r="QMV29" s="757"/>
      <c r="QMW29" s="757"/>
      <c r="QMX29" s="757"/>
      <c r="QMY29" s="757"/>
      <c r="QMZ29" s="757"/>
      <c r="QNA29" s="757"/>
      <c r="QNB29" s="757"/>
      <c r="QNC29" s="757"/>
      <c r="QND29" s="757"/>
      <c r="QNE29" s="757"/>
      <c r="QNF29" s="757"/>
      <c r="QNG29" s="757"/>
      <c r="QNH29" s="757"/>
      <c r="QNI29" s="757"/>
      <c r="QNJ29" s="757"/>
      <c r="QNK29" s="757"/>
      <c r="QNL29" s="757"/>
      <c r="QNM29" s="757"/>
      <c r="QNN29" s="757"/>
      <c r="QNO29" s="757"/>
      <c r="QNP29" s="757"/>
      <c r="QNQ29" s="757"/>
      <c r="QNR29" s="757"/>
      <c r="QNS29" s="757"/>
      <c r="QNT29" s="757"/>
      <c r="QNU29" s="757"/>
      <c r="QNV29" s="757"/>
      <c r="QNW29" s="757"/>
      <c r="QNX29" s="757"/>
      <c r="QNY29" s="757"/>
      <c r="QNZ29" s="757"/>
      <c r="QOA29" s="757"/>
      <c r="QOB29" s="757"/>
      <c r="QOC29" s="757"/>
      <c r="QOD29" s="757"/>
      <c r="QOE29" s="757"/>
      <c r="QOF29" s="757"/>
      <c r="QOG29" s="757"/>
      <c r="QOH29" s="757"/>
      <c r="QOI29" s="757"/>
      <c r="QOJ29" s="757"/>
      <c r="QOK29" s="757"/>
      <c r="QOL29" s="757"/>
      <c r="QOM29" s="757"/>
      <c r="QON29" s="757"/>
      <c r="QOO29" s="757"/>
      <c r="QOP29" s="757"/>
      <c r="QOQ29" s="757"/>
      <c r="QOR29" s="757"/>
      <c r="QOS29" s="757"/>
      <c r="QOT29" s="757"/>
      <c r="QOU29" s="757"/>
      <c r="QOV29" s="757"/>
      <c r="QOW29" s="757"/>
      <c r="QOX29" s="757"/>
      <c r="QOY29" s="757"/>
      <c r="QOZ29" s="757"/>
      <c r="QPA29" s="757"/>
      <c r="QPB29" s="757"/>
      <c r="QPC29" s="757"/>
      <c r="QPD29" s="757"/>
      <c r="QPE29" s="757"/>
      <c r="QPF29" s="757"/>
      <c r="QPG29" s="757"/>
      <c r="QPH29" s="757"/>
      <c r="QPI29" s="757"/>
      <c r="QPJ29" s="757"/>
      <c r="QPK29" s="757"/>
      <c r="QPL29" s="757"/>
      <c r="QPM29" s="757"/>
      <c r="QPN29" s="757"/>
      <c r="QPO29" s="757"/>
      <c r="QPP29" s="757"/>
      <c r="QPQ29" s="757"/>
      <c r="QPR29" s="757"/>
      <c r="QPS29" s="757"/>
      <c r="QPT29" s="757"/>
      <c r="QPU29" s="757"/>
      <c r="QPV29" s="757"/>
      <c r="QPW29" s="757"/>
      <c r="QPX29" s="757"/>
      <c r="QPY29" s="757"/>
      <c r="QPZ29" s="757"/>
      <c r="QQA29" s="757"/>
      <c r="QQB29" s="757"/>
      <c r="QQC29" s="757"/>
      <c r="QQD29" s="757"/>
      <c r="QQE29" s="757"/>
      <c r="QQF29" s="757"/>
      <c r="QQG29" s="757"/>
      <c r="QQH29" s="757"/>
      <c r="QQI29" s="757"/>
      <c r="QQJ29" s="757"/>
      <c r="QQK29" s="757"/>
      <c r="QQL29" s="757"/>
      <c r="QQM29" s="757"/>
      <c r="QQN29" s="757"/>
      <c r="QQO29" s="757"/>
      <c r="QQP29" s="757"/>
      <c r="QQQ29" s="757"/>
      <c r="QQR29" s="757"/>
      <c r="QQS29" s="757"/>
      <c r="QQT29" s="757"/>
      <c r="QQU29" s="757"/>
      <c r="QQV29" s="757"/>
      <c r="QQW29" s="757"/>
      <c r="QQX29" s="757"/>
      <c r="QQY29" s="757"/>
      <c r="QQZ29" s="757"/>
      <c r="QRA29" s="757"/>
      <c r="QRB29" s="757"/>
      <c r="QRC29" s="757"/>
      <c r="QRD29" s="757"/>
      <c r="QRE29" s="757"/>
      <c r="QRF29" s="757"/>
      <c r="QRG29" s="757"/>
      <c r="QRH29" s="757"/>
      <c r="QRI29" s="757"/>
      <c r="QRJ29" s="757"/>
      <c r="QRK29" s="757"/>
      <c r="QRL29" s="757"/>
      <c r="QRM29" s="757"/>
      <c r="QRN29" s="757"/>
      <c r="QRO29" s="757"/>
      <c r="QRP29" s="757"/>
      <c r="QRQ29" s="757"/>
      <c r="QRR29" s="757"/>
      <c r="QRS29" s="757"/>
      <c r="QRT29" s="757"/>
      <c r="QRU29" s="757"/>
      <c r="QRV29" s="757"/>
      <c r="QRW29" s="757"/>
      <c r="QRX29" s="757"/>
      <c r="QRY29" s="757"/>
      <c r="QRZ29" s="757"/>
      <c r="QSA29" s="757"/>
      <c r="QSB29" s="757"/>
      <c r="QSC29" s="757"/>
      <c r="QSD29" s="757"/>
      <c r="QSE29" s="757"/>
      <c r="QSF29" s="757"/>
      <c r="QSG29" s="757"/>
      <c r="QSH29" s="757"/>
      <c r="QSI29" s="757"/>
      <c r="QSJ29" s="757"/>
      <c r="QSK29" s="757"/>
      <c r="QSL29" s="757"/>
      <c r="QSM29" s="757"/>
      <c r="QSN29" s="757"/>
      <c r="QSO29" s="757"/>
      <c r="QSP29" s="757"/>
      <c r="QSQ29" s="757"/>
      <c r="QSR29" s="757"/>
      <c r="QSS29" s="757"/>
      <c r="QST29" s="757"/>
      <c r="QSU29" s="757"/>
      <c r="QSV29" s="757"/>
      <c r="QSW29" s="757"/>
      <c r="QSX29" s="757"/>
      <c r="QSY29" s="757"/>
      <c r="QSZ29" s="757"/>
      <c r="QTA29" s="757"/>
      <c r="QTB29" s="757"/>
      <c r="QTC29" s="757"/>
      <c r="QTD29" s="757"/>
      <c r="QTE29" s="757"/>
      <c r="QTF29" s="757"/>
      <c r="QTG29" s="757"/>
      <c r="QTH29" s="757"/>
      <c r="QTI29" s="757"/>
      <c r="QTJ29" s="757"/>
      <c r="QTK29" s="757"/>
      <c r="QTL29" s="757"/>
      <c r="QTM29" s="757"/>
      <c r="QTN29" s="757"/>
      <c r="QTO29" s="757"/>
      <c r="QTP29" s="757"/>
      <c r="QTQ29" s="757"/>
      <c r="QTR29" s="757"/>
      <c r="QTS29" s="757"/>
      <c r="QTT29" s="757"/>
      <c r="QTU29" s="757"/>
      <c r="QTV29" s="757"/>
      <c r="QTW29" s="757"/>
      <c r="QTX29" s="757"/>
      <c r="QTY29" s="757"/>
      <c r="QTZ29" s="757"/>
      <c r="QUA29" s="757"/>
      <c r="QUB29" s="757"/>
      <c r="QUC29" s="757"/>
      <c r="QUD29" s="757"/>
      <c r="QUE29" s="757"/>
      <c r="QUF29" s="757"/>
      <c r="QUG29" s="757"/>
      <c r="QUH29" s="757"/>
      <c r="QUI29" s="757"/>
      <c r="QUJ29" s="757"/>
      <c r="QUK29" s="757"/>
      <c r="QUL29" s="757"/>
      <c r="QUM29" s="757"/>
      <c r="QUN29" s="757"/>
      <c r="QUO29" s="757"/>
      <c r="QUP29" s="757"/>
      <c r="QUQ29" s="757"/>
      <c r="QUR29" s="757"/>
      <c r="QUS29" s="757"/>
      <c r="QUT29" s="757"/>
      <c r="QUU29" s="757"/>
      <c r="QUV29" s="757"/>
      <c r="QUW29" s="757"/>
      <c r="QUX29" s="757"/>
      <c r="QUY29" s="757"/>
      <c r="QUZ29" s="757"/>
      <c r="QVA29" s="757"/>
      <c r="QVB29" s="757"/>
      <c r="QVC29" s="757"/>
      <c r="QVD29" s="757"/>
      <c r="QVE29" s="757"/>
      <c r="QVF29" s="757"/>
      <c r="QVG29" s="757"/>
      <c r="QVH29" s="757"/>
      <c r="QVI29" s="757"/>
      <c r="QVJ29" s="757"/>
      <c r="QVK29" s="757"/>
      <c r="QVL29" s="757"/>
      <c r="QVM29" s="757"/>
      <c r="QVN29" s="757"/>
      <c r="QVO29" s="757"/>
      <c r="QVP29" s="757"/>
      <c r="QVQ29" s="757"/>
      <c r="QVR29" s="757"/>
      <c r="QVS29" s="757"/>
      <c r="QVT29" s="757"/>
      <c r="QVU29" s="757"/>
      <c r="QVV29" s="757"/>
      <c r="QVW29" s="757"/>
      <c r="QVX29" s="757"/>
      <c r="QVY29" s="757"/>
      <c r="QVZ29" s="757"/>
      <c r="QWA29" s="757"/>
      <c r="QWB29" s="757"/>
      <c r="QWC29" s="757"/>
      <c r="QWD29" s="757"/>
      <c r="QWE29" s="757"/>
      <c r="QWF29" s="757"/>
      <c r="QWG29" s="757"/>
      <c r="QWH29" s="757"/>
      <c r="QWI29" s="757"/>
      <c r="QWJ29" s="757"/>
      <c r="QWK29" s="757"/>
      <c r="QWL29" s="757"/>
      <c r="QWM29" s="757"/>
      <c r="QWN29" s="757"/>
      <c r="QWO29" s="757"/>
      <c r="QWP29" s="757"/>
      <c r="QWQ29" s="757"/>
      <c r="QWR29" s="757"/>
      <c r="QWS29" s="757"/>
      <c r="QWT29" s="757"/>
      <c r="QWU29" s="757"/>
      <c r="QWV29" s="757"/>
      <c r="QWW29" s="757"/>
      <c r="QWX29" s="757"/>
      <c r="QWY29" s="757"/>
      <c r="QWZ29" s="757"/>
      <c r="QXA29" s="757"/>
      <c r="QXB29" s="757"/>
      <c r="QXC29" s="757"/>
      <c r="QXD29" s="757"/>
      <c r="QXE29" s="757"/>
      <c r="QXF29" s="757"/>
      <c r="QXG29" s="757"/>
      <c r="QXH29" s="757"/>
      <c r="QXI29" s="757"/>
      <c r="QXJ29" s="757"/>
      <c r="QXK29" s="757"/>
      <c r="QXL29" s="757"/>
      <c r="QXM29" s="757"/>
      <c r="QXN29" s="757"/>
      <c r="QXO29" s="757"/>
      <c r="QXP29" s="757"/>
      <c r="QXQ29" s="757"/>
      <c r="QXR29" s="757"/>
      <c r="QXS29" s="757"/>
      <c r="QXT29" s="757"/>
      <c r="QXU29" s="757"/>
      <c r="QXV29" s="757"/>
      <c r="QXW29" s="757"/>
      <c r="QXX29" s="757"/>
      <c r="QXY29" s="757"/>
      <c r="QXZ29" s="757"/>
      <c r="QYA29" s="757"/>
      <c r="QYB29" s="757"/>
      <c r="QYC29" s="757"/>
      <c r="QYD29" s="757"/>
      <c r="QYE29" s="757"/>
      <c r="QYF29" s="757"/>
      <c r="QYG29" s="757"/>
      <c r="QYH29" s="757"/>
      <c r="QYI29" s="757"/>
      <c r="QYJ29" s="757"/>
      <c r="QYK29" s="757"/>
      <c r="QYL29" s="757"/>
      <c r="QYM29" s="757"/>
      <c r="QYN29" s="757"/>
      <c r="QYO29" s="757"/>
      <c r="QYP29" s="757"/>
      <c r="QYQ29" s="757"/>
      <c r="QYR29" s="757"/>
      <c r="QYS29" s="757"/>
      <c r="QYT29" s="757"/>
      <c r="QYU29" s="757"/>
      <c r="QYV29" s="757"/>
      <c r="QYW29" s="757"/>
      <c r="QYX29" s="757"/>
      <c r="QYY29" s="757"/>
      <c r="QYZ29" s="757"/>
      <c r="QZA29" s="757"/>
      <c r="QZB29" s="757"/>
      <c r="QZC29" s="757"/>
      <c r="QZD29" s="757"/>
      <c r="QZE29" s="757"/>
      <c r="QZF29" s="757"/>
      <c r="QZG29" s="757"/>
      <c r="QZH29" s="757"/>
      <c r="QZI29" s="757"/>
      <c r="QZJ29" s="757"/>
      <c r="QZK29" s="757"/>
      <c r="QZL29" s="757"/>
      <c r="QZM29" s="757"/>
      <c r="QZN29" s="757"/>
      <c r="QZO29" s="757"/>
      <c r="QZP29" s="757"/>
      <c r="QZQ29" s="757"/>
      <c r="QZR29" s="757"/>
      <c r="QZS29" s="757"/>
      <c r="QZT29" s="757"/>
      <c r="QZU29" s="757"/>
      <c r="QZV29" s="757"/>
      <c r="QZW29" s="757"/>
      <c r="QZX29" s="757"/>
      <c r="QZY29" s="757"/>
      <c r="QZZ29" s="757"/>
      <c r="RAA29" s="757"/>
      <c r="RAB29" s="757"/>
      <c r="RAC29" s="757"/>
      <c r="RAD29" s="757"/>
      <c r="RAE29" s="757"/>
      <c r="RAF29" s="757"/>
      <c r="RAG29" s="757"/>
      <c r="RAH29" s="757"/>
      <c r="RAI29" s="757"/>
      <c r="RAJ29" s="757"/>
      <c r="RAK29" s="757"/>
      <c r="RAL29" s="757"/>
      <c r="RAM29" s="757"/>
      <c r="RAN29" s="757"/>
      <c r="RAO29" s="757"/>
      <c r="RAP29" s="757"/>
      <c r="RAQ29" s="757"/>
      <c r="RAR29" s="757"/>
      <c r="RAS29" s="757"/>
      <c r="RAT29" s="757"/>
      <c r="RAU29" s="757"/>
      <c r="RAV29" s="757"/>
      <c r="RAW29" s="757"/>
      <c r="RAX29" s="757"/>
      <c r="RAY29" s="757"/>
      <c r="RAZ29" s="757"/>
      <c r="RBA29" s="757"/>
      <c r="RBB29" s="757"/>
      <c r="RBC29" s="757"/>
      <c r="RBD29" s="757"/>
      <c r="RBE29" s="757"/>
      <c r="RBF29" s="757"/>
      <c r="RBG29" s="757"/>
      <c r="RBH29" s="757"/>
      <c r="RBI29" s="757"/>
      <c r="RBJ29" s="757"/>
      <c r="RBK29" s="757"/>
      <c r="RBL29" s="757"/>
      <c r="RBM29" s="757"/>
      <c r="RBN29" s="757"/>
      <c r="RBO29" s="757"/>
      <c r="RBP29" s="757"/>
      <c r="RBQ29" s="757"/>
      <c r="RBR29" s="757"/>
      <c r="RBS29" s="757"/>
      <c r="RBT29" s="757"/>
      <c r="RBU29" s="757"/>
      <c r="RBV29" s="757"/>
      <c r="RBW29" s="757"/>
      <c r="RBX29" s="757"/>
      <c r="RBY29" s="757"/>
      <c r="RBZ29" s="757"/>
      <c r="RCA29" s="757"/>
      <c r="RCB29" s="757"/>
      <c r="RCC29" s="757"/>
      <c r="RCD29" s="757"/>
      <c r="RCE29" s="757"/>
      <c r="RCF29" s="757"/>
      <c r="RCG29" s="757"/>
      <c r="RCH29" s="757"/>
      <c r="RCI29" s="757"/>
      <c r="RCJ29" s="757"/>
      <c r="RCK29" s="757"/>
      <c r="RCL29" s="757"/>
      <c r="RCM29" s="757"/>
      <c r="RCN29" s="757"/>
      <c r="RCO29" s="757"/>
      <c r="RCP29" s="757"/>
      <c r="RCQ29" s="757"/>
      <c r="RCR29" s="757"/>
      <c r="RCS29" s="757"/>
      <c r="RCT29" s="757"/>
      <c r="RCU29" s="757"/>
      <c r="RCV29" s="757"/>
      <c r="RCW29" s="757"/>
      <c r="RCX29" s="757"/>
      <c r="RCY29" s="757"/>
      <c r="RCZ29" s="757"/>
      <c r="RDA29" s="757"/>
      <c r="RDB29" s="757"/>
      <c r="RDC29" s="757"/>
      <c r="RDD29" s="757"/>
      <c r="RDE29" s="757"/>
      <c r="RDF29" s="757"/>
      <c r="RDG29" s="757"/>
      <c r="RDH29" s="757"/>
      <c r="RDI29" s="757"/>
      <c r="RDJ29" s="757"/>
      <c r="RDK29" s="757"/>
      <c r="RDL29" s="757"/>
      <c r="RDM29" s="757"/>
      <c r="RDN29" s="757"/>
      <c r="RDO29" s="757"/>
      <c r="RDP29" s="757"/>
      <c r="RDQ29" s="757"/>
      <c r="RDR29" s="757"/>
      <c r="RDS29" s="757"/>
      <c r="RDT29" s="757"/>
      <c r="RDU29" s="757"/>
      <c r="RDV29" s="757"/>
      <c r="RDW29" s="757"/>
      <c r="RDX29" s="757"/>
      <c r="RDY29" s="757"/>
      <c r="RDZ29" s="757"/>
      <c r="REA29" s="757"/>
      <c r="REB29" s="757"/>
      <c r="REC29" s="757"/>
      <c r="RED29" s="757"/>
      <c r="REE29" s="757"/>
      <c r="REF29" s="757"/>
      <c r="REG29" s="757"/>
      <c r="REH29" s="757"/>
      <c r="REI29" s="757"/>
      <c r="REJ29" s="757"/>
      <c r="REK29" s="757"/>
      <c r="REL29" s="757"/>
      <c r="REM29" s="757"/>
      <c r="REN29" s="757"/>
      <c r="REO29" s="757"/>
      <c r="REP29" s="757"/>
      <c r="REQ29" s="757"/>
      <c r="RER29" s="757"/>
      <c r="RES29" s="757"/>
      <c r="RET29" s="757"/>
      <c r="REU29" s="757"/>
      <c r="REV29" s="757"/>
      <c r="REW29" s="757"/>
      <c r="REX29" s="757"/>
      <c r="REY29" s="757"/>
      <c r="REZ29" s="757"/>
      <c r="RFA29" s="757"/>
      <c r="RFB29" s="757"/>
      <c r="RFC29" s="757"/>
      <c r="RFD29" s="757"/>
      <c r="RFE29" s="757"/>
      <c r="RFF29" s="757"/>
      <c r="RFG29" s="757"/>
      <c r="RFH29" s="757"/>
      <c r="RFI29" s="757"/>
      <c r="RFJ29" s="757"/>
      <c r="RFK29" s="757"/>
      <c r="RFL29" s="757"/>
      <c r="RFM29" s="757"/>
      <c r="RFN29" s="757"/>
      <c r="RFO29" s="757"/>
      <c r="RFP29" s="757"/>
      <c r="RFQ29" s="757"/>
      <c r="RFR29" s="757"/>
      <c r="RFS29" s="757"/>
      <c r="RFT29" s="757"/>
      <c r="RFU29" s="757"/>
      <c r="RFV29" s="757"/>
      <c r="RFW29" s="757"/>
      <c r="RFX29" s="757"/>
      <c r="RFY29" s="757"/>
      <c r="RFZ29" s="757"/>
      <c r="RGA29" s="757"/>
      <c r="RGB29" s="757"/>
      <c r="RGC29" s="757"/>
      <c r="RGD29" s="757"/>
      <c r="RGE29" s="757"/>
      <c r="RGF29" s="757"/>
      <c r="RGG29" s="757"/>
      <c r="RGH29" s="757"/>
      <c r="RGI29" s="757"/>
      <c r="RGJ29" s="757"/>
      <c r="RGK29" s="757"/>
      <c r="RGL29" s="757"/>
      <c r="RGM29" s="757"/>
      <c r="RGN29" s="757"/>
      <c r="RGO29" s="757"/>
      <c r="RGP29" s="757"/>
      <c r="RGQ29" s="757"/>
      <c r="RGR29" s="757"/>
      <c r="RGS29" s="757"/>
      <c r="RGT29" s="757"/>
      <c r="RGU29" s="757"/>
      <c r="RGV29" s="757"/>
      <c r="RGW29" s="757"/>
      <c r="RGX29" s="757"/>
      <c r="RGY29" s="757"/>
      <c r="RGZ29" s="757"/>
      <c r="RHA29" s="757"/>
      <c r="RHB29" s="757"/>
      <c r="RHC29" s="757"/>
      <c r="RHD29" s="757"/>
      <c r="RHE29" s="757"/>
      <c r="RHF29" s="757"/>
      <c r="RHG29" s="757"/>
      <c r="RHH29" s="757"/>
      <c r="RHI29" s="757"/>
      <c r="RHJ29" s="757"/>
      <c r="RHK29" s="757"/>
      <c r="RHL29" s="757"/>
      <c r="RHM29" s="757"/>
      <c r="RHN29" s="757"/>
      <c r="RHO29" s="757"/>
      <c r="RHP29" s="757"/>
      <c r="RHQ29" s="757"/>
      <c r="RHR29" s="757"/>
      <c r="RHS29" s="757"/>
      <c r="RHT29" s="757"/>
      <c r="RHU29" s="757"/>
      <c r="RHV29" s="757"/>
      <c r="RHW29" s="757"/>
      <c r="RHX29" s="757"/>
      <c r="RHY29" s="757"/>
      <c r="RHZ29" s="757"/>
      <c r="RIA29" s="757"/>
      <c r="RIB29" s="757"/>
      <c r="RIC29" s="757"/>
      <c r="RID29" s="757"/>
      <c r="RIE29" s="757"/>
      <c r="RIF29" s="757"/>
      <c r="RIG29" s="757"/>
      <c r="RIH29" s="757"/>
      <c r="RII29" s="757"/>
      <c r="RIJ29" s="757"/>
      <c r="RIK29" s="757"/>
      <c r="RIL29" s="757"/>
      <c r="RIM29" s="757"/>
      <c r="RIN29" s="757"/>
      <c r="RIO29" s="757"/>
      <c r="RIP29" s="757"/>
      <c r="RIQ29" s="757"/>
      <c r="RIR29" s="757"/>
      <c r="RIS29" s="757"/>
      <c r="RIT29" s="757"/>
      <c r="RIU29" s="757"/>
      <c r="RIV29" s="757"/>
      <c r="RIW29" s="757"/>
      <c r="RIX29" s="757"/>
      <c r="RIY29" s="757"/>
      <c r="RIZ29" s="757"/>
      <c r="RJA29" s="757"/>
      <c r="RJB29" s="757"/>
      <c r="RJC29" s="757"/>
      <c r="RJD29" s="757"/>
      <c r="RJE29" s="757"/>
      <c r="RJF29" s="757"/>
      <c r="RJG29" s="757"/>
      <c r="RJH29" s="757"/>
      <c r="RJI29" s="757"/>
      <c r="RJJ29" s="757"/>
      <c r="RJK29" s="757"/>
      <c r="RJL29" s="757"/>
      <c r="RJM29" s="757"/>
      <c r="RJN29" s="757"/>
      <c r="RJO29" s="757"/>
      <c r="RJP29" s="757"/>
      <c r="RJQ29" s="757"/>
      <c r="RJR29" s="757"/>
      <c r="RJS29" s="757"/>
      <c r="RJT29" s="757"/>
      <c r="RJU29" s="757"/>
      <c r="RJV29" s="757"/>
      <c r="RJW29" s="757"/>
      <c r="RJX29" s="757"/>
      <c r="RJY29" s="757"/>
      <c r="RJZ29" s="757"/>
      <c r="RKA29" s="757"/>
      <c r="RKB29" s="757"/>
      <c r="RKC29" s="757"/>
      <c r="RKD29" s="757"/>
      <c r="RKE29" s="757"/>
      <c r="RKF29" s="757"/>
      <c r="RKG29" s="757"/>
      <c r="RKH29" s="757"/>
      <c r="RKI29" s="757"/>
      <c r="RKJ29" s="757"/>
      <c r="RKK29" s="757"/>
      <c r="RKL29" s="757"/>
      <c r="RKM29" s="757"/>
      <c r="RKN29" s="757"/>
      <c r="RKO29" s="757"/>
      <c r="RKP29" s="757"/>
      <c r="RKQ29" s="757"/>
      <c r="RKR29" s="757"/>
      <c r="RKS29" s="757"/>
      <c r="RKT29" s="757"/>
      <c r="RKU29" s="757"/>
      <c r="RKV29" s="757"/>
      <c r="RKW29" s="757"/>
      <c r="RKX29" s="757"/>
      <c r="RKY29" s="757"/>
      <c r="RKZ29" s="757"/>
      <c r="RLA29" s="757"/>
      <c r="RLB29" s="757"/>
      <c r="RLC29" s="757"/>
      <c r="RLD29" s="757"/>
      <c r="RLE29" s="757"/>
      <c r="RLF29" s="757"/>
      <c r="RLG29" s="757"/>
      <c r="RLH29" s="757"/>
      <c r="RLI29" s="757"/>
      <c r="RLJ29" s="757"/>
      <c r="RLK29" s="757"/>
      <c r="RLL29" s="757"/>
      <c r="RLM29" s="757"/>
      <c r="RLN29" s="757"/>
      <c r="RLO29" s="757"/>
      <c r="RLP29" s="757"/>
      <c r="RLQ29" s="757"/>
      <c r="RLR29" s="757"/>
      <c r="RLS29" s="757"/>
      <c r="RLT29" s="757"/>
      <c r="RLU29" s="757"/>
      <c r="RLV29" s="757"/>
      <c r="RLW29" s="757"/>
      <c r="RLX29" s="757"/>
      <c r="RLY29" s="757"/>
      <c r="RLZ29" s="757"/>
      <c r="RMA29" s="757"/>
      <c r="RMB29" s="757"/>
      <c r="RMC29" s="757"/>
      <c r="RMD29" s="757"/>
      <c r="RME29" s="757"/>
      <c r="RMF29" s="757"/>
      <c r="RMG29" s="757"/>
      <c r="RMH29" s="757"/>
      <c r="RMI29" s="757"/>
      <c r="RMJ29" s="757"/>
      <c r="RMK29" s="757"/>
      <c r="RML29" s="757"/>
      <c r="RMM29" s="757"/>
      <c r="RMN29" s="757"/>
      <c r="RMO29" s="757"/>
      <c r="RMP29" s="757"/>
      <c r="RMQ29" s="757"/>
      <c r="RMR29" s="757"/>
      <c r="RMS29" s="757"/>
      <c r="RMT29" s="757"/>
      <c r="RMU29" s="757"/>
      <c r="RMV29" s="757"/>
      <c r="RMW29" s="757"/>
      <c r="RMX29" s="757"/>
      <c r="RMY29" s="757"/>
      <c r="RMZ29" s="757"/>
      <c r="RNA29" s="757"/>
      <c r="RNB29" s="757"/>
      <c r="RNC29" s="757"/>
      <c r="RND29" s="757"/>
      <c r="RNE29" s="757"/>
      <c r="RNF29" s="757"/>
      <c r="RNG29" s="757"/>
      <c r="RNH29" s="757"/>
      <c r="RNI29" s="757"/>
      <c r="RNJ29" s="757"/>
      <c r="RNK29" s="757"/>
      <c r="RNL29" s="757"/>
      <c r="RNM29" s="757"/>
      <c r="RNN29" s="757"/>
      <c r="RNO29" s="757"/>
      <c r="RNP29" s="757"/>
      <c r="RNQ29" s="757"/>
      <c r="RNR29" s="757"/>
      <c r="RNS29" s="757"/>
      <c r="RNT29" s="757"/>
      <c r="RNU29" s="757"/>
      <c r="RNV29" s="757"/>
      <c r="RNW29" s="757"/>
      <c r="RNX29" s="757"/>
      <c r="RNY29" s="757"/>
      <c r="RNZ29" s="757"/>
      <c r="ROA29" s="757"/>
      <c r="ROB29" s="757"/>
      <c r="ROC29" s="757"/>
      <c r="ROD29" s="757"/>
      <c r="ROE29" s="757"/>
      <c r="ROF29" s="757"/>
      <c r="ROG29" s="757"/>
      <c r="ROH29" s="757"/>
      <c r="ROI29" s="757"/>
      <c r="ROJ29" s="757"/>
      <c r="ROK29" s="757"/>
      <c r="ROL29" s="757"/>
      <c r="ROM29" s="757"/>
      <c r="RON29" s="757"/>
      <c r="ROO29" s="757"/>
      <c r="ROP29" s="757"/>
      <c r="ROQ29" s="757"/>
      <c r="ROR29" s="757"/>
      <c r="ROS29" s="757"/>
      <c r="ROT29" s="757"/>
      <c r="ROU29" s="757"/>
      <c r="ROV29" s="757"/>
      <c r="ROW29" s="757"/>
      <c r="ROX29" s="757"/>
      <c r="ROY29" s="757"/>
      <c r="ROZ29" s="757"/>
      <c r="RPA29" s="757"/>
      <c r="RPB29" s="757"/>
      <c r="RPC29" s="757"/>
      <c r="RPD29" s="757"/>
      <c r="RPE29" s="757"/>
      <c r="RPF29" s="757"/>
      <c r="RPG29" s="757"/>
      <c r="RPH29" s="757"/>
      <c r="RPI29" s="757"/>
      <c r="RPJ29" s="757"/>
      <c r="RPK29" s="757"/>
      <c r="RPL29" s="757"/>
      <c r="RPM29" s="757"/>
      <c r="RPN29" s="757"/>
      <c r="RPO29" s="757"/>
      <c r="RPP29" s="757"/>
      <c r="RPQ29" s="757"/>
      <c r="RPR29" s="757"/>
      <c r="RPS29" s="757"/>
      <c r="RPT29" s="757"/>
      <c r="RPU29" s="757"/>
      <c r="RPV29" s="757"/>
      <c r="RPW29" s="757"/>
      <c r="RPX29" s="757"/>
      <c r="RPY29" s="757"/>
      <c r="RPZ29" s="757"/>
      <c r="RQA29" s="757"/>
      <c r="RQB29" s="757"/>
      <c r="RQC29" s="757"/>
      <c r="RQD29" s="757"/>
      <c r="RQE29" s="757"/>
      <c r="RQF29" s="757"/>
      <c r="RQG29" s="757"/>
      <c r="RQH29" s="757"/>
      <c r="RQI29" s="757"/>
      <c r="RQJ29" s="757"/>
      <c r="RQK29" s="757"/>
      <c r="RQL29" s="757"/>
      <c r="RQM29" s="757"/>
      <c r="RQN29" s="757"/>
      <c r="RQO29" s="757"/>
      <c r="RQP29" s="757"/>
      <c r="RQQ29" s="757"/>
      <c r="RQR29" s="757"/>
      <c r="RQS29" s="757"/>
      <c r="RQT29" s="757"/>
      <c r="RQU29" s="757"/>
      <c r="RQV29" s="757"/>
      <c r="RQW29" s="757"/>
      <c r="RQX29" s="757"/>
      <c r="RQY29" s="757"/>
      <c r="RQZ29" s="757"/>
      <c r="RRA29" s="757"/>
      <c r="RRB29" s="757"/>
      <c r="RRC29" s="757"/>
      <c r="RRD29" s="757"/>
      <c r="RRE29" s="757"/>
      <c r="RRF29" s="757"/>
      <c r="RRG29" s="757"/>
      <c r="RRH29" s="757"/>
      <c r="RRI29" s="757"/>
      <c r="RRJ29" s="757"/>
      <c r="RRK29" s="757"/>
      <c r="RRL29" s="757"/>
      <c r="RRM29" s="757"/>
      <c r="RRN29" s="757"/>
      <c r="RRO29" s="757"/>
      <c r="RRP29" s="757"/>
      <c r="RRQ29" s="757"/>
      <c r="RRR29" s="757"/>
      <c r="RRS29" s="757"/>
      <c r="RRT29" s="757"/>
      <c r="RRU29" s="757"/>
      <c r="RRV29" s="757"/>
      <c r="RRW29" s="757"/>
      <c r="RRX29" s="757"/>
      <c r="RRY29" s="757"/>
      <c r="RRZ29" s="757"/>
      <c r="RSA29" s="757"/>
      <c r="RSB29" s="757"/>
      <c r="RSC29" s="757"/>
      <c r="RSD29" s="757"/>
      <c r="RSE29" s="757"/>
      <c r="RSF29" s="757"/>
      <c r="RSG29" s="757"/>
      <c r="RSH29" s="757"/>
      <c r="RSI29" s="757"/>
      <c r="RSJ29" s="757"/>
      <c r="RSK29" s="757"/>
      <c r="RSL29" s="757"/>
      <c r="RSM29" s="757"/>
      <c r="RSN29" s="757"/>
      <c r="RSO29" s="757"/>
      <c r="RSP29" s="757"/>
      <c r="RSQ29" s="757"/>
      <c r="RSR29" s="757"/>
      <c r="RSS29" s="757"/>
      <c r="RST29" s="757"/>
      <c r="RSU29" s="757"/>
      <c r="RSV29" s="757"/>
      <c r="RSW29" s="757"/>
      <c r="RSX29" s="757"/>
      <c r="RSY29" s="757"/>
      <c r="RSZ29" s="757"/>
      <c r="RTA29" s="757"/>
      <c r="RTB29" s="757"/>
      <c r="RTC29" s="757"/>
      <c r="RTD29" s="757"/>
      <c r="RTE29" s="757"/>
      <c r="RTF29" s="757"/>
      <c r="RTG29" s="757"/>
      <c r="RTH29" s="757"/>
      <c r="RTI29" s="757"/>
      <c r="RTJ29" s="757"/>
      <c r="RTK29" s="757"/>
      <c r="RTL29" s="757"/>
      <c r="RTM29" s="757"/>
      <c r="RTN29" s="757"/>
      <c r="RTO29" s="757"/>
      <c r="RTP29" s="757"/>
      <c r="RTQ29" s="757"/>
      <c r="RTR29" s="757"/>
      <c r="RTS29" s="757"/>
      <c r="RTT29" s="757"/>
      <c r="RTU29" s="757"/>
      <c r="RTV29" s="757"/>
      <c r="RTW29" s="757"/>
      <c r="RTX29" s="757"/>
      <c r="RTY29" s="757"/>
      <c r="RTZ29" s="757"/>
      <c r="RUA29" s="757"/>
      <c r="RUB29" s="757"/>
      <c r="RUC29" s="757"/>
      <c r="RUD29" s="757"/>
      <c r="RUE29" s="757"/>
      <c r="RUF29" s="757"/>
      <c r="RUG29" s="757"/>
      <c r="RUH29" s="757"/>
      <c r="RUI29" s="757"/>
      <c r="RUJ29" s="757"/>
      <c r="RUK29" s="757"/>
      <c r="RUL29" s="757"/>
      <c r="RUM29" s="757"/>
      <c r="RUN29" s="757"/>
      <c r="RUO29" s="757"/>
      <c r="RUP29" s="757"/>
      <c r="RUQ29" s="757"/>
      <c r="RUR29" s="757"/>
      <c r="RUS29" s="757"/>
      <c r="RUT29" s="757"/>
      <c r="RUU29" s="757"/>
      <c r="RUV29" s="757"/>
      <c r="RUW29" s="757"/>
      <c r="RUX29" s="757"/>
      <c r="RUY29" s="757"/>
      <c r="RUZ29" s="757"/>
      <c r="RVA29" s="757"/>
      <c r="RVB29" s="757"/>
      <c r="RVC29" s="757"/>
      <c r="RVD29" s="757"/>
      <c r="RVE29" s="757"/>
      <c r="RVF29" s="757"/>
      <c r="RVG29" s="757"/>
      <c r="RVH29" s="757"/>
      <c r="RVI29" s="757"/>
      <c r="RVJ29" s="757"/>
      <c r="RVK29" s="757"/>
      <c r="RVL29" s="757"/>
      <c r="RVM29" s="757"/>
      <c r="RVN29" s="757"/>
      <c r="RVO29" s="757"/>
      <c r="RVP29" s="757"/>
      <c r="RVQ29" s="757"/>
      <c r="RVR29" s="757"/>
      <c r="RVS29" s="757"/>
      <c r="RVT29" s="757"/>
      <c r="RVU29" s="757"/>
      <c r="RVV29" s="757"/>
      <c r="RVW29" s="757"/>
      <c r="RVX29" s="757"/>
      <c r="RVY29" s="757"/>
      <c r="RVZ29" s="757"/>
      <c r="RWA29" s="757"/>
      <c r="RWB29" s="757"/>
      <c r="RWC29" s="757"/>
      <c r="RWD29" s="757"/>
      <c r="RWE29" s="757"/>
      <c r="RWF29" s="757"/>
      <c r="RWG29" s="757"/>
      <c r="RWH29" s="757"/>
      <c r="RWI29" s="757"/>
      <c r="RWJ29" s="757"/>
      <c r="RWK29" s="757"/>
      <c r="RWL29" s="757"/>
      <c r="RWM29" s="757"/>
      <c r="RWN29" s="757"/>
      <c r="RWO29" s="757"/>
      <c r="RWP29" s="757"/>
      <c r="RWQ29" s="757"/>
      <c r="RWR29" s="757"/>
      <c r="RWS29" s="757"/>
      <c r="RWT29" s="757"/>
      <c r="RWU29" s="757"/>
      <c r="RWV29" s="757"/>
      <c r="RWW29" s="757"/>
      <c r="RWX29" s="757"/>
      <c r="RWY29" s="757"/>
      <c r="RWZ29" s="757"/>
      <c r="RXA29" s="757"/>
      <c r="RXB29" s="757"/>
      <c r="RXC29" s="757"/>
      <c r="RXD29" s="757"/>
      <c r="RXE29" s="757"/>
      <c r="RXF29" s="757"/>
      <c r="RXG29" s="757"/>
      <c r="RXH29" s="757"/>
      <c r="RXI29" s="757"/>
      <c r="RXJ29" s="757"/>
      <c r="RXK29" s="757"/>
      <c r="RXL29" s="757"/>
      <c r="RXM29" s="757"/>
      <c r="RXN29" s="757"/>
      <c r="RXO29" s="757"/>
      <c r="RXP29" s="757"/>
      <c r="RXQ29" s="757"/>
      <c r="RXR29" s="757"/>
      <c r="RXS29" s="757"/>
      <c r="RXT29" s="757"/>
      <c r="RXU29" s="757"/>
      <c r="RXV29" s="757"/>
      <c r="RXW29" s="757"/>
      <c r="RXX29" s="757"/>
      <c r="RXY29" s="757"/>
      <c r="RXZ29" s="757"/>
      <c r="RYA29" s="757"/>
      <c r="RYB29" s="757"/>
      <c r="RYC29" s="757"/>
      <c r="RYD29" s="757"/>
      <c r="RYE29" s="757"/>
      <c r="RYF29" s="757"/>
      <c r="RYG29" s="757"/>
      <c r="RYH29" s="757"/>
      <c r="RYI29" s="757"/>
      <c r="RYJ29" s="757"/>
      <c r="RYK29" s="757"/>
      <c r="RYL29" s="757"/>
      <c r="RYM29" s="757"/>
      <c r="RYN29" s="757"/>
      <c r="RYO29" s="757"/>
      <c r="RYP29" s="757"/>
      <c r="RYQ29" s="757"/>
      <c r="RYR29" s="757"/>
      <c r="RYS29" s="757"/>
      <c r="RYT29" s="757"/>
      <c r="RYU29" s="757"/>
      <c r="RYV29" s="757"/>
      <c r="RYW29" s="757"/>
      <c r="RYX29" s="757"/>
      <c r="RYY29" s="757"/>
      <c r="RYZ29" s="757"/>
      <c r="RZA29" s="757"/>
      <c r="RZB29" s="757"/>
      <c r="RZC29" s="757"/>
      <c r="RZD29" s="757"/>
      <c r="RZE29" s="757"/>
      <c r="RZF29" s="757"/>
      <c r="RZG29" s="757"/>
      <c r="RZH29" s="757"/>
      <c r="RZI29" s="757"/>
      <c r="RZJ29" s="757"/>
      <c r="RZK29" s="757"/>
      <c r="RZL29" s="757"/>
      <c r="RZM29" s="757"/>
      <c r="RZN29" s="757"/>
      <c r="RZO29" s="757"/>
      <c r="RZP29" s="757"/>
      <c r="RZQ29" s="757"/>
      <c r="RZR29" s="757"/>
      <c r="RZS29" s="757"/>
      <c r="RZT29" s="757"/>
      <c r="RZU29" s="757"/>
      <c r="RZV29" s="757"/>
      <c r="RZW29" s="757"/>
      <c r="RZX29" s="757"/>
      <c r="RZY29" s="757"/>
      <c r="RZZ29" s="757"/>
      <c r="SAA29" s="757"/>
      <c r="SAB29" s="757"/>
      <c r="SAC29" s="757"/>
      <c r="SAD29" s="757"/>
      <c r="SAE29" s="757"/>
      <c r="SAF29" s="757"/>
      <c r="SAG29" s="757"/>
      <c r="SAH29" s="757"/>
      <c r="SAI29" s="757"/>
      <c r="SAJ29" s="757"/>
      <c r="SAK29" s="757"/>
      <c r="SAL29" s="757"/>
      <c r="SAM29" s="757"/>
      <c r="SAN29" s="757"/>
      <c r="SAO29" s="757"/>
      <c r="SAP29" s="757"/>
      <c r="SAQ29" s="757"/>
      <c r="SAR29" s="757"/>
      <c r="SAS29" s="757"/>
      <c r="SAT29" s="757"/>
      <c r="SAU29" s="757"/>
      <c r="SAV29" s="757"/>
      <c r="SAW29" s="757"/>
      <c r="SAX29" s="757"/>
      <c r="SAY29" s="757"/>
      <c r="SAZ29" s="757"/>
      <c r="SBA29" s="757"/>
      <c r="SBB29" s="757"/>
      <c r="SBC29" s="757"/>
      <c r="SBD29" s="757"/>
      <c r="SBE29" s="757"/>
      <c r="SBF29" s="757"/>
      <c r="SBG29" s="757"/>
      <c r="SBH29" s="757"/>
      <c r="SBI29" s="757"/>
      <c r="SBJ29" s="757"/>
      <c r="SBK29" s="757"/>
      <c r="SBL29" s="757"/>
      <c r="SBM29" s="757"/>
      <c r="SBN29" s="757"/>
      <c r="SBO29" s="757"/>
      <c r="SBP29" s="757"/>
      <c r="SBQ29" s="757"/>
      <c r="SBR29" s="757"/>
      <c r="SBS29" s="757"/>
      <c r="SBT29" s="757"/>
      <c r="SBU29" s="757"/>
      <c r="SBV29" s="757"/>
      <c r="SBW29" s="757"/>
      <c r="SBX29" s="757"/>
      <c r="SBY29" s="757"/>
      <c r="SBZ29" s="757"/>
      <c r="SCA29" s="757"/>
      <c r="SCB29" s="757"/>
      <c r="SCC29" s="757"/>
      <c r="SCD29" s="757"/>
      <c r="SCE29" s="757"/>
      <c r="SCF29" s="757"/>
      <c r="SCG29" s="757"/>
      <c r="SCH29" s="757"/>
      <c r="SCI29" s="757"/>
      <c r="SCJ29" s="757"/>
      <c r="SCK29" s="757"/>
      <c r="SCL29" s="757"/>
      <c r="SCM29" s="757"/>
      <c r="SCN29" s="757"/>
      <c r="SCO29" s="757"/>
      <c r="SCP29" s="757"/>
      <c r="SCQ29" s="757"/>
      <c r="SCR29" s="757"/>
      <c r="SCS29" s="757"/>
      <c r="SCT29" s="757"/>
      <c r="SCU29" s="757"/>
      <c r="SCV29" s="757"/>
      <c r="SCW29" s="757"/>
      <c r="SCX29" s="757"/>
      <c r="SCY29" s="757"/>
      <c r="SCZ29" s="757"/>
      <c r="SDA29" s="757"/>
      <c r="SDB29" s="757"/>
      <c r="SDC29" s="757"/>
      <c r="SDD29" s="757"/>
      <c r="SDE29" s="757"/>
      <c r="SDF29" s="757"/>
      <c r="SDG29" s="757"/>
      <c r="SDH29" s="757"/>
      <c r="SDI29" s="757"/>
      <c r="SDJ29" s="757"/>
      <c r="SDK29" s="757"/>
      <c r="SDL29" s="757"/>
      <c r="SDM29" s="757"/>
      <c r="SDN29" s="757"/>
      <c r="SDO29" s="757"/>
      <c r="SDP29" s="757"/>
      <c r="SDQ29" s="757"/>
      <c r="SDR29" s="757"/>
      <c r="SDS29" s="757"/>
      <c r="SDT29" s="757"/>
      <c r="SDU29" s="757"/>
      <c r="SDV29" s="757"/>
      <c r="SDW29" s="757"/>
      <c r="SDX29" s="757"/>
      <c r="SDY29" s="757"/>
      <c r="SDZ29" s="757"/>
      <c r="SEA29" s="757"/>
      <c r="SEB29" s="757"/>
      <c r="SEC29" s="757"/>
      <c r="SED29" s="757"/>
      <c r="SEE29" s="757"/>
      <c r="SEF29" s="757"/>
      <c r="SEG29" s="757"/>
      <c r="SEH29" s="757"/>
      <c r="SEI29" s="757"/>
      <c r="SEJ29" s="757"/>
      <c r="SEK29" s="757"/>
      <c r="SEL29" s="757"/>
      <c r="SEM29" s="757"/>
      <c r="SEN29" s="757"/>
      <c r="SEO29" s="757"/>
      <c r="SEP29" s="757"/>
      <c r="SEQ29" s="757"/>
      <c r="SER29" s="757"/>
      <c r="SES29" s="757"/>
      <c r="SET29" s="757"/>
      <c r="SEU29" s="757"/>
      <c r="SEV29" s="757"/>
      <c r="SEW29" s="757"/>
      <c r="SEX29" s="757"/>
      <c r="SEY29" s="757"/>
      <c r="SEZ29" s="757"/>
      <c r="SFA29" s="757"/>
      <c r="SFB29" s="757"/>
      <c r="SFC29" s="757"/>
      <c r="SFD29" s="757"/>
      <c r="SFE29" s="757"/>
      <c r="SFF29" s="757"/>
      <c r="SFG29" s="757"/>
      <c r="SFH29" s="757"/>
      <c r="SFI29" s="757"/>
      <c r="SFJ29" s="757"/>
      <c r="SFK29" s="757"/>
      <c r="SFL29" s="757"/>
      <c r="SFM29" s="757"/>
      <c r="SFN29" s="757"/>
      <c r="SFO29" s="757"/>
      <c r="SFP29" s="757"/>
      <c r="SFQ29" s="757"/>
      <c r="SFR29" s="757"/>
      <c r="SFS29" s="757"/>
      <c r="SFT29" s="757"/>
      <c r="SFU29" s="757"/>
      <c r="SFV29" s="757"/>
      <c r="SFW29" s="757"/>
      <c r="SFX29" s="757"/>
      <c r="SFY29" s="757"/>
      <c r="SFZ29" s="757"/>
      <c r="SGA29" s="757"/>
      <c r="SGB29" s="757"/>
      <c r="SGC29" s="757"/>
      <c r="SGD29" s="757"/>
      <c r="SGE29" s="757"/>
      <c r="SGF29" s="757"/>
      <c r="SGG29" s="757"/>
      <c r="SGH29" s="757"/>
      <c r="SGI29" s="757"/>
      <c r="SGJ29" s="757"/>
      <c r="SGK29" s="757"/>
      <c r="SGL29" s="757"/>
      <c r="SGM29" s="757"/>
      <c r="SGN29" s="757"/>
      <c r="SGO29" s="757"/>
      <c r="SGP29" s="757"/>
      <c r="SGQ29" s="757"/>
      <c r="SGR29" s="757"/>
      <c r="SGS29" s="757"/>
      <c r="SGT29" s="757"/>
      <c r="SGU29" s="757"/>
      <c r="SGV29" s="757"/>
      <c r="SGW29" s="757"/>
      <c r="SGX29" s="757"/>
      <c r="SGY29" s="757"/>
      <c r="SGZ29" s="757"/>
      <c r="SHA29" s="757"/>
      <c r="SHB29" s="757"/>
      <c r="SHC29" s="757"/>
      <c r="SHD29" s="757"/>
      <c r="SHE29" s="757"/>
      <c r="SHF29" s="757"/>
      <c r="SHG29" s="757"/>
      <c r="SHH29" s="757"/>
      <c r="SHI29" s="757"/>
      <c r="SHJ29" s="757"/>
      <c r="SHK29" s="757"/>
      <c r="SHL29" s="757"/>
      <c r="SHM29" s="757"/>
      <c r="SHN29" s="757"/>
      <c r="SHO29" s="757"/>
      <c r="SHP29" s="757"/>
      <c r="SHQ29" s="757"/>
      <c r="SHR29" s="757"/>
      <c r="SHS29" s="757"/>
      <c r="SHT29" s="757"/>
      <c r="SHU29" s="757"/>
      <c r="SHV29" s="757"/>
      <c r="SHW29" s="757"/>
      <c r="SHX29" s="757"/>
      <c r="SHY29" s="757"/>
      <c r="SHZ29" s="757"/>
      <c r="SIA29" s="757"/>
      <c r="SIB29" s="757"/>
      <c r="SIC29" s="757"/>
      <c r="SID29" s="757"/>
      <c r="SIE29" s="757"/>
      <c r="SIF29" s="757"/>
      <c r="SIG29" s="757"/>
      <c r="SIH29" s="757"/>
      <c r="SII29" s="757"/>
      <c r="SIJ29" s="757"/>
      <c r="SIK29" s="757"/>
      <c r="SIL29" s="757"/>
      <c r="SIM29" s="757"/>
      <c r="SIN29" s="757"/>
      <c r="SIO29" s="757"/>
      <c r="SIP29" s="757"/>
      <c r="SIQ29" s="757"/>
      <c r="SIR29" s="757"/>
      <c r="SIS29" s="757"/>
      <c r="SIT29" s="757"/>
      <c r="SIU29" s="757"/>
      <c r="SIV29" s="757"/>
      <c r="SIW29" s="757"/>
      <c r="SIX29" s="757"/>
      <c r="SIY29" s="757"/>
      <c r="SIZ29" s="757"/>
      <c r="SJA29" s="757"/>
      <c r="SJB29" s="757"/>
      <c r="SJC29" s="757"/>
      <c r="SJD29" s="757"/>
      <c r="SJE29" s="757"/>
      <c r="SJF29" s="757"/>
      <c r="SJG29" s="757"/>
      <c r="SJH29" s="757"/>
      <c r="SJI29" s="757"/>
      <c r="SJJ29" s="757"/>
      <c r="SJK29" s="757"/>
      <c r="SJL29" s="757"/>
      <c r="SJM29" s="757"/>
      <c r="SJN29" s="757"/>
      <c r="SJO29" s="757"/>
      <c r="SJP29" s="757"/>
      <c r="SJQ29" s="757"/>
      <c r="SJR29" s="757"/>
      <c r="SJS29" s="757"/>
      <c r="SJT29" s="757"/>
      <c r="SJU29" s="757"/>
      <c r="SJV29" s="757"/>
      <c r="SJW29" s="757"/>
      <c r="SJX29" s="757"/>
      <c r="SJY29" s="757"/>
      <c r="SJZ29" s="757"/>
      <c r="SKA29" s="757"/>
      <c r="SKB29" s="757"/>
      <c r="SKC29" s="757"/>
      <c r="SKD29" s="757"/>
      <c r="SKE29" s="757"/>
      <c r="SKF29" s="757"/>
      <c r="SKG29" s="757"/>
      <c r="SKH29" s="757"/>
      <c r="SKI29" s="757"/>
      <c r="SKJ29" s="757"/>
      <c r="SKK29" s="757"/>
      <c r="SKL29" s="757"/>
      <c r="SKM29" s="757"/>
      <c r="SKN29" s="757"/>
      <c r="SKO29" s="757"/>
      <c r="SKP29" s="757"/>
      <c r="SKQ29" s="757"/>
      <c r="SKR29" s="757"/>
      <c r="SKS29" s="757"/>
      <c r="SKT29" s="757"/>
      <c r="SKU29" s="757"/>
      <c r="SKV29" s="757"/>
      <c r="SKW29" s="757"/>
      <c r="SKX29" s="757"/>
      <c r="SKY29" s="757"/>
      <c r="SKZ29" s="757"/>
      <c r="SLA29" s="757"/>
      <c r="SLB29" s="757"/>
      <c r="SLC29" s="757"/>
      <c r="SLD29" s="757"/>
      <c r="SLE29" s="757"/>
      <c r="SLF29" s="757"/>
      <c r="SLG29" s="757"/>
      <c r="SLH29" s="757"/>
      <c r="SLI29" s="757"/>
      <c r="SLJ29" s="757"/>
      <c r="SLK29" s="757"/>
      <c r="SLL29" s="757"/>
      <c r="SLM29" s="757"/>
      <c r="SLN29" s="757"/>
      <c r="SLO29" s="757"/>
      <c r="SLP29" s="757"/>
      <c r="SLQ29" s="757"/>
      <c r="SLR29" s="757"/>
      <c r="SLS29" s="757"/>
      <c r="SLT29" s="757"/>
      <c r="SLU29" s="757"/>
      <c r="SLV29" s="757"/>
      <c r="SLW29" s="757"/>
      <c r="SLX29" s="757"/>
      <c r="SLY29" s="757"/>
      <c r="SLZ29" s="757"/>
      <c r="SMA29" s="757"/>
      <c r="SMB29" s="757"/>
      <c r="SMC29" s="757"/>
      <c r="SMD29" s="757"/>
      <c r="SME29" s="757"/>
      <c r="SMF29" s="757"/>
      <c r="SMG29" s="757"/>
      <c r="SMH29" s="757"/>
      <c r="SMI29" s="757"/>
      <c r="SMJ29" s="757"/>
      <c r="SMK29" s="757"/>
      <c r="SML29" s="757"/>
      <c r="SMM29" s="757"/>
      <c r="SMN29" s="757"/>
      <c r="SMO29" s="757"/>
      <c r="SMP29" s="757"/>
      <c r="SMQ29" s="757"/>
      <c r="SMR29" s="757"/>
      <c r="SMS29" s="757"/>
      <c r="SMT29" s="757"/>
      <c r="SMU29" s="757"/>
      <c r="SMV29" s="757"/>
      <c r="SMW29" s="757"/>
      <c r="SMX29" s="757"/>
      <c r="SMY29" s="757"/>
      <c r="SMZ29" s="757"/>
      <c r="SNA29" s="757"/>
      <c r="SNB29" s="757"/>
      <c r="SNC29" s="757"/>
      <c r="SND29" s="757"/>
      <c r="SNE29" s="757"/>
      <c r="SNF29" s="757"/>
      <c r="SNG29" s="757"/>
      <c r="SNH29" s="757"/>
      <c r="SNI29" s="757"/>
      <c r="SNJ29" s="757"/>
      <c r="SNK29" s="757"/>
      <c r="SNL29" s="757"/>
      <c r="SNM29" s="757"/>
      <c r="SNN29" s="757"/>
      <c r="SNO29" s="757"/>
      <c r="SNP29" s="757"/>
      <c r="SNQ29" s="757"/>
      <c r="SNR29" s="757"/>
      <c r="SNS29" s="757"/>
      <c r="SNT29" s="757"/>
      <c r="SNU29" s="757"/>
      <c r="SNV29" s="757"/>
      <c r="SNW29" s="757"/>
      <c r="SNX29" s="757"/>
      <c r="SNY29" s="757"/>
      <c r="SNZ29" s="757"/>
      <c r="SOA29" s="757"/>
      <c r="SOB29" s="757"/>
      <c r="SOC29" s="757"/>
      <c r="SOD29" s="757"/>
      <c r="SOE29" s="757"/>
      <c r="SOF29" s="757"/>
      <c r="SOG29" s="757"/>
      <c r="SOH29" s="757"/>
      <c r="SOI29" s="757"/>
      <c r="SOJ29" s="757"/>
      <c r="SOK29" s="757"/>
      <c r="SOL29" s="757"/>
      <c r="SOM29" s="757"/>
      <c r="SON29" s="757"/>
      <c r="SOO29" s="757"/>
      <c r="SOP29" s="757"/>
      <c r="SOQ29" s="757"/>
      <c r="SOR29" s="757"/>
      <c r="SOS29" s="757"/>
      <c r="SOT29" s="757"/>
      <c r="SOU29" s="757"/>
      <c r="SOV29" s="757"/>
      <c r="SOW29" s="757"/>
      <c r="SOX29" s="757"/>
      <c r="SOY29" s="757"/>
      <c r="SOZ29" s="757"/>
      <c r="SPA29" s="757"/>
      <c r="SPB29" s="757"/>
      <c r="SPC29" s="757"/>
      <c r="SPD29" s="757"/>
      <c r="SPE29" s="757"/>
      <c r="SPF29" s="757"/>
      <c r="SPG29" s="757"/>
      <c r="SPH29" s="757"/>
      <c r="SPI29" s="757"/>
      <c r="SPJ29" s="757"/>
      <c r="SPK29" s="757"/>
      <c r="SPL29" s="757"/>
      <c r="SPM29" s="757"/>
      <c r="SPN29" s="757"/>
      <c r="SPO29" s="757"/>
      <c r="SPP29" s="757"/>
      <c r="SPQ29" s="757"/>
      <c r="SPR29" s="757"/>
      <c r="SPS29" s="757"/>
      <c r="SPT29" s="757"/>
      <c r="SPU29" s="757"/>
      <c r="SPV29" s="757"/>
      <c r="SPW29" s="757"/>
      <c r="SPX29" s="757"/>
      <c r="SPY29" s="757"/>
      <c r="SPZ29" s="757"/>
      <c r="SQA29" s="757"/>
      <c r="SQB29" s="757"/>
      <c r="SQC29" s="757"/>
      <c r="SQD29" s="757"/>
      <c r="SQE29" s="757"/>
      <c r="SQF29" s="757"/>
      <c r="SQG29" s="757"/>
      <c r="SQH29" s="757"/>
      <c r="SQI29" s="757"/>
      <c r="SQJ29" s="757"/>
      <c r="SQK29" s="757"/>
      <c r="SQL29" s="757"/>
      <c r="SQM29" s="757"/>
      <c r="SQN29" s="757"/>
      <c r="SQO29" s="757"/>
      <c r="SQP29" s="757"/>
      <c r="SQQ29" s="757"/>
      <c r="SQR29" s="757"/>
      <c r="SQS29" s="757"/>
      <c r="SQT29" s="757"/>
      <c r="SQU29" s="757"/>
      <c r="SQV29" s="757"/>
      <c r="SQW29" s="757"/>
      <c r="SQX29" s="757"/>
      <c r="SQY29" s="757"/>
      <c r="SQZ29" s="757"/>
      <c r="SRA29" s="757"/>
      <c r="SRB29" s="757"/>
      <c r="SRC29" s="757"/>
      <c r="SRD29" s="757"/>
      <c r="SRE29" s="757"/>
      <c r="SRF29" s="757"/>
      <c r="SRG29" s="757"/>
      <c r="SRH29" s="757"/>
      <c r="SRI29" s="757"/>
      <c r="SRJ29" s="757"/>
      <c r="SRK29" s="757"/>
      <c r="SRL29" s="757"/>
      <c r="SRM29" s="757"/>
      <c r="SRN29" s="757"/>
      <c r="SRO29" s="757"/>
      <c r="SRP29" s="757"/>
      <c r="SRQ29" s="757"/>
      <c r="SRR29" s="757"/>
      <c r="SRS29" s="757"/>
      <c r="SRT29" s="757"/>
      <c r="SRU29" s="757"/>
      <c r="SRV29" s="757"/>
      <c r="SRW29" s="757"/>
      <c r="SRX29" s="757"/>
      <c r="SRY29" s="757"/>
      <c r="SRZ29" s="757"/>
      <c r="SSA29" s="757"/>
      <c r="SSB29" s="757"/>
      <c r="SSC29" s="757"/>
      <c r="SSD29" s="757"/>
      <c r="SSE29" s="757"/>
      <c r="SSF29" s="757"/>
      <c r="SSG29" s="757"/>
      <c r="SSH29" s="757"/>
      <c r="SSI29" s="757"/>
      <c r="SSJ29" s="757"/>
      <c r="SSK29" s="757"/>
      <c r="SSL29" s="757"/>
      <c r="SSM29" s="757"/>
      <c r="SSN29" s="757"/>
      <c r="SSO29" s="757"/>
      <c r="SSP29" s="757"/>
      <c r="SSQ29" s="757"/>
      <c r="SSR29" s="757"/>
      <c r="SSS29" s="757"/>
      <c r="SST29" s="757"/>
      <c r="SSU29" s="757"/>
      <c r="SSV29" s="757"/>
      <c r="SSW29" s="757"/>
      <c r="SSX29" s="757"/>
      <c r="SSY29" s="757"/>
      <c r="SSZ29" s="757"/>
      <c r="STA29" s="757"/>
      <c r="STB29" s="757"/>
      <c r="STC29" s="757"/>
      <c r="STD29" s="757"/>
      <c r="STE29" s="757"/>
      <c r="STF29" s="757"/>
      <c r="STG29" s="757"/>
      <c r="STH29" s="757"/>
      <c r="STI29" s="757"/>
      <c r="STJ29" s="757"/>
      <c r="STK29" s="757"/>
      <c r="STL29" s="757"/>
      <c r="STM29" s="757"/>
      <c r="STN29" s="757"/>
      <c r="STO29" s="757"/>
      <c r="STP29" s="757"/>
      <c r="STQ29" s="757"/>
      <c r="STR29" s="757"/>
      <c r="STS29" s="757"/>
      <c r="STT29" s="757"/>
      <c r="STU29" s="757"/>
      <c r="STV29" s="757"/>
      <c r="STW29" s="757"/>
      <c r="STX29" s="757"/>
      <c r="STY29" s="757"/>
      <c r="STZ29" s="757"/>
      <c r="SUA29" s="757"/>
      <c r="SUB29" s="757"/>
      <c r="SUC29" s="757"/>
      <c r="SUD29" s="757"/>
      <c r="SUE29" s="757"/>
      <c r="SUF29" s="757"/>
      <c r="SUG29" s="757"/>
      <c r="SUH29" s="757"/>
      <c r="SUI29" s="757"/>
      <c r="SUJ29" s="757"/>
      <c r="SUK29" s="757"/>
      <c r="SUL29" s="757"/>
      <c r="SUM29" s="757"/>
      <c r="SUN29" s="757"/>
      <c r="SUO29" s="757"/>
      <c r="SUP29" s="757"/>
      <c r="SUQ29" s="757"/>
      <c r="SUR29" s="757"/>
      <c r="SUS29" s="757"/>
      <c r="SUT29" s="757"/>
      <c r="SUU29" s="757"/>
      <c r="SUV29" s="757"/>
      <c r="SUW29" s="757"/>
      <c r="SUX29" s="757"/>
      <c r="SUY29" s="757"/>
      <c r="SUZ29" s="757"/>
      <c r="SVA29" s="757"/>
      <c r="SVB29" s="757"/>
      <c r="SVC29" s="757"/>
      <c r="SVD29" s="757"/>
      <c r="SVE29" s="757"/>
      <c r="SVF29" s="757"/>
      <c r="SVG29" s="757"/>
      <c r="SVH29" s="757"/>
      <c r="SVI29" s="757"/>
      <c r="SVJ29" s="757"/>
      <c r="SVK29" s="757"/>
      <c r="SVL29" s="757"/>
      <c r="SVM29" s="757"/>
      <c r="SVN29" s="757"/>
      <c r="SVO29" s="757"/>
      <c r="SVP29" s="757"/>
      <c r="SVQ29" s="757"/>
      <c r="SVR29" s="757"/>
      <c r="SVS29" s="757"/>
      <c r="SVT29" s="757"/>
      <c r="SVU29" s="757"/>
      <c r="SVV29" s="757"/>
      <c r="SVW29" s="757"/>
      <c r="SVX29" s="757"/>
      <c r="SVY29" s="757"/>
      <c r="SVZ29" s="757"/>
      <c r="SWA29" s="757"/>
      <c r="SWB29" s="757"/>
      <c r="SWC29" s="757"/>
      <c r="SWD29" s="757"/>
      <c r="SWE29" s="757"/>
      <c r="SWF29" s="757"/>
      <c r="SWG29" s="757"/>
      <c r="SWH29" s="757"/>
      <c r="SWI29" s="757"/>
      <c r="SWJ29" s="757"/>
      <c r="SWK29" s="757"/>
      <c r="SWL29" s="757"/>
      <c r="SWM29" s="757"/>
      <c r="SWN29" s="757"/>
      <c r="SWO29" s="757"/>
      <c r="SWP29" s="757"/>
      <c r="SWQ29" s="757"/>
      <c r="SWR29" s="757"/>
      <c r="SWS29" s="757"/>
      <c r="SWT29" s="757"/>
      <c r="SWU29" s="757"/>
      <c r="SWV29" s="757"/>
      <c r="SWW29" s="757"/>
      <c r="SWX29" s="757"/>
      <c r="SWY29" s="757"/>
      <c r="SWZ29" s="757"/>
      <c r="SXA29" s="757"/>
      <c r="SXB29" s="757"/>
      <c r="SXC29" s="757"/>
      <c r="SXD29" s="757"/>
      <c r="SXE29" s="757"/>
      <c r="SXF29" s="757"/>
      <c r="SXG29" s="757"/>
      <c r="SXH29" s="757"/>
      <c r="SXI29" s="757"/>
      <c r="SXJ29" s="757"/>
      <c r="SXK29" s="757"/>
      <c r="SXL29" s="757"/>
      <c r="SXM29" s="757"/>
      <c r="SXN29" s="757"/>
      <c r="SXO29" s="757"/>
      <c r="SXP29" s="757"/>
      <c r="SXQ29" s="757"/>
      <c r="SXR29" s="757"/>
      <c r="SXS29" s="757"/>
      <c r="SXT29" s="757"/>
      <c r="SXU29" s="757"/>
      <c r="SXV29" s="757"/>
      <c r="SXW29" s="757"/>
      <c r="SXX29" s="757"/>
      <c r="SXY29" s="757"/>
      <c r="SXZ29" s="757"/>
      <c r="SYA29" s="757"/>
      <c r="SYB29" s="757"/>
      <c r="SYC29" s="757"/>
      <c r="SYD29" s="757"/>
      <c r="SYE29" s="757"/>
      <c r="SYF29" s="757"/>
      <c r="SYG29" s="757"/>
      <c r="SYH29" s="757"/>
      <c r="SYI29" s="757"/>
      <c r="SYJ29" s="757"/>
      <c r="SYK29" s="757"/>
      <c r="SYL29" s="757"/>
      <c r="SYM29" s="757"/>
      <c r="SYN29" s="757"/>
      <c r="SYO29" s="757"/>
      <c r="SYP29" s="757"/>
      <c r="SYQ29" s="757"/>
      <c r="SYR29" s="757"/>
      <c r="SYS29" s="757"/>
      <c r="SYT29" s="757"/>
      <c r="SYU29" s="757"/>
      <c r="SYV29" s="757"/>
      <c r="SYW29" s="757"/>
      <c r="SYX29" s="757"/>
      <c r="SYY29" s="757"/>
      <c r="SYZ29" s="757"/>
      <c r="SZA29" s="757"/>
      <c r="SZB29" s="757"/>
      <c r="SZC29" s="757"/>
      <c r="SZD29" s="757"/>
      <c r="SZE29" s="757"/>
      <c r="SZF29" s="757"/>
      <c r="SZG29" s="757"/>
      <c r="SZH29" s="757"/>
      <c r="SZI29" s="757"/>
      <c r="SZJ29" s="757"/>
      <c r="SZK29" s="757"/>
      <c r="SZL29" s="757"/>
      <c r="SZM29" s="757"/>
      <c r="SZN29" s="757"/>
      <c r="SZO29" s="757"/>
      <c r="SZP29" s="757"/>
      <c r="SZQ29" s="757"/>
      <c r="SZR29" s="757"/>
      <c r="SZS29" s="757"/>
      <c r="SZT29" s="757"/>
      <c r="SZU29" s="757"/>
      <c r="SZV29" s="757"/>
      <c r="SZW29" s="757"/>
      <c r="SZX29" s="757"/>
      <c r="SZY29" s="757"/>
      <c r="SZZ29" s="757"/>
      <c r="TAA29" s="757"/>
      <c r="TAB29" s="757"/>
      <c r="TAC29" s="757"/>
      <c r="TAD29" s="757"/>
      <c r="TAE29" s="757"/>
      <c r="TAF29" s="757"/>
      <c r="TAG29" s="757"/>
      <c r="TAH29" s="757"/>
      <c r="TAI29" s="757"/>
      <c r="TAJ29" s="757"/>
      <c r="TAK29" s="757"/>
      <c r="TAL29" s="757"/>
      <c r="TAM29" s="757"/>
      <c r="TAN29" s="757"/>
      <c r="TAO29" s="757"/>
      <c r="TAP29" s="757"/>
      <c r="TAQ29" s="757"/>
      <c r="TAR29" s="757"/>
      <c r="TAS29" s="757"/>
      <c r="TAT29" s="757"/>
      <c r="TAU29" s="757"/>
      <c r="TAV29" s="757"/>
      <c r="TAW29" s="757"/>
      <c r="TAX29" s="757"/>
      <c r="TAY29" s="757"/>
      <c r="TAZ29" s="757"/>
      <c r="TBA29" s="757"/>
      <c r="TBB29" s="757"/>
      <c r="TBC29" s="757"/>
      <c r="TBD29" s="757"/>
      <c r="TBE29" s="757"/>
      <c r="TBF29" s="757"/>
      <c r="TBG29" s="757"/>
      <c r="TBH29" s="757"/>
      <c r="TBI29" s="757"/>
      <c r="TBJ29" s="757"/>
      <c r="TBK29" s="757"/>
      <c r="TBL29" s="757"/>
      <c r="TBM29" s="757"/>
      <c r="TBN29" s="757"/>
      <c r="TBO29" s="757"/>
      <c r="TBP29" s="757"/>
      <c r="TBQ29" s="757"/>
      <c r="TBR29" s="757"/>
      <c r="TBS29" s="757"/>
      <c r="TBT29" s="757"/>
      <c r="TBU29" s="757"/>
      <c r="TBV29" s="757"/>
      <c r="TBW29" s="757"/>
      <c r="TBX29" s="757"/>
      <c r="TBY29" s="757"/>
      <c r="TBZ29" s="757"/>
      <c r="TCA29" s="757"/>
      <c r="TCB29" s="757"/>
      <c r="TCC29" s="757"/>
      <c r="TCD29" s="757"/>
      <c r="TCE29" s="757"/>
      <c r="TCF29" s="757"/>
      <c r="TCG29" s="757"/>
      <c r="TCH29" s="757"/>
      <c r="TCI29" s="757"/>
      <c r="TCJ29" s="757"/>
      <c r="TCK29" s="757"/>
      <c r="TCL29" s="757"/>
      <c r="TCM29" s="757"/>
      <c r="TCN29" s="757"/>
      <c r="TCO29" s="757"/>
      <c r="TCP29" s="757"/>
      <c r="TCQ29" s="757"/>
      <c r="TCR29" s="757"/>
      <c r="TCS29" s="757"/>
      <c r="TCT29" s="757"/>
      <c r="TCU29" s="757"/>
      <c r="TCV29" s="757"/>
      <c r="TCW29" s="757"/>
      <c r="TCX29" s="757"/>
      <c r="TCY29" s="757"/>
      <c r="TCZ29" s="757"/>
      <c r="TDA29" s="757"/>
      <c r="TDB29" s="757"/>
      <c r="TDC29" s="757"/>
      <c r="TDD29" s="757"/>
      <c r="TDE29" s="757"/>
      <c r="TDF29" s="757"/>
      <c r="TDG29" s="757"/>
      <c r="TDH29" s="757"/>
      <c r="TDI29" s="757"/>
      <c r="TDJ29" s="757"/>
      <c r="TDK29" s="757"/>
      <c r="TDL29" s="757"/>
      <c r="TDM29" s="757"/>
      <c r="TDN29" s="757"/>
      <c r="TDO29" s="757"/>
      <c r="TDP29" s="757"/>
      <c r="TDQ29" s="757"/>
      <c r="TDR29" s="757"/>
      <c r="TDS29" s="757"/>
      <c r="TDT29" s="757"/>
      <c r="TDU29" s="757"/>
      <c r="TDV29" s="757"/>
      <c r="TDW29" s="757"/>
      <c r="TDX29" s="757"/>
      <c r="TDY29" s="757"/>
      <c r="TDZ29" s="757"/>
      <c r="TEA29" s="757"/>
      <c r="TEB29" s="757"/>
      <c r="TEC29" s="757"/>
      <c r="TED29" s="757"/>
      <c r="TEE29" s="757"/>
      <c r="TEF29" s="757"/>
      <c r="TEG29" s="757"/>
      <c r="TEH29" s="757"/>
      <c r="TEI29" s="757"/>
      <c r="TEJ29" s="757"/>
      <c r="TEK29" s="757"/>
      <c r="TEL29" s="757"/>
      <c r="TEM29" s="757"/>
      <c r="TEN29" s="757"/>
      <c r="TEO29" s="757"/>
      <c r="TEP29" s="757"/>
      <c r="TEQ29" s="757"/>
      <c r="TER29" s="757"/>
      <c r="TES29" s="757"/>
      <c r="TET29" s="757"/>
      <c r="TEU29" s="757"/>
      <c r="TEV29" s="757"/>
      <c r="TEW29" s="757"/>
      <c r="TEX29" s="757"/>
      <c r="TEY29" s="757"/>
      <c r="TEZ29" s="757"/>
      <c r="TFA29" s="757"/>
      <c r="TFB29" s="757"/>
      <c r="TFC29" s="757"/>
      <c r="TFD29" s="757"/>
      <c r="TFE29" s="757"/>
      <c r="TFF29" s="757"/>
      <c r="TFG29" s="757"/>
      <c r="TFH29" s="757"/>
      <c r="TFI29" s="757"/>
      <c r="TFJ29" s="757"/>
      <c r="TFK29" s="757"/>
      <c r="TFL29" s="757"/>
      <c r="TFM29" s="757"/>
      <c r="TFN29" s="757"/>
      <c r="TFO29" s="757"/>
      <c r="TFP29" s="757"/>
      <c r="TFQ29" s="757"/>
      <c r="TFR29" s="757"/>
      <c r="TFS29" s="757"/>
      <c r="TFT29" s="757"/>
      <c r="TFU29" s="757"/>
      <c r="TFV29" s="757"/>
      <c r="TFW29" s="757"/>
      <c r="TFX29" s="757"/>
      <c r="TFY29" s="757"/>
      <c r="TFZ29" s="757"/>
      <c r="TGA29" s="757"/>
      <c r="TGB29" s="757"/>
      <c r="TGC29" s="757"/>
      <c r="TGD29" s="757"/>
      <c r="TGE29" s="757"/>
      <c r="TGF29" s="757"/>
      <c r="TGG29" s="757"/>
      <c r="TGH29" s="757"/>
      <c r="TGI29" s="757"/>
      <c r="TGJ29" s="757"/>
      <c r="TGK29" s="757"/>
      <c r="TGL29" s="757"/>
      <c r="TGM29" s="757"/>
      <c r="TGN29" s="757"/>
      <c r="TGO29" s="757"/>
      <c r="TGP29" s="757"/>
      <c r="TGQ29" s="757"/>
      <c r="TGR29" s="757"/>
      <c r="TGS29" s="757"/>
      <c r="TGT29" s="757"/>
      <c r="TGU29" s="757"/>
      <c r="TGV29" s="757"/>
      <c r="TGW29" s="757"/>
      <c r="TGX29" s="757"/>
      <c r="TGY29" s="757"/>
      <c r="TGZ29" s="757"/>
      <c r="THA29" s="757"/>
      <c r="THB29" s="757"/>
      <c r="THC29" s="757"/>
      <c r="THD29" s="757"/>
      <c r="THE29" s="757"/>
      <c r="THF29" s="757"/>
      <c r="THG29" s="757"/>
      <c r="THH29" s="757"/>
      <c r="THI29" s="757"/>
      <c r="THJ29" s="757"/>
      <c r="THK29" s="757"/>
      <c r="THL29" s="757"/>
      <c r="THM29" s="757"/>
      <c r="THN29" s="757"/>
      <c r="THO29" s="757"/>
      <c r="THP29" s="757"/>
      <c r="THQ29" s="757"/>
      <c r="THR29" s="757"/>
      <c r="THS29" s="757"/>
      <c r="THT29" s="757"/>
      <c r="THU29" s="757"/>
      <c r="THV29" s="757"/>
      <c r="THW29" s="757"/>
      <c r="THX29" s="757"/>
      <c r="THY29" s="757"/>
      <c r="THZ29" s="757"/>
      <c r="TIA29" s="757"/>
      <c r="TIB29" s="757"/>
      <c r="TIC29" s="757"/>
      <c r="TID29" s="757"/>
      <c r="TIE29" s="757"/>
      <c r="TIF29" s="757"/>
      <c r="TIG29" s="757"/>
      <c r="TIH29" s="757"/>
      <c r="TII29" s="757"/>
      <c r="TIJ29" s="757"/>
      <c r="TIK29" s="757"/>
      <c r="TIL29" s="757"/>
      <c r="TIM29" s="757"/>
      <c r="TIN29" s="757"/>
      <c r="TIO29" s="757"/>
      <c r="TIP29" s="757"/>
      <c r="TIQ29" s="757"/>
      <c r="TIR29" s="757"/>
      <c r="TIS29" s="757"/>
      <c r="TIT29" s="757"/>
      <c r="TIU29" s="757"/>
      <c r="TIV29" s="757"/>
      <c r="TIW29" s="757"/>
      <c r="TIX29" s="757"/>
      <c r="TIY29" s="757"/>
      <c r="TIZ29" s="757"/>
      <c r="TJA29" s="757"/>
      <c r="TJB29" s="757"/>
      <c r="TJC29" s="757"/>
      <c r="TJD29" s="757"/>
      <c r="TJE29" s="757"/>
      <c r="TJF29" s="757"/>
      <c r="TJG29" s="757"/>
      <c r="TJH29" s="757"/>
      <c r="TJI29" s="757"/>
      <c r="TJJ29" s="757"/>
      <c r="TJK29" s="757"/>
      <c r="TJL29" s="757"/>
      <c r="TJM29" s="757"/>
      <c r="TJN29" s="757"/>
      <c r="TJO29" s="757"/>
      <c r="TJP29" s="757"/>
      <c r="TJQ29" s="757"/>
      <c r="TJR29" s="757"/>
      <c r="TJS29" s="757"/>
      <c r="TJT29" s="757"/>
      <c r="TJU29" s="757"/>
      <c r="TJV29" s="757"/>
      <c r="TJW29" s="757"/>
      <c r="TJX29" s="757"/>
      <c r="TJY29" s="757"/>
      <c r="TJZ29" s="757"/>
      <c r="TKA29" s="757"/>
      <c r="TKB29" s="757"/>
      <c r="TKC29" s="757"/>
      <c r="TKD29" s="757"/>
      <c r="TKE29" s="757"/>
      <c r="TKF29" s="757"/>
      <c r="TKG29" s="757"/>
      <c r="TKH29" s="757"/>
      <c r="TKI29" s="757"/>
      <c r="TKJ29" s="757"/>
      <c r="TKK29" s="757"/>
      <c r="TKL29" s="757"/>
      <c r="TKM29" s="757"/>
      <c r="TKN29" s="757"/>
      <c r="TKO29" s="757"/>
      <c r="TKP29" s="757"/>
      <c r="TKQ29" s="757"/>
      <c r="TKR29" s="757"/>
      <c r="TKS29" s="757"/>
      <c r="TKT29" s="757"/>
      <c r="TKU29" s="757"/>
      <c r="TKV29" s="757"/>
      <c r="TKW29" s="757"/>
      <c r="TKX29" s="757"/>
      <c r="TKY29" s="757"/>
      <c r="TKZ29" s="757"/>
      <c r="TLA29" s="757"/>
      <c r="TLB29" s="757"/>
      <c r="TLC29" s="757"/>
      <c r="TLD29" s="757"/>
      <c r="TLE29" s="757"/>
      <c r="TLF29" s="757"/>
      <c r="TLG29" s="757"/>
      <c r="TLH29" s="757"/>
      <c r="TLI29" s="757"/>
      <c r="TLJ29" s="757"/>
      <c r="TLK29" s="757"/>
      <c r="TLL29" s="757"/>
      <c r="TLM29" s="757"/>
      <c r="TLN29" s="757"/>
      <c r="TLO29" s="757"/>
      <c r="TLP29" s="757"/>
      <c r="TLQ29" s="757"/>
      <c r="TLR29" s="757"/>
      <c r="TLS29" s="757"/>
      <c r="TLT29" s="757"/>
      <c r="TLU29" s="757"/>
      <c r="TLV29" s="757"/>
      <c r="TLW29" s="757"/>
      <c r="TLX29" s="757"/>
      <c r="TLY29" s="757"/>
      <c r="TLZ29" s="757"/>
      <c r="TMA29" s="757"/>
      <c r="TMB29" s="757"/>
      <c r="TMC29" s="757"/>
      <c r="TMD29" s="757"/>
      <c r="TME29" s="757"/>
      <c r="TMF29" s="757"/>
      <c r="TMG29" s="757"/>
      <c r="TMH29" s="757"/>
      <c r="TMI29" s="757"/>
      <c r="TMJ29" s="757"/>
      <c r="TMK29" s="757"/>
      <c r="TML29" s="757"/>
      <c r="TMM29" s="757"/>
      <c r="TMN29" s="757"/>
      <c r="TMO29" s="757"/>
      <c r="TMP29" s="757"/>
      <c r="TMQ29" s="757"/>
      <c r="TMR29" s="757"/>
      <c r="TMS29" s="757"/>
      <c r="TMT29" s="757"/>
      <c r="TMU29" s="757"/>
      <c r="TMV29" s="757"/>
      <c r="TMW29" s="757"/>
      <c r="TMX29" s="757"/>
      <c r="TMY29" s="757"/>
      <c r="TMZ29" s="757"/>
      <c r="TNA29" s="757"/>
      <c r="TNB29" s="757"/>
      <c r="TNC29" s="757"/>
      <c r="TND29" s="757"/>
      <c r="TNE29" s="757"/>
      <c r="TNF29" s="757"/>
      <c r="TNG29" s="757"/>
      <c r="TNH29" s="757"/>
      <c r="TNI29" s="757"/>
      <c r="TNJ29" s="757"/>
      <c r="TNK29" s="757"/>
      <c r="TNL29" s="757"/>
      <c r="TNM29" s="757"/>
      <c r="TNN29" s="757"/>
      <c r="TNO29" s="757"/>
      <c r="TNP29" s="757"/>
      <c r="TNQ29" s="757"/>
      <c r="TNR29" s="757"/>
      <c r="TNS29" s="757"/>
      <c r="TNT29" s="757"/>
      <c r="TNU29" s="757"/>
      <c r="TNV29" s="757"/>
      <c r="TNW29" s="757"/>
      <c r="TNX29" s="757"/>
      <c r="TNY29" s="757"/>
      <c r="TNZ29" s="757"/>
      <c r="TOA29" s="757"/>
      <c r="TOB29" s="757"/>
      <c r="TOC29" s="757"/>
      <c r="TOD29" s="757"/>
      <c r="TOE29" s="757"/>
      <c r="TOF29" s="757"/>
      <c r="TOG29" s="757"/>
      <c r="TOH29" s="757"/>
      <c r="TOI29" s="757"/>
      <c r="TOJ29" s="757"/>
      <c r="TOK29" s="757"/>
      <c r="TOL29" s="757"/>
      <c r="TOM29" s="757"/>
      <c r="TON29" s="757"/>
      <c r="TOO29" s="757"/>
      <c r="TOP29" s="757"/>
      <c r="TOQ29" s="757"/>
      <c r="TOR29" s="757"/>
      <c r="TOS29" s="757"/>
      <c r="TOT29" s="757"/>
      <c r="TOU29" s="757"/>
      <c r="TOV29" s="757"/>
      <c r="TOW29" s="757"/>
      <c r="TOX29" s="757"/>
      <c r="TOY29" s="757"/>
      <c r="TOZ29" s="757"/>
      <c r="TPA29" s="757"/>
      <c r="TPB29" s="757"/>
      <c r="TPC29" s="757"/>
      <c r="TPD29" s="757"/>
      <c r="TPE29" s="757"/>
      <c r="TPF29" s="757"/>
      <c r="TPG29" s="757"/>
      <c r="TPH29" s="757"/>
      <c r="TPI29" s="757"/>
      <c r="TPJ29" s="757"/>
      <c r="TPK29" s="757"/>
      <c r="TPL29" s="757"/>
      <c r="TPM29" s="757"/>
      <c r="TPN29" s="757"/>
      <c r="TPO29" s="757"/>
      <c r="TPP29" s="757"/>
      <c r="TPQ29" s="757"/>
      <c r="TPR29" s="757"/>
      <c r="TPS29" s="757"/>
      <c r="TPT29" s="757"/>
      <c r="TPU29" s="757"/>
      <c r="TPV29" s="757"/>
      <c r="TPW29" s="757"/>
      <c r="TPX29" s="757"/>
      <c r="TPY29" s="757"/>
      <c r="TPZ29" s="757"/>
      <c r="TQA29" s="757"/>
      <c r="TQB29" s="757"/>
      <c r="TQC29" s="757"/>
      <c r="TQD29" s="757"/>
      <c r="TQE29" s="757"/>
      <c r="TQF29" s="757"/>
      <c r="TQG29" s="757"/>
      <c r="TQH29" s="757"/>
      <c r="TQI29" s="757"/>
      <c r="TQJ29" s="757"/>
      <c r="TQK29" s="757"/>
      <c r="TQL29" s="757"/>
      <c r="TQM29" s="757"/>
      <c r="TQN29" s="757"/>
      <c r="TQO29" s="757"/>
      <c r="TQP29" s="757"/>
      <c r="TQQ29" s="757"/>
      <c r="TQR29" s="757"/>
      <c r="TQS29" s="757"/>
      <c r="TQT29" s="757"/>
      <c r="TQU29" s="757"/>
      <c r="TQV29" s="757"/>
      <c r="TQW29" s="757"/>
      <c r="TQX29" s="757"/>
      <c r="TQY29" s="757"/>
      <c r="TQZ29" s="757"/>
      <c r="TRA29" s="757"/>
      <c r="TRB29" s="757"/>
      <c r="TRC29" s="757"/>
      <c r="TRD29" s="757"/>
      <c r="TRE29" s="757"/>
      <c r="TRF29" s="757"/>
      <c r="TRG29" s="757"/>
      <c r="TRH29" s="757"/>
      <c r="TRI29" s="757"/>
      <c r="TRJ29" s="757"/>
      <c r="TRK29" s="757"/>
      <c r="TRL29" s="757"/>
      <c r="TRM29" s="757"/>
      <c r="TRN29" s="757"/>
      <c r="TRO29" s="757"/>
      <c r="TRP29" s="757"/>
      <c r="TRQ29" s="757"/>
      <c r="TRR29" s="757"/>
      <c r="TRS29" s="757"/>
      <c r="TRT29" s="757"/>
      <c r="TRU29" s="757"/>
      <c r="TRV29" s="757"/>
      <c r="TRW29" s="757"/>
      <c r="TRX29" s="757"/>
      <c r="TRY29" s="757"/>
      <c r="TRZ29" s="757"/>
      <c r="TSA29" s="757"/>
      <c r="TSB29" s="757"/>
      <c r="TSC29" s="757"/>
      <c r="TSD29" s="757"/>
      <c r="TSE29" s="757"/>
      <c r="TSF29" s="757"/>
      <c r="TSG29" s="757"/>
      <c r="TSH29" s="757"/>
      <c r="TSI29" s="757"/>
      <c r="TSJ29" s="757"/>
      <c r="TSK29" s="757"/>
      <c r="TSL29" s="757"/>
      <c r="TSM29" s="757"/>
      <c r="TSN29" s="757"/>
      <c r="TSO29" s="757"/>
      <c r="TSP29" s="757"/>
      <c r="TSQ29" s="757"/>
      <c r="TSR29" s="757"/>
      <c r="TSS29" s="757"/>
      <c r="TST29" s="757"/>
      <c r="TSU29" s="757"/>
      <c r="TSV29" s="757"/>
      <c r="TSW29" s="757"/>
      <c r="TSX29" s="757"/>
      <c r="TSY29" s="757"/>
      <c r="TSZ29" s="757"/>
      <c r="TTA29" s="757"/>
      <c r="TTB29" s="757"/>
      <c r="TTC29" s="757"/>
      <c r="TTD29" s="757"/>
      <c r="TTE29" s="757"/>
      <c r="TTF29" s="757"/>
      <c r="TTG29" s="757"/>
      <c r="TTH29" s="757"/>
      <c r="TTI29" s="757"/>
      <c r="TTJ29" s="757"/>
      <c r="TTK29" s="757"/>
      <c r="TTL29" s="757"/>
      <c r="TTM29" s="757"/>
      <c r="TTN29" s="757"/>
      <c r="TTO29" s="757"/>
      <c r="TTP29" s="757"/>
      <c r="TTQ29" s="757"/>
      <c r="TTR29" s="757"/>
      <c r="TTS29" s="757"/>
      <c r="TTT29" s="757"/>
      <c r="TTU29" s="757"/>
      <c r="TTV29" s="757"/>
      <c r="TTW29" s="757"/>
      <c r="TTX29" s="757"/>
      <c r="TTY29" s="757"/>
      <c r="TTZ29" s="757"/>
      <c r="TUA29" s="757"/>
      <c r="TUB29" s="757"/>
      <c r="TUC29" s="757"/>
      <c r="TUD29" s="757"/>
      <c r="TUE29" s="757"/>
      <c r="TUF29" s="757"/>
      <c r="TUG29" s="757"/>
      <c r="TUH29" s="757"/>
      <c r="TUI29" s="757"/>
      <c r="TUJ29" s="757"/>
      <c r="TUK29" s="757"/>
      <c r="TUL29" s="757"/>
      <c r="TUM29" s="757"/>
      <c r="TUN29" s="757"/>
      <c r="TUO29" s="757"/>
      <c r="TUP29" s="757"/>
      <c r="TUQ29" s="757"/>
      <c r="TUR29" s="757"/>
      <c r="TUS29" s="757"/>
      <c r="TUT29" s="757"/>
      <c r="TUU29" s="757"/>
      <c r="TUV29" s="757"/>
      <c r="TUW29" s="757"/>
      <c r="TUX29" s="757"/>
      <c r="TUY29" s="757"/>
      <c r="TUZ29" s="757"/>
      <c r="TVA29" s="757"/>
      <c r="TVB29" s="757"/>
      <c r="TVC29" s="757"/>
      <c r="TVD29" s="757"/>
      <c r="TVE29" s="757"/>
      <c r="TVF29" s="757"/>
      <c r="TVG29" s="757"/>
      <c r="TVH29" s="757"/>
      <c r="TVI29" s="757"/>
      <c r="TVJ29" s="757"/>
      <c r="TVK29" s="757"/>
      <c r="TVL29" s="757"/>
      <c r="TVM29" s="757"/>
      <c r="TVN29" s="757"/>
      <c r="TVO29" s="757"/>
      <c r="TVP29" s="757"/>
      <c r="TVQ29" s="757"/>
      <c r="TVR29" s="757"/>
      <c r="TVS29" s="757"/>
      <c r="TVT29" s="757"/>
      <c r="TVU29" s="757"/>
      <c r="TVV29" s="757"/>
      <c r="TVW29" s="757"/>
      <c r="TVX29" s="757"/>
      <c r="TVY29" s="757"/>
      <c r="TVZ29" s="757"/>
      <c r="TWA29" s="757"/>
      <c r="TWB29" s="757"/>
      <c r="TWC29" s="757"/>
      <c r="TWD29" s="757"/>
      <c r="TWE29" s="757"/>
      <c r="TWF29" s="757"/>
      <c r="TWG29" s="757"/>
      <c r="TWH29" s="757"/>
      <c r="TWI29" s="757"/>
      <c r="TWJ29" s="757"/>
      <c r="TWK29" s="757"/>
      <c r="TWL29" s="757"/>
      <c r="TWM29" s="757"/>
      <c r="TWN29" s="757"/>
      <c r="TWO29" s="757"/>
      <c r="TWP29" s="757"/>
      <c r="TWQ29" s="757"/>
      <c r="TWR29" s="757"/>
      <c r="TWS29" s="757"/>
      <c r="TWT29" s="757"/>
      <c r="TWU29" s="757"/>
      <c r="TWV29" s="757"/>
      <c r="TWW29" s="757"/>
      <c r="TWX29" s="757"/>
      <c r="TWY29" s="757"/>
      <c r="TWZ29" s="757"/>
      <c r="TXA29" s="757"/>
      <c r="TXB29" s="757"/>
      <c r="TXC29" s="757"/>
      <c r="TXD29" s="757"/>
      <c r="TXE29" s="757"/>
      <c r="TXF29" s="757"/>
      <c r="TXG29" s="757"/>
      <c r="TXH29" s="757"/>
      <c r="TXI29" s="757"/>
      <c r="TXJ29" s="757"/>
      <c r="TXK29" s="757"/>
      <c r="TXL29" s="757"/>
      <c r="TXM29" s="757"/>
      <c r="TXN29" s="757"/>
      <c r="TXO29" s="757"/>
      <c r="TXP29" s="757"/>
      <c r="TXQ29" s="757"/>
      <c r="TXR29" s="757"/>
      <c r="TXS29" s="757"/>
      <c r="TXT29" s="757"/>
      <c r="TXU29" s="757"/>
      <c r="TXV29" s="757"/>
      <c r="TXW29" s="757"/>
      <c r="TXX29" s="757"/>
      <c r="TXY29" s="757"/>
      <c r="TXZ29" s="757"/>
      <c r="TYA29" s="757"/>
      <c r="TYB29" s="757"/>
      <c r="TYC29" s="757"/>
      <c r="TYD29" s="757"/>
      <c r="TYE29" s="757"/>
      <c r="TYF29" s="757"/>
      <c r="TYG29" s="757"/>
      <c r="TYH29" s="757"/>
      <c r="TYI29" s="757"/>
      <c r="TYJ29" s="757"/>
      <c r="TYK29" s="757"/>
      <c r="TYL29" s="757"/>
      <c r="TYM29" s="757"/>
      <c r="TYN29" s="757"/>
      <c r="TYO29" s="757"/>
      <c r="TYP29" s="757"/>
      <c r="TYQ29" s="757"/>
      <c r="TYR29" s="757"/>
      <c r="TYS29" s="757"/>
      <c r="TYT29" s="757"/>
      <c r="TYU29" s="757"/>
      <c r="TYV29" s="757"/>
      <c r="TYW29" s="757"/>
      <c r="TYX29" s="757"/>
      <c r="TYY29" s="757"/>
      <c r="TYZ29" s="757"/>
      <c r="TZA29" s="757"/>
      <c r="TZB29" s="757"/>
      <c r="TZC29" s="757"/>
      <c r="TZD29" s="757"/>
      <c r="TZE29" s="757"/>
      <c r="TZF29" s="757"/>
      <c r="TZG29" s="757"/>
      <c r="TZH29" s="757"/>
      <c r="TZI29" s="757"/>
      <c r="TZJ29" s="757"/>
      <c r="TZK29" s="757"/>
      <c r="TZL29" s="757"/>
      <c r="TZM29" s="757"/>
      <c r="TZN29" s="757"/>
      <c r="TZO29" s="757"/>
      <c r="TZP29" s="757"/>
      <c r="TZQ29" s="757"/>
      <c r="TZR29" s="757"/>
      <c r="TZS29" s="757"/>
      <c r="TZT29" s="757"/>
      <c r="TZU29" s="757"/>
      <c r="TZV29" s="757"/>
      <c r="TZW29" s="757"/>
      <c r="TZX29" s="757"/>
      <c r="TZY29" s="757"/>
      <c r="TZZ29" s="757"/>
      <c r="UAA29" s="757"/>
      <c r="UAB29" s="757"/>
      <c r="UAC29" s="757"/>
      <c r="UAD29" s="757"/>
      <c r="UAE29" s="757"/>
      <c r="UAF29" s="757"/>
      <c r="UAG29" s="757"/>
      <c r="UAH29" s="757"/>
      <c r="UAI29" s="757"/>
      <c r="UAJ29" s="757"/>
      <c r="UAK29" s="757"/>
      <c r="UAL29" s="757"/>
      <c r="UAM29" s="757"/>
      <c r="UAN29" s="757"/>
      <c r="UAO29" s="757"/>
      <c r="UAP29" s="757"/>
      <c r="UAQ29" s="757"/>
      <c r="UAR29" s="757"/>
      <c r="UAS29" s="757"/>
      <c r="UAT29" s="757"/>
      <c r="UAU29" s="757"/>
      <c r="UAV29" s="757"/>
      <c r="UAW29" s="757"/>
      <c r="UAX29" s="757"/>
      <c r="UAY29" s="757"/>
      <c r="UAZ29" s="757"/>
      <c r="UBA29" s="757"/>
      <c r="UBB29" s="757"/>
      <c r="UBC29" s="757"/>
      <c r="UBD29" s="757"/>
      <c r="UBE29" s="757"/>
      <c r="UBF29" s="757"/>
      <c r="UBG29" s="757"/>
      <c r="UBH29" s="757"/>
      <c r="UBI29" s="757"/>
      <c r="UBJ29" s="757"/>
      <c r="UBK29" s="757"/>
      <c r="UBL29" s="757"/>
      <c r="UBM29" s="757"/>
      <c r="UBN29" s="757"/>
      <c r="UBO29" s="757"/>
      <c r="UBP29" s="757"/>
      <c r="UBQ29" s="757"/>
      <c r="UBR29" s="757"/>
      <c r="UBS29" s="757"/>
      <c r="UBT29" s="757"/>
      <c r="UBU29" s="757"/>
      <c r="UBV29" s="757"/>
      <c r="UBW29" s="757"/>
      <c r="UBX29" s="757"/>
      <c r="UBY29" s="757"/>
      <c r="UBZ29" s="757"/>
      <c r="UCA29" s="757"/>
      <c r="UCB29" s="757"/>
      <c r="UCC29" s="757"/>
      <c r="UCD29" s="757"/>
      <c r="UCE29" s="757"/>
      <c r="UCF29" s="757"/>
      <c r="UCG29" s="757"/>
      <c r="UCH29" s="757"/>
      <c r="UCI29" s="757"/>
      <c r="UCJ29" s="757"/>
      <c r="UCK29" s="757"/>
      <c r="UCL29" s="757"/>
      <c r="UCM29" s="757"/>
      <c r="UCN29" s="757"/>
      <c r="UCO29" s="757"/>
      <c r="UCP29" s="757"/>
      <c r="UCQ29" s="757"/>
      <c r="UCR29" s="757"/>
      <c r="UCS29" s="757"/>
      <c r="UCT29" s="757"/>
      <c r="UCU29" s="757"/>
      <c r="UCV29" s="757"/>
      <c r="UCW29" s="757"/>
      <c r="UCX29" s="757"/>
      <c r="UCY29" s="757"/>
      <c r="UCZ29" s="757"/>
      <c r="UDA29" s="757"/>
      <c r="UDB29" s="757"/>
      <c r="UDC29" s="757"/>
      <c r="UDD29" s="757"/>
      <c r="UDE29" s="757"/>
      <c r="UDF29" s="757"/>
      <c r="UDG29" s="757"/>
      <c r="UDH29" s="757"/>
      <c r="UDI29" s="757"/>
      <c r="UDJ29" s="757"/>
      <c r="UDK29" s="757"/>
      <c r="UDL29" s="757"/>
      <c r="UDM29" s="757"/>
      <c r="UDN29" s="757"/>
      <c r="UDO29" s="757"/>
      <c r="UDP29" s="757"/>
      <c r="UDQ29" s="757"/>
      <c r="UDR29" s="757"/>
      <c r="UDS29" s="757"/>
      <c r="UDT29" s="757"/>
      <c r="UDU29" s="757"/>
      <c r="UDV29" s="757"/>
      <c r="UDW29" s="757"/>
      <c r="UDX29" s="757"/>
      <c r="UDY29" s="757"/>
      <c r="UDZ29" s="757"/>
      <c r="UEA29" s="757"/>
      <c r="UEB29" s="757"/>
      <c r="UEC29" s="757"/>
      <c r="UED29" s="757"/>
      <c r="UEE29" s="757"/>
      <c r="UEF29" s="757"/>
      <c r="UEG29" s="757"/>
      <c r="UEH29" s="757"/>
      <c r="UEI29" s="757"/>
      <c r="UEJ29" s="757"/>
      <c r="UEK29" s="757"/>
      <c r="UEL29" s="757"/>
      <c r="UEM29" s="757"/>
      <c r="UEN29" s="757"/>
      <c r="UEO29" s="757"/>
      <c r="UEP29" s="757"/>
      <c r="UEQ29" s="757"/>
      <c r="UER29" s="757"/>
      <c r="UES29" s="757"/>
      <c r="UET29" s="757"/>
      <c r="UEU29" s="757"/>
      <c r="UEV29" s="757"/>
      <c r="UEW29" s="757"/>
      <c r="UEX29" s="757"/>
      <c r="UEY29" s="757"/>
      <c r="UEZ29" s="757"/>
      <c r="UFA29" s="757"/>
      <c r="UFB29" s="757"/>
      <c r="UFC29" s="757"/>
      <c r="UFD29" s="757"/>
      <c r="UFE29" s="757"/>
      <c r="UFF29" s="757"/>
      <c r="UFG29" s="757"/>
      <c r="UFH29" s="757"/>
      <c r="UFI29" s="757"/>
      <c r="UFJ29" s="757"/>
      <c r="UFK29" s="757"/>
      <c r="UFL29" s="757"/>
      <c r="UFM29" s="757"/>
      <c r="UFN29" s="757"/>
      <c r="UFO29" s="757"/>
      <c r="UFP29" s="757"/>
      <c r="UFQ29" s="757"/>
      <c r="UFR29" s="757"/>
      <c r="UFS29" s="757"/>
      <c r="UFT29" s="757"/>
      <c r="UFU29" s="757"/>
      <c r="UFV29" s="757"/>
      <c r="UFW29" s="757"/>
      <c r="UFX29" s="757"/>
      <c r="UFY29" s="757"/>
      <c r="UFZ29" s="757"/>
      <c r="UGA29" s="757"/>
      <c r="UGB29" s="757"/>
      <c r="UGC29" s="757"/>
      <c r="UGD29" s="757"/>
      <c r="UGE29" s="757"/>
      <c r="UGF29" s="757"/>
      <c r="UGG29" s="757"/>
      <c r="UGH29" s="757"/>
      <c r="UGI29" s="757"/>
      <c r="UGJ29" s="757"/>
      <c r="UGK29" s="757"/>
      <c r="UGL29" s="757"/>
      <c r="UGM29" s="757"/>
      <c r="UGN29" s="757"/>
      <c r="UGO29" s="757"/>
      <c r="UGP29" s="757"/>
      <c r="UGQ29" s="757"/>
      <c r="UGR29" s="757"/>
      <c r="UGS29" s="757"/>
      <c r="UGT29" s="757"/>
      <c r="UGU29" s="757"/>
      <c r="UGV29" s="757"/>
      <c r="UGW29" s="757"/>
      <c r="UGX29" s="757"/>
      <c r="UGY29" s="757"/>
      <c r="UGZ29" s="757"/>
      <c r="UHA29" s="757"/>
      <c r="UHB29" s="757"/>
      <c r="UHC29" s="757"/>
      <c r="UHD29" s="757"/>
      <c r="UHE29" s="757"/>
      <c r="UHF29" s="757"/>
      <c r="UHG29" s="757"/>
      <c r="UHH29" s="757"/>
      <c r="UHI29" s="757"/>
      <c r="UHJ29" s="757"/>
      <c r="UHK29" s="757"/>
      <c r="UHL29" s="757"/>
      <c r="UHM29" s="757"/>
      <c r="UHN29" s="757"/>
      <c r="UHO29" s="757"/>
      <c r="UHP29" s="757"/>
      <c r="UHQ29" s="757"/>
      <c r="UHR29" s="757"/>
      <c r="UHS29" s="757"/>
      <c r="UHT29" s="757"/>
      <c r="UHU29" s="757"/>
      <c r="UHV29" s="757"/>
      <c r="UHW29" s="757"/>
      <c r="UHX29" s="757"/>
      <c r="UHY29" s="757"/>
      <c r="UHZ29" s="757"/>
      <c r="UIA29" s="757"/>
      <c r="UIB29" s="757"/>
      <c r="UIC29" s="757"/>
      <c r="UID29" s="757"/>
      <c r="UIE29" s="757"/>
      <c r="UIF29" s="757"/>
      <c r="UIG29" s="757"/>
      <c r="UIH29" s="757"/>
      <c r="UII29" s="757"/>
      <c r="UIJ29" s="757"/>
      <c r="UIK29" s="757"/>
      <c r="UIL29" s="757"/>
      <c r="UIM29" s="757"/>
      <c r="UIN29" s="757"/>
      <c r="UIO29" s="757"/>
      <c r="UIP29" s="757"/>
      <c r="UIQ29" s="757"/>
      <c r="UIR29" s="757"/>
      <c r="UIS29" s="757"/>
      <c r="UIT29" s="757"/>
      <c r="UIU29" s="757"/>
      <c r="UIV29" s="757"/>
      <c r="UIW29" s="757"/>
      <c r="UIX29" s="757"/>
      <c r="UIY29" s="757"/>
      <c r="UIZ29" s="757"/>
      <c r="UJA29" s="757"/>
      <c r="UJB29" s="757"/>
      <c r="UJC29" s="757"/>
      <c r="UJD29" s="757"/>
      <c r="UJE29" s="757"/>
      <c r="UJF29" s="757"/>
      <c r="UJG29" s="757"/>
      <c r="UJH29" s="757"/>
      <c r="UJI29" s="757"/>
      <c r="UJJ29" s="757"/>
      <c r="UJK29" s="757"/>
      <c r="UJL29" s="757"/>
      <c r="UJM29" s="757"/>
      <c r="UJN29" s="757"/>
      <c r="UJO29" s="757"/>
      <c r="UJP29" s="757"/>
      <c r="UJQ29" s="757"/>
      <c r="UJR29" s="757"/>
      <c r="UJS29" s="757"/>
      <c r="UJT29" s="757"/>
      <c r="UJU29" s="757"/>
      <c r="UJV29" s="757"/>
      <c r="UJW29" s="757"/>
      <c r="UJX29" s="757"/>
      <c r="UJY29" s="757"/>
      <c r="UJZ29" s="757"/>
      <c r="UKA29" s="757"/>
      <c r="UKB29" s="757"/>
      <c r="UKC29" s="757"/>
      <c r="UKD29" s="757"/>
      <c r="UKE29" s="757"/>
      <c r="UKF29" s="757"/>
      <c r="UKG29" s="757"/>
      <c r="UKH29" s="757"/>
      <c r="UKI29" s="757"/>
      <c r="UKJ29" s="757"/>
      <c r="UKK29" s="757"/>
      <c r="UKL29" s="757"/>
      <c r="UKM29" s="757"/>
      <c r="UKN29" s="757"/>
      <c r="UKO29" s="757"/>
      <c r="UKP29" s="757"/>
      <c r="UKQ29" s="757"/>
      <c r="UKR29" s="757"/>
      <c r="UKS29" s="757"/>
      <c r="UKT29" s="757"/>
      <c r="UKU29" s="757"/>
      <c r="UKV29" s="757"/>
      <c r="UKW29" s="757"/>
      <c r="UKX29" s="757"/>
      <c r="UKY29" s="757"/>
      <c r="UKZ29" s="757"/>
      <c r="ULA29" s="757"/>
      <c r="ULB29" s="757"/>
      <c r="ULC29" s="757"/>
      <c r="ULD29" s="757"/>
      <c r="ULE29" s="757"/>
      <c r="ULF29" s="757"/>
      <c r="ULG29" s="757"/>
      <c r="ULH29" s="757"/>
      <c r="ULI29" s="757"/>
      <c r="ULJ29" s="757"/>
      <c r="ULK29" s="757"/>
      <c r="ULL29" s="757"/>
      <c r="ULM29" s="757"/>
      <c r="ULN29" s="757"/>
      <c r="ULO29" s="757"/>
      <c r="ULP29" s="757"/>
      <c r="ULQ29" s="757"/>
      <c r="ULR29" s="757"/>
      <c r="ULS29" s="757"/>
      <c r="ULT29" s="757"/>
      <c r="ULU29" s="757"/>
      <c r="ULV29" s="757"/>
      <c r="ULW29" s="757"/>
      <c r="ULX29" s="757"/>
      <c r="ULY29" s="757"/>
      <c r="ULZ29" s="757"/>
      <c r="UMA29" s="757"/>
      <c r="UMB29" s="757"/>
      <c r="UMC29" s="757"/>
      <c r="UMD29" s="757"/>
      <c r="UME29" s="757"/>
      <c r="UMF29" s="757"/>
      <c r="UMG29" s="757"/>
      <c r="UMH29" s="757"/>
      <c r="UMI29" s="757"/>
      <c r="UMJ29" s="757"/>
      <c r="UMK29" s="757"/>
      <c r="UML29" s="757"/>
      <c r="UMM29" s="757"/>
      <c r="UMN29" s="757"/>
      <c r="UMO29" s="757"/>
      <c r="UMP29" s="757"/>
      <c r="UMQ29" s="757"/>
      <c r="UMR29" s="757"/>
      <c r="UMS29" s="757"/>
      <c r="UMT29" s="757"/>
      <c r="UMU29" s="757"/>
      <c r="UMV29" s="757"/>
      <c r="UMW29" s="757"/>
      <c r="UMX29" s="757"/>
      <c r="UMY29" s="757"/>
      <c r="UMZ29" s="757"/>
      <c r="UNA29" s="757"/>
      <c r="UNB29" s="757"/>
      <c r="UNC29" s="757"/>
      <c r="UND29" s="757"/>
      <c r="UNE29" s="757"/>
      <c r="UNF29" s="757"/>
      <c r="UNG29" s="757"/>
      <c r="UNH29" s="757"/>
      <c r="UNI29" s="757"/>
      <c r="UNJ29" s="757"/>
      <c r="UNK29" s="757"/>
      <c r="UNL29" s="757"/>
      <c r="UNM29" s="757"/>
      <c r="UNN29" s="757"/>
      <c r="UNO29" s="757"/>
      <c r="UNP29" s="757"/>
      <c r="UNQ29" s="757"/>
      <c r="UNR29" s="757"/>
      <c r="UNS29" s="757"/>
      <c r="UNT29" s="757"/>
      <c r="UNU29" s="757"/>
      <c r="UNV29" s="757"/>
      <c r="UNW29" s="757"/>
      <c r="UNX29" s="757"/>
      <c r="UNY29" s="757"/>
      <c r="UNZ29" s="757"/>
      <c r="UOA29" s="757"/>
      <c r="UOB29" s="757"/>
      <c r="UOC29" s="757"/>
      <c r="UOD29" s="757"/>
      <c r="UOE29" s="757"/>
      <c r="UOF29" s="757"/>
      <c r="UOG29" s="757"/>
      <c r="UOH29" s="757"/>
      <c r="UOI29" s="757"/>
      <c r="UOJ29" s="757"/>
      <c r="UOK29" s="757"/>
      <c r="UOL29" s="757"/>
      <c r="UOM29" s="757"/>
      <c r="UON29" s="757"/>
      <c r="UOO29" s="757"/>
      <c r="UOP29" s="757"/>
      <c r="UOQ29" s="757"/>
      <c r="UOR29" s="757"/>
      <c r="UOS29" s="757"/>
      <c r="UOT29" s="757"/>
      <c r="UOU29" s="757"/>
      <c r="UOV29" s="757"/>
      <c r="UOW29" s="757"/>
      <c r="UOX29" s="757"/>
      <c r="UOY29" s="757"/>
      <c r="UOZ29" s="757"/>
      <c r="UPA29" s="757"/>
      <c r="UPB29" s="757"/>
      <c r="UPC29" s="757"/>
      <c r="UPD29" s="757"/>
      <c r="UPE29" s="757"/>
      <c r="UPF29" s="757"/>
      <c r="UPG29" s="757"/>
      <c r="UPH29" s="757"/>
      <c r="UPI29" s="757"/>
      <c r="UPJ29" s="757"/>
      <c r="UPK29" s="757"/>
      <c r="UPL29" s="757"/>
      <c r="UPM29" s="757"/>
      <c r="UPN29" s="757"/>
      <c r="UPO29" s="757"/>
      <c r="UPP29" s="757"/>
      <c r="UPQ29" s="757"/>
      <c r="UPR29" s="757"/>
      <c r="UPS29" s="757"/>
      <c r="UPT29" s="757"/>
      <c r="UPU29" s="757"/>
      <c r="UPV29" s="757"/>
      <c r="UPW29" s="757"/>
      <c r="UPX29" s="757"/>
      <c r="UPY29" s="757"/>
      <c r="UPZ29" s="757"/>
      <c r="UQA29" s="757"/>
      <c r="UQB29" s="757"/>
      <c r="UQC29" s="757"/>
      <c r="UQD29" s="757"/>
      <c r="UQE29" s="757"/>
      <c r="UQF29" s="757"/>
      <c r="UQG29" s="757"/>
      <c r="UQH29" s="757"/>
      <c r="UQI29" s="757"/>
      <c r="UQJ29" s="757"/>
      <c r="UQK29" s="757"/>
      <c r="UQL29" s="757"/>
      <c r="UQM29" s="757"/>
      <c r="UQN29" s="757"/>
      <c r="UQO29" s="757"/>
      <c r="UQP29" s="757"/>
      <c r="UQQ29" s="757"/>
      <c r="UQR29" s="757"/>
      <c r="UQS29" s="757"/>
      <c r="UQT29" s="757"/>
      <c r="UQU29" s="757"/>
      <c r="UQV29" s="757"/>
      <c r="UQW29" s="757"/>
      <c r="UQX29" s="757"/>
      <c r="UQY29" s="757"/>
      <c r="UQZ29" s="757"/>
      <c r="URA29" s="757"/>
      <c r="URB29" s="757"/>
      <c r="URC29" s="757"/>
      <c r="URD29" s="757"/>
      <c r="URE29" s="757"/>
      <c r="URF29" s="757"/>
      <c r="URG29" s="757"/>
      <c r="URH29" s="757"/>
      <c r="URI29" s="757"/>
      <c r="URJ29" s="757"/>
      <c r="URK29" s="757"/>
      <c r="URL29" s="757"/>
      <c r="URM29" s="757"/>
      <c r="URN29" s="757"/>
      <c r="URO29" s="757"/>
      <c r="URP29" s="757"/>
      <c r="URQ29" s="757"/>
      <c r="URR29" s="757"/>
      <c r="URS29" s="757"/>
      <c r="URT29" s="757"/>
      <c r="URU29" s="757"/>
      <c r="URV29" s="757"/>
      <c r="URW29" s="757"/>
      <c r="URX29" s="757"/>
      <c r="URY29" s="757"/>
      <c r="URZ29" s="757"/>
      <c r="USA29" s="757"/>
      <c r="USB29" s="757"/>
      <c r="USC29" s="757"/>
      <c r="USD29" s="757"/>
      <c r="USE29" s="757"/>
      <c r="USF29" s="757"/>
      <c r="USG29" s="757"/>
      <c r="USH29" s="757"/>
      <c r="USI29" s="757"/>
      <c r="USJ29" s="757"/>
      <c r="USK29" s="757"/>
      <c r="USL29" s="757"/>
      <c r="USM29" s="757"/>
      <c r="USN29" s="757"/>
      <c r="USO29" s="757"/>
      <c r="USP29" s="757"/>
      <c r="USQ29" s="757"/>
      <c r="USR29" s="757"/>
      <c r="USS29" s="757"/>
      <c r="UST29" s="757"/>
      <c r="USU29" s="757"/>
      <c r="USV29" s="757"/>
      <c r="USW29" s="757"/>
      <c r="USX29" s="757"/>
      <c r="USY29" s="757"/>
      <c r="USZ29" s="757"/>
      <c r="UTA29" s="757"/>
      <c r="UTB29" s="757"/>
      <c r="UTC29" s="757"/>
      <c r="UTD29" s="757"/>
      <c r="UTE29" s="757"/>
      <c r="UTF29" s="757"/>
      <c r="UTG29" s="757"/>
      <c r="UTH29" s="757"/>
      <c r="UTI29" s="757"/>
      <c r="UTJ29" s="757"/>
      <c r="UTK29" s="757"/>
      <c r="UTL29" s="757"/>
      <c r="UTM29" s="757"/>
      <c r="UTN29" s="757"/>
      <c r="UTO29" s="757"/>
      <c r="UTP29" s="757"/>
      <c r="UTQ29" s="757"/>
      <c r="UTR29" s="757"/>
      <c r="UTS29" s="757"/>
      <c r="UTT29" s="757"/>
      <c r="UTU29" s="757"/>
      <c r="UTV29" s="757"/>
      <c r="UTW29" s="757"/>
      <c r="UTX29" s="757"/>
      <c r="UTY29" s="757"/>
      <c r="UTZ29" s="757"/>
      <c r="UUA29" s="757"/>
      <c r="UUB29" s="757"/>
      <c r="UUC29" s="757"/>
      <c r="UUD29" s="757"/>
      <c r="UUE29" s="757"/>
      <c r="UUF29" s="757"/>
      <c r="UUG29" s="757"/>
      <c r="UUH29" s="757"/>
      <c r="UUI29" s="757"/>
      <c r="UUJ29" s="757"/>
      <c r="UUK29" s="757"/>
      <c r="UUL29" s="757"/>
      <c r="UUM29" s="757"/>
      <c r="UUN29" s="757"/>
      <c r="UUO29" s="757"/>
      <c r="UUP29" s="757"/>
      <c r="UUQ29" s="757"/>
      <c r="UUR29" s="757"/>
      <c r="UUS29" s="757"/>
      <c r="UUT29" s="757"/>
      <c r="UUU29" s="757"/>
      <c r="UUV29" s="757"/>
      <c r="UUW29" s="757"/>
      <c r="UUX29" s="757"/>
      <c r="UUY29" s="757"/>
      <c r="UUZ29" s="757"/>
      <c r="UVA29" s="757"/>
      <c r="UVB29" s="757"/>
      <c r="UVC29" s="757"/>
      <c r="UVD29" s="757"/>
      <c r="UVE29" s="757"/>
      <c r="UVF29" s="757"/>
      <c r="UVG29" s="757"/>
      <c r="UVH29" s="757"/>
      <c r="UVI29" s="757"/>
      <c r="UVJ29" s="757"/>
      <c r="UVK29" s="757"/>
      <c r="UVL29" s="757"/>
      <c r="UVM29" s="757"/>
      <c r="UVN29" s="757"/>
      <c r="UVO29" s="757"/>
      <c r="UVP29" s="757"/>
      <c r="UVQ29" s="757"/>
      <c r="UVR29" s="757"/>
      <c r="UVS29" s="757"/>
      <c r="UVT29" s="757"/>
      <c r="UVU29" s="757"/>
      <c r="UVV29" s="757"/>
      <c r="UVW29" s="757"/>
      <c r="UVX29" s="757"/>
      <c r="UVY29" s="757"/>
      <c r="UVZ29" s="757"/>
      <c r="UWA29" s="757"/>
      <c r="UWB29" s="757"/>
      <c r="UWC29" s="757"/>
      <c r="UWD29" s="757"/>
      <c r="UWE29" s="757"/>
      <c r="UWF29" s="757"/>
      <c r="UWG29" s="757"/>
      <c r="UWH29" s="757"/>
      <c r="UWI29" s="757"/>
      <c r="UWJ29" s="757"/>
      <c r="UWK29" s="757"/>
      <c r="UWL29" s="757"/>
      <c r="UWM29" s="757"/>
      <c r="UWN29" s="757"/>
      <c r="UWO29" s="757"/>
      <c r="UWP29" s="757"/>
      <c r="UWQ29" s="757"/>
      <c r="UWR29" s="757"/>
      <c r="UWS29" s="757"/>
      <c r="UWT29" s="757"/>
      <c r="UWU29" s="757"/>
      <c r="UWV29" s="757"/>
      <c r="UWW29" s="757"/>
      <c r="UWX29" s="757"/>
      <c r="UWY29" s="757"/>
      <c r="UWZ29" s="757"/>
      <c r="UXA29" s="757"/>
      <c r="UXB29" s="757"/>
      <c r="UXC29" s="757"/>
      <c r="UXD29" s="757"/>
      <c r="UXE29" s="757"/>
      <c r="UXF29" s="757"/>
      <c r="UXG29" s="757"/>
      <c r="UXH29" s="757"/>
      <c r="UXI29" s="757"/>
      <c r="UXJ29" s="757"/>
      <c r="UXK29" s="757"/>
      <c r="UXL29" s="757"/>
      <c r="UXM29" s="757"/>
      <c r="UXN29" s="757"/>
      <c r="UXO29" s="757"/>
      <c r="UXP29" s="757"/>
      <c r="UXQ29" s="757"/>
      <c r="UXR29" s="757"/>
      <c r="UXS29" s="757"/>
      <c r="UXT29" s="757"/>
      <c r="UXU29" s="757"/>
      <c r="UXV29" s="757"/>
      <c r="UXW29" s="757"/>
      <c r="UXX29" s="757"/>
      <c r="UXY29" s="757"/>
      <c r="UXZ29" s="757"/>
      <c r="UYA29" s="757"/>
      <c r="UYB29" s="757"/>
      <c r="UYC29" s="757"/>
      <c r="UYD29" s="757"/>
      <c r="UYE29" s="757"/>
      <c r="UYF29" s="757"/>
      <c r="UYG29" s="757"/>
      <c r="UYH29" s="757"/>
      <c r="UYI29" s="757"/>
      <c r="UYJ29" s="757"/>
      <c r="UYK29" s="757"/>
      <c r="UYL29" s="757"/>
      <c r="UYM29" s="757"/>
      <c r="UYN29" s="757"/>
      <c r="UYO29" s="757"/>
      <c r="UYP29" s="757"/>
      <c r="UYQ29" s="757"/>
      <c r="UYR29" s="757"/>
      <c r="UYS29" s="757"/>
      <c r="UYT29" s="757"/>
      <c r="UYU29" s="757"/>
      <c r="UYV29" s="757"/>
      <c r="UYW29" s="757"/>
      <c r="UYX29" s="757"/>
      <c r="UYY29" s="757"/>
      <c r="UYZ29" s="757"/>
      <c r="UZA29" s="757"/>
      <c r="UZB29" s="757"/>
      <c r="UZC29" s="757"/>
      <c r="UZD29" s="757"/>
      <c r="UZE29" s="757"/>
      <c r="UZF29" s="757"/>
      <c r="UZG29" s="757"/>
      <c r="UZH29" s="757"/>
      <c r="UZI29" s="757"/>
      <c r="UZJ29" s="757"/>
      <c r="UZK29" s="757"/>
      <c r="UZL29" s="757"/>
      <c r="UZM29" s="757"/>
      <c r="UZN29" s="757"/>
      <c r="UZO29" s="757"/>
      <c r="UZP29" s="757"/>
      <c r="UZQ29" s="757"/>
      <c r="UZR29" s="757"/>
      <c r="UZS29" s="757"/>
      <c r="UZT29" s="757"/>
      <c r="UZU29" s="757"/>
      <c r="UZV29" s="757"/>
      <c r="UZW29" s="757"/>
      <c r="UZX29" s="757"/>
      <c r="UZY29" s="757"/>
      <c r="UZZ29" s="757"/>
      <c r="VAA29" s="757"/>
      <c r="VAB29" s="757"/>
      <c r="VAC29" s="757"/>
      <c r="VAD29" s="757"/>
      <c r="VAE29" s="757"/>
      <c r="VAF29" s="757"/>
      <c r="VAG29" s="757"/>
      <c r="VAH29" s="757"/>
      <c r="VAI29" s="757"/>
      <c r="VAJ29" s="757"/>
      <c r="VAK29" s="757"/>
      <c r="VAL29" s="757"/>
      <c r="VAM29" s="757"/>
      <c r="VAN29" s="757"/>
      <c r="VAO29" s="757"/>
      <c r="VAP29" s="757"/>
      <c r="VAQ29" s="757"/>
      <c r="VAR29" s="757"/>
      <c r="VAS29" s="757"/>
      <c r="VAT29" s="757"/>
      <c r="VAU29" s="757"/>
      <c r="VAV29" s="757"/>
      <c r="VAW29" s="757"/>
      <c r="VAX29" s="757"/>
      <c r="VAY29" s="757"/>
      <c r="VAZ29" s="757"/>
      <c r="VBA29" s="757"/>
      <c r="VBB29" s="757"/>
      <c r="VBC29" s="757"/>
      <c r="VBD29" s="757"/>
      <c r="VBE29" s="757"/>
      <c r="VBF29" s="757"/>
      <c r="VBG29" s="757"/>
      <c r="VBH29" s="757"/>
      <c r="VBI29" s="757"/>
      <c r="VBJ29" s="757"/>
      <c r="VBK29" s="757"/>
      <c r="VBL29" s="757"/>
      <c r="VBM29" s="757"/>
      <c r="VBN29" s="757"/>
      <c r="VBO29" s="757"/>
      <c r="VBP29" s="757"/>
      <c r="VBQ29" s="757"/>
      <c r="VBR29" s="757"/>
      <c r="VBS29" s="757"/>
      <c r="VBT29" s="757"/>
      <c r="VBU29" s="757"/>
      <c r="VBV29" s="757"/>
      <c r="VBW29" s="757"/>
      <c r="VBX29" s="757"/>
      <c r="VBY29" s="757"/>
      <c r="VBZ29" s="757"/>
      <c r="VCA29" s="757"/>
      <c r="VCB29" s="757"/>
      <c r="VCC29" s="757"/>
      <c r="VCD29" s="757"/>
      <c r="VCE29" s="757"/>
      <c r="VCF29" s="757"/>
      <c r="VCG29" s="757"/>
      <c r="VCH29" s="757"/>
      <c r="VCI29" s="757"/>
      <c r="VCJ29" s="757"/>
      <c r="VCK29" s="757"/>
      <c r="VCL29" s="757"/>
      <c r="VCM29" s="757"/>
      <c r="VCN29" s="757"/>
      <c r="VCO29" s="757"/>
      <c r="VCP29" s="757"/>
      <c r="VCQ29" s="757"/>
      <c r="VCR29" s="757"/>
      <c r="VCS29" s="757"/>
      <c r="VCT29" s="757"/>
      <c r="VCU29" s="757"/>
      <c r="VCV29" s="757"/>
      <c r="VCW29" s="757"/>
      <c r="VCX29" s="757"/>
      <c r="VCY29" s="757"/>
      <c r="VCZ29" s="757"/>
      <c r="VDA29" s="757"/>
      <c r="VDB29" s="757"/>
      <c r="VDC29" s="757"/>
      <c r="VDD29" s="757"/>
      <c r="VDE29" s="757"/>
      <c r="VDF29" s="757"/>
      <c r="VDG29" s="757"/>
      <c r="VDH29" s="757"/>
      <c r="VDI29" s="757"/>
      <c r="VDJ29" s="757"/>
      <c r="VDK29" s="757"/>
      <c r="VDL29" s="757"/>
      <c r="VDM29" s="757"/>
      <c r="VDN29" s="757"/>
      <c r="VDO29" s="757"/>
      <c r="VDP29" s="757"/>
      <c r="VDQ29" s="757"/>
      <c r="VDR29" s="757"/>
      <c r="VDS29" s="757"/>
      <c r="VDT29" s="757"/>
      <c r="VDU29" s="757"/>
      <c r="VDV29" s="757"/>
      <c r="VDW29" s="757"/>
      <c r="VDX29" s="757"/>
      <c r="VDY29" s="757"/>
      <c r="VDZ29" s="757"/>
      <c r="VEA29" s="757"/>
      <c r="VEB29" s="757"/>
      <c r="VEC29" s="757"/>
      <c r="VED29" s="757"/>
      <c r="VEE29" s="757"/>
      <c r="VEF29" s="757"/>
      <c r="VEG29" s="757"/>
      <c r="VEH29" s="757"/>
      <c r="VEI29" s="757"/>
      <c r="VEJ29" s="757"/>
      <c r="VEK29" s="757"/>
      <c r="VEL29" s="757"/>
      <c r="VEM29" s="757"/>
      <c r="VEN29" s="757"/>
      <c r="VEO29" s="757"/>
      <c r="VEP29" s="757"/>
      <c r="VEQ29" s="757"/>
      <c r="VER29" s="757"/>
      <c r="VES29" s="757"/>
      <c r="VET29" s="757"/>
      <c r="VEU29" s="757"/>
      <c r="VEV29" s="757"/>
      <c r="VEW29" s="757"/>
      <c r="VEX29" s="757"/>
      <c r="VEY29" s="757"/>
      <c r="VEZ29" s="757"/>
      <c r="VFA29" s="757"/>
      <c r="VFB29" s="757"/>
      <c r="VFC29" s="757"/>
      <c r="VFD29" s="757"/>
      <c r="VFE29" s="757"/>
      <c r="VFF29" s="757"/>
      <c r="VFG29" s="757"/>
      <c r="VFH29" s="757"/>
      <c r="VFI29" s="757"/>
      <c r="VFJ29" s="757"/>
      <c r="VFK29" s="757"/>
      <c r="VFL29" s="757"/>
      <c r="VFM29" s="757"/>
      <c r="VFN29" s="757"/>
      <c r="VFO29" s="757"/>
      <c r="VFP29" s="757"/>
      <c r="VFQ29" s="757"/>
      <c r="VFR29" s="757"/>
      <c r="VFS29" s="757"/>
      <c r="VFT29" s="757"/>
      <c r="VFU29" s="757"/>
      <c r="VFV29" s="757"/>
      <c r="VFW29" s="757"/>
      <c r="VFX29" s="757"/>
      <c r="VFY29" s="757"/>
      <c r="VFZ29" s="757"/>
      <c r="VGA29" s="757"/>
      <c r="VGB29" s="757"/>
      <c r="VGC29" s="757"/>
      <c r="VGD29" s="757"/>
      <c r="VGE29" s="757"/>
      <c r="VGF29" s="757"/>
      <c r="VGG29" s="757"/>
      <c r="VGH29" s="757"/>
      <c r="VGI29" s="757"/>
      <c r="VGJ29" s="757"/>
      <c r="VGK29" s="757"/>
      <c r="VGL29" s="757"/>
      <c r="VGM29" s="757"/>
      <c r="VGN29" s="757"/>
      <c r="VGO29" s="757"/>
      <c r="VGP29" s="757"/>
      <c r="VGQ29" s="757"/>
      <c r="VGR29" s="757"/>
      <c r="VGS29" s="757"/>
      <c r="VGT29" s="757"/>
      <c r="VGU29" s="757"/>
      <c r="VGV29" s="757"/>
      <c r="VGW29" s="757"/>
      <c r="VGX29" s="757"/>
      <c r="VGY29" s="757"/>
      <c r="VGZ29" s="757"/>
      <c r="VHA29" s="757"/>
      <c r="VHB29" s="757"/>
      <c r="VHC29" s="757"/>
      <c r="VHD29" s="757"/>
      <c r="VHE29" s="757"/>
      <c r="VHF29" s="757"/>
      <c r="VHG29" s="757"/>
      <c r="VHH29" s="757"/>
      <c r="VHI29" s="757"/>
      <c r="VHJ29" s="757"/>
      <c r="VHK29" s="757"/>
      <c r="VHL29" s="757"/>
      <c r="VHM29" s="757"/>
      <c r="VHN29" s="757"/>
      <c r="VHO29" s="757"/>
      <c r="VHP29" s="757"/>
      <c r="VHQ29" s="757"/>
      <c r="VHR29" s="757"/>
      <c r="VHS29" s="757"/>
      <c r="VHT29" s="757"/>
      <c r="VHU29" s="757"/>
      <c r="VHV29" s="757"/>
      <c r="VHW29" s="757"/>
      <c r="VHX29" s="757"/>
      <c r="VHY29" s="757"/>
      <c r="VHZ29" s="757"/>
      <c r="VIA29" s="757"/>
      <c r="VIB29" s="757"/>
      <c r="VIC29" s="757"/>
      <c r="VID29" s="757"/>
      <c r="VIE29" s="757"/>
      <c r="VIF29" s="757"/>
      <c r="VIG29" s="757"/>
      <c r="VIH29" s="757"/>
      <c r="VII29" s="757"/>
      <c r="VIJ29" s="757"/>
      <c r="VIK29" s="757"/>
      <c r="VIL29" s="757"/>
      <c r="VIM29" s="757"/>
      <c r="VIN29" s="757"/>
      <c r="VIO29" s="757"/>
      <c r="VIP29" s="757"/>
      <c r="VIQ29" s="757"/>
      <c r="VIR29" s="757"/>
      <c r="VIS29" s="757"/>
      <c r="VIT29" s="757"/>
      <c r="VIU29" s="757"/>
      <c r="VIV29" s="757"/>
      <c r="VIW29" s="757"/>
      <c r="VIX29" s="757"/>
      <c r="VIY29" s="757"/>
      <c r="VIZ29" s="757"/>
      <c r="VJA29" s="757"/>
      <c r="VJB29" s="757"/>
      <c r="VJC29" s="757"/>
      <c r="VJD29" s="757"/>
      <c r="VJE29" s="757"/>
      <c r="VJF29" s="757"/>
      <c r="VJG29" s="757"/>
      <c r="VJH29" s="757"/>
      <c r="VJI29" s="757"/>
      <c r="VJJ29" s="757"/>
      <c r="VJK29" s="757"/>
      <c r="VJL29" s="757"/>
      <c r="VJM29" s="757"/>
      <c r="VJN29" s="757"/>
      <c r="VJO29" s="757"/>
      <c r="VJP29" s="757"/>
      <c r="VJQ29" s="757"/>
      <c r="VJR29" s="757"/>
      <c r="VJS29" s="757"/>
      <c r="VJT29" s="757"/>
      <c r="VJU29" s="757"/>
      <c r="VJV29" s="757"/>
      <c r="VJW29" s="757"/>
      <c r="VJX29" s="757"/>
      <c r="VJY29" s="757"/>
      <c r="VJZ29" s="757"/>
      <c r="VKA29" s="757"/>
      <c r="VKB29" s="757"/>
      <c r="VKC29" s="757"/>
      <c r="VKD29" s="757"/>
      <c r="VKE29" s="757"/>
      <c r="VKF29" s="757"/>
      <c r="VKG29" s="757"/>
      <c r="VKH29" s="757"/>
      <c r="VKI29" s="757"/>
      <c r="VKJ29" s="757"/>
      <c r="VKK29" s="757"/>
      <c r="VKL29" s="757"/>
      <c r="VKM29" s="757"/>
      <c r="VKN29" s="757"/>
      <c r="VKO29" s="757"/>
      <c r="VKP29" s="757"/>
      <c r="VKQ29" s="757"/>
      <c r="VKR29" s="757"/>
      <c r="VKS29" s="757"/>
      <c r="VKT29" s="757"/>
      <c r="VKU29" s="757"/>
      <c r="VKV29" s="757"/>
      <c r="VKW29" s="757"/>
      <c r="VKX29" s="757"/>
      <c r="VKY29" s="757"/>
      <c r="VKZ29" s="757"/>
      <c r="VLA29" s="757"/>
      <c r="VLB29" s="757"/>
      <c r="VLC29" s="757"/>
      <c r="VLD29" s="757"/>
      <c r="VLE29" s="757"/>
      <c r="VLF29" s="757"/>
      <c r="VLG29" s="757"/>
      <c r="VLH29" s="757"/>
      <c r="VLI29" s="757"/>
      <c r="VLJ29" s="757"/>
      <c r="VLK29" s="757"/>
      <c r="VLL29" s="757"/>
      <c r="VLM29" s="757"/>
      <c r="VLN29" s="757"/>
      <c r="VLO29" s="757"/>
      <c r="VLP29" s="757"/>
      <c r="VLQ29" s="757"/>
      <c r="VLR29" s="757"/>
      <c r="VLS29" s="757"/>
      <c r="VLT29" s="757"/>
      <c r="VLU29" s="757"/>
      <c r="VLV29" s="757"/>
      <c r="VLW29" s="757"/>
      <c r="VLX29" s="757"/>
      <c r="VLY29" s="757"/>
      <c r="VLZ29" s="757"/>
      <c r="VMA29" s="757"/>
      <c r="VMB29" s="757"/>
      <c r="VMC29" s="757"/>
      <c r="VMD29" s="757"/>
      <c r="VME29" s="757"/>
      <c r="VMF29" s="757"/>
      <c r="VMG29" s="757"/>
      <c r="VMH29" s="757"/>
      <c r="VMI29" s="757"/>
      <c r="VMJ29" s="757"/>
      <c r="VMK29" s="757"/>
      <c r="VML29" s="757"/>
      <c r="VMM29" s="757"/>
      <c r="VMN29" s="757"/>
      <c r="VMO29" s="757"/>
      <c r="VMP29" s="757"/>
      <c r="VMQ29" s="757"/>
      <c r="VMR29" s="757"/>
      <c r="VMS29" s="757"/>
      <c r="VMT29" s="757"/>
      <c r="VMU29" s="757"/>
      <c r="VMV29" s="757"/>
      <c r="VMW29" s="757"/>
      <c r="VMX29" s="757"/>
      <c r="VMY29" s="757"/>
      <c r="VMZ29" s="757"/>
      <c r="VNA29" s="757"/>
      <c r="VNB29" s="757"/>
      <c r="VNC29" s="757"/>
      <c r="VND29" s="757"/>
      <c r="VNE29" s="757"/>
      <c r="VNF29" s="757"/>
      <c r="VNG29" s="757"/>
      <c r="VNH29" s="757"/>
      <c r="VNI29" s="757"/>
      <c r="VNJ29" s="757"/>
      <c r="VNK29" s="757"/>
      <c r="VNL29" s="757"/>
      <c r="VNM29" s="757"/>
      <c r="VNN29" s="757"/>
      <c r="VNO29" s="757"/>
      <c r="VNP29" s="757"/>
      <c r="VNQ29" s="757"/>
      <c r="VNR29" s="757"/>
      <c r="VNS29" s="757"/>
      <c r="VNT29" s="757"/>
      <c r="VNU29" s="757"/>
      <c r="VNV29" s="757"/>
      <c r="VNW29" s="757"/>
      <c r="VNX29" s="757"/>
      <c r="VNY29" s="757"/>
      <c r="VNZ29" s="757"/>
      <c r="VOA29" s="757"/>
      <c r="VOB29" s="757"/>
      <c r="VOC29" s="757"/>
      <c r="VOD29" s="757"/>
      <c r="VOE29" s="757"/>
      <c r="VOF29" s="757"/>
      <c r="VOG29" s="757"/>
      <c r="VOH29" s="757"/>
      <c r="VOI29" s="757"/>
      <c r="VOJ29" s="757"/>
      <c r="VOK29" s="757"/>
      <c r="VOL29" s="757"/>
      <c r="VOM29" s="757"/>
      <c r="VON29" s="757"/>
      <c r="VOO29" s="757"/>
      <c r="VOP29" s="757"/>
      <c r="VOQ29" s="757"/>
      <c r="VOR29" s="757"/>
      <c r="VOS29" s="757"/>
      <c r="VOT29" s="757"/>
      <c r="VOU29" s="757"/>
      <c r="VOV29" s="757"/>
      <c r="VOW29" s="757"/>
      <c r="VOX29" s="757"/>
      <c r="VOY29" s="757"/>
      <c r="VOZ29" s="757"/>
      <c r="VPA29" s="757"/>
      <c r="VPB29" s="757"/>
      <c r="VPC29" s="757"/>
      <c r="VPD29" s="757"/>
      <c r="VPE29" s="757"/>
      <c r="VPF29" s="757"/>
      <c r="VPG29" s="757"/>
      <c r="VPH29" s="757"/>
      <c r="VPI29" s="757"/>
      <c r="VPJ29" s="757"/>
      <c r="VPK29" s="757"/>
      <c r="VPL29" s="757"/>
      <c r="VPM29" s="757"/>
      <c r="VPN29" s="757"/>
      <c r="VPO29" s="757"/>
      <c r="VPP29" s="757"/>
      <c r="VPQ29" s="757"/>
      <c r="VPR29" s="757"/>
      <c r="VPS29" s="757"/>
      <c r="VPT29" s="757"/>
      <c r="VPU29" s="757"/>
      <c r="VPV29" s="757"/>
      <c r="VPW29" s="757"/>
      <c r="VPX29" s="757"/>
      <c r="VPY29" s="757"/>
      <c r="VPZ29" s="757"/>
      <c r="VQA29" s="757"/>
      <c r="VQB29" s="757"/>
      <c r="VQC29" s="757"/>
      <c r="VQD29" s="757"/>
      <c r="VQE29" s="757"/>
      <c r="VQF29" s="757"/>
      <c r="VQG29" s="757"/>
      <c r="VQH29" s="757"/>
      <c r="VQI29" s="757"/>
      <c r="VQJ29" s="757"/>
      <c r="VQK29" s="757"/>
      <c r="VQL29" s="757"/>
      <c r="VQM29" s="757"/>
      <c r="VQN29" s="757"/>
      <c r="VQO29" s="757"/>
      <c r="VQP29" s="757"/>
      <c r="VQQ29" s="757"/>
      <c r="VQR29" s="757"/>
      <c r="VQS29" s="757"/>
      <c r="VQT29" s="757"/>
      <c r="VQU29" s="757"/>
      <c r="VQV29" s="757"/>
      <c r="VQW29" s="757"/>
      <c r="VQX29" s="757"/>
      <c r="VQY29" s="757"/>
      <c r="VQZ29" s="757"/>
      <c r="VRA29" s="757"/>
      <c r="VRB29" s="757"/>
      <c r="VRC29" s="757"/>
      <c r="VRD29" s="757"/>
      <c r="VRE29" s="757"/>
      <c r="VRF29" s="757"/>
      <c r="VRG29" s="757"/>
      <c r="VRH29" s="757"/>
      <c r="VRI29" s="757"/>
      <c r="VRJ29" s="757"/>
      <c r="VRK29" s="757"/>
      <c r="VRL29" s="757"/>
      <c r="VRM29" s="757"/>
      <c r="VRN29" s="757"/>
      <c r="VRO29" s="757"/>
      <c r="VRP29" s="757"/>
      <c r="VRQ29" s="757"/>
      <c r="VRR29" s="757"/>
      <c r="VRS29" s="757"/>
      <c r="VRT29" s="757"/>
      <c r="VRU29" s="757"/>
      <c r="VRV29" s="757"/>
      <c r="VRW29" s="757"/>
      <c r="VRX29" s="757"/>
      <c r="VRY29" s="757"/>
      <c r="VRZ29" s="757"/>
      <c r="VSA29" s="757"/>
      <c r="VSB29" s="757"/>
      <c r="VSC29" s="757"/>
      <c r="VSD29" s="757"/>
      <c r="VSE29" s="757"/>
      <c r="VSF29" s="757"/>
      <c r="VSG29" s="757"/>
      <c r="VSH29" s="757"/>
      <c r="VSI29" s="757"/>
      <c r="VSJ29" s="757"/>
      <c r="VSK29" s="757"/>
      <c r="VSL29" s="757"/>
      <c r="VSM29" s="757"/>
      <c r="VSN29" s="757"/>
      <c r="VSO29" s="757"/>
      <c r="VSP29" s="757"/>
      <c r="VSQ29" s="757"/>
      <c r="VSR29" s="757"/>
      <c r="VSS29" s="757"/>
      <c r="VST29" s="757"/>
      <c r="VSU29" s="757"/>
      <c r="VSV29" s="757"/>
      <c r="VSW29" s="757"/>
      <c r="VSX29" s="757"/>
      <c r="VSY29" s="757"/>
      <c r="VSZ29" s="757"/>
      <c r="VTA29" s="757"/>
      <c r="VTB29" s="757"/>
      <c r="VTC29" s="757"/>
      <c r="VTD29" s="757"/>
      <c r="VTE29" s="757"/>
      <c r="VTF29" s="757"/>
      <c r="VTG29" s="757"/>
      <c r="VTH29" s="757"/>
      <c r="VTI29" s="757"/>
      <c r="VTJ29" s="757"/>
      <c r="VTK29" s="757"/>
      <c r="VTL29" s="757"/>
      <c r="VTM29" s="757"/>
      <c r="VTN29" s="757"/>
      <c r="VTO29" s="757"/>
      <c r="VTP29" s="757"/>
      <c r="VTQ29" s="757"/>
      <c r="VTR29" s="757"/>
      <c r="VTS29" s="757"/>
      <c r="VTT29" s="757"/>
      <c r="VTU29" s="757"/>
      <c r="VTV29" s="757"/>
      <c r="VTW29" s="757"/>
      <c r="VTX29" s="757"/>
      <c r="VTY29" s="757"/>
      <c r="VTZ29" s="757"/>
      <c r="VUA29" s="757"/>
      <c r="VUB29" s="757"/>
      <c r="VUC29" s="757"/>
      <c r="VUD29" s="757"/>
      <c r="VUE29" s="757"/>
      <c r="VUF29" s="757"/>
      <c r="VUG29" s="757"/>
      <c r="VUH29" s="757"/>
      <c r="VUI29" s="757"/>
      <c r="VUJ29" s="757"/>
      <c r="VUK29" s="757"/>
      <c r="VUL29" s="757"/>
      <c r="VUM29" s="757"/>
      <c r="VUN29" s="757"/>
      <c r="VUO29" s="757"/>
      <c r="VUP29" s="757"/>
      <c r="VUQ29" s="757"/>
      <c r="VUR29" s="757"/>
      <c r="VUS29" s="757"/>
      <c r="VUT29" s="757"/>
      <c r="VUU29" s="757"/>
      <c r="VUV29" s="757"/>
      <c r="VUW29" s="757"/>
      <c r="VUX29" s="757"/>
      <c r="VUY29" s="757"/>
      <c r="VUZ29" s="757"/>
      <c r="VVA29" s="757"/>
      <c r="VVB29" s="757"/>
      <c r="VVC29" s="757"/>
      <c r="VVD29" s="757"/>
      <c r="VVE29" s="757"/>
      <c r="VVF29" s="757"/>
      <c r="VVG29" s="757"/>
      <c r="VVH29" s="757"/>
      <c r="VVI29" s="757"/>
      <c r="VVJ29" s="757"/>
      <c r="VVK29" s="757"/>
      <c r="VVL29" s="757"/>
      <c r="VVM29" s="757"/>
      <c r="VVN29" s="757"/>
      <c r="VVO29" s="757"/>
      <c r="VVP29" s="757"/>
      <c r="VVQ29" s="757"/>
      <c r="VVR29" s="757"/>
      <c r="VVS29" s="757"/>
      <c r="VVT29" s="757"/>
      <c r="VVU29" s="757"/>
      <c r="VVV29" s="757"/>
      <c r="VVW29" s="757"/>
      <c r="VVX29" s="757"/>
      <c r="VVY29" s="757"/>
      <c r="VVZ29" s="757"/>
      <c r="VWA29" s="757"/>
      <c r="VWB29" s="757"/>
      <c r="VWC29" s="757"/>
      <c r="VWD29" s="757"/>
      <c r="VWE29" s="757"/>
      <c r="VWF29" s="757"/>
      <c r="VWG29" s="757"/>
      <c r="VWH29" s="757"/>
      <c r="VWI29" s="757"/>
      <c r="VWJ29" s="757"/>
      <c r="VWK29" s="757"/>
      <c r="VWL29" s="757"/>
      <c r="VWM29" s="757"/>
      <c r="VWN29" s="757"/>
      <c r="VWO29" s="757"/>
      <c r="VWP29" s="757"/>
      <c r="VWQ29" s="757"/>
      <c r="VWR29" s="757"/>
      <c r="VWS29" s="757"/>
      <c r="VWT29" s="757"/>
      <c r="VWU29" s="757"/>
      <c r="VWV29" s="757"/>
      <c r="VWW29" s="757"/>
      <c r="VWX29" s="757"/>
      <c r="VWY29" s="757"/>
      <c r="VWZ29" s="757"/>
      <c r="VXA29" s="757"/>
      <c r="VXB29" s="757"/>
      <c r="VXC29" s="757"/>
      <c r="VXD29" s="757"/>
      <c r="VXE29" s="757"/>
      <c r="VXF29" s="757"/>
      <c r="VXG29" s="757"/>
      <c r="VXH29" s="757"/>
      <c r="VXI29" s="757"/>
      <c r="VXJ29" s="757"/>
      <c r="VXK29" s="757"/>
      <c r="VXL29" s="757"/>
      <c r="VXM29" s="757"/>
      <c r="VXN29" s="757"/>
      <c r="VXO29" s="757"/>
      <c r="VXP29" s="757"/>
      <c r="VXQ29" s="757"/>
      <c r="VXR29" s="757"/>
      <c r="VXS29" s="757"/>
      <c r="VXT29" s="757"/>
      <c r="VXU29" s="757"/>
      <c r="VXV29" s="757"/>
      <c r="VXW29" s="757"/>
      <c r="VXX29" s="757"/>
      <c r="VXY29" s="757"/>
      <c r="VXZ29" s="757"/>
      <c r="VYA29" s="757"/>
      <c r="VYB29" s="757"/>
      <c r="VYC29" s="757"/>
      <c r="VYD29" s="757"/>
      <c r="VYE29" s="757"/>
      <c r="VYF29" s="757"/>
      <c r="VYG29" s="757"/>
      <c r="VYH29" s="757"/>
      <c r="VYI29" s="757"/>
      <c r="VYJ29" s="757"/>
      <c r="VYK29" s="757"/>
      <c r="VYL29" s="757"/>
      <c r="VYM29" s="757"/>
      <c r="VYN29" s="757"/>
      <c r="VYO29" s="757"/>
      <c r="VYP29" s="757"/>
      <c r="VYQ29" s="757"/>
      <c r="VYR29" s="757"/>
      <c r="VYS29" s="757"/>
      <c r="VYT29" s="757"/>
      <c r="VYU29" s="757"/>
      <c r="VYV29" s="757"/>
      <c r="VYW29" s="757"/>
      <c r="VYX29" s="757"/>
      <c r="VYY29" s="757"/>
      <c r="VYZ29" s="757"/>
      <c r="VZA29" s="757"/>
      <c r="VZB29" s="757"/>
      <c r="VZC29" s="757"/>
      <c r="VZD29" s="757"/>
      <c r="VZE29" s="757"/>
      <c r="VZF29" s="757"/>
      <c r="VZG29" s="757"/>
      <c r="VZH29" s="757"/>
      <c r="VZI29" s="757"/>
      <c r="VZJ29" s="757"/>
      <c r="VZK29" s="757"/>
      <c r="VZL29" s="757"/>
      <c r="VZM29" s="757"/>
      <c r="VZN29" s="757"/>
      <c r="VZO29" s="757"/>
      <c r="VZP29" s="757"/>
      <c r="VZQ29" s="757"/>
      <c r="VZR29" s="757"/>
      <c r="VZS29" s="757"/>
      <c r="VZT29" s="757"/>
      <c r="VZU29" s="757"/>
      <c r="VZV29" s="757"/>
      <c r="VZW29" s="757"/>
      <c r="VZX29" s="757"/>
      <c r="VZY29" s="757"/>
      <c r="VZZ29" s="757"/>
      <c r="WAA29" s="757"/>
      <c r="WAB29" s="757"/>
      <c r="WAC29" s="757"/>
      <c r="WAD29" s="757"/>
      <c r="WAE29" s="757"/>
      <c r="WAF29" s="757"/>
      <c r="WAG29" s="757"/>
      <c r="WAH29" s="757"/>
      <c r="WAI29" s="757"/>
      <c r="WAJ29" s="757"/>
      <c r="WAK29" s="757"/>
      <c r="WAL29" s="757"/>
      <c r="WAM29" s="757"/>
      <c r="WAN29" s="757"/>
      <c r="WAO29" s="757"/>
      <c r="WAP29" s="757"/>
      <c r="WAQ29" s="757"/>
      <c r="WAR29" s="757"/>
      <c r="WAS29" s="757"/>
      <c r="WAT29" s="757"/>
      <c r="WAU29" s="757"/>
      <c r="WAV29" s="757"/>
      <c r="WAW29" s="757"/>
      <c r="WAX29" s="757"/>
      <c r="WAY29" s="757"/>
      <c r="WAZ29" s="757"/>
      <c r="WBA29" s="757"/>
      <c r="WBB29" s="757"/>
      <c r="WBC29" s="757"/>
      <c r="WBD29" s="757"/>
      <c r="WBE29" s="757"/>
      <c r="WBF29" s="757"/>
      <c r="WBG29" s="757"/>
      <c r="WBH29" s="757"/>
      <c r="WBI29" s="757"/>
      <c r="WBJ29" s="757"/>
      <c r="WBK29" s="757"/>
      <c r="WBL29" s="757"/>
      <c r="WBM29" s="757"/>
      <c r="WBN29" s="757"/>
      <c r="WBO29" s="757"/>
      <c r="WBP29" s="757"/>
      <c r="WBQ29" s="757"/>
      <c r="WBR29" s="757"/>
      <c r="WBS29" s="757"/>
      <c r="WBT29" s="757"/>
      <c r="WBU29" s="757"/>
      <c r="WBV29" s="757"/>
      <c r="WBW29" s="757"/>
      <c r="WBX29" s="757"/>
      <c r="WBY29" s="757"/>
      <c r="WBZ29" s="757"/>
      <c r="WCA29" s="757"/>
      <c r="WCB29" s="757"/>
      <c r="WCC29" s="757"/>
      <c r="WCD29" s="757"/>
      <c r="WCE29" s="757"/>
      <c r="WCF29" s="757"/>
      <c r="WCG29" s="757"/>
      <c r="WCH29" s="757"/>
      <c r="WCI29" s="757"/>
      <c r="WCJ29" s="757"/>
      <c r="WCK29" s="757"/>
      <c r="WCL29" s="757"/>
      <c r="WCM29" s="757"/>
      <c r="WCN29" s="757"/>
      <c r="WCO29" s="757"/>
      <c r="WCP29" s="757"/>
      <c r="WCQ29" s="757"/>
      <c r="WCR29" s="757"/>
      <c r="WCS29" s="757"/>
      <c r="WCT29" s="757"/>
      <c r="WCU29" s="757"/>
      <c r="WCV29" s="757"/>
      <c r="WCW29" s="757"/>
      <c r="WCX29" s="757"/>
      <c r="WCY29" s="757"/>
      <c r="WCZ29" s="757"/>
      <c r="WDA29" s="757"/>
      <c r="WDB29" s="757"/>
      <c r="WDC29" s="757"/>
      <c r="WDD29" s="757"/>
      <c r="WDE29" s="757"/>
      <c r="WDF29" s="757"/>
      <c r="WDG29" s="757"/>
      <c r="WDH29" s="757"/>
      <c r="WDI29" s="757"/>
      <c r="WDJ29" s="757"/>
      <c r="WDK29" s="757"/>
      <c r="WDL29" s="757"/>
      <c r="WDM29" s="757"/>
      <c r="WDN29" s="757"/>
      <c r="WDO29" s="757"/>
      <c r="WDP29" s="757"/>
      <c r="WDQ29" s="757"/>
      <c r="WDR29" s="757"/>
      <c r="WDS29" s="757"/>
      <c r="WDT29" s="757"/>
      <c r="WDU29" s="757"/>
      <c r="WDV29" s="757"/>
      <c r="WDW29" s="757"/>
      <c r="WDX29" s="757"/>
      <c r="WDY29" s="757"/>
      <c r="WDZ29" s="757"/>
      <c r="WEA29" s="757"/>
      <c r="WEB29" s="757"/>
      <c r="WEC29" s="757"/>
      <c r="WED29" s="757"/>
      <c r="WEE29" s="757"/>
      <c r="WEF29" s="757"/>
      <c r="WEG29" s="757"/>
      <c r="WEH29" s="757"/>
      <c r="WEI29" s="757"/>
      <c r="WEJ29" s="757"/>
      <c r="WEK29" s="757"/>
      <c r="WEL29" s="757"/>
      <c r="WEM29" s="757"/>
      <c r="WEN29" s="757"/>
      <c r="WEO29" s="757"/>
      <c r="WEP29" s="757"/>
      <c r="WEQ29" s="757"/>
      <c r="WER29" s="757"/>
      <c r="WES29" s="757"/>
      <c r="WET29" s="757"/>
      <c r="WEU29" s="757"/>
      <c r="WEV29" s="757"/>
      <c r="WEW29" s="757"/>
      <c r="WEX29" s="757"/>
      <c r="WEY29" s="757"/>
      <c r="WEZ29" s="757"/>
      <c r="WFA29" s="757"/>
      <c r="WFB29" s="757"/>
      <c r="WFC29" s="757"/>
      <c r="WFD29" s="757"/>
      <c r="WFE29" s="757"/>
      <c r="WFF29" s="757"/>
      <c r="WFG29" s="757"/>
      <c r="WFH29" s="757"/>
      <c r="WFI29" s="757"/>
      <c r="WFJ29" s="757"/>
      <c r="WFK29" s="757"/>
      <c r="WFL29" s="757"/>
      <c r="WFM29" s="757"/>
      <c r="WFN29" s="757"/>
      <c r="WFO29" s="757"/>
      <c r="WFP29" s="757"/>
      <c r="WFQ29" s="757"/>
      <c r="WFR29" s="757"/>
      <c r="WFS29" s="757"/>
      <c r="WFT29" s="757"/>
      <c r="WFU29" s="757"/>
      <c r="WFV29" s="757"/>
      <c r="WFW29" s="757"/>
      <c r="WFX29" s="757"/>
      <c r="WFY29" s="757"/>
      <c r="WFZ29" s="757"/>
      <c r="WGA29" s="757"/>
      <c r="WGB29" s="757"/>
      <c r="WGC29" s="757"/>
      <c r="WGD29" s="757"/>
      <c r="WGE29" s="757"/>
      <c r="WGF29" s="757"/>
      <c r="WGG29" s="757"/>
      <c r="WGH29" s="757"/>
      <c r="WGI29" s="757"/>
      <c r="WGJ29" s="757"/>
      <c r="WGK29" s="757"/>
      <c r="WGL29" s="757"/>
      <c r="WGM29" s="757"/>
      <c r="WGN29" s="757"/>
      <c r="WGO29" s="757"/>
      <c r="WGP29" s="757"/>
      <c r="WGQ29" s="757"/>
      <c r="WGR29" s="757"/>
      <c r="WGS29" s="757"/>
      <c r="WGT29" s="757"/>
      <c r="WGU29" s="757"/>
      <c r="WGV29" s="757"/>
      <c r="WGW29" s="757"/>
      <c r="WGX29" s="757"/>
      <c r="WGY29" s="757"/>
      <c r="WGZ29" s="757"/>
      <c r="WHA29" s="757"/>
      <c r="WHB29" s="757"/>
      <c r="WHC29" s="757"/>
      <c r="WHD29" s="757"/>
      <c r="WHE29" s="757"/>
      <c r="WHF29" s="757"/>
      <c r="WHG29" s="757"/>
      <c r="WHH29" s="757"/>
      <c r="WHI29" s="757"/>
      <c r="WHJ29" s="757"/>
      <c r="WHK29" s="757"/>
      <c r="WHL29" s="757"/>
      <c r="WHM29" s="757"/>
      <c r="WHN29" s="757"/>
      <c r="WHO29" s="757"/>
      <c r="WHP29" s="757"/>
      <c r="WHQ29" s="757"/>
      <c r="WHR29" s="757"/>
      <c r="WHS29" s="757"/>
      <c r="WHT29" s="757"/>
      <c r="WHU29" s="757"/>
      <c r="WHV29" s="757"/>
      <c r="WHW29" s="757"/>
      <c r="WHX29" s="757"/>
      <c r="WHY29" s="757"/>
      <c r="WHZ29" s="757"/>
      <c r="WIA29" s="757"/>
      <c r="WIB29" s="757"/>
      <c r="WIC29" s="757"/>
      <c r="WID29" s="757"/>
      <c r="WIE29" s="757"/>
      <c r="WIF29" s="757"/>
      <c r="WIG29" s="757"/>
      <c r="WIH29" s="757"/>
      <c r="WII29" s="757"/>
      <c r="WIJ29" s="757"/>
      <c r="WIK29" s="757"/>
      <c r="WIL29" s="757"/>
      <c r="WIM29" s="757"/>
      <c r="WIN29" s="757"/>
      <c r="WIO29" s="757"/>
      <c r="WIP29" s="757"/>
      <c r="WIQ29" s="757"/>
      <c r="WIR29" s="757"/>
      <c r="WIS29" s="757"/>
      <c r="WIT29" s="757"/>
      <c r="WIU29" s="757"/>
      <c r="WIV29" s="757"/>
      <c r="WIW29" s="757"/>
      <c r="WIX29" s="757"/>
      <c r="WIY29" s="757"/>
      <c r="WIZ29" s="757"/>
      <c r="WJA29" s="757"/>
      <c r="WJB29" s="757"/>
      <c r="WJC29" s="757"/>
      <c r="WJD29" s="757"/>
      <c r="WJE29" s="757"/>
      <c r="WJF29" s="757"/>
      <c r="WJG29" s="757"/>
      <c r="WJH29" s="757"/>
      <c r="WJI29" s="757"/>
      <c r="WJJ29" s="757"/>
      <c r="WJK29" s="757"/>
      <c r="WJL29" s="757"/>
      <c r="WJM29" s="757"/>
      <c r="WJN29" s="757"/>
      <c r="WJO29" s="757"/>
      <c r="WJP29" s="757"/>
      <c r="WJQ29" s="757"/>
      <c r="WJR29" s="757"/>
      <c r="WJS29" s="757"/>
      <c r="WJT29" s="757"/>
      <c r="WJU29" s="757"/>
      <c r="WJV29" s="757"/>
      <c r="WJW29" s="757"/>
      <c r="WJX29" s="757"/>
      <c r="WJY29" s="757"/>
      <c r="WJZ29" s="757"/>
      <c r="WKA29" s="757"/>
      <c r="WKB29" s="757"/>
      <c r="WKC29" s="757"/>
      <c r="WKD29" s="757"/>
      <c r="WKE29" s="757"/>
      <c r="WKF29" s="757"/>
      <c r="WKG29" s="757"/>
      <c r="WKH29" s="757"/>
      <c r="WKI29" s="757"/>
      <c r="WKJ29" s="757"/>
      <c r="WKK29" s="757"/>
      <c r="WKL29" s="757"/>
      <c r="WKM29" s="757"/>
      <c r="WKN29" s="757"/>
      <c r="WKO29" s="757"/>
      <c r="WKP29" s="757"/>
      <c r="WKQ29" s="757"/>
      <c r="WKR29" s="757"/>
      <c r="WKS29" s="757"/>
      <c r="WKT29" s="757"/>
      <c r="WKU29" s="757"/>
      <c r="WKV29" s="757"/>
      <c r="WKW29" s="757"/>
      <c r="WKX29" s="757"/>
      <c r="WKY29" s="757"/>
      <c r="WKZ29" s="757"/>
      <c r="WLA29" s="757"/>
      <c r="WLB29" s="757"/>
      <c r="WLC29" s="757"/>
      <c r="WLD29" s="757"/>
      <c r="WLE29" s="757"/>
      <c r="WLF29" s="757"/>
      <c r="WLG29" s="757"/>
      <c r="WLH29" s="757"/>
      <c r="WLI29" s="757"/>
      <c r="WLJ29" s="757"/>
      <c r="WLK29" s="757"/>
      <c r="WLL29" s="757"/>
      <c r="WLM29" s="757"/>
      <c r="WLN29" s="757"/>
      <c r="WLO29" s="757"/>
      <c r="WLP29" s="757"/>
      <c r="WLQ29" s="757"/>
      <c r="WLR29" s="757"/>
      <c r="WLS29" s="757"/>
      <c r="WLT29" s="757"/>
      <c r="WLU29" s="757"/>
      <c r="WLV29" s="757"/>
      <c r="WLW29" s="757"/>
      <c r="WLX29" s="757"/>
      <c r="WLY29" s="757"/>
      <c r="WLZ29" s="757"/>
      <c r="WMA29" s="757"/>
      <c r="WMB29" s="757"/>
      <c r="WMC29" s="757"/>
      <c r="WMD29" s="757"/>
      <c r="WME29" s="757"/>
      <c r="WMF29" s="757"/>
      <c r="WMG29" s="757"/>
      <c r="WMH29" s="757"/>
      <c r="WMI29" s="757"/>
      <c r="WMJ29" s="757"/>
      <c r="WMK29" s="757"/>
      <c r="WML29" s="757"/>
      <c r="WMM29" s="757"/>
      <c r="WMN29" s="757"/>
      <c r="WMO29" s="757"/>
      <c r="WMP29" s="757"/>
      <c r="WMQ29" s="757"/>
      <c r="WMR29" s="757"/>
      <c r="WMS29" s="757"/>
      <c r="WMT29" s="757"/>
      <c r="WMU29" s="757"/>
      <c r="WMV29" s="757"/>
      <c r="WMW29" s="757"/>
      <c r="WMX29" s="757"/>
      <c r="WMY29" s="757"/>
      <c r="WMZ29" s="757"/>
      <c r="WNA29" s="757"/>
      <c r="WNB29" s="757"/>
      <c r="WNC29" s="757"/>
      <c r="WND29" s="757"/>
      <c r="WNE29" s="757"/>
      <c r="WNF29" s="757"/>
      <c r="WNG29" s="757"/>
      <c r="WNH29" s="757"/>
      <c r="WNI29" s="757"/>
      <c r="WNJ29" s="757"/>
      <c r="WNK29" s="757"/>
      <c r="WNL29" s="757"/>
      <c r="WNM29" s="757"/>
      <c r="WNN29" s="757"/>
      <c r="WNO29" s="757"/>
      <c r="WNP29" s="757"/>
      <c r="WNQ29" s="757"/>
      <c r="WNR29" s="757"/>
      <c r="WNS29" s="757"/>
      <c r="WNT29" s="757"/>
      <c r="WNU29" s="757"/>
      <c r="WNV29" s="757"/>
      <c r="WNW29" s="757"/>
      <c r="WNX29" s="757"/>
      <c r="WNY29" s="757"/>
      <c r="WNZ29" s="757"/>
      <c r="WOA29" s="757"/>
      <c r="WOB29" s="757"/>
      <c r="WOC29" s="757"/>
      <c r="WOD29" s="757"/>
      <c r="WOE29" s="757"/>
      <c r="WOF29" s="757"/>
      <c r="WOG29" s="757"/>
      <c r="WOH29" s="757"/>
      <c r="WOI29" s="757"/>
      <c r="WOJ29" s="757"/>
      <c r="WOK29" s="757"/>
      <c r="WOL29" s="757"/>
      <c r="WOM29" s="757"/>
      <c r="WON29" s="757"/>
      <c r="WOO29" s="757"/>
      <c r="WOP29" s="757"/>
      <c r="WOQ29" s="757"/>
      <c r="WOR29" s="757"/>
      <c r="WOS29" s="757"/>
      <c r="WOT29" s="757"/>
      <c r="WOU29" s="757"/>
      <c r="WOV29" s="757"/>
      <c r="WOW29" s="757"/>
      <c r="WOX29" s="757"/>
      <c r="WOY29" s="757"/>
      <c r="WOZ29" s="757"/>
      <c r="WPA29" s="757"/>
      <c r="WPB29" s="757"/>
      <c r="WPC29" s="757"/>
      <c r="WPD29" s="757"/>
      <c r="WPE29" s="757"/>
      <c r="WPF29" s="757"/>
      <c r="WPG29" s="757"/>
      <c r="WPH29" s="757"/>
      <c r="WPI29" s="757"/>
      <c r="WPJ29" s="757"/>
      <c r="WPK29" s="757"/>
      <c r="WPL29" s="757"/>
      <c r="WPM29" s="757"/>
      <c r="WPN29" s="757"/>
      <c r="WPO29" s="757"/>
      <c r="WPP29" s="757"/>
      <c r="WPQ29" s="757"/>
      <c r="WPR29" s="757"/>
      <c r="WPS29" s="757"/>
      <c r="WPT29" s="757"/>
      <c r="WPU29" s="757"/>
      <c r="WPV29" s="757"/>
      <c r="WPW29" s="757"/>
      <c r="WPX29" s="757"/>
      <c r="WPY29" s="757"/>
      <c r="WPZ29" s="757"/>
      <c r="WQA29" s="757"/>
      <c r="WQB29" s="757"/>
      <c r="WQC29" s="757"/>
      <c r="WQD29" s="757"/>
      <c r="WQE29" s="757"/>
      <c r="WQF29" s="757"/>
      <c r="WQG29" s="757"/>
      <c r="WQH29" s="757"/>
      <c r="WQI29" s="757"/>
      <c r="WQJ29" s="757"/>
      <c r="WQK29" s="757"/>
      <c r="WQL29" s="757"/>
      <c r="WQM29" s="757"/>
      <c r="WQN29" s="757"/>
      <c r="WQO29" s="757"/>
      <c r="WQP29" s="757"/>
      <c r="WQQ29" s="757"/>
      <c r="WQR29" s="757"/>
      <c r="WQS29" s="757"/>
      <c r="WQT29" s="757"/>
      <c r="WQU29" s="757"/>
      <c r="WQV29" s="757"/>
      <c r="WQW29" s="757"/>
      <c r="WQX29" s="757"/>
      <c r="WQY29" s="757"/>
      <c r="WQZ29" s="757"/>
      <c r="WRA29" s="757"/>
      <c r="WRB29" s="757"/>
      <c r="WRC29" s="757"/>
      <c r="WRD29" s="757"/>
      <c r="WRE29" s="757"/>
      <c r="WRF29" s="757"/>
      <c r="WRG29" s="757"/>
      <c r="WRH29" s="757"/>
      <c r="WRI29" s="757"/>
      <c r="WRJ29" s="757"/>
      <c r="WRK29" s="757"/>
      <c r="WRL29" s="757"/>
      <c r="WRM29" s="757"/>
      <c r="WRN29" s="757"/>
      <c r="WRO29" s="757"/>
      <c r="WRP29" s="757"/>
      <c r="WRQ29" s="757"/>
      <c r="WRR29" s="757"/>
      <c r="WRS29" s="757"/>
      <c r="WRT29" s="757"/>
      <c r="WRU29" s="757"/>
      <c r="WRV29" s="757"/>
      <c r="WRW29" s="757"/>
      <c r="WRX29" s="757"/>
      <c r="WRY29" s="757"/>
      <c r="WRZ29" s="757"/>
      <c r="WSA29" s="757"/>
      <c r="WSB29" s="757"/>
      <c r="WSC29" s="757"/>
      <c r="WSD29" s="757"/>
      <c r="WSE29" s="757"/>
      <c r="WSF29" s="757"/>
      <c r="WSG29" s="757"/>
      <c r="WSH29" s="757"/>
      <c r="WSI29" s="757"/>
      <c r="WSJ29" s="757"/>
      <c r="WSK29" s="757"/>
      <c r="WSL29" s="757"/>
      <c r="WSM29" s="757"/>
      <c r="WSN29" s="757"/>
      <c r="WSO29" s="757"/>
      <c r="WSP29" s="757"/>
      <c r="WSQ29" s="757"/>
      <c r="WSR29" s="757"/>
      <c r="WSS29" s="757"/>
      <c r="WST29" s="757"/>
      <c r="WSU29" s="757"/>
      <c r="WSV29" s="757"/>
      <c r="WSW29" s="757"/>
      <c r="WSX29" s="757"/>
      <c r="WSY29" s="757"/>
      <c r="WSZ29" s="757"/>
      <c r="WTA29" s="757"/>
      <c r="WTB29" s="757"/>
      <c r="WTC29" s="757"/>
      <c r="WTD29" s="757"/>
      <c r="WTE29" s="757"/>
      <c r="WTF29" s="757"/>
      <c r="WTG29" s="757"/>
      <c r="WTH29" s="757"/>
      <c r="WTI29" s="757"/>
      <c r="WTJ29" s="757"/>
      <c r="WTK29" s="757"/>
      <c r="WTL29" s="757"/>
      <c r="WTM29" s="757"/>
      <c r="WTN29" s="757"/>
      <c r="WTO29" s="757"/>
      <c r="WTP29" s="757"/>
      <c r="WTQ29" s="757"/>
      <c r="WTR29" s="757"/>
      <c r="WTS29" s="757"/>
      <c r="WTT29" s="757"/>
      <c r="WTU29" s="757"/>
      <c r="WTV29" s="757"/>
      <c r="WTW29" s="757"/>
      <c r="WTX29" s="757"/>
      <c r="WTY29" s="757"/>
      <c r="WTZ29" s="757"/>
      <c r="WUA29" s="757"/>
      <c r="WUB29" s="757"/>
      <c r="WUC29" s="757"/>
      <c r="WUD29" s="757"/>
      <c r="WUE29" s="757"/>
      <c r="WUF29" s="757"/>
      <c r="WUG29" s="757"/>
      <c r="WUH29" s="757"/>
      <c r="WUI29" s="757"/>
      <c r="WUJ29" s="757"/>
      <c r="WUK29" s="757"/>
      <c r="WUL29" s="757"/>
      <c r="WUM29" s="757"/>
      <c r="WUN29" s="757"/>
      <c r="WUO29" s="757"/>
      <c r="WUP29" s="757"/>
      <c r="WUQ29" s="757"/>
      <c r="WUR29" s="757"/>
      <c r="WUS29" s="757"/>
      <c r="WUT29" s="757"/>
      <c r="WUU29" s="757"/>
      <c r="WUV29" s="757"/>
      <c r="WUW29" s="757"/>
      <c r="WUX29" s="757"/>
      <c r="WUY29" s="757"/>
      <c r="WUZ29" s="757"/>
      <c r="WVA29" s="757"/>
      <c r="WVB29" s="757"/>
      <c r="WVC29" s="757"/>
      <c r="WVD29" s="757"/>
      <c r="WVE29" s="757"/>
      <c r="WVF29" s="757"/>
      <c r="WVG29" s="757"/>
      <c r="WVH29" s="757"/>
      <c r="WVI29" s="757"/>
      <c r="WVJ29" s="757"/>
      <c r="WVK29" s="757"/>
      <c r="WVL29" s="757"/>
      <c r="WVM29" s="757"/>
      <c r="WVN29" s="757"/>
      <c r="WVO29" s="757"/>
      <c r="WVP29" s="757"/>
      <c r="WVQ29" s="757"/>
      <c r="WVR29" s="757"/>
      <c r="WVS29" s="757"/>
      <c r="WVT29" s="757"/>
      <c r="WVU29" s="757"/>
      <c r="WVV29" s="757"/>
      <c r="WVW29" s="757"/>
      <c r="WVX29" s="757"/>
      <c r="WVY29" s="757"/>
      <c r="WVZ29" s="757"/>
      <c r="WWA29" s="757"/>
      <c r="WWB29" s="757"/>
      <c r="WWC29" s="757"/>
      <c r="WWD29" s="757"/>
      <c r="WWE29" s="757"/>
      <c r="WWF29" s="757"/>
      <c r="WWG29" s="757"/>
      <c r="WWH29" s="757"/>
      <c r="WWI29" s="757"/>
      <c r="WWJ29" s="757"/>
      <c r="WWK29" s="757"/>
      <c r="WWL29" s="757"/>
      <c r="WWM29" s="757"/>
      <c r="WWN29" s="757"/>
      <c r="WWO29" s="757"/>
      <c r="WWP29" s="757"/>
      <c r="WWQ29" s="757"/>
      <c r="WWR29" s="757"/>
      <c r="WWS29" s="757"/>
      <c r="WWT29" s="757"/>
      <c r="WWU29" s="757"/>
      <c r="WWV29" s="757"/>
      <c r="WWW29" s="757"/>
      <c r="WWX29" s="757"/>
      <c r="WWY29" s="757"/>
      <c r="WWZ29" s="757"/>
      <c r="WXA29" s="757"/>
      <c r="WXB29" s="757"/>
      <c r="WXC29" s="757"/>
      <c r="WXD29" s="757"/>
      <c r="WXE29" s="757"/>
      <c r="WXF29" s="757"/>
      <c r="WXG29" s="757"/>
      <c r="WXH29" s="757"/>
      <c r="WXI29" s="757"/>
      <c r="WXJ29" s="757"/>
      <c r="WXK29" s="757"/>
      <c r="WXL29" s="757"/>
      <c r="WXM29" s="757"/>
      <c r="WXN29" s="757"/>
      <c r="WXO29" s="757"/>
      <c r="WXP29" s="757"/>
      <c r="WXQ29" s="757"/>
      <c r="WXR29" s="757"/>
      <c r="WXS29" s="757"/>
      <c r="WXT29" s="757"/>
      <c r="WXU29" s="757"/>
      <c r="WXV29" s="757"/>
      <c r="WXW29" s="757"/>
      <c r="WXX29" s="757"/>
      <c r="WXY29" s="757"/>
      <c r="WXZ29" s="757"/>
      <c r="WYA29" s="757"/>
      <c r="WYB29" s="757"/>
      <c r="WYC29" s="757"/>
      <c r="WYD29" s="757"/>
      <c r="WYE29" s="757"/>
      <c r="WYF29" s="757"/>
      <c r="WYG29" s="757"/>
      <c r="WYH29" s="757"/>
      <c r="WYI29" s="757"/>
      <c r="WYJ29" s="757"/>
      <c r="WYK29" s="757"/>
      <c r="WYL29" s="757"/>
      <c r="WYM29" s="757"/>
      <c r="WYN29" s="757"/>
      <c r="WYO29" s="757"/>
      <c r="WYP29" s="757"/>
      <c r="WYQ29" s="757"/>
      <c r="WYR29" s="757"/>
      <c r="WYS29" s="757"/>
      <c r="WYT29" s="757"/>
      <c r="WYU29" s="757"/>
      <c r="WYV29" s="757"/>
      <c r="WYW29" s="757"/>
      <c r="WYX29" s="757"/>
      <c r="WYY29" s="757"/>
      <c r="WYZ29" s="757"/>
      <c r="WZA29" s="757"/>
      <c r="WZB29" s="757"/>
      <c r="WZC29" s="757"/>
      <c r="WZD29" s="757"/>
      <c r="WZE29" s="757"/>
      <c r="WZF29" s="757"/>
      <c r="WZG29" s="757"/>
      <c r="WZH29" s="757"/>
      <c r="WZI29" s="757"/>
      <c r="WZJ29" s="757"/>
      <c r="WZK29" s="757"/>
      <c r="WZL29" s="757"/>
      <c r="WZM29" s="757"/>
      <c r="WZN29" s="757"/>
      <c r="WZO29" s="757"/>
      <c r="WZP29" s="757"/>
      <c r="WZQ29" s="757"/>
      <c r="WZR29" s="757"/>
      <c r="WZS29" s="757"/>
      <c r="WZT29" s="757"/>
      <c r="WZU29" s="757"/>
      <c r="WZV29" s="757"/>
      <c r="WZW29" s="757"/>
      <c r="WZX29" s="757"/>
      <c r="WZY29" s="757"/>
      <c r="WZZ29" s="757"/>
      <c r="XAA29" s="757"/>
      <c r="XAB29" s="757"/>
      <c r="XAC29" s="757"/>
      <c r="XAD29" s="757"/>
      <c r="XAE29" s="757"/>
      <c r="XAF29" s="757"/>
      <c r="XAG29" s="757"/>
      <c r="XAH29" s="757"/>
      <c r="XAI29" s="757"/>
      <c r="XAJ29" s="757"/>
      <c r="XAK29" s="757"/>
      <c r="XAL29" s="757"/>
      <c r="XAM29" s="757"/>
      <c r="XAN29" s="757"/>
      <c r="XAO29" s="757"/>
      <c r="XAP29" s="757"/>
      <c r="XAQ29" s="757"/>
      <c r="XAR29" s="757"/>
      <c r="XAS29" s="757"/>
      <c r="XAT29" s="757"/>
      <c r="XAU29" s="757"/>
      <c r="XAV29" s="757"/>
      <c r="XAW29" s="757"/>
      <c r="XAX29" s="757"/>
      <c r="XAY29" s="757"/>
      <c r="XAZ29" s="757"/>
      <c r="XBA29" s="757"/>
      <c r="XBB29" s="757"/>
      <c r="XBC29" s="757"/>
      <c r="XBD29" s="757"/>
      <c r="XBE29" s="757"/>
      <c r="XBF29" s="757"/>
      <c r="XBG29" s="757"/>
      <c r="XBH29" s="757"/>
      <c r="XBI29" s="757"/>
      <c r="XBJ29" s="757"/>
      <c r="XBK29" s="757"/>
      <c r="XBL29" s="757"/>
      <c r="XBM29" s="757"/>
      <c r="XBN29" s="757"/>
      <c r="XBO29" s="757"/>
      <c r="XBP29" s="757"/>
      <c r="XBQ29" s="757"/>
      <c r="XBR29" s="757"/>
      <c r="XBS29" s="757"/>
      <c r="XBT29" s="757"/>
      <c r="XBU29" s="757"/>
      <c r="XBV29" s="757"/>
      <c r="XBW29" s="757"/>
      <c r="XBX29" s="757"/>
      <c r="XBY29" s="757"/>
      <c r="XBZ29" s="757"/>
      <c r="XCA29" s="757"/>
      <c r="XCB29" s="757"/>
      <c r="XCC29" s="757"/>
      <c r="XCD29" s="757"/>
      <c r="XCE29" s="757"/>
      <c r="XCF29" s="757"/>
      <c r="XCG29" s="757"/>
      <c r="XCH29" s="757"/>
      <c r="XCI29" s="757"/>
      <c r="XCJ29" s="757"/>
      <c r="XCK29" s="757"/>
      <c r="XCL29" s="757"/>
      <c r="XCM29" s="757"/>
      <c r="XCN29" s="757"/>
      <c r="XCO29" s="757"/>
      <c r="XCP29" s="757"/>
      <c r="XCQ29" s="757"/>
      <c r="XCR29" s="757"/>
      <c r="XCS29" s="757"/>
      <c r="XCT29" s="757"/>
      <c r="XCU29" s="757"/>
      <c r="XCV29" s="757"/>
      <c r="XCW29" s="757"/>
      <c r="XCX29" s="757"/>
      <c r="XCY29" s="757"/>
      <c r="XCZ29" s="757"/>
      <c r="XDA29" s="757"/>
      <c r="XDB29" s="757"/>
      <c r="XDC29" s="757"/>
      <c r="XDD29" s="757"/>
      <c r="XDE29" s="757"/>
      <c r="XDF29" s="757"/>
      <c r="XDG29" s="757"/>
      <c r="XDH29" s="757"/>
      <c r="XDI29" s="757"/>
      <c r="XDJ29" s="757"/>
      <c r="XDK29" s="757"/>
      <c r="XDL29" s="757"/>
      <c r="XDM29" s="757"/>
      <c r="XDN29" s="757"/>
      <c r="XDO29" s="757"/>
      <c r="XDP29" s="757"/>
      <c r="XDQ29" s="757"/>
      <c r="XDR29" s="757"/>
      <c r="XDS29" s="757"/>
      <c r="XDT29" s="757"/>
      <c r="XDU29" s="757"/>
      <c r="XDV29" s="757"/>
      <c r="XDW29" s="757"/>
      <c r="XDX29" s="757"/>
      <c r="XDY29" s="757"/>
      <c r="XDZ29" s="757"/>
      <c r="XEA29" s="757"/>
      <c r="XEB29" s="757"/>
      <c r="XEC29" s="757"/>
      <c r="XED29" s="757"/>
      <c r="XEE29" s="757"/>
      <c r="XEF29" s="757"/>
      <c r="XEG29" s="757"/>
      <c r="XEH29" s="757"/>
      <c r="XEI29" s="757"/>
      <c r="XEJ29" s="757"/>
      <c r="XEK29" s="757"/>
      <c r="XEL29" s="757"/>
      <c r="XEM29" s="757"/>
      <c r="XEN29" s="757"/>
      <c r="XEO29" s="757"/>
      <c r="XEP29" s="757"/>
      <c r="XEQ29" s="757"/>
      <c r="XER29" s="757"/>
      <c r="XES29" s="757"/>
      <c r="XET29" s="757"/>
      <c r="XEU29" s="757"/>
      <c r="XEV29" s="757"/>
      <c r="XEW29" s="757"/>
      <c r="XEX29" s="757"/>
      <c r="XEY29" s="757"/>
      <c r="XEZ29" s="757"/>
      <c r="XFA29" s="757"/>
      <c r="XFB29" s="757"/>
      <c r="XFC29" s="757"/>
    </row>
    <row r="30" spans="1:16384" s="757" customFormat="1">
      <c r="G30" s="764"/>
      <c r="H30" s="764"/>
      <c r="I30" s="764"/>
    </row>
    <row r="31" spans="1:16384" s="746" customFormat="1">
      <c r="A31" s="925" t="s">
        <v>700</v>
      </c>
      <c r="B31" s="925"/>
      <c r="C31" s="925"/>
      <c r="D31" s="925"/>
      <c r="E31" s="925"/>
      <c r="F31" s="925"/>
      <c r="G31" s="925"/>
      <c r="H31" s="925"/>
      <c r="I31" s="925"/>
      <c r="J31" s="925"/>
      <c r="K31" s="925"/>
      <c r="L31" s="925"/>
      <c r="M31" s="925"/>
    </row>
    <row r="32" spans="1:16384" s="742" customFormat="1" ht="28.8">
      <c r="A32" s="747" t="s">
        <v>690</v>
      </c>
      <c r="B32" s="747" t="s">
        <v>123</v>
      </c>
      <c r="C32" s="747" t="s">
        <v>691</v>
      </c>
      <c r="D32" s="747" t="s">
        <v>692</v>
      </c>
      <c r="E32" s="747" t="s">
        <v>693</v>
      </c>
      <c r="F32" s="747" t="s">
        <v>694</v>
      </c>
      <c r="G32" s="747" t="s">
        <v>515</v>
      </c>
      <c r="H32" s="747" t="s">
        <v>701</v>
      </c>
      <c r="I32" s="747" t="s">
        <v>702</v>
      </c>
      <c r="J32" s="747" t="s">
        <v>703</v>
      </c>
      <c r="K32" s="747" t="s">
        <v>698</v>
      </c>
      <c r="L32" s="747" t="s">
        <v>438</v>
      </c>
      <c r="M32" s="747" t="s">
        <v>699</v>
      </c>
      <c r="N32" s="747" t="s">
        <v>122</v>
      </c>
      <c r="O32" s="747" t="s">
        <v>575</v>
      </c>
      <c r="P32" s="747" t="s">
        <v>576</v>
      </c>
      <c r="Q32" s="747" t="s">
        <v>577</v>
      </c>
      <c r="R32" s="747" t="s">
        <v>578</v>
      </c>
      <c r="S32" s="747" t="s">
        <v>579</v>
      </c>
      <c r="T32" s="747" t="s">
        <v>580</v>
      </c>
      <c r="U32" s="747" t="s">
        <v>581</v>
      </c>
      <c r="V32" s="747" t="s">
        <v>582</v>
      </c>
      <c r="W32" s="747" t="s">
        <v>583</v>
      </c>
      <c r="X32" s="747" t="s">
        <v>584</v>
      </c>
      <c r="Y32" s="747" t="s">
        <v>585</v>
      </c>
      <c r="Z32" s="747" t="s">
        <v>704</v>
      </c>
      <c r="AA32" s="747" t="s">
        <v>705</v>
      </c>
      <c r="AB32" s="747" t="s">
        <v>706</v>
      </c>
      <c r="AC32" s="747" t="s">
        <v>707</v>
      </c>
      <c r="AD32" s="747" t="s">
        <v>708</v>
      </c>
      <c r="AE32" s="747" t="s">
        <v>709</v>
      </c>
      <c r="AF32" s="747" t="s">
        <v>710</v>
      </c>
      <c r="AG32" s="747" t="s">
        <v>711</v>
      </c>
      <c r="AH32" s="747" t="s">
        <v>712</v>
      </c>
      <c r="AI32" s="747" t="s">
        <v>713</v>
      </c>
      <c r="AJ32" s="747" t="s">
        <v>714</v>
      </c>
      <c r="AK32" s="747" t="s">
        <v>715</v>
      </c>
      <c r="AL32" s="747" t="s">
        <v>716</v>
      </c>
      <c r="AM32" s="747" t="s">
        <v>717</v>
      </c>
      <c r="AN32" s="747" t="s">
        <v>718</v>
      </c>
      <c r="AO32" s="747" t="s">
        <v>719</v>
      </c>
      <c r="AP32" s="747" t="s">
        <v>720</v>
      </c>
      <c r="AQ32" s="747" t="s">
        <v>721</v>
      </c>
      <c r="AR32" s="747" t="s">
        <v>722</v>
      </c>
      <c r="AS32" s="747" t="s">
        <v>723</v>
      </c>
      <c r="AT32" s="747" t="s">
        <v>724</v>
      </c>
      <c r="AU32" s="747" t="s">
        <v>725</v>
      </c>
      <c r="AV32" s="747" t="s">
        <v>726</v>
      </c>
      <c r="AW32" s="747" t="s">
        <v>727</v>
      </c>
      <c r="AX32" s="747" t="s">
        <v>728</v>
      </c>
      <c r="AY32" s="747" t="s">
        <v>729</v>
      </c>
      <c r="AZ32" s="747" t="s">
        <v>730</v>
      </c>
      <c r="BA32" s="747" t="s">
        <v>731</v>
      </c>
      <c r="BB32" s="747" t="s">
        <v>732</v>
      </c>
      <c r="BC32" s="747" t="s">
        <v>733</v>
      </c>
      <c r="BD32" s="747" t="s">
        <v>734</v>
      </c>
      <c r="BE32" s="747" t="s">
        <v>735</v>
      </c>
      <c r="BF32" s="747" t="s">
        <v>736</v>
      </c>
      <c r="BG32" s="747" t="s">
        <v>737</v>
      </c>
      <c r="BH32" s="747" t="s">
        <v>738</v>
      </c>
      <c r="BI32" s="747" t="s">
        <v>739</v>
      </c>
      <c r="BJ32" s="747" t="s">
        <v>740</v>
      </c>
      <c r="BK32" s="747" t="s">
        <v>741</v>
      </c>
      <c r="BL32" s="747" t="s">
        <v>742</v>
      </c>
      <c r="BM32" s="747" t="s">
        <v>743</v>
      </c>
      <c r="BN32" s="747" t="s">
        <v>744</v>
      </c>
      <c r="BO32" s="747" t="s">
        <v>745</v>
      </c>
      <c r="BP32" s="747" t="s">
        <v>746</v>
      </c>
      <c r="BQ32" s="747" t="s">
        <v>747</v>
      </c>
      <c r="BR32" s="747" t="s">
        <v>748</v>
      </c>
      <c r="BS32" s="747" t="s">
        <v>749</v>
      </c>
      <c r="BT32" s="747" t="s">
        <v>750</v>
      </c>
      <c r="BU32" s="747" t="s">
        <v>751</v>
      </c>
      <c r="BV32" s="747" t="s">
        <v>752</v>
      </c>
      <c r="BW32" s="747" t="s">
        <v>753</v>
      </c>
      <c r="BX32" s="747" t="s">
        <v>754</v>
      </c>
      <c r="BY32" s="747" t="s">
        <v>755</v>
      </c>
      <c r="BZ32" s="747" t="s">
        <v>756</v>
      </c>
      <c r="CA32" s="747" t="s">
        <v>757</v>
      </c>
      <c r="CB32" s="747" t="s">
        <v>758</v>
      </c>
      <c r="CC32" s="747" t="s">
        <v>759</v>
      </c>
      <c r="CD32" s="747" t="s">
        <v>760</v>
      </c>
      <c r="CE32" s="747" t="s">
        <v>761</v>
      </c>
      <c r="CF32" s="747" t="s">
        <v>762</v>
      </c>
      <c r="CG32" s="747" t="s">
        <v>763</v>
      </c>
      <c r="CH32" s="747" t="s">
        <v>764</v>
      </c>
      <c r="CI32" s="747" t="s">
        <v>765</v>
      </c>
      <c r="CJ32" s="747" t="s">
        <v>766</v>
      </c>
      <c r="CK32" s="747" t="s">
        <v>767</v>
      </c>
      <c r="CL32" s="747" t="s">
        <v>768</v>
      </c>
      <c r="CM32" s="747" t="s">
        <v>769</v>
      </c>
      <c r="CN32" s="747" t="s">
        <v>770</v>
      </c>
      <c r="CO32" s="747" t="s">
        <v>771</v>
      </c>
      <c r="CP32" s="747" t="s">
        <v>772</v>
      </c>
      <c r="CQ32" s="747" t="s">
        <v>773</v>
      </c>
      <c r="CR32" s="747" t="s">
        <v>774</v>
      </c>
      <c r="CS32" s="747" t="s">
        <v>775</v>
      </c>
      <c r="CT32" s="747" t="s">
        <v>776</v>
      </c>
      <c r="CU32" s="747" t="s">
        <v>777</v>
      </c>
      <c r="CV32" s="747" t="s">
        <v>778</v>
      </c>
      <c r="CW32" s="747" t="s">
        <v>779</v>
      </c>
      <c r="CX32" s="747" t="s">
        <v>780</v>
      </c>
      <c r="CY32" s="747" t="s">
        <v>781</v>
      </c>
      <c r="CZ32" s="747" t="s">
        <v>782</v>
      </c>
      <c r="DA32" s="747" t="s">
        <v>783</v>
      </c>
      <c r="DB32" s="747" t="s">
        <v>784</v>
      </c>
      <c r="DC32" s="747" t="s">
        <v>785</v>
      </c>
      <c r="DD32" s="747" t="s">
        <v>786</v>
      </c>
      <c r="DE32" s="747" t="s">
        <v>787</v>
      </c>
      <c r="DF32" s="747" t="s">
        <v>788</v>
      </c>
      <c r="DG32" s="747" t="s">
        <v>789</v>
      </c>
      <c r="DH32" s="747" t="s">
        <v>790</v>
      </c>
      <c r="DI32" s="747" t="s">
        <v>791</v>
      </c>
      <c r="DJ32" s="747" t="s">
        <v>792</v>
      </c>
      <c r="DK32" s="747" t="s">
        <v>793</v>
      </c>
      <c r="DL32" s="747" t="s">
        <v>794</v>
      </c>
      <c r="DM32" s="747" t="s">
        <v>795</v>
      </c>
      <c r="DN32" s="747" t="s">
        <v>796</v>
      </c>
      <c r="DO32" s="747" t="s">
        <v>797</v>
      </c>
      <c r="DP32" s="747" t="s">
        <v>798</v>
      </c>
      <c r="DQ32" s="747" t="s">
        <v>799</v>
      </c>
      <c r="DR32" s="747" t="s">
        <v>800</v>
      </c>
      <c r="DS32" s="747" t="s">
        <v>801</v>
      </c>
      <c r="DT32" s="747" t="s">
        <v>802</v>
      </c>
      <c r="DU32" s="747" t="s">
        <v>803</v>
      </c>
      <c r="DV32" s="747" t="s">
        <v>804</v>
      </c>
      <c r="DW32" s="747" t="s">
        <v>805</v>
      </c>
      <c r="DX32" s="747" t="s">
        <v>806</v>
      </c>
      <c r="DY32" s="747" t="s">
        <v>807</v>
      </c>
      <c r="DZ32" s="747" t="s">
        <v>808</v>
      </c>
      <c r="EA32" s="747" t="s">
        <v>809</v>
      </c>
      <c r="EB32" s="747" t="s">
        <v>810</v>
      </c>
      <c r="EC32" s="747" t="s">
        <v>811</v>
      </c>
      <c r="ED32" s="747" t="s">
        <v>812</v>
      </c>
      <c r="EE32" s="747" t="s">
        <v>813</v>
      </c>
      <c r="EF32" s="747" t="s">
        <v>814</v>
      </c>
      <c r="EG32" s="747" t="s">
        <v>815</v>
      </c>
      <c r="EH32" s="747" t="s">
        <v>816</v>
      </c>
      <c r="EI32" s="747" t="s">
        <v>817</v>
      </c>
      <c r="EJ32" s="747" t="s">
        <v>818</v>
      </c>
      <c r="EK32" s="747" t="s">
        <v>819</v>
      </c>
      <c r="EL32" s="747" t="s">
        <v>820</v>
      </c>
      <c r="EM32" s="747" t="s">
        <v>821</v>
      </c>
      <c r="EN32" s="747" t="s">
        <v>822</v>
      </c>
      <c r="EO32" s="747" t="s">
        <v>823</v>
      </c>
      <c r="EP32" s="747" t="s">
        <v>824</v>
      </c>
      <c r="EQ32" s="747" t="s">
        <v>825</v>
      </c>
      <c r="ER32" s="747" t="s">
        <v>826</v>
      </c>
      <c r="ES32" s="747" t="s">
        <v>827</v>
      </c>
      <c r="ET32" s="747" t="s">
        <v>828</v>
      </c>
      <c r="EU32" s="747" t="s">
        <v>829</v>
      </c>
      <c r="EV32" s="747" t="s">
        <v>830</v>
      </c>
      <c r="EW32" s="747" t="s">
        <v>831</v>
      </c>
      <c r="EX32" s="747" t="s">
        <v>832</v>
      </c>
      <c r="EY32" s="747" t="s">
        <v>833</v>
      </c>
      <c r="EZ32" s="747" t="s">
        <v>834</v>
      </c>
      <c r="FA32" s="747" t="s">
        <v>835</v>
      </c>
      <c r="FB32" s="747" t="s">
        <v>836</v>
      </c>
      <c r="FC32" s="747" t="s">
        <v>837</v>
      </c>
      <c r="FD32" s="747" t="s">
        <v>838</v>
      </c>
      <c r="FE32" s="747" t="s">
        <v>839</v>
      </c>
      <c r="FF32" s="747" t="s">
        <v>840</v>
      </c>
      <c r="FG32" s="747" t="s">
        <v>841</v>
      </c>
      <c r="FH32" s="747" t="s">
        <v>842</v>
      </c>
      <c r="FI32" s="747" t="s">
        <v>843</v>
      </c>
      <c r="FJ32" s="747" t="s">
        <v>844</v>
      </c>
      <c r="FK32" s="747" t="s">
        <v>845</v>
      </c>
      <c r="FL32" s="747" t="s">
        <v>846</v>
      </c>
      <c r="FM32" s="747" t="s">
        <v>847</v>
      </c>
      <c r="FN32" s="747" t="s">
        <v>848</v>
      </c>
      <c r="FO32" s="747" t="s">
        <v>849</v>
      </c>
      <c r="FP32" s="747" t="s">
        <v>850</v>
      </c>
      <c r="FQ32" s="747" t="s">
        <v>851</v>
      </c>
      <c r="FR32" s="747" t="s">
        <v>852</v>
      </c>
      <c r="FS32" s="747" t="s">
        <v>853</v>
      </c>
      <c r="FT32" s="747" t="s">
        <v>854</v>
      </c>
      <c r="FU32" s="747" t="s">
        <v>855</v>
      </c>
      <c r="FV32" s="747" t="s">
        <v>856</v>
      </c>
      <c r="FW32" s="747" t="s">
        <v>857</v>
      </c>
      <c r="FX32" s="747" t="s">
        <v>858</v>
      </c>
      <c r="FY32" s="747" t="s">
        <v>859</v>
      </c>
      <c r="FZ32" s="747" t="s">
        <v>860</v>
      </c>
      <c r="GA32" s="747" t="s">
        <v>861</v>
      </c>
      <c r="GB32" s="747" t="s">
        <v>862</v>
      </c>
      <c r="GC32" s="747" t="s">
        <v>863</v>
      </c>
      <c r="GD32" s="747" t="s">
        <v>864</v>
      </c>
      <c r="GE32" s="747" t="s">
        <v>865</v>
      </c>
      <c r="GF32" s="747" t="s">
        <v>866</v>
      </c>
      <c r="GG32" s="747" t="s">
        <v>867</v>
      </c>
      <c r="GH32" s="747" t="s">
        <v>868</v>
      </c>
      <c r="GI32" s="747" t="s">
        <v>869</v>
      </c>
      <c r="GJ32" s="747" t="s">
        <v>870</v>
      </c>
      <c r="GK32" s="747" t="s">
        <v>871</v>
      </c>
      <c r="GL32" s="747" t="s">
        <v>872</v>
      </c>
      <c r="GM32" s="747" t="s">
        <v>873</v>
      </c>
      <c r="GN32" s="747" t="s">
        <v>874</v>
      </c>
      <c r="GO32" s="747" t="s">
        <v>875</v>
      </c>
      <c r="GP32" s="747" t="s">
        <v>876</v>
      </c>
      <c r="GQ32" s="747" t="s">
        <v>877</v>
      </c>
      <c r="GR32" s="747" t="s">
        <v>878</v>
      </c>
      <c r="GS32" s="747" t="s">
        <v>879</v>
      </c>
      <c r="GT32" s="747" t="s">
        <v>880</v>
      </c>
      <c r="GU32" s="747" t="s">
        <v>881</v>
      </c>
      <c r="GV32" s="747" t="s">
        <v>882</v>
      </c>
      <c r="GW32" s="747" t="s">
        <v>883</v>
      </c>
      <c r="GX32" s="747" t="s">
        <v>884</v>
      </c>
      <c r="GY32" s="747" t="s">
        <v>885</v>
      </c>
      <c r="GZ32" s="747" t="s">
        <v>886</v>
      </c>
      <c r="HA32" s="747" t="s">
        <v>887</v>
      </c>
      <c r="HB32" s="747" t="s">
        <v>888</v>
      </c>
      <c r="HC32" s="747" t="s">
        <v>889</v>
      </c>
      <c r="HD32" s="747" t="s">
        <v>890</v>
      </c>
      <c r="HE32" s="747" t="s">
        <v>891</v>
      </c>
      <c r="HF32" s="747" t="s">
        <v>892</v>
      </c>
      <c r="HG32" s="747" t="s">
        <v>893</v>
      </c>
      <c r="HH32" s="747" t="s">
        <v>894</v>
      </c>
      <c r="HI32" s="747" t="s">
        <v>895</v>
      </c>
      <c r="HJ32" s="747" t="s">
        <v>896</v>
      </c>
      <c r="HK32" s="747" t="s">
        <v>897</v>
      </c>
      <c r="HL32" s="747" t="s">
        <v>898</v>
      </c>
      <c r="HM32" s="747" t="s">
        <v>899</v>
      </c>
      <c r="HN32" s="747" t="s">
        <v>900</v>
      </c>
      <c r="HO32" s="747" t="s">
        <v>901</v>
      </c>
      <c r="HP32" s="747" t="s">
        <v>902</v>
      </c>
      <c r="HQ32" s="747" t="s">
        <v>903</v>
      </c>
      <c r="HR32" s="747" t="s">
        <v>904</v>
      </c>
      <c r="HS32" s="747" t="s">
        <v>905</v>
      </c>
      <c r="HT32" s="747" t="s">
        <v>906</v>
      </c>
      <c r="HU32" s="747" t="s">
        <v>907</v>
      </c>
      <c r="HV32" s="747" t="s">
        <v>908</v>
      </c>
      <c r="HW32" s="747" t="s">
        <v>909</v>
      </c>
      <c r="HX32" s="747" t="s">
        <v>910</v>
      </c>
      <c r="HY32" s="747" t="s">
        <v>911</v>
      </c>
      <c r="HZ32" s="747" t="s">
        <v>912</v>
      </c>
      <c r="IA32" s="747" t="s">
        <v>913</v>
      </c>
      <c r="IB32" s="747" t="s">
        <v>914</v>
      </c>
      <c r="IC32" s="747" t="s">
        <v>915</v>
      </c>
      <c r="ID32" s="747" t="s">
        <v>916</v>
      </c>
      <c r="IE32" s="747" t="s">
        <v>917</v>
      </c>
      <c r="IF32" s="747" t="s">
        <v>918</v>
      </c>
      <c r="IG32" s="747" t="s">
        <v>919</v>
      </c>
      <c r="IH32" s="747" t="s">
        <v>920</v>
      </c>
      <c r="II32" s="747" t="s">
        <v>921</v>
      </c>
      <c r="IJ32" s="747" t="s">
        <v>922</v>
      </c>
      <c r="IK32" s="747" t="s">
        <v>923</v>
      </c>
      <c r="IL32" s="747" t="s">
        <v>924</v>
      </c>
      <c r="IM32" s="747" t="s">
        <v>925</v>
      </c>
      <c r="IN32" s="747" t="s">
        <v>926</v>
      </c>
      <c r="IO32" s="747" t="s">
        <v>927</v>
      </c>
      <c r="IP32" s="747" t="s">
        <v>928</v>
      </c>
      <c r="IQ32" s="747" t="s">
        <v>929</v>
      </c>
      <c r="IR32" s="747" t="s">
        <v>930</v>
      </c>
      <c r="IS32" s="747" t="s">
        <v>931</v>
      </c>
      <c r="IT32" s="747" t="s">
        <v>932</v>
      </c>
      <c r="IU32" s="747" t="s">
        <v>933</v>
      </c>
      <c r="IV32" s="747" t="s">
        <v>934</v>
      </c>
      <c r="IW32" s="747" t="s">
        <v>935</v>
      </c>
      <c r="IX32" s="747" t="s">
        <v>936</v>
      </c>
      <c r="IY32" s="747" t="s">
        <v>937</v>
      </c>
      <c r="IZ32" s="747" t="s">
        <v>938</v>
      </c>
      <c r="JA32" s="747" t="s">
        <v>939</v>
      </c>
      <c r="JB32" s="747" t="s">
        <v>940</v>
      </c>
      <c r="JC32" s="747" t="s">
        <v>941</v>
      </c>
      <c r="JD32" s="747" t="s">
        <v>942</v>
      </c>
      <c r="JE32" s="747" t="s">
        <v>943</v>
      </c>
      <c r="JF32" s="747" t="s">
        <v>944</v>
      </c>
      <c r="JG32" s="747" t="s">
        <v>945</v>
      </c>
      <c r="JH32" s="747" t="s">
        <v>946</v>
      </c>
      <c r="JI32" s="747" t="s">
        <v>947</v>
      </c>
      <c r="JJ32" s="747" t="s">
        <v>948</v>
      </c>
      <c r="JK32" s="747" t="s">
        <v>949</v>
      </c>
      <c r="JL32" s="747" t="s">
        <v>950</v>
      </c>
      <c r="JM32" s="747" t="s">
        <v>951</v>
      </c>
      <c r="JN32" s="747" t="s">
        <v>952</v>
      </c>
      <c r="JO32" s="747" t="s">
        <v>953</v>
      </c>
      <c r="JP32" s="747" t="s">
        <v>954</v>
      </c>
      <c r="JQ32" s="747" t="s">
        <v>955</v>
      </c>
      <c r="JR32" s="747" t="s">
        <v>956</v>
      </c>
      <c r="JS32" s="747" t="s">
        <v>957</v>
      </c>
      <c r="JT32" s="747" t="s">
        <v>958</v>
      </c>
      <c r="JU32" s="747" t="s">
        <v>959</v>
      </c>
      <c r="JV32" s="747" t="s">
        <v>960</v>
      </c>
      <c r="JW32" s="747" t="s">
        <v>961</v>
      </c>
      <c r="JX32" s="747" t="s">
        <v>962</v>
      </c>
      <c r="JY32" s="747" t="s">
        <v>963</v>
      </c>
      <c r="JZ32" s="747" t="s">
        <v>964</v>
      </c>
      <c r="KA32" s="747" t="s">
        <v>965</v>
      </c>
      <c r="KB32" s="747" t="s">
        <v>966</v>
      </c>
      <c r="KC32" s="747" t="s">
        <v>967</v>
      </c>
      <c r="KD32" s="747" t="s">
        <v>968</v>
      </c>
      <c r="KE32" s="747" t="s">
        <v>969</v>
      </c>
      <c r="KF32" s="747" t="s">
        <v>970</v>
      </c>
      <c r="KG32" s="747" t="s">
        <v>971</v>
      </c>
      <c r="KH32" s="747" t="s">
        <v>972</v>
      </c>
      <c r="KI32" s="747" t="s">
        <v>973</v>
      </c>
      <c r="KJ32" s="747" t="s">
        <v>974</v>
      </c>
      <c r="KK32" s="747" t="s">
        <v>975</v>
      </c>
      <c r="KL32" s="747" t="s">
        <v>976</v>
      </c>
      <c r="KM32" s="747" t="s">
        <v>977</v>
      </c>
      <c r="KN32" s="747" t="s">
        <v>978</v>
      </c>
      <c r="KO32" s="747" t="s">
        <v>979</v>
      </c>
      <c r="KP32" s="747" t="s">
        <v>980</v>
      </c>
      <c r="KQ32" s="747" t="s">
        <v>981</v>
      </c>
      <c r="KR32" s="747" t="s">
        <v>982</v>
      </c>
      <c r="KS32" s="747" t="s">
        <v>983</v>
      </c>
      <c r="KT32" s="747" t="s">
        <v>984</v>
      </c>
      <c r="KU32" s="747" t="s">
        <v>985</v>
      </c>
      <c r="KV32" s="747" t="s">
        <v>986</v>
      </c>
      <c r="KW32" s="747" t="s">
        <v>987</v>
      </c>
      <c r="KX32" s="747" t="s">
        <v>988</v>
      </c>
      <c r="KY32" s="747" t="s">
        <v>989</v>
      </c>
      <c r="KZ32" s="747" t="s">
        <v>990</v>
      </c>
      <c r="LA32" s="747" t="s">
        <v>991</v>
      </c>
      <c r="LB32" s="747" t="s">
        <v>992</v>
      </c>
      <c r="LC32" s="747" t="s">
        <v>993</v>
      </c>
      <c r="LD32" s="747" t="s">
        <v>994</v>
      </c>
      <c r="LE32" s="747" t="s">
        <v>995</v>
      </c>
      <c r="LF32" s="747" t="s">
        <v>996</v>
      </c>
      <c r="LG32" s="747" t="s">
        <v>997</v>
      </c>
      <c r="LH32" s="747" t="s">
        <v>998</v>
      </c>
      <c r="LI32" s="747" t="s">
        <v>999</v>
      </c>
      <c r="LJ32" s="747" t="s">
        <v>1000</v>
      </c>
      <c r="LK32" s="747" t="s">
        <v>1001</v>
      </c>
      <c r="LL32" s="747" t="s">
        <v>1002</v>
      </c>
      <c r="LM32" s="747" t="s">
        <v>1003</v>
      </c>
      <c r="LN32" s="747" t="s">
        <v>1004</v>
      </c>
      <c r="LO32" s="747" t="s">
        <v>1005</v>
      </c>
      <c r="LP32" s="747" t="s">
        <v>1006</v>
      </c>
      <c r="LQ32" s="747" t="s">
        <v>1007</v>
      </c>
      <c r="LR32" s="747" t="s">
        <v>1008</v>
      </c>
      <c r="LS32" s="747" t="s">
        <v>1009</v>
      </c>
      <c r="LT32" s="747" t="s">
        <v>1010</v>
      </c>
      <c r="LU32" s="747" t="s">
        <v>1011</v>
      </c>
      <c r="LV32" s="747" t="s">
        <v>1012</v>
      </c>
      <c r="LW32" s="747" t="s">
        <v>1013</v>
      </c>
      <c r="LX32" s="747" t="s">
        <v>1014</v>
      </c>
      <c r="LY32" s="747" t="s">
        <v>1015</v>
      </c>
      <c r="LZ32" s="747" t="s">
        <v>1016</v>
      </c>
      <c r="MA32" s="747" t="s">
        <v>1017</v>
      </c>
      <c r="MB32" s="747" t="s">
        <v>1018</v>
      </c>
      <c r="MC32" s="747" t="s">
        <v>1019</v>
      </c>
      <c r="MD32" s="747" t="s">
        <v>1020</v>
      </c>
      <c r="ME32" s="747" t="s">
        <v>1021</v>
      </c>
      <c r="MF32" s="747" t="s">
        <v>1022</v>
      </c>
      <c r="MG32" s="747" t="s">
        <v>1023</v>
      </c>
      <c r="MH32" s="747" t="s">
        <v>1024</v>
      </c>
      <c r="MI32" s="747" t="s">
        <v>1025</v>
      </c>
      <c r="MJ32" s="747" t="s">
        <v>1026</v>
      </c>
      <c r="MK32" s="747" t="s">
        <v>1027</v>
      </c>
      <c r="ML32" s="747" t="s">
        <v>1028</v>
      </c>
      <c r="MM32" s="747" t="s">
        <v>1029</v>
      </c>
      <c r="MN32" s="747" t="s">
        <v>1030</v>
      </c>
      <c r="MO32" s="747" t="s">
        <v>1031</v>
      </c>
      <c r="MP32" s="747" t="s">
        <v>1032</v>
      </c>
      <c r="MQ32" s="747" t="s">
        <v>1033</v>
      </c>
      <c r="MR32" s="747" t="s">
        <v>1034</v>
      </c>
      <c r="MS32" s="747" t="s">
        <v>1035</v>
      </c>
      <c r="MT32" s="747" t="s">
        <v>1036</v>
      </c>
      <c r="MU32" s="747" t="s">
        <v>1037</v>
      </c>
      <c r="MV32" s="747" t="s">
        <v>1038</v>
      </c>
      <c r="MW32" s="747" t="s">
        <v>1039</v>
      </c>
      <c r="MX32" s="747" t="s">
        <v>1040</v>
      </c>
      <c r="MY32" s="747" t="s">
        <v>1041</v>
      </c>
      <c r="MZ32" s="747" t="s">
        <v>1042</v>
      </c>
      <c r="NA32" s="747" t="s">
        <v>1043</v>
      </c>
      <c r="NB32" s="747" t="s">
        <v>1044</v>
      </c>
      <c r="NC32" s="747" t="s">
        <v>1045</v>
      </c>
      <c r="ND32" s="747" t="s">
        <v>1046</v>
      </c>
      <c r="NE32" s="747" t="s">
        <v>1047</v>
      </c>
      <c r="NF32" s="747" t="s">
        <v>1048</v>
      </c>
      <c r="NG32" s="747" t="s">
        <v>1049</v>
      </c>
      <c r="NH32" s="747" t="s">
        <v>1050</v>
      </c>
      <c r="NI32" s="747" t="s">
        <v>1051</v>
      </c>
      <c r="NJ32" s="747" t="s">
        <v>1052</v>
      </c>
      <c r="NK32" s="747" t="s">
        <v>1053</v>
      </c>
      <c r="NL32" s="747" t="s">
        <v>1054</v>
      </c>
      <c r="NM32" s="747" t="s">
        <v>1055</v>
      </c>
      <c r="NN32" s="747" t="s">
        <v>1056</v>
      </c>
      <c r="NO32" s="747" t="s">
        <v>1057</v>
      </c>
      <c r="NP32" s="747" t="s">
        <v>1058</v>
      </c>
      <c r="NQ32" s="747" t="s">
        <v>1059</v>
      </c>
      <c r="NR32" s="747" t="s">
        <v>1060</v>
      </c>
      <c r="NS32" s="747" t="s">
        <v>1061</v>
      </c>
      <c r="NT32" s="747" t="s">
        <v>1062</v>
      </c>
      <c r="NU32" s="747" t="s">
        <v>1063</v>
      </c>
      <c r="NV32" s="747" t="s">
        <v>1064</v>
      </c>
      <c r="NW32" s="747" t="s">
        <v>1065</v>
      </c>
      <c r="NX32" s="747" t="s">
        <v>1066</v>
      </c>
      <c r="NY32" s="747" t="s">
        <v>1067</v>
      </c>
      <c r="NZ32" s="747" t="s">
        <v>1068</v>
      </c>
      <c r="OA32" s="747" t="s">
        <v>1069</v>
      </c>
      <c r="OB32" s="747" t="s">
        <v>1070</v>
      </c>
      <c r="OC32" s="747" t="s">
        <v>1071</v>
      </c>
      <c r="OD32" s="747" t="s">
        <v>1072</v>
      </c>
      <c r="OE32" s="747" t="s">
        <v>1073</v>
      </c>
      <c r="OF32" s="747" t="s">
        <v>1074</v>
      </c>
      <c r="OG32" s="747" t="s">
        <v>1075</v>
      </c>
      <c r="OH32" s="747" t="s">
        <v>1076</v>
      </c>
      <c r="OI32" s="747" t="s">
        <v>1077</v>
      </c>
      <c r="OJ32" s="747" t="s">
        <v>1078</v>
      </c>
      <c r="OK32" s="747" t="s">
        <v>1079</v>
      </c>
      <c r="OL32" s="747" t="s">
        <v>1080</v>
      </c>
      <c r="OM32" s="747" t="s">
        <v>1081</v>
      </c>
      <c r="ON32" s="747" t="s">
        <v>1082</v>
      </c>
      <c r="OO32" s="747" t="s">
        <v>1083</v>
      </c>
      <c r="OP32" s="747" t="s">
        <v>1084</v>
      </c>
      <c r="OQ32" s="747" t="s">
        <v>1085</v>
      </c>
      <c r="OR32" s="747" t="s">
        <v>1086</v>
      </c>
      <c r="OS32" s="747" t="s">
        <v>1087</v>
      </c>
      <c r="OT32" s="747" t="s">
        <v>1088</v>
      </c>
      <c r="OU32" s="747" t="s">
        <v>1089</v>
      </c>
      <c r="OV32" s="747" t="s">
        <v>1090</v>
      </c>
      <c r="OW32" s="747" t="s">
        <v>1091</v>
      </c>
      <c r="OX32" s="747" t="s">
        <v>1092</v>
      </c>
      <c r="OY32" s="747" t="s">
        <v>1093</v>
      </c>
      <c r="OZ32" s="747" t="s">
        <v>1094</v>
      </c>
      <c r="PA32" s="747" t="s">
        <v>1095</v>
      </c>
      <c r="PB32" s="747" t="s">
        <v>1096</v>
      </c>
      <c r="PC32" s="747" t="s">
        <v>1097</v>
      </c>
      <c r="PD32" s="747" t="s">
        <v>1098</v>
      </c>
      <c r="PE32" s="747" t="s">
        <v>1099</v>
      </c>
      <c r="PF32" s="747" t="s">
        <v>1100</v>
      </c>
      <c r="PG32" s="747" t="s">
        <v>1101</v>
      </c>
      <c r="PH32" s="747" t="s">
        <v>1102</v>
      </c>
      <c r="PI32" s="747" t="s">
        <v>1103</v>
      </c>
      <c r="PJ32" s="747" t="s">
        <v>1104</v>
      </c>
      <c r="PK32" s="747" t="s">
        <v>1105</v>
      </c>
      <c r="PL32" s="747" t="s">
        <v>1106</v>
      </c>
      <c r="PM32" s="747" t="s">
        <v>1107</v>
      </c>
      <c r="PN32" s="747" t="s">
        <v>1108</v>
      </c>
      <c r="PO32" s="747" t="s">
        <v>1109</v>
      </c>
      <c r="PP32" s="747" t="s">
        <v>1110</v>
      </c>
      <c r="PQ32" s="747" t="s">
        <v>1111</v>
      </c>
      <c r="PR32" s="747" t="s">
        <v>1112</v>
      </c>
      <c r="PS32" s="747" t="s">
        <v>1113</v>
      </c>
      <c r="PT32" s="747" t="s">
        <v>1114</v>
      </c>
      <c r="PU32" s="747" t="s">
        <v>1115</v>
      </c>
      <c r="PV32" s="747" t="s">
        <v>1116</v>
      </c>
      <c r="PW32" s="747" t="s">
        <v>1117</v>
      </c>
      <c r="PX32" s="747" t="s">
        <v>1118</v>
      </c>
      <c r="PY32" s="747" t="s">
        <v>1119</v>
      </c>
      <c r="PZ32" s="747" t="s">
        <v>1120</v>
      </c>
      <c r="QA32" s="747" t="s">
        <v>1121</v>
      </c>
      <c r="QB32" s="747" t="s">
        <v>1122</v>
      </c>
      <c r="QC32" s="747" t="s">
        <v>1123</v>
      </c>
      <c r="QD32" s="747" t="s">
        <v>1124</v>
      </c>
      <c r="QE32" s="747" t="s">
        <v>1125</v>
      </c>
      <c r="QF32" s="747" t="s">
        <v>1126</v>
      </c>
      <c r="QG32" s="747" t="s">
        <v>1127</v>
      </c>
      <c r="QH32" s="747" t="s">
        <v>1128</v>
      </c>
      <c r="QI32" s="747" t="s">
        <v>1129</v>
      </c>
      <c r="QJ32" s="747" t="s">
        <v>1130</v>
      </c>
      <c r="QK32" s="747" t="s">
        <v>1131</v>
      </c>
      <c r="QL32" s="747" t="s">
        <v>1132</v>
      </c>
      <c r="QM32" s="747" t="s">
        <v>1133</v>
      </c>
      <c r="QN32" s="747" t="s">
        <v>1134</v>
      </c>
      <c r="QO32" s="747" t="s">
        <v>1135</v>
      </c>
      <c r="QP32" s="747" t="s">
        <v>1136</v>
      </c>
      <c r="QQ32" s="747" t="s">
        <v>1137</v>
      </c>
      <c r="QR32" s="747" t="s">
        <v>1138</v>
      </c>
      <c r="QS32" s="747" t="s">
        <v>1139</v>
      </c>
      <c r="QT32" s="747" t="s">
        <v>1140</v>
      </c>
      <c r="QU32" s="747" t="s">
        <v>1141</v>
      </c>
      <c r="QV32" s="747" t="s">
        <v>1142</v>
      </c>
      <c r="QW32" s="747" t="s">
        <v>1143</v>
      </c>
      <c r="QX32" s="747" t="s">
        <v>1144</v>
      </c>
      <c r="QY32" s="747" t="s">
        <v>1145</v>
      </c>
      <c r="QZ32" s="747" t="s">
        <v>1146</v>
      </c>
      <c r="RA32" s="747" t="s">
        <v>1147</v>
      </c>
      <c r="RB32" s="747" t="s">
        <v>1148</v>
      </c>
      <c r="RC32" s="747" t="s">
        <v>1149</v>
      </c>
      <c r="RD32" s="747" t="s">
        <v>1150</v>
      </c>
      <c r="RE32" s="747" t="s">
        <v>1151</v>
      </c>
      <c r="RF32" s="747" t="s">
        <v>1152</v>
      </c>
      <c r="RG32" s="747" t="s">
        <v>1153</v>
      </c>
      <c r="RH32" s="747" t="s">
        <v>1154</v>
      </c>
      <c r="RI32" s="747" t="s">
        <v>1155</v>
      </c>
      <c r="RJ32" s="747" t="s">
        <v>1156</v>
      </c>
      <c r="RK32" s="747" t="s">
        <v>1157</v>
      </c>
      <c r="RL32" s="747" t="s">
        <v>1158</v>
      </c>
      <c r="RM32" s="747" t="s">
        <v>1159</v>
      </c>
      <c r="RN32" s="747" t="s">
        <v>1160</v>
      </c>
      <c r="RO32" s="747" t="s">
        <v>1161</v>
      </c>
      <c r="RP32" s="747" t="s">
        <v>1162</v>
      </c>
      <c r="RQ32" s="747" t="s">
        <v>1163</v>
      </c>
      <c r="RR32" s="747" t="s">
        <v>1164</v>
      </c>
      <c r="RS32" s="747" t="s">
        <v>1165</v>
      </c>
      <c r="RT32" s="747" t="s">
        <v>1166</v>
      </c>
      <c r="RU32" s="747" t="s">
        <v>1167</v>
      </c>
      <c r="RV32" s="747" t="s">
        <v>1168</v>
      </c>
      <c r="RW32" s="747" t="s">
        <v>1169</v>
      </c>
      <c r="RX32" s="747" t="s">
        <v>1170</v>
      </c>
      <c r="RY32" s="747" t="s">
        <v>1171</v>
      </c>
      <c r="RZ32" s="747" t="s">
        <v>1172</v>
      </c>
      <c r="SA32" s="747" t="s">
        <v>1173</v>
      </c>
      <c r="SB32" s="747" t="s">
        <v>1174</v>
      </c>
      <c r="SC32" s="747" t="s">
        <v>1175</v>
      </c>
      <c r="SD32" s="747" t="s">
        <v>1176</v>
      </c>
      <c r="SE32" s="747" t="s">
        <v>1177</v>
      </c>
      <c r="SF32" s="747" t="s">
        <v>1178</v>
      </c>
      <c r="SG32" s="747" t="s">
        <v>1179</v>
      </c>
      <c r="SH32" s="747" t="s">
        <v>1180</v>
      </c>
      <c r="SI32" s="747" t="s">
        <v>1181</v>
      </c>
      <c r="SJ32" s="747" t="s">
        <v>1182</v>
      </c>
      <c r="SK32" s="747" t="s">
        <v>1183</v>
      </c>
      <c r="SL32" s="747" t="s">
        <v>1184</v>
      </c>
      <c r="SM32" s="747" t="s">
        <v>1185</v>
      </c>
      <c r="SN32" s="747" t="s">
        <v>1186</v>
      </c>
      <c r="SO32" s="747" t="s">
        <v>1187</v>
      </c>
      <c r="SP32" s="747" t="s">
        <v>1188</v>
      </c>
      <c r="SQ32" s="747" t="s">
        <v>1189</v>
      </c>
      <c r="SR32" s="747" t="s">
        <v>1190</v>
      </c>
      <c r="SS32" s="747" t="s">
        <v>1191</v>
      </c>
      <c r="ST32" s="747" t="s">
        <v>1192</v>
      </c>
      <c r="SU32" s="747" t="s">
        <v>1193</v>
      </c>
      <c r="SV32" s="747" t="s">
        <v>1194</v>
      </c>
      <c r="SW32" s="747" t="s">
        <v>1195</v>
      </c>
      <c r="SX32" s="747" t="s">
        <v>1196</v>
      </c>
      <c r="SY32" s="747" t="s">
        <v>1197</v>
      </c>
      <c r="SZ32" s="747" t="s">
        <v>1198</v>
      </c>
      <c r="TA32" s="747" t="s">
        <v>1199</v>
      </c>
      <c r="TB32" s="747" t="s">
        <v>1200</v>
      </c>
      <c r="TC32" s="747" t="s">
        <v>1201</v>
      </c>
      <c r="TD32" s="747" t="s">
        <v>1202</v>
      </c>
      <c r="TE32" s="747" t="s">
        <v>1203</v>
      </c>
      <c r="TF32" s="747" t="s">
        <v>1204</v>
      </c>
      <c r="TG32" s="747" t="s">
        <v>1205</v>
      </c>
      <c r="TH32" s="747" t="s">
        <v>1206</v>
      </c>
      <c r="TI32" s="747" t="s">
        <v>1207</v>
      </c>
      <c r="TJ32" s="747" t="s">
        <v>1208</v>
      </c>
      <c r="TK32" s="747" t="s">
        <v>1209</v>
      </c>
      <c r="TL32" s="747" t="s">
        <v>1210</v>
      </c>
      <c r="TM32" s="747" t="s">
        <v>1211</v>
      </c>
      <c r="TN32" s="747" t="s">
        <v>1212</v>
      </c>
      <c r="TO32" s="747" t="s">
        <v>1213</v>
      </c>
      <c r="TP32" s="747" t="s">
        <v>1214</v>
      </c>
      <c r="TQ32" s="747" t="s">
        <v>1215</v>
      </c>
      <c r="TR32" s="747" t="s">
        <v>1216</v>
      </c>
      <c r="TS32" s="747" t="s">
        <v>1217</v>
      </c>
      <c r="TT32" s="747" t="s">
        <v>1218</v>
      </c>
      <c r="TU32" s="747" t="s">
        <v>1219</v>
      </c>
      <c r="TV32" s="747" t="s">
        <v>1220</v>
      </c>
      <c r="TW32" s="747" t="s">
        <v>1221</v>
      </c>
      <c r="TX32" s="747" t="s">
        <v>1222</v>
      </c>
      <c r="TY32" s="747" t="s">
        <v>1223</v>
      </c>
      <c r="TZ32" s="747" t="s">
        <v>1224</v>
      </c>
      <c r="UA32" s="747" t="s">
        <v>1225</v>
      </c>
      <c r="UB32" s="747" t="s">
        <v>1226</v>
      </c>
      <c r="UC32" s="747" t="s">
        <v>1227</v>
      </c>
      <c r="UD32" s="747" t="s">
        <v>1228</v>
      </c>
      <c r="UE32" s="747" t="s">
        <v>1229</v>
      </c>
      <c r="UF32" s="747" t="s">
        <v>1230</v>
      </c>
      <c r="UG32" s="747" t="s">
        <v>1231</v>
      </c>
      <c r="UH32" s="747" t="s">
        <v>1232</v>
      </c>
      <c r="UI32" s="747" t="s">
        <v>1233</v>
      </c>
      <c r="UJ32" s="747" t="s">
        <v>1234</v>
      </c>
      <c r="UK32" s="747" t="s">
        <v>1235</v>
      </c>
      <c r="UL32" s="747" t="s">
        <v>1236</v>
      </c>
      <c r="UM32" s="747" t="s">
        <v>1237</v>
      </c>
      <c r="UN32" s="747" t="s">
        <v>1238</v>
      </c>
      <c r="UO32" s="747" t="s">
        <v>1239</v>
      </c>
      <c r="UP32" s="747" t="s">
        <v>1240</v>
      </c>
      <c r="UQ32" s="747" t="s">
        <v>1241</v>
      </c>
      <c r="UR32" s="747" t="s">
        <v>1242</v>
      </c>
      <c r="US32" s="747" t="s">
        <v>1243</v>
      </c>
      <c r="UT32" s="747" t="s">
        <v>1244</v>
      </c>
      <c r="UU32" s="747" t="s">
        <v>1245</v>
      </c>
      <c r="UV32" s="747" t="s">
        <v>1246</v>
      </c>
      <c r="UW32" s="747" t="s">
        <v>1247</v>
      </c>
      <c r="UX32" s="747" t="s">
        <v>1248</v>
      </c>
      <c r="UY32" s="747" t="s">
        <v>1249</v>
      </c>
      <c r="UZ32" s="747" t="s">
        <v>1250</v>
      </c>
      <c r="VA32" s="747" t="s">
        <v>1251</v>
      </c>
      <c r="VB32" s="747" t="s">
        <v>1252</v>
      </c>
      <c r="VC32" s="747" t="s">
        <v>1253</v>
      </c>
      <c r="VD32" s="747" t="s">
        <v>1254</v>
      </c>
      <c r="VE32" s="747" t="s">
        <v>1255</v>
      </c>
      <c r="VF32" s="747" t="s">
        <v>1256</v>
      </c>
      <c r="VG32" s="747" t="s">
        <v>1257</v>
      </c>
      <c r="VH32" s="747" t="s">
        <v>1258</v>
      </c>
      <c r="VI32" s="747" t="s">
        <v>1259</v>
      </c>
      <c r="VJ32" s="747" t="s">
        <v>1260</v>
      </c>
      <c r="VK32" s="747" t="s">
        <v>1261</v>
      </c>
      <c r="VL32" s="747" t="s">
        <v>1262</v>
      </c>
      <c r="VM32" s="747" t="s">
        <v>1263</v>
      </c>
      <c r="VN32" s="747" t="s">
        <v>1264</v>
      </c>
      <c r="VO32" s="747" t="s">
        <v>1265</v>
      </c>
      <c r="VP32" s="747" t="s">
        <v>1266</v>
      </c>
      <c r="VQ32" s="747" t="s">
        <v>1267</v>
      </c>
      <c r="VR32" s="747" t="s">
        <v>1268</v>
      </c>
      <c r="VS32" s="747" t="s">
        <v>1269</v>
      </c>
      <c r="VT32" s="747" t="s">
        <v>1270</v>
      </c>
      <c r="VU32" s="747" t="s">
        <v>1271</v>
      </c>
      <c r="VV32" s="747" t="s">
        <v>1272</v>
      </c>
      <c r="VW32" s="747" t="s">
        <v>1273</v>
      </c>
      <c r="VX32" s="747" t="s">
        <v>1274</v>
      </c>
      <c r="VY32" s="747" t="s">
        <v>1275</v>
      </c>
      <c r="VZ32" s="747" t="s">
        <v>1276</v>
      </c>
      <c r="WA32" s="747" t="s">
        <v>1277</v>
      </c>
      <c r="WB32" s="747" t="s">
        <v>1278</v>
      </c>
      <c r="WC32" s="747" t="s">
        <v>1279</v>
      </c>
      <c r="WD32" s="747" t="s">
        <v>1280</v>
      </c>
      <c r="WE32" s="747" t="s">
        <v>1281</v>
      </c>
      <c r="WF32" s="747" t="s">
        <v>1282</v>
      </c>
      <c r="WG32" s="747" t="s">
        <v>1283</v>
      </c>
      <c r="WH32" s="747" t="s">
        <v>1284</v>
      </c>
      <c r="WI32" s="747" t="s">
        <v>1285</v>
      </c>
      <c r="WJ32" s="747" t="s">
        <v>1286</v>
      </c>
      <c r="WK32" s="747" t="s">
        <v>1287</v>
      </c>
      <c r="WL32" s="747" t="s">
        <v>1288</v>
      </c>
      <c r="WM32" s="747" t="s">
        <v>1289</v>
      </c>
      <c r="WN32" s="747" t="s">
        <v>1290</v>
      </c>
      <c r="WO32" s="747" t="s">
        <v>1291</v>
      </c>
      <c r="WP32" s="747" t="s">
        <v>1292</v>
      </c>
      <c r="WQ32" s="747" t="s">
        <v>1293</v>
      </c>
      <c r="WR32" s="747" t="s">
        <v>1294</v>
      </c>
      <c r="WS32" s="747" t="s">
        <v>1295</v>
      </c>
      <c r="WT32" s="747" t="s">
        <v>1296</v>
      </c>
      <c r="WU32" s="747" t="s">
        <v>1297</v>
      </c>
      <c r="WV32" s="747" t="s">
        <v>1298</v>
      </c>
      <c r="WW32" s="747" t="s">
        <v>1299</v>
      </c>
      <c r="WX32" s="747" t="s">
        <v>1300</v>
      </c>
      <c r="WY32" s="747" t="s">
        <v>1301</v>
      </c>
      <c r="WZ32" s="747" t="s">
        <v>1302</v>
      </c>
      <c r="XA32" s="747" t="s">
        <v>1303</v>
      </c>
      <c r="XB32" s="747" t="s">
        <v>1304</v>
      </c>
      <c r="XC32" s="747" t="s">
        <v>1305</v>
      </c>
      <c r="XD32" s="747" t="s">
        <v>1306</v>
      </c>
      <c r="XE32" s="747" t="s">
        <v>1307</v>
      </c>
      <c r="XF32" s="747" t="s">
        <v>1308</v>
      </c>
      <c r="XG32" s="747" t="s">
        <v>1309</v>
      </c>
      <c r="XH32" s="747" t="s">
        <v>1310</v>
      </c>
      <c r="XI32" s="747" t="s">
        <v>1311</v>
      </c>
      <c r="XJ32" s="747" t="s">
        <v>1312</v>
      </c>
      <c r="XK32" s="747" t="s">
        <v>1313</v>
      </c>
      <c r="XL32" s="747" t="s">
        <v>1314</v>
      </c>
      <c r="XM32" s="747" t="s">
        <v>1315</v>
      </c>
      <c r="XN32" s="747" t="s">
        <v>1316</v>
      </c>
      <c r="XO32" s="747" t="s">
        <v>1317</v>
      </c>
      <c r="XP32" s="747" t="s">
        <v>1318</v>
      </c>
      <c r="XQ32" s="747" t="s">
        <v>1319</v>
      </c>
      <c r="XR32" s="747" t="s">
        <v>1320</v>
      </c>
      <c r="XS32" s="747" t="s">
        <v>1321</v>
      </c>
      <c r="XT32" s="747" t="s">
        <v>1322</v>
      </c>
      <c r="XU32" s="747" t="s">
        <v>1323</v>
      </c>
      <c r="XV32" s="747" t="s">
        <v>1324</v>
      </c>
      <c r="XW32" s="747" t="s">
        <v>1325</v>
      </c>
      <c r="XX32" s="747" t="s">
        <v>1326</v>
      </c>
      <c r="XY32" s="747" t="s">
        <v>1327</v>
      </c>
      <c r="XZ32" s="747" t="s">
        <v>1328</v>
      </c>
      <c r="YA32" s="747" t="s">
        <v>1329</v>
      </c>
      <c r="YB32" s="747" t="s">
        <v>1330</v>
      </c>
      <c r="YC32" s="747" t="s">
        <v>1331</v>
      </c>
      <c r="YD32" s="747" t="s">
        <v>1332</v>
      </c>
      <c r="YE32" s="747" t="s">
        <v>1333</v>
      </c>
      <c r="YF32" s="747" t="s">
        <v>1334</v>
      </c>
      <c r="YG32" s="747" t="s">
        <v>1335</v>
      </c>
      <c r="YH32" s="747" t="s">
        <v>1336</v>
      </c>
      <c r="YI32" s="747" t="s">
        <v>1337</v>
      </c>
      <c r="YJ32" s="747" t="s">
        <v>1338</v>
      </c>
      <c r="YK32" s="747" t="s">
        <v>1339</v>
      </c>
      <c r="YL32" s="747" t="s">
        <v>1340</v>
      </c>
      <c r="YM32" s="747" t="s">
        <v>1341</v>
      </c>
      <c r="YN32" s="747" t="s">
        <v>1342</v>
      </c>
      <c r="YO32" s="747" t="s">
        <v>1343</v>
      </c>
      <c r="YP32" s="747" t="s">
        <v>1344</v>
      </c>
      <c r="YQ32" s="747" t="s">
        <v>1345</v>
      </c>
      <c r="YR32" s="747" t="s">
        <v>1346</v>
      </c>
      <c r="YS32" s="747" t="s">
        <v>1347</v>
      </c>
      <c r="YT32" s="747" t="s">
        <v>1348</v>
      </c>
      <c r="YU32" s="747" t="s">
        <v>1349</v>
      </c>
      <c r="YV32" s="747" t="s">
        <v>1350</v>
      </c>
      <c r="YW32" s="747" t="s">
        <v>1351</v>
      </c>
      <c r="YX32" s="747" t="s">
        <v>1352</v>
      </c>
      <c r="YY32" s="747" t="s">
        <v>1353</v>
      </c>
      <c r="YZ32" s="747" t="s">
        <v>1354</v>
      </c>
      <c r="ZA32" s="747" t="s">
        <v>1355</v>
      </c>
      <c r="ZB32" s="747" t="s">
        <v>1356</v>
      </c>
      <c r="ZC32" s="747" t="s">
        <v>1357</v>
      </c>
      <c r="ZD32" s="747" t="s">
        <v>1358</v>
      </c>
      <c r="ZE32" s="747" t="s">
        <v>1359</v>
      </c>
      <c r="ZF32" s="747" t="s">
        <v>1360</v>
      </c>
      <c r="ZG32" s="747" t="s">
        <v>1361</v>
      </c>
      <c r="ZH32" s="747" t="s">
        <v>1362</v>
      </c>
      <c r="ZI32" s="747" t="s">
        <v>1363</v>
      </c>
      <c r="ZJ32" s="747" t="s">
        <v>1364</v>
      </c>
      <c r="ZK32" s="747" t="s">
        <v>1365</v>
      </c>
      <c r="ZL32" s="747" t="s">
        <v>1366</v>
      </c>
      <c r="ZM32" s="747" t="s">
        <v>1367</v>
      </c>
      <c r="ZN32" s="747" t="s">
        <v>1368</v>
      </c>
      <c r="ZO32" s="747" t="s">
        <v>1369</v>
      </c>
      <c r="ZP32" s="747" t="s">
        <v>1370</v>
      </c>
      <c r="ZQ32" s="747" t="s">
        <v>1371</v>
      </c>
      <c r="ZR32" s="747" t="s">
        <v>1372</v>
      </c>
      <c r="ZS32" s="747" t="s">
        <v>1373</v>
      </c>
      <c r="ZT32" s="747" t="s">
        <v>1374</v>
      </c>
      <c r="ZU32" s="747" t="s">
        <v>1375</v>
      </c>
      <c r="ZV32" s="747" t="s">
        <v>1376</v>
      </c>
      <c r="ZW32" s="747" t="s">
        <v>1377</v>
      </c>
      <c r="ZX32" s="747" t="s">
        <v>1378</v>
      </c>
      <c r="ZY32" s="747" t="s">
        <v>1379</v>
      </c>
      <c r="ZZ32" s="747" t="s">
        <v>1380</v>
      </c>
      <c r="AAA32" s="747" t="s">
        <v>1381</v>
      </c>
      <c r="AAB32" s="747" t="s">
        <v>1382</v>
      </c>
      <c r="AAC32" s="747" t="s">
        <v>1383</v>
      </c>
      <c r="AAD32" s="747" t="s">
        <v>1384</v>
      </c>
      <c r="AAE32" s="747" t="s">
        <v>1385</v>
      </c>
      <c r="AAF32" s="747" t="s">
        <v>1386</v>
      </c>
      <c r="AAG32" s="747" t="s">
        <v>1387</v>
      </c>
      <c r="AAH32" s="747" t="s">
        <v>1388</v>
      </c>
      <c r="AAI32" s="747" t="s">
        <v>1389</v>
      </c>
      <c r="AAJ32" s="747" t="s">
        <v>1390</v>
      </c>
      <c r="AAK32" s="747" t="s">
        <v>1391</v>
      </c>
      <c r="AAL32" s="747" t="s">
        <v>1392</v>
      </c>
      <c r="AAM32" s="747" t="s">
        <v>1393</v>
      </c>
      <c r="AAN32" s="747" t="s">
        <v>1394</v>
      </c>
      <c r="AAO32" s="747" t="s">
        <v>1395</v>
      </c>
      <c r="AAP32" s="747" t="s">
        <v>1396</v>
      </c>
      <c r="AAQ32" s="747" t="s">
        <v>1397</v>
      </c>
      <c r="AAR32" s="747" t="s">
        <v>1398</v>
      </c>
      <c r="AAS32" s="747" t="s">
        <v>1399</v>
      </c>
      <c r="AAT32" s="747" t="s">
        <v>1400</v>
      </c>
      <c r="AAU32" s="747" t="s">
        <v>1401</v>
      </c>
      <c r="AAV32" s="747" t="s">
        <v>1402</v>
      </c>
      <c r="AAW32" s="747" t="s">
        <v>1403</v>
      </c>
      <c r="AAX32" s="747" t="s">
        <v>1404</v>
      </c>
      <c r="AAY32" s="747" t="s">
        <v>1405</v>
      </c>
      <c r="AAZ32" s="747" t="s">
        <v>1406</v>
      </c>
      <c r="ABA32" s="747" t="s">
        <v>1407</v>
      </c>
      <c r="ABB32" s="747" t="s">
        <v>1408</v>
      </c>
      <c r="ABC32" s="747" t="s">
        <v>1409</v>
      </c>
      <c r="ABD32" s="747" t="s">
        <v>1410</v>
      </c>
      <c r="ABE32" s="747" t="s">
        <v>1411</v>
      </c>
      <c r="ABF32" s="747" t="s">
        <v>1412</v>
      </c>
      <c r="ABG32" s="747" t="s">
        <v>1413</v>
      </c>
      <c r="ABH32" s="747" t="s">
        <v>1414</v>
      </c>
      <c r="ABI32" s="747" t="s">
        <v>1415</v>
      </c>
      <c r="ABJ32" s="747" t="s">
        <v>1416</v>
      </c>
      <c r="ABK32" s="747" t="s">
        <v>1417</v>
      </c>
      <c r="ABL32" s="747" t="s">
        <v>1418</v>
      </c>
      <c r="ABM32" s="747" t="s">
        <v>1419</v>
      </c>
      <c r="ABN32" s="747" t="s">
        <v>1420</v>
      </c>
      <c r="ABO32" s="747" t="s">
        <v>1421</v>
      </c>
      <c r="ABP32" s="747" t="s">
        <v>1422</v>
      </c>
      <c r="ABQ32" s="747" t="s">
        <v>1423</v>
      </c>
      <c r="ABR32" s="747" t="s">
        <v>1424</v>
      </c>
      <c r="ABS32" s="747" t="s">
        <v>1425</v>
      </c>
      <c r="ABT32" s="747" t="s">
        <v>1426</v>
      </c>
      <c r="ABU32" s="747" t="s">
        <v>1427</v>
      </c>
      <c r="ABV32" s="747" t="s">
        <v>1428</v>
      </c>
      <c r="ABW32" s="747" t="s">
        <v>1429</v>
      </c>
      <c r="ABX32" s="747" t="s">
        <v>1430</v>
      </c>
      <c r="ABY32" s="747" t="s">
        <v>1431</v>
      </c>
      <c r="ABZ32" s="747" t="s">
        <v>1432</v>
      </c>
      <c r="ACA32" s="747" t="s">
        <v>1433</v>
      </c>
      <c r="ACB32" s="747" t="s">
        <v>1434</v>
      </c>
      <c r="ACC32" s="747" t="s">
        <v>1435</v>
      </c>
      <c r="ACD32" s="747" t="s">
        <v>1436</v>
      </c>
      <c r="ACE32" s="747" t="s">
        <v>1437</v>
      </c>
      <c r="ACF32" s="747" t="s">
        <v>1438</v>
      </c>
      <c r="ACG32" s="747" t="s">
        <v>1439</v>
      </c>
      <c r="ACH32" s="747" t="s">
        <v>1440</v>
      </c>
      <c r="ACI32" s="747" t="s">
        <v>1441</v>
      </c>
      <c r="ACJ32" s="747" t="s">
        <v>1442</v>
      </c>
      <c r="ACK32" s="747" t="s">
        <v>1443</v>
      </c>
      <c r="ACL32" s="747" t="s">
        <v>1444</v>
      </c>
      <c r="ACM32" s="747" t="s">
        <v>1445</v>
      </c>
      <c r="ACN32" s="747" t="s">
        <v>1446</v>
      </c>
      <c r="ACO32" s="747" t="s">
        <v>1447</v>
      </c>
      <c r="ACP32" s="747" t="s">
        <v>1448</v>
      </c>
      <c r="ACQ32" s="747" t="s">
        <v>1449</v>
      </c>
      <c r="ACR32" s="747" t="s">
        <v>1450</v>
      </c>
      <c r="ACS32" s="747" t="s">
        <v>1451</v>
      </c>
      <c r="ACT32" s="747" t="s">
        <v>1452</v>
      </c>
      <c r="ACU32" s="747" t="s">
        <v>1453</v>
      </c>
      <c r="ACV32" s="747" t="s">
        <v>1454</v>
      </c>
      <c r="ACW32" s="747" t="s">
        <v>1455</v>
      </c>
      <c r="ACX32" s="747" t="s">
        <v>1456</v>
      </c>
      <c r="ACY32" s="747" t="s">
        <v>1457</v>
      </c>
      <c r="ACZ32" s="747" t="s">
        <v>1458</v>
      </c>
      <c r="ADA32" s="747" t="s">
        <v>1459</v>
      </c>
      <c r="ADB32" s="747" t="s">
        <v>1460</v>
      </c>
      <c r="ADC32" s="747" t="s">
        <v>1461</v>
      </c>
      <c r="ADD32" s="747" t="s">
        <v>1462</v>
      </c>
      <c r="ADE32" s="747" t="s">
        <v>1463</v>
      </c>
      <c r="ADF32" s="747" t="s">
        <v>1464</v>
      </c>
      <c r="ADG32" s="747" t="s">
        <v>1465</v>
      </c>
      <c r="ADH32" s="747" t="s">
        <v>1466</v>
      </c>
      <c r="ADI32" s="747" t="s">
        <v>1467</v>
      </c>
      <c r="ADJ32" s="747" t="s">
        <v>1468</v>
      </c>
      <c r="ADK32" s="747" t="s">
        <v>1469</v>
      </c>
      <c r="ADL32" s="747" t="s">
        <v>1470</v>
      </c>
      <c r="ADM32" s="747" t="s">
        <v>1471</v>
      </c>
      <c r="ADN32" s="747" t="s">
        <v>1472</v>
      </c>
      <c r="ADO32" s="747" t="s">
        <v>1473</v>
      </c>
      <c r="ADP32" s="747" t="s">
        <v>1474</v>
      </c>
      <c r="ADQ32" s="747" t="s">
        <v>1475</v>
      </c>
      <c r="ADR32" s="747" t="s">
        <v>1476</v>
      </c>
      <c r="ADS32" s="747" t="s">
        <v>1477</v>
      </c>
      <c r="ADT32" s="747" t="s">
        <v>1478</v>
      </c>
      <c r="ADU32" s="747" t="s">
        <v>1479</v>
      </c>
      <c r="ADV32" s="747" t="s">
        <v>1480</v>
      </c>
      <c r="ADW32" s="747" t="s">
        <v>1481</v>
      </c>
      <c r="ADX32" s="747" t="s">
        <v>1482</v>
      </c>
      <c r="ADY32" s="747" t="s">
        <v>1483</v>
      </c>
      <c r="ADZ32" s="747" t="s">
        <v>1484</v>
      </c>
      <c r="AEA32" s="747" t="s">
        <v>1485</v>
      </c>
      <c r="AEB32" s="747" t="s">
        <v>1486</v>
      </c>
      <c r="AEC32" s="747" t="s">
        <v>1487</v>
      </c>
      <c r="AED32" s="747" t="s">
        <v>1488</v>
      </c>
      <c r="AEE32" s="747" t="s">
        <v>1489</v>
      </c>
      <c r="AEF32" s="747" t="s">
        <v>1490</v>
      </c>
      <c r="AEG32" s="747" t="s">
        <v>1491</v>
      </c>
      <c r="AEH32" s="747" t="s">
        <v>1492</v>
      </c>
      <c r="AEI32" s="747" t="s">
        <v>1493</v>
      </c>
      <c r="AEJ32" s="747" t="s">
        <v>1494</v>
      </c>
      <c r="AEK32" s="747" t="s">
        <v>1495</v>
      </c>
      <c r="AEL32" s="747" t="s">
        <v>1496</v>
      </c>
      <c r="AEM32" s="747" t="s">
        <v>1497</v>
      </c>
      <c r="AEN32" s="747" t="s">
        <v>1498</v>
      </c>
      <c r="AEO32" s="747" t="s">
        <v>1499</v>
      </c>
      <c r="AEP32" s="747" t="s">
        <v>1500</v>
      </c>
      <c r="AEQ32" s="747" t="s">
        <v>1501</v>
      </c>
      <c r="AER32" s="747" t="s">
        <v>1502</v>
      </c>
      <c r="AES32" s="747" t="s">
        <v>1503</v>
      </c>
      <c r="AET32" s="747" t="s">
        <v>1504</v>
      </c>
      <c r="AEU32" s="747" t="s">
        <v>1505</v>
      </c>
      <c r="AEV32" s="747" t="s">
        <v>1506</v>
      </c>
      <c r="AEW32" s="747" t="s">
        <v>1507</v>
      </c>
      <c r="AEX32" s="747" t="s">
        <v>1508</v>
      </c>
      <c r="AEY32" s="747" t="s">
        <v>1509</v>
      </c>
      <c r="AEZ32" s="747" t="s">
        <v>1510</v>
      </c>
      <c r="AFA32" s="747" t="s">
        <v>1511</v>
      </c>
      <c r="AFB32" s="747" t="s">
        <v>1512</v>
      </c>
      <c r="AFC32" s="747" t="s">
        <v>1513</v>
      </c>
      <c r="AFD32" s="747" t="s">
        <v>1514</v>
      </c>
      <c r="AFE32" s="747" t="s">
        <v>1515</v>
      </c>
      <c r="AFF32" s="747" t="s">
        <v>1516</v>
      </c>
      <c r="AFG32" s="747" t="s">
        <v>1517</v>
      </c>
      <c r="AFH32" s="747" t="s">
        <v>1518</v>
      </c>
      <c r="AFI32" s="747" t="s">
        <v>1519</v>
      </c>
      <c r="AFJ32" s="747" t="s">
        <v>1520</v>
      </c>
      <c r="AFK32" s="747" t="s">
        <v>1521</v>
      </c>
      <c r="AFL32" s="747" t="s">
        <v>1522</v>
      </c>
      <c r="AFM32" s="747" t="s">
        <v>1523</v>
      </c>
      <c r="AFN32" s="747" t="s">
        <v>1524</v>
      </c>
      <c r="AFO32" s="747" t="s">
        <v>1525</v>
      </c>
      <c r="AFP32" s="747" t="s">
        <v>1526</v>
      </c>
      <c r="AFQ32" s="747" t="s">
        <v>1527</v>
      </c>
      <c r="AFR32" s="747" t="s">
        <v>1528</v>
      </c>
      <c r="AFS32" s="747" t="s">
        <v>1529</v>
      </c>
      <c r="AFT32" s="747" t="s">
        <v>1530</v>
      </c>
      <c r="AFU32" s="747" t="s">
        <v>1531</v>
      </c>
      <c r="AFV32" s="747" t="s">
        <v>1532</v>
      </c>
      <c r="AFW32" s="747" t="s">
        <v>1533</v>
      </c>
      <c r="AFX32" s="747" t="s">
        <v>1534</v>
      </c>
      <c r="AFY32" s="747" t="s">
        <v>1535</v>
      </c>
      <c r="AFZ32" s="747" t="s">
        <v>1536</v>
      </c>
      <c r="AGA32" s="747" t="s">
        <v>1537</v>
      </c>
      <c r="AGB32" s="747" t="s">
        <v>1538</v>
      </c>
      <c r="AGC32" s="747" t="s">
        <v>1539</v>
      </c>
      <c r="AGD32" s="747" t="s">
        <v>1540</v>
      </c>
      <c r="AGE32" s="747" t="s">
        <v>1541</v>
      </c>
      <c r="AGF32" s="747" t="s">
        <v>1542</v>
      </c>
      <c r="AGG32" s="747" t="s">
        <v>1543</v>
      </c>
      <c r="AGH32" s="747" t="s">
        <v>1544</v>
      </c>
      <c r="AGI32" s="747" t="s">
        <v>1545</v>
      </c>
      <c r="AGJ32" s="747" t="s">
        <v>1546</v>
      </c>
      <c r="AGK32" s="747" t="s">
        <v>1547</v>
      </c>
      <c r="AGL32" s="747" t="s">
        <v>1548</v>
      </c>
      <c r="AGM32" s="747" t="s">
        <v>1549</v>
      </c>
      <c r="AGN32" s="747" t="s">
        <v>1550</v>
      </c>
      <c r="AGO32" s="747" t="s">
        <v>1551</v>
      </c>
      <c r="AGP32" s="747" t="s">
        <v>1552</v>
      </c>
      <c r="AGQ32" s="747" t="s">
        <v>1553</v>
      </c>
      <c r="AGR32" s="747" t="s">
        <v>1554</v>
      </c>
      <c r="AGS32" s="747" t="s">
        <v>1555</v>
      </c>
      <c r="AGT32" s="747" t="s">
        <v>1556</v>
      </c>
      <c r="AGU32" s="747" t="s">
        <v>1557</v>
      </c>
      <c r="AGV32" s="747" t="s">
        <v>1558</v>
      </c>
      <c r="AGW32" s="747" t="s">
        <v>1559</v>
      </c>
      <c r="AGX32" s="747" t="s">
        <v>1560</v>
      </c>
      <c r="AGY32" s="747" t="s">
        <v>1561</v>
      </c>
      <c r="AGZ32" s="747" t="s">
        <v>1562</v>
      </c>
      <c r="AHA32" s="747" t="s">
        <v>1563</v>
      </c>
      <c r="AHB32" s="747" t="s">
        <v>1564</v>
      </c>
      <c r="AHC32" s="747" t="s">
        <v>1565</v>
      </c>
      <c r="AHD32" s="747" t="s">
        <v>1566</v>
      </c>
      <c r="AHE32" s="747" t="s">
        <v>1567</v>
      </c>
      <c r="AHF32" s="747" t="s">
        <v>1568</v>
      </c>
      <c r="AHG32" s="747" t="s">
        <v>1569</v>
      </c>
      <c r="AHH32" s="747" t="s">
        <v>1570</v>
      </c>
      <c r="AHI32" s="747" t="s">
        <v>1571</v>
      </c>
      <c r="AHJ32" s="747" t="s">
        <v>1572</v>
      </c>
      <c r="AHK32" s="747" t="s">
        <v>1573</v>
      </c>
      <c r="AHL32" s="747" t="s">
        <v>1574</v>
      </c>
      <c r="AHM32" s="747" t="s">
        <v>1575</v>
      </c>
      <c r="AHN32" s="747" t="s">
        <v>1576</v>
      </c>
      <c r="AHO32" s="747" t="s">
        <v>1577</v>
      </c>
      <c r="AHP32" s="747" t="s">
        <v>1578</v>
      </c>
      <c r="AHQ32" s="747" t="s">
        <v>1579</v>
      </c>
      <c r="AHR32" s="747" t="s">
        <v>1580</v>
      </c>
      <c r="AHS32" s="747" t="s">
        <v>1581</v>
      </c>
      <c r="AHT32" s="747" t="s">
        <v>1582</v>
      </c>
      <c r="AHU32" s="747" t="s">
        <v>1583</v>
      </c>
      <c r="AHV32" s="747" t="s">
        <v>1584</v>
      </c>
      <c r="AHW32" s="747" t="s">
        <v>1585</v>
      </c>
      <c r="AHX32" s="747" t="s">
        <v>1586</v>
      </c>
      <c r="AHY32" s="747" t="s">
        <v>1587</v>
      </c>
      <c r="AHZ32" s="747" t="s">
        <v>1588</v>
      </c>
      <c r="AIA32" s="747" t="s">
        <v>1589</v>
      </c>
      <c r="AIB32" s="747" t="s">
        <v>1590</v>
      </c>
      <c r="AIC32" s="747" t="s">
        <v>1591</v>
      </c>
      <c r="AID32" s="747" t="s">
        <v>1592</v>
      </c>
      <c r="AIE32" s="747" t="s">
        <v>1593</v>
      </c>
      <c r="AIF32" s="747" t="s">
        <v>1594</v>
      </c>
      <c r="AIG32" s="747" t="s">
        <v>1595</v>
      </c>
      <c r="AIH32" s="747" t="s">
        <v>1596</v>
      </c>
      <c r="AII32" s="747" t="s">
        <v>1597</v>
      </c>
      <c r="AIJ32" s="747" t="s">
        <v>1598</v>
      </c>
      <c r="AIK32" s="747" t="s">
        <v>1599</v>
      </c>
      <c r="AIL32" s="747" t="s">
        <v>1600</v>
      </c>
      <c r="AIM32" s="747" t="s">
        <v>1601</v>
      </c>
      <c r="AIN32" s="747" t="s">
        <v>1602</v>
      </c>
      <c r="AIO32" s="747" t="s">
        <v>1603</v>
      </c>
      <c r="AIP32" s="747" t="s">
        <v>1604</v>
      </c>
      <c r="AIQ32" s="747" t="s">
        <v>1605</v>
      </c>
      <c r="AIR32" s="747" t="s">
        <v>1606</v>
      </c>
      <c r="AIS32" s="747" t="s">
        <v>1607</v>
      </c>
      <c r="AIT32" s="747" t="s">
        <v>1608</v>
      </c>
      <c r="AIU32" s="747" t="s">
        <v>1609</v>
      </c>
      <c r="AIV32" s="747" t="s">
        <v>1610</v>
      </c>
      <c r="AIW32" s="747" t="s">
        <v>1611</v>
      </c>
      <c r="AIX32" s="747" t="s">
        <v>1612</v>
      </c>
      <c r="AIY32" s="747" t="s">
        <v>1613</v>
      </c>
      <c r="AIZ32" s="747" t="s">
        <v>1614</v>
      </c>
      <c r="AJA32" s="747" t="s">
        <v>1615</v>
      </c>
      <c r="AJB32" s="747" t="s">
        <v>1616</v>
      </c>
      <c r="AJC32" s="747" t="s">
        <v>1617</v>
      </c>
      <c r="AJD32" s="747" t="s">
        <v>1618</v>
      </c>
      <c r="AJE32" s="747" t="s">
        <v>1619</v>
      </c>
      <c r="AJF32" s="747" t="s">
        <v>1620</v>
      </c>
      <c r="AJG32" s="747" t="s">
        <v>1621</v>
      </c>
      <c r="AJH32" s="747" t="s">
        <v>1622</v>
      </c>
      <c r="AJI32" s="747" t="s">
        <v>1623</v>
      </c>
      <c r="AJJ32" s="747" t="s">
        <v>1624</v>
      </c>
      <c r="AJK32" s="747" t="s">
        <v>1625</v>
      </c>
      <c r="AJL32" s="747" t="s">
        <v>1626</v>
      </c>
      <c r="AJM32" s="747" t="s">
        <v>1627</v>
      </c>
      <c r="AJN32" s="747" t="s">
        <v>1628</v>
      </c>
      <c r="AJO32" s="747" t="s">
        <v>1629</v>
      </c>
      <c r="AJP32" s="747" t="s">
        <v>1630</v>
      </c>
      <c r="AJQ32" s="747" t="s">
        <v>1631</v>
      </c>
      <c r="AJR32" s="747" t="s">
        <v>1632</v>
      </c>
      <c r="AJS32" s="747" t="s">
        <v>1633</v>
      </c>
      <c r="AJT32" s="747" t="s">
        <v>1634</v>
      </c>
      <c r="AJU32" s="747" t="s">
        <v>1635</v>
      </c>
      <c r="AJV32" s="747" t="s">
        <v>1636</v>
      </c>
      <c r="AJW32" s="747" t="s">
        <v>1637</v>
      </c>
      <c r="AJX32" s="747" t="s">
        <v>1638</v>
      </c>
      <c r="AJY32" s="747" t="s">
        <v>1639</v>
      </c>
      <c r="AJZ32" s="747" t="s">
        <v>1640</v>
      </c>
      <c r="AKA32" s="747" t="s">
        <v>1641</v>
      </c>
      <c r="AKB32" s="747" t="s">
        <v>1642</v>
      </c>
      <c r="AKC32" s="747" t="s">
        <v>1643</v>
      </c>
      <c r="AKD32" s="747" t="s">
        <v>1644</v>
      </c>
      <c r="AKE32" s="747" t="s">
        <v>1645</v>
      </c>
      <c r="AKF32" s="747" t="s">
        <v>1646</v>
      </c>
      <c r="AKG32" s="747" t="s">
        <v>1647</v>
      </c>
      <c r="AKH32" s="747" t="s">
        <v>1648</v>
      </c>
      <c r="AKI32" s="747" t="s">
        <v>1649</v>
      </c>
      <c r="AKJ32" s="747" t="s">
        <v>1650</v>
      </c>
      <c r="AKK32" s="747" t="s">
        <v>1651</v>
      </c>
      <c r="AKL32" s="747" t="s">
        <v>1652</v>
      </c>
      <c r="AKM32" s="747" t="s">
        <v>1653</v>
      </c>
      <c r="AKN32" s="747" t="s">
        <v>1654</v>
      </c>
      <c r="AKO32" s="747" t="s">
        <v>1655</v>
      </c>
      <c r="AKP32" s="747" t="s">
        <v>1656</v>
      </c>
      <c r="AKQ32" s="747" t="s">
        <v>1657</v>
      </c>
      <c r="AKR32" s="747" t="s">
        <v>1658</v>
      </c>
      <c r="AKS32" s="747" t="s">
        <v>1659</v>
      </c>
      <c r="AKT32" s="747" t="s">
        <v>1660</v>
      </c>
      <c r="AKU32" s="747" t="s">
        <v>1661</v>
      </c>
      <c r="AKV32" s="747" t="s">
        <v>1662</v>
      </c>
      <c r="AKW32" s="747" t="s">
        <v>1663</v>
      </c>
      <c r="AKX32" s="747" t="s">
        <v>1664</v>
      </c>
      <c r="AKY32" s="747" t="s">
        <v>1665</v>
      </c>
      <c r="AKZ32" s="747" t="s">
        <v>1666</v>
      </c>
      <c r="ALA32" s="747" t="s">
        <v>1667</v>
      </c>
      <c r="ALB32" s="747" t="s">
        <v>1668</v>
      </c>
      <c r="ALC32" s="747" t="s">
        <v>1669</v>
      </c>
      <c r="ALD32" s="747" t="s">
        <v>1670</v>
      </c>
      <c r="ALE32" s="747" t="s">
        <v>1671</v>
      </c>
      <c r="ALF32" s="747" t="s">
        <v>1672</v>
      </c>
      <c r="ALG32" s="747" t="s">
        <v>1673</v>
      </c>
      <c r="ALH32" s="747" t="s">
        <v>1674</v>
      </c>
      <c r="ALI32" s="747" t="s">
        <v>1675</v>
      </c>
      <c r="ALJ32" s="747" t="s">
        <v>1676</v>
      </c>
      <c r="ALK32" s="747" t="s">
        <v>1677</v>
      </c>
      <c r="ALL32" s="747" t="s">
        <v>1678</v>
      </c>
      <c r="ALM32" s="747" t="s">
        <v>1679</v>
      </c>
      <c r="ALN32" s="747" t="s">
        <v>1680</v>
      </c>
      <c r="ALO32" s="747" t="s">
        <v>1681</v>
      </c>
      <c r="ALP32" s="747" t="s">
        <v>1682</v>
      </c>
      <c r="ALQ32" s="747" t="s">
        <v>1683</v>
      </c>
      <c r="ALR32" s="747" t="s">
        <v>1684</v>
      </c>
      <c r="ALS32" s="747" t="s">
        <v>1685</v>
      </c>
      <c r="ALT32" s="747" t="s">
        <v>1686</v>
      </c>
      <c r="ALU32" s="747" t="s">
        <v>1687</v>
      </c>
      <c r="ALV32" s="747" t="s">
        <v>1688</v>
      </c>
      <c r="ALW32" s="747" t="s">
        <v>1689</v>
      </c>
      <c r="ALX32" s="747" t="s">
        <v>1690</v>
      </c>
      <c r="ALY32" s="747" t="s">
        <v>1691</v>
      </c>
      <c r="ALZ32" s="747" t="s">
        <v>1692</v>
      </c>
      <c r="AMA32" s="747" t="s">
        <v>1693</v>
      </c>
      <c r="AMB32" s="747" t="s">
        <v>1694</v>
      </c>
      <c r="AMC32" s="747" t="s">
        <v>1695</v>
      </c>
      <c r="AMD32" s="747" t="s">
        <v>1696</v>
      </c>
      <c r="AME32" s="747" t="s">
        <v>1697</v>
      </c>
      <c r="AMF32" s="747" t="s">
        <v>1698</v>
      </c>
      <c r="AMG32" s="747" t="s">
        <v>1699</v>
      </c>
      <c r="AMH32" s="747" t="s">
        <v>1700</v>
      </c>
      <c r="AMI32" s="747" t="s">
        <v>1701</v>
      </c>
      <c r="AMJ32" s="747" t="s">
        <v>1702</v>
      </c>
      <c r="AMK32" s="747" t="s">
        <v>1703</v>
      </c>
      <c r="AML32" s="747" t="s">
        <v>1704</v>
      </c>
      <c r="AMM32" s="747" t="s">
        <v>1705</v>
      </c>
      <c r="AMN32" s="747" t="s">
        <v>1706</v>
      </c>
      <c r="AMO32" s="747" t="s">
        <v>1707</v>
      </c>
      <c r="AMP32" s="747" t="s">
        <v>1708</v>
      </c>
      <c r="AMQ32" s="747" t="s">
        <v>1709</v>
      </c>
      <c r="AMR32" s="747" t="s">
        <v>1710</v>
      </c>
      <c r="AMS32" s="747" t="s">
        <v>1711</v>
      </c>
      <c r="AMT32" s="747" t="s">
        <v>1712</v>
      </c>
      <c r="AMU32" s="747" t="s">
        <v>1713</v>
      </c>
      <c r="AMV32" s="747" t="s">
        <v>1714</v>
      </c>
      <c r="AMW32" s="747" t="s">
        <v>1715</v>
      </c>
      <c r="AMX32" s="747" t="s">
        <v>1716</v>
      </c>
      <c r="AMY32" s="747" t="s">
        <v>1717</v>
      </c>
      <c r="AMZ32" s="747" t="s">
        <v>1718</v>
      </c>
      <c r="ANA32" s="747" t="s">
        <v>1719</v>
      </c>
      <c r="ANB32" s="747" t="s">
        <v>1720</v>
      </c>
      <c r="ANC32" s="747" t="s">
        <v>1721</v>
      </c>
      <c r="AND32" s="747" t="s">
        <v>1722</v>
      </c>
      <c r="ANE32" s="747" t="s">
        <v>1723</v>
      </c>
      <c r="ANF32" s="747" t="s">
        <v>1724</v>
      </c>
      <c r="ANG32" s="747" t="s">
        <v>1725</v>
      </c>
      <c r="ANH32" s="747" t="s">
        <v>1726</v>
      </c>
      <c r="ANI32" s="747" t="s">
        <v>1727</v>
      </c>
      <c r="ANJ32" s="747" t="s">
        <v>1728</v>
      </c>
      <c r="ANK32" s="747" t="s">
        <v>1729</v>
      </c>
      <c r="ANL32" s="747" t="s">
        <v>1730</v>
      </c>
      <c r="ANM32" s="747" t="s">
        <v>1731</v>
      </c>
      <c r="ANN32" s="747" t="s">
        <v>1732</v>
      </c>
      <c r="ANO32" s="747" t="s">
        <v>1733</v>
      </c>
      <c r="ANP32" s="747" t="s">
        <v>1734</v>
      </c>
      <c r="ANQ32" s="747" t="s">
        <v>1735</v>
      </c>
      <c r="ANR32" s="747" t="s">
        <v>1736</v>
      </c>
      <c r="ANS32" s="747" t="s">
        <v>1737</v>
      </c>
      <c r="ANT32" s="747" t="s">
        <v>1738</v>
      </c>
      <c r="ANU32" s="747" t="s">
        <v>1739</v>
      </c>
      <c r="ANV32" s="747" t="s">
        <v>1740</v>
      </c>
      <c r="ANW32" s="747" t="s">
        <v>1741</v>
      </c>
      <c r="ANX32" s="747" t="s">
        <v>1742</v>
      </c>
      <c r="ANY32" s="747" t="s">
        <v>1743</v>
      </c>
      <c r="ANZ32" s="747" t="s">
        <v>1744</v>
      </c>
      <c r="AOA32" s="747" t="s">
        <v>1745</v>
      </c>
      <c r="AOB32" s="747" t="s">
        <v>1746</v>
      </c>
      <c r="AOC32" s="747" t="s">
        <v>1747</v>
      </c>
      <c r="AOD32" s="747" t="s">
        <v>1748</v>
      </c>
      <c r="AOE32" s="747" t="s">
        <v>1749</v>
      </c>
      <c r="AOF32" s="747" t="s">
        <v>1750</v>
      </c>
      <c r="AOG32" s="747" t="s">
        <v>1751</v>
      </c>
      <c r="AOH32" s="747" t="s">
        <v>1752</v>
      </c>
      <c r="AOI32" s="747" t="s">
        <v>1753</v>
      </c>
      <c r="AOJ32" s="747" t="s">
        <v>1754</v>
      </c>
      <c r="AOK32" s="747" t="s">
        <v>1755</v>
      </c>
      <c r="AOL32" s="747" t="s">
        <v>1756</v>
      </c>
      <c r="AOM32" s="747" t="s">
        <v>1757</v>
      </c>
      <c r="AON32" s="747" t="s">
        <v>1758</v>
      </c>
      <c r="AOO32" s="747" t="s">
        <v>1759</v>
      </c>
      <c r="AOP32" s="747" t="s">
        <v>1760</v>
      </c>
      <c r="AOQ32" s="747" t="s">
        <v>1761</v>
      </c>
      <c r="AOR32" s="747" t="s">
        <v>1762</v>
      </c>
      <c r="AOS32" s="747" t="s">
        <v>1763</v>
      </c>
      <c r="AOT32" s="747" t="s">
        <v>1764</v>
      </c>
      <c r="AOU32" s="747" t="s">
        <v>1765</v>
      </c>
      <c r="AOV32" s="747" t="s">
        <v>1766</v>
      </c>
      <c r="AOW32" s="747" t="s">
        <v>1767</v>
      </c>
      <c r="AOX32" s="747" t="s">
        <v>1768</v>
      </c>
      <c r="AOY32" s="747" t="s">
        <v>1769</v>
      </c>
      <c r="AOZ32" s="747" t="s">
        <v>1770</v>
      </c>
      <c r="APA32" s="747" t="s">
        <v>1771</v>
      </c>
      <c r="APB32" s="747" t="s">
        <v>1772</v>
      </c>
      <c r="APC32" s="747" t="s">
        <v>1773</v>
      </c>
      <c r="APD32" s="747" t="s">
        <v>1774</v>
      </c>
      <c r="APE32" s="747" t="s">
        <v>1775</v>
      </c>
      <c r="APF32" s="747" t="s">
        <v>1776</v>
      </c>
      <c r="APG32" s="747" t="s">
        <v>1777</v>
      </c>
      <c r="APH32" s="747" t="s">
        <v>1778</v>
      </c>
      <c r="API32" s="747" t="s">
        <v>1779</v>
      </c>
      <c r="APJ32" s="747" t="s">
        <v>1780</v>
      </c>
      <c r="APK32" s="747" t="s">
        <v>1781</v>
      </c>
      <c r="APL32" s="747" t="s">
        <v>1782</v>
      </c>
      <c r="APM32" s="747" t="s">
        <v>1783</v>
      </c>
      <c r="APN32" s="747" t="s">
        <v>1784</v>
      </c>
      <c r="APO32" s="747" t="s">
        <v>1785</v>
      </c>
      <c r="APP32" s="747" t="s">
        <v>1786</v>
      </c>
      <c r="APQ32" s="747" t="s">
        <v>1787</v>
      </c>
      <c r="APR32" s="747" t="s">
        <v>1788</v>
      </c>
      <c r="APS32" s="747" t="s">
        <v>1789</v>
      </c>
      <c r="APT32" s="747" t="s">
        <v>1790</v>
      </c>
      <c r="APU32" s="747" t="s">
        <v>1791</v>
      </c>
      <c r="APV32" s="747" t="s">
        <v>1792</v>
      </c>
      <c r="APW32" s="747" t="s">
        <v>1793</v>
      </c>
      <c r="APX32" s="747" t="s">
        <v>1794</v>
      </c>
      <c r="APY32" s="747" t="s">
        <v>1795</v>
      </c>
      <c r="APZ32" s="747" t="s">
        <v>1796</v>
      </c>
      <c r="AQA32" s="747" t="s">
        <v>1797</v>
      </c>
      <c r="AQB32" s="747" t="s">
        <v>1798</v>
      </c>
      <c r="AQC32" s="747" t="s">
        <v>1799</v>
      </c>
      <c r="AQD32" s="747" t="s">
        <v>1800</v>
      </c>
      <c r="AQE32" s="747" t="s">
        <v>1801</v>
      </c>
      <c r="AQF32" s="747" t="s">
        <v>1802</v>
      </c>
      <c r="AQG32" s="747" t="s">
        <v>1803</v>
      </c>
      <c r="AQH32" s="747" t="s">
        <v>1804</v>
      </c>
      <c r="AQI32" s="747" t="s">
        <v>1805</v>
      </c>
      <c r="AQJ32" s="747" t="s">
        <v>1806</v>
      </c>
      <c r="AQK32" s="747" t="s">
        <v>1807</v>
      </c>
      <c r="AQL32" s="747" t="s">
        <v>1808</v>
      </c>
      <c r="AQM32" s="747" t="s">
        <v>1809</v>
      </c>
      <c r="AQN32" s="747" t="s">
        <v>1810</v>
      </c>
      <c r="AQO32" s="747" t="s">
        <v>1811</v>
      </c>
      <c r="AQP32" s="747" t="s">
        <v>1812</v>
      </c>
      <c r="AQQ32" s="747" t="s">
        <v>1813</v>
      </c>
      <c r="AQR32" s="747" t="s">
        <v>1814</v>
      </c>
      <c r="AQS32" s="747" t="s">
        <v>1815</v>
      </c>
      <c r="AQT32" s="747" t="s">
        <v>1816</v>
      </c>
      <c r="AQU32" s="747" t="s">
        <v>1817</v>
      </c>
      <c r="AQV32" s="747" t="s">
        <v>1818</v>
      </c>
      <c r="AQW32" s="747" t="s">
        <v>1819</v>
      </c>
      <c r="AQX32" s="747" t="s">
        <v>1820</v>
      </c>
      <c r="AQY32" s="747" t="s">
        <v>1821</v>
      </c>
      <c r="AQZ32" s="747" t="s">
        <v>1822</v>
      </c>
      <c r="ARA32" s="747" t="s">
        <v>1823</v>
      </c>
      <c r="ARB32" s="747" t="s">
        <v>1824</v>
      </c>
      <c r="ARC32" s="747" t="s">
        <v>1825</v>
      </c>
      <c r="ARD32" s="747" t="s">
        <v>1826</v>
      </c>
      <c r="ARE32" s="747" t="s">
        <v>1827</v>
      </c>
      <c r="ARF32" s="747" t="s">
        <v>1828</v>
      </c>
      <c r="ARG32" s="747" t="s">
        <v>1829</v>
      </c>
      <c r="ARH32" s="747" t="s">
        <v>1830</v>
      </c>
      <c r="ARI32" s="747" t="s">
        <v>1831</v>
      </c>
      <c r="ARJ32" s="747" t="s">
        <v>1832</v>
      </c>
      <c r="ARK32" s="747" t="s">
        <v>1833</v>
      </c>
      <c r="ARL32" s="747" t="s">
        <v>1834</v>
      </c>
      <c r="ARM32" s="747" t="s">
        <v>1835</v>
      </c>
      <c r="ARN32" s="747" t="s">
        <v>1836</v>
      </c>
      <c r="ARO32" s="747" t="s">
        <v>1837</v>
      </c>
      <c r="ARP32" s="747" t="s">
        <v>1838</v>
      </c>
      <c r="ARQ32" s="747" t="s">
        <v>1839</v>
      </c>
      <c r="ARR32" s="747" t="s">
        <v>1840</v>
      </c>
      <c r="ARS32" s="747" t="s">
        <v>1841</v>
      </c>
      <c r="ART32" s="747" t="s">
        <v>1842</v>
      </c>
      <c r="ARU32" s="747" t="s">
        <v>1843</v>
      </c>
      <c r="ARV32" s="747" t="s">
        <v>1844</v>
      </c>
      <c r="ARW32" s="747" t="s">
        <v>1845</v>
      </c>
      <c r="ARX32" s="747" t="s">
        <v>1846</v>
      </c>
      <c r="ARY32" s="747" t="s">
        <v>1847</v>
      </c>
      <c r="ARZ32" s="747" t="s">
        <v>1848</v>
      </c>
      <c r="ASA32" s="747" t="s">
        <v>1849</v>
      </c>
      <c r="ASB32" s="747" t="s">
        <v>1850</v>
      </c>
      <c r="ASC32" s="747" t="s">
        <v>1851</v>
      </c>
      <c r="ASD32" s="747" t="s">
        <v>1852</v>
      </c>
      <c r="ASE32" s="747" t="s">
        <v>1853</v>
      </c>
      <c r="ASF32" s="747" t="s">
        <v>1854</v>
      </c>
      <c r="ASG32" s="747" t="s">
        <v>1855</v>
      </c>
      <c r="ASH32" s="747" t="s">
        <v>1856</v>
      </c>
      <c r="ASI32" s="747" t="s">
        <v>1857</v>
      </c>
      <c r="ASJ32" s="747" t="s">
        <v>1858</v>
      </c>
      <c r="ASK32" s="747" t="s">
        <v>1859</v>
      </c>
      <c r="ASL32" s="747" t="s">
        <v>1860</v>
      </c>
      <c r="ASM32" s="747" t="s">
        <v>1861</v>
      </c>
      <c r="ASN32" s="747" t="s">
        <v>1862</v>
      </c>
      <c r="ASO32" s="747" t="s">
        <v>1863</v>
      </c>
      <c r="ASP32" s="747" t="s">
        <v>1864</v>
      </c>
      <c r="ASQ32" s="747" t="s">
        <v>1865</v>
      </c>
      <c r="ASR32" s="747" t="s">
        <v>1866</v>
      </c>
      <c r="ASS32" s="747" t="s">
        <v>1867</v>
      </c>
      <c r="AST32" s="747" t="s">
        <v>1868</v>
      </c>
      <c r="ASU32" s="747" t="s">
        <v>1869</v>
      </c>
      <c r="ASV32" s="747" t="s">
        <v>1870</v>
      </c>
      <c r="ASW32" s="747" t="s">
        <v>1871</v>
      </c>
      <c r="ASX32" s="747" t="s">
        <v>1872</v>
      </c>
      <c r="ASY32" s="747" t="s">
        <v>1873</v>
      </c>
      <c r="ASZ32" s="747" t="s">
        <v>1874</v>
      </c>
      <c r="ATA32" s="747" t="s">
        <v>1875</v>
      </c>
      <c r="ATB32" s="747" t="s">
        <v>1876</v>
      </c>
      <c r="ATC32" s="747" t="s">
        <v>1877</v>
      </c>
      <c r="ATD32" s="747" t="s">
        <v>1878</v>
      </c>
      <c r="ATE32" s="747" t="s">
        <v>1879</v>
      </c>
      <c r="ATF32" s="747" t="s">
        <v>1880</v>
      </c>
      <c r="ATG32" s="747" t="s">
        <v>1881</v>
      </c>
      <c r="ATH32" s="747" t="s">
        <v>1882</v>
      </c>
      <c r="ATI32" s="747" t="s">
        <v>1883</v>
      </c>
      <c r="ATJ32" s="747" t="s">
        <v>1884</v>
      </c>
      <c r="ATK32" s="747" t="s">
        <v>1885</v>
      </c>
      <c r="ATL32" s="747" t="s">
        <v>1886</v>
      </c>
      <c r="ATM32" s="747" t="s">
        <v>1887</v>
      </c>
      <c r="ATN32" s="747" t="s">
        <v>1888</v>
      </c>
      <c r="ATO32" s="747" t="s">
        <v>1889</v>
      </c>
      <c r="ATP32" s="747" t="s">
        <v>1890</v>
      </c>
      <c r="ATQ32" s="747" t="s">
        <v>1891</v>
      </c>
      <c r="ATR32" s="747" t="s">
        <v>1892</v>
      </c>
      <c r="ATS32" s="747" t="s">
        <v>1893</v>
      </c>
      <c r="ATT32" s="747" t="s">
        <v>1894</v>
      </c>
      <c r="ATU32" s="747" t="s">
        <v>1895</v>
      </c>
      <c r="ATV32" s="747" t="s">
        <v>1896</v>
      </c>
      <c r="ATW32" s="747" t="s">
        <v>1897</v>
      </c>
      <c r="ATX32" s="747" t="s">
        <v>1898</v>
      </c>
      <c r="ATY32" s="747" t="s">
        <v>1899</v>
      </c>
      <c r="ATZ32" s="747" t="s">
        <v>1900</v>
      </c>
      <c r="AUA32" s="747" t="s">
        <v>1901</v>
      </c>
      <c r="AUB32" s="747" t="s">
        <v>1902</v>
      </c>
      <c r="AUC32" s="747" t="s">
        <v>1903</v>
      </c>
      <c r="AUD32" s="747" t="s">
        <v>1904</v>
      </c>
      <c r="AUE32" s="747" t="s">
        <v>1905</v>
      </c>
      <c r="AUF32" s="747" t="s">
        <v>1906</v>
      </c>
      <c r="AUG32" s="747" t="s">
        <v>1907</v>
      </c>
      <c r="AUH32" s="747" t="s">
        <v>1908</v>
      </c>
      <c r="AUI32" s="747" t="s">
        <v>1909</v>
      </c>
      <c r="AUJ32" s="747" t="s">
        <v>1910</v>
      </c>
      <c r="AUK32" s="747" t="s">
        <v>1911</v>
      </c>
      <c r="AUL32" s="747" t="s">
        <v>1912</v>
      </c>
      <c r="AUM32" s="747" t="s">
        <v>1913</v>
      </c>
      <c r="AUN32" s="747" t="s">
        <v>1914</v>
      </c>
      <c r="AUO32" s="747" t="s">
        <v>1915</v>
      </c>
      <c r="AUP32" s="747" t="s">
        <v>1916</v>
      </c>
      <c r="AUQ32" s="747" t="s">
        <v>1917</v>
      </c>
      <c r="AUR32" s="747" t="s">
        <v>1918</v>
      </c>
      <c r="AUS32" s="747" t="s">
        <v>1919</v>
      </c>
      <c r="AUT32" s="747" t="s">
        <v>1920</v>
      </c>
      <c r="AUU32" s="747" t="s">
        <v>1921</v>
      </c>
      <c r="AUV32" s="747" t="s">
        <v>1922</v>
      </c>
      <c r="AUW32" s="747" t="s">
        <v>1923</v>
      </c>
      <c r="AUX32" s="747" t="s">
        <v>1924</v>
      </c>
      <c r="AUY32" s="747" t="s">
        <v>1925</v>
      </c>
      <c r="AUZ32" s="747" t="s">
        <v>1926</v>
      </c>
      <c r="AVA32" s="747" t="s">
        <v>1927</v>
      </c>
      <c r="AVB32" s="747" t="s">
        <v>1928</v>
      </c>
      <c r="AVC32" s="747" t="s">
        <v>1929</v>
      </c>
      <c r="AVD32" s="747" t="s">
        <v>1930</v>
      </c>
      <c r="AVE32" s="747" t="s">
        <v>1931</v>
      </c>
      <c r="AVF32" s="747" t="s">
        <v>1932</v>
      </c>
      <c r="AVG32" s="747" t="s">
        <v>1933</v>
      </c>
      <c r="AVH32" s="747" t="s">
        <v>1934</v>
      </c>
      <c r="AVI32" s="747" t="s">
        <v>1935</v>
      </c>
      <c r="AVJ32" s="747" t="s">
        <v>1936</v>
      </c>
      <c r="AVK32" s="747" t="s">
        <v>1937</v>
      </c>
      <c r="AVL32" s="747" t="s">
        <v>1938</v>
      </c>
      <c r="AVM32" s="747" t="s">
        <v>1939</v>
      </c>
      <c r="AVN32" s="747" t="s">
        <v>1940</v>
      </c>
      <c r="AVO32" s="747" t="s">
        <v>1941</v>
      </c>
      <c r="AVP32" s="747" t="s">
        <v>1942</v>
      </c>
      <c r="AVQ32" s="747" t="s">
        <v>1943</v>
      </c>
      <c r="AVR32" s="747" t="s">
        <v>1944</v>
      </c>
      <c r="AVS32" s="747" t="s">
        <v>1945</v>
      </c>
      <c r="AVT32" s="747" t="s">
        <v>1946</v>
      </c>
      <c r="AVU32" s="747" t="s">
        <v>1947</v>
      </c>
      <c r="AVV32" s="747" t="s">
        <v>1948</v>
      </c>
      <c r="AVW32" s="747" t="s">
        <v>1949</v>
      </c>
      <c r="AVX32" s="747" t="s">
        <v>1950</v>
      </c>
      <c r="AVY32" s="747" t="s">
        <v>1951</v>
      </c>
      <c r="AVZ32" s="747" t="s">
        <v>1952</v>
      </c>
      <c r="AWA32" s="747" t="s">
        <v>1953</v>
      </c>
      <c r="AWB32" s="747" t="s">
        <v>1954</v>
      </c>
      <c r="AWC32" s="747" t="s">
        <v>1955</v>
      </c>
      <c r="AWD32" s="747" t="s">
        <v>1956</v>
      </c>
      <c r="AWE32" s="747" t="s">
        <v>1957</v>
      </c>
      <c r="AWF32" s="747" t="s">
        <v>1958</v>
      </c>
      <c r="AWG32" s="747" t="s">
        <v>1959</v>
      </c>
      <c r="AWH32" s="747" t="s">
        <v>1960</v>
      </c>
      <c r="AWI32" s="747" t="s">
        <v>1961</v>
      </c>
      <c r="AWJ32" s="747" t="s">
        <v>1962</v>
      </c>
      <c r="AWK32" s="747" t="s">
        <v>1963</v>
      </c>
      <c r="AWL32" s="747" t="s">
        <v>1964</v>
      </c>
      <c r="AWM32" s="747" t="s">
        <v>1965</v>
      </c>
      <c r="AWN32" s="747" t="s">
        <v>1966</v>
      </c>
      <c r="AWO32" s="747" t="s">
        <v>1967</v>
      </c>
      <c r="AWP32" s="747" t="s">
        <v>1968</v>
      </c>
      <c r="AWQ32" s="747" t="s">
        <v>1969</v>
      </c>
      <c r="AWR32" s="747" t="s">
        <v>1970</v>
      </c>
      <c r="AWS32" s="747" t="s">
        <v>1971</v>
      </c>
      <c r="AWT32" s="747" t="s">
        <v>1972</v>
      </c>
      <c r="AWU32" s="747" t="s">
        <v>1973</v>
      </c>
      <c r="AWV32" s="747" t="s">
        <v>1974</v>
      </c>
      <c r="AWW32" s="747" t="s">
        <v>1975</v>
      </c>
      <c r="AWX32" s="747" t="s">
        <v>1976</v>
      </c>
      <c r="AWY32" s="747" t="s">
        <v>1977</v>
      </c>
      <c r="AWZ32" s="747" t="s">
        <v>1978</v>
      </c>
      <c r="AXA32" s="747" t="s">
        <v>1979</v>
      </c>
      <c r="AXB32" s="747" t="s">
        <v>1980</v>
      </c>
      <c r="AXC32" s="747" t="s">
        <v>1981</v>
      </c>
      <c r="AXD32" s="747" t="s">
        <v>1982</v>
      </c>
      <c r="AXE32" s="747" t="s">
        <v>1983</v>
      </c>
      <c r="AXF32" s="747" t="s">
        <v>1984</v>
      </c>
      <c r="AXG32" s="747" t="s">
        <v>1985</v>
      </c>
      <c r="AXH32" s="747" t="s">
        <v>1986</v>
      </c>
      <c r="AXI32" s="747" t="s">
        <v>1987</v>
      </c>
      <c r="AXJ32" s="747" t="s">
        <v>1988</v>
      </c>
      <c r="AXK32" s="747" t="s">
        <v>1989</v>
      </c>
      <c r="AXL32" s="747" t="s">
        <v>1990</v>
      </c>
      <c r="AXM32" s="747" t="s">
        <v>1991</v>
      </c>
      <c r="AXN32" s="747" t="s">
        <v>1992</v>
      </c>
      <c r="AXO32" s="747" t="s">
        <v>1993</v>
      </c>
      <c r="AXP32" s="747" t="s">
        <v>1994</v>
      </c>
      <c r="AXQ32" s="747" t="s">
        <v>1995</v>
      </c>
      <c r="AXR32" s="747" t="s">
        <v>1996</v>
      </c>
      <c r="AXS32" s="747" t="s">
        <v>1997</v>
      </c>
      <c r="AXT32" s="747" t="s">
        <v>1998</v>
      </c>
      <c r="AXU32" s="747" t="s">
        <v>1999</v>
      </c>
      <c r="AXV32" s="747" t="s">
        <v>2000</v>
      </c>
      <c r="AXW32" s="747" t="s">
        <v>2001</v>
      </c>
      <c r="AXX32" s="747" t="s">
        <v>2002</v>
      </c>
      <c r="AXY32" s="747" t="s">
        <v>2003</v>
      </c>
      <c r="AXZ32" s="747" t="s">
        <v>2004</v>
      </c>
      <c r="AYA32" s="747" t="s">
        <v>2005</v>
      </c>
      <c r="AYB32" s="747" t="s">
        <v>2006</v>
      </c>
      <c r="AYC32" s="747" t="s">
        <v>2007</v>
      </c>
      <c r="AYD32" s="747" t="s">
        <v>2008</v>
      </c>
      <c r="AYE32" s="747" t="s">
        <v>2009</v>
      </c>
      <c r="AYF32" s="747" t="s">
        <v>2010</v>
      </c>
      <c r="AYG32" s="747" t="s">
        <v>2011</v>
      </c>
      <c r="AYH32" s="747" t="s">
        <v>2012</v>
      </c>
      <c r="AYI32" s="747" t="s">
        <v>2013</v>
      </c>
      <c r="AYJ32" s="747" t="s">
        <v>2014</v>
      </c>
      <c r="AYK32" s="747" t="s">
        <v>2015</v>
      </c>
      <c r="AYL32" s="747" t="s">
        <v>2016</v>
      </c>
      <c r="AYM32" s="747" t="s">
        <v>2017</v>
      </c>
      <c r="AYN32" s="747" t="s">
        <v>2018</v>
      </c>
      <c r="AYO32" s="747" t="s">
        <v>2019</v>
      </c>
      <c r="AYP32" s="747" t="s">
        <v>2020</v>
      </c>
      <c r="AYQ32" s="747" t="s">
        <v>2021</v>
      </c>
      <c r="AYR32" s="747" t="s">
        <v>2022</v>
      </c>
      <c r="AYS32" s="747" t="s">
        <v>2023</v>
      </c>
      <c r="AYT32" s="747" t="s">
        <v>2024</v>
      </c>
      <c r="AYU32" s="747" t="s">
        <v>2025</v>
      </c>
      <c r="AYV32" s="747" t="s">
        <v>2026</v>
      </c>
      <c r="AYW32" s="747" t="s">
        <v>2027</v>
      </c>
      <c r="AYX32" s="747" t="s">
        <v>2028</v>
      </c>
      <c r="AYY32" s="747" t="s">
        <v>2029</v>
      </c>
      <c r="AYZ32" s="747" t="s">
        <v>2030</v>
      </c>
      <c r="AZA32" s="747" t="s">
        <v>2031</v>
      </c>
      <c r="AZB32" s="747" t="s">
        <v>2032</v>
      </c>
      <c r="AZC32" s="747" t="s">
        <v>2033</v>
      </c>
      <c r="AZD32" s="747" t="s">
        <v>2034</v>
      </c>
      <c r="AZE32" s="747" t="s">
        <v>2035</v>
      </c>
      <c r="AZF32" s="747" t="s">
        <v>2036</v>
      </c>
      <c r="AZG32" s="747" t="s">
        <v>2037</v>
      </c>
      <c r="AZH32" s="747" t="s">
        <v>2038</v>
      </c>
      <c r="AZI32" s="747" t="s">
        <v>2039</v>
      </c>
      <c r="AZJ32" s="747" t="s">
        <v>2040</v>
      </c>
      <c r="AZK32" s="747" t="s">
        <v>2041</v>
      </c>
      <c r="AZL32" s="747" t="s">
        <v>2042</v>
      </c>
      <c r="AZM32" s="747" t="s">
        <v>2043</v>
      </c>
      <c r="AZN32" s="747" t="s">
        <v>2044</v>
      </c>
      <c r="AZO32" s="747" t="s">
        <v>2045</v>
      </c>
      <c r="AZP32" s="747" t="s">
        <v>2046</v>
      </c>
      <c r="AZQ32" s="747" t="s">
        <v>2047</v>
      </c>
      <c r="AZR32" s="747" t="s">
        <v>2048</v>
      </c>
      <c r="AZS32" s="747" t="s">
        <v>2049</v>
      </c>
      <c r="AZT32" s="747" t="s">
        <v>2050</v>
      </c>
      <c r="AZU32" s="747" t="s">
        <v>2051</v>
      </c>
      <c r="AZV32" s="747" t="s">
        <v>2052</v>
      </c>
      <c r="AZW32" s="747" t="s">
        <v>2053</v>
      </c>
      <c r="AZX32" s="747" t="s">
        <v>2054</v>
      </c>
      <c r="AZY32" s="747" t="s">
        <v>2055</v>
      </c>
      <c r="AZZ32" s="747" t="s">
        <v>2056</v>
      </c>
      <c r="BAA32" s="747" t="s">
        <v>2057</v>
      </c>
      <c r="BAB32" s="747" t="s">
        <v>2058</v>
      </c>
      <c r="BAC32" s="747" t="s">
        <v>2059</v>
      </c>
      <c r="BAD32" s="747" t="s">
        <v>2060</v>
      </c>
      <c r="BAE32" s="747" t="s">
        <v>2061</v>
      </c>
      <c r="BAF32" s="747" t="s">
        <v>2062</v>
      </c>
      <c r="BAG32" s="747" t="s">
        <v>2063</v>
      </c>
      <c r="BAH32" s="747" t="s">
        <v>2064</v>
      </c>
      <c r="BAI32" s="747" t="s">
        <v>2065</v>
      </c>
      <c r="BAJ32" s="747" t="s">
        <v>2066</v>
      </c>
      <c r="BAK32" s="747" t="s">
        <v>2067</v>
      </c>
      <c r="BAL32" s="747" t="s">
        <v>2068</v>
      </c>
      <c r="BAM32" s="747" t="s">
        <v>2069</v>
      </c>
      <c r="BAN32" s="747" t="s">
        <v>2070</v>
      </c>
      <c r="BAO32" s="747" t="s">
        <v>2071</v>
      </c>
      <c r="BAP32" s="747" t="s">
        <v>2072</v>
      </c>
      <c r="BAQ32" s="747" t="s">
        <v>2073</v>
      </c>
      <c r="BAR32" s="747" t="s">
        <v>2074</v>
      </c>
      <c r="BAS32" s="747" t="s">
        <v>2075</v>
      </c>
      <c r="BAT32" s="747" t="s">
        <v>2076</v>
      </c>
      <c r="BAU32" s="747" t="s">
        <v>2077</v>
      </c>
      <c r="BAV32" s="747" t="s">
        <v>2078</v>
      </c>
      <c r="BAW32" s="747" t="s">
        <v>2079</v>
      </c>
      <c r="BAX32" s="747" t="s">
        <v>2080</v>
      </c>
      <c r="BAY32" s="747" t="s">
        <v>2081</v>
      </c>
      <c r="BAZ32" s="747" t="s">
        <v>2082</v>
      </c>
      <c r="BBA32" s="747" t="s">
        <v>2083</v>
      </c>
      <c r="BBB32" s="747" t="s">
        <v>2084</v>
      </c>
      <c r="BBC32" s="747" t="s">
        <v>2085</v>
      </c>
      <c r="BBD32" s="747" t="s">
        <v>2086</v>
      </c>
      <c r="BBE32" s="747" t="s">
        <v>2087</v>
      </c>
      <c r="BBF32" s="747" t="s">
        <v>2088</v>
      </c>
      <c r="BBG32" s="747" t="s">
        <v>2089</v>
      </c>
      <c r="BBH32" s="747" t="s">
        <v>2090</v>
      </c>
      <c r="BBI32" s="747" t="s">
        <v>2091</v>
      </c>
      <c r="BBJ32" s="747" t="s">
        <v>2092</v>
      </c>
      <c r="BBK32" s="747" t="s">
        <v>2093</v>
      </c>
      <c r="BBL32" s="747" t="s">
        <v>2094</v>
      </c>
      <c r="BBM32" s="747" t="s">
        <v>2095</v>
      </c>
      <c r="BBN32" s="747" t="s">
        <v>2096</v>
      </c>
      <c r="BBO32" s="747" t="s">
        <v>2097</v>
      </c>
      <c r="BBP32" s="747" t="s">
        <v>2098</v>
      </c>
      <c r="BBQ32" s="747" t="s">
        <v>2099</v>
      </c>
      <c r="BBR32" s="747" t="s">
        <v>2100</v>
      </c>
      <c r="BBS32" s="747" t="s">
        <v>2101</v>
      </c>
      <c r="BBT32" s="747" t="s">
        <v>2102</v>
      </c>
      <c r="BBU32" s="747" t="s">
        <v>2103</v>
      </c>
      <c r="BBV32" s="747" t="s">
        <v>2104</v>
      </c>
      <c r="BBW32" s="747" t="s">
        <v>2105</v>
      </c>
      <c r="BBX32" s="747" t="s">
        <v>2106</v>
      </c>
      <c r="BBY32" s="747" t="s">
        <v>2107</v>
      </c>
      <c r="BBZ32" s="747" t="s">
        <v>2108</v>
      </c>
      <c r="BCA32" s="747" t="s">
        <v>2109</v>
      </c>
      <c r="BCB32" s="747" t="s">
        <v>2110</v>
      </c>
      <c r="BCC32" s="747" t="s">
        <v>2111</v>
      </c>
      <c r="BCD32" s="747" t="s">
        <v>2112</v>
      </c>
      <c r="BCE32" s="747" t="s">
        <v>2113</v>
      </c>
      <c r="BCF32" s="747" t="s">
        <v>2114</v>
      </c>
      <c r="BCG32" s="747" t="s">
        <v>2115</v>
      </c>
      <c r="BCH32" s="747" t="s">
        <v>2116</v>
      </c>
      <c r="BCI32" s="747" t="s">
        <v>2117</v>
      </c>
      <c r="BCJ32" s="747" t="s">
        <v>2118</v>
      </c>
      <c r="BCK32" s="747" t="s">
        <v>2119</v>
      </c>
      <c r="BCL32" s="747" t="s">
        <v>2120</v>
      </c>
      <c r="BCM32" s="747" t="s">
        <v>2121</v>
      </c>
      <c r="BCN32" s="747" t="s">
        <v>2122</v>
      </c>
      <c r="BCO32" s="747" t="s">
        <v>2123</v>
      </c>
      <c r="BCP32" s="747" t="s">
        <v>2124</v>
      </c>
      <c r="BCQ32" s="747" t="s">
        <v>2125</v>
      </c>
      <c r="BCR32" s="747" t="s">
        <v>2126</v>
      </c>
      <c r="BCS32" s="747" t="s">
        <v>2127</v>
      </c>
      <c r="BCT32" s="747" t="s">
        <v>2128</v>
      </c>
      <c r="BCU32" s="747" t="s">
        <v>2129</v>
      </c>
      <c r="BCV32" s="747" t="s">
        <v>2130</v>
      </c>
      <c r="BCW32" s="747" t="s">
        <v>2131</v>
      </c>
      <c r="BCX32" s="747" t="s">
        <v>2132</v>
      </c>
      <c r="BCY32" s="747" t="s">
        <v>2133</v>
      </c>
      <c r="BCZ32" s="747" t="s">
        <v>2134</v>
      </c>
      <c r="BDA32" s="747" t="s">
        <v>2135</v>
      </c>
      <c r="BDB32" s="747" t="s">
        <v>2136</v>
      </c>
      <c r="BDC32" s="747" t="s">
        <v>2137</v>
      </c>
      <c r="BDD32" s="747" t="s">
        <v>2138</v>
      </c>
      <c r="BDE32" s="747" t="s">
        <v>2139</v>
      </c>
      <c r="BDF32" s="747" t="s">
        <v>2140</v>
      </c>
      <c r="BDG32" s="747" t="s">
        <v>2141</v>
      </c>
      <c r="BDH32" s="747" t="s">
        <v>2142</v>
      </c>
      <c r="BDI32" s="747" t="s">
        <v>2143</v>
      </c>
      <c r="BDJ32" s="747" t="s">
        <v>2144</v>
      </c>
      <c r="BDK32" s="747" t="s">
        <v>2145</v>
      </c>
      <c r="BDL32" s="747" t="s">
        <v>2146</v>
      </c>
      <c r="BDM32" s="747" t="s">
        <v>2147</v>
      </c>
      <c r="BDN32" s="747" t="s">
        <v>2148</v>
      </c>
      <c r="BDO32" s="747" t="s">
        <v>2149</v>
      </c>
      <c r="BDP32" s="747" t="s">
        <v>2150</v>
      </c>
      <c r="BDQ32" s="747" t="s">
        <v>2151</v>
      </c>
      <c r="BDR32" s="747" t="s">
        <v>2152</v>
      </c>
      <c r="BDS32" s="747" t="s">
        <v>2153</v>
      </c>
      <c r="BDT32" s="747" t="s">
        <v>2154</v>
      </c>
      <c r="BDU32" s="747" t="s">
        <v>2155</v>
      </c>
      <c r="BDV32" s="747" t="s">
        <v>2156</v>
      </c>
      <c r="BDW32" s="747" t="s">
        <v>2157</v>
      </c>
      <c r="BDX32" s="747" t="s">
        <v>2158</v>
      </c>
      <c r="BDY32" s="747" t="s">
        <v>2159</v>
      </c>
      <c r="BDZ32" s="747" t="s">
        <v>2160</v>
      </c>
      <c r="BEA32" s="747" t="s">
        <v>2161</v>
      </c>
      <c r="BEB32" s="747" t="s">
        <v>2162</v>
      </c>
      <c r="BEC32" s="747" t="s">
        <v>2163</v>
      </c>
      <c r="BED32" s="747" t="s">
        <v>2164</v>
      </c>
      <c r="BEE32" s="747" t="s">
        <v>2165</v>
      </c>
      <c r="BEF32" s="747" t="s">
        <v>2166</v>
      </c>
      <c r="BEG32" s="747" t="s">
        <v>2167</v>
      </c>
      <c r="BEH32" s="747" t="s">
        <v>2168</v>
      </c>
      <c r="BEI32" s="747" t="s">
        <v>2169</v>
      </c>
      <c r="BEJ32" s="747" t="s">
        <v>2170</v>
      </c>
      <c r="BEK32" s="747" t="s">
        <v>2171</v>
      </c>
      <c r="BEL32" s="747" t="s">
        <v>2172</v>
      </c>
      <c r="BEM32" s="747" t="s">
        <v>2173</v>
      </c>
      <c r="BEN32" s="747" t="s">
        <v>2174</v>
      </c>
      <c r="BEO32" s="747" t="s">
        <v>2175</v>
      </c>
      <c r="BEP32" s="747" t="s">
        <v>2176</v>
      </c>
      <c r="BEQ32" s="747" t="s">
        <v>2177</v>
      </c>
      <c r="BER32" s="747" t="s">
        <v>2178</v>
      </c>
      <c r="BES32" s="747" t="s">
        <v>2179</v>
      </c>
      <c r="BET32" s="747" t="s">
        <v>2180</v>
      </c>
      <c r="BEU32" s="747" t="s">
        <v>2181</v>
      </c>
      <c r="BEV32" s="747" t="s">
        <v>2182</v>
      </c>
      <c r="BEW32" s="747" t="s">
        <v>2183</v>
      </c>
      <c r="BEX32" s="747" t="s">
        <v>2184</v>
      </c>
      <c r="BEY32" s="747" t="s">
        <v>2185</v>
      </c>
      <c r="BEZ32" s="747" t="s">
        <v>2186</v>
      </c>
      <c r="BFA32" s="747" t="s">
        <v>2187</v>
      </c>
      <c r="BFB32" s="747" t="s">
        <v>2188</v>
      </c>
      <c r="BFC32" s="747" t="s">
        <v>2189</v>
      </c>
      <c r="BFD32" s="747" t="s">
        <v>2190</v>
      </c>
      <c r="BFE32" s="747" t="s">
        <v>2191</v>
      </c>
      <c r="BFF32" s="747" t="s">
        <v>2192</v>
      </c>
      <c r="BFG32" s="747" t="s">
        <v>2193</v>
      </c>
      <c r="BFH32" s="747" t="s">
        <v>2194</v>
      </c>
      <c r="BFI32" s="747" t="s">
        <v>2195</v>
      </c>
      <c r="BFJ32" s="747" t="s">
        <v>2196</v>
      </c>
      <c r="BFK32" s="747" t="s">
        <v>2197</v>
      </c>
      <c r="BFL32" s="747" t="s">
        <v>2198</v>
      </c>
      <c r="BFM32" s="747" t="s">
        <v>2199</v>
      </c>
      <c r="BFN32" s="747" t="s">
        <v>2200</v>
      </c>
      <c r="BFO32" s="747" t="s">
        <v>2201</v>
      </c>
      <c r="BFP32" s="747" t="s">
        <v>2202</v>
      </c>
      <c r="BFQ32" s="747" t="s">
        <v>2203</v>
      </c>
      <c r="BFR32" s="747" t="s">
        <v>2204</v>
      </c>
      <c r="BFS32" s="747" t="s">
        <v>2205</v>
      </c>
      <c r="BFT32" s="747" t="s">
        <v>2206</v>
      </c>
      <c r="BFU32" s="747" t="s">
        <v>2207</v>
      </c>
      <c r="BFV32" s="747" t="s">
        <v>2208</v>
      </c>
      <c r="BFW32" s="747" t="s">
        <v>2209</v>
      </c>
      <c r="BFX32" s="747" t="s">
        <v>2210</v>
      </c>
      <c r="BFY32" s="747" t="s">
        <v>2211</v>
      </c>
      <c r="BFZ32" s="747" t="s">
        <v>2212</v>
      </c>
      <c r="BGA32" s="747" t="s">
        <v>2213</v>
      </c>
      <c r="BGB32" s="747" t="s">
        <v>2214</v>
      </c>
      <c r="BGC32" s="747" t="s">
        <v>2215</v>
      </c>
      <c r="BGD32" s="747" t="s">
        <v>2216</v>
      </c>
      <c r="BGE32" s="747" t="s">
        <v>2217</v>
      </c>
      <c r="BGF32" s="747" t="s">
        <v>2218</v>
      </c>
      <c r="BGG32" s="747" t="s">
        <v>2219</v>
      </c>
      <c r="BGH32" s="747" t="s">
        <v>2220</v>
      </c>
      <c r="BGI32" s="747" t="s">
        <v>2221</v>
      </c>
      <c r="BGJ32" s="747" t="s">
        <v>2222</v>
      </c>
      <c r="BGK32" s="747" t="s">
        <v>2223</v>
      </c>
      <c r="BGL32" s="747" t="s">
        <v>2224</v>
      </c>
      <c r="BGM32" s="747" t="s">
        <v>2225</v>
      </c>
      <c r="BGN32" s="747" t="s">
        <v>2226</v>
      </c>
      <c r="BGO32" s="747" t="s">
        <v>2227</v>
      </c>
      <c r="BGP32" s="747" t="s">
        <v>2228</v>
      </c>
      <c r="BGQ32" s="747" t="s">
        <v>2229</v>
      </c>
      <c r="BGR32" s="747" t="s">
        <v>2230</v>
      </c>
      <c r="BGS32" s="747" t="s">
        <v>2231</v>
      </c>
      <c r="BGT32" s="747" t="s">
        <v>2232</v>
      </c>
      <c r="BGU32" s="747" t="s">
        <v>2233</v>
      </c>
      <c r="BGV32" s="747" t="s">
        <v>2234</v>
      </c>
      <c r="BGW32" s="747" t="s">
        <v>2235</v>
      </c>
      <c r="BGX32" s="747" t="s">
        <v>2236</v>
      </c>
      <c r="BGY32" s="747" t="s">
        <v>2237</v>
      </c>
      <c r="BGZ32" s="747" t="s">
        <v>2238</v>
      </c>
      <c r="BHA32" s="747" t="s">
        <v>2239</v>
      </c>
      <c r="BHB32" s="747" t="s">
        <v>2240</v>
      </c>
      <c r="BHC32" s="747" t="s">
        <v>2241</v>
      </c>
      <c r="BHD32" s="747" t="s">
        <v>2242</v>
      </c>
      <c r="BHE32" s="747" t="s">
        <v>2243</v>
      </c>
      <c r="BHF32" s="747" t="s">
        <v>2244</v>
      </c>
      <c r="BHG32" s="747" t="s">
        <v>2245</v>
      </c>
      <c r="BHH32" s="747" t="s">
        <v>2246</v>
      </c>
      <c r="BHI32" s="747" t="s">
        <v>2247</v>
      </c>
      <c r="BHJ32" s="747" t="s">
        <v>2248</v>
      </c>
      <c r="BHK32" s="747" t="s">
        <v>2249</v>
      </c>
      <c r="BHL32" s="747" t="s">
        <v>2250</v>
      </c>
      <c r="BHM32" s="747" t="s">
        <v>2251</v>
      </c>
      <c r="BHN32" s="747" t="s">
        <v>2252</v>
      </c>
      <c r="BHO32" s="747" t="s">
        <v>2253</v>
      </c>
      <c r="BHP32" s="747" t="s">
        <v>2254</v>
      </c>
      <c r="BHQ32" s="747" t="s">
        <v>2255</v>
      </c>
      <c r="BHR32" s="747" t="s">
        <v>2256</v>
      </c>
      <c r="BHS32" s="747" t="s">
        <v>2257</v>
      </c>
      <c r="BHT32" s="747" t="s">
        <v>2258</v>
      </c>
      <c r="BHU32" s="747" t="s">
        <v>2259</v>
      </c>
      <c r="BHV32" s="747" t="s">
        <v>2260</v>
      </c>
      <c r="BHW32" s="747" t="s">
        <v>2261</v>
      </c>
      <c r="BHX32" s="747" t="s">
        <v>2262</v>
      </c>
      <c r="BHY32" s="747" t="s">
        <v>2263</v>
      </c>
      <c r="BHZ32" s="747" t="s">
        <v>2264</v>
      </c>
      <c r="BIA32" s="747" t="s">
        <v>2265</v>
      </c>
      <c r="BIB32" s="747" t="s">
        <v>2266</v>
      </c>
      <c r="BIC32" s="747" t="s">
        <v>2267</v>
      </c>
      <c r="BID32" s="747" t="s">
        <v>2268</v>
      </c>
      <c r="BIE32" s="747" t="s">
        <v>2269</v>
      </c>
      <c r="BIF32" s="747" t="s">
        <v>2270</v>
      </c>
      <c r="BIG32" s="747" t="s">
        <v>2271</v>
      </c>
      <c r="BIH32" s="747" t="s">
        <v>2272</v>
      </c>
      <c r="BII32" s="747" t="s">
        <v>2273</v>
      </c>
      <c r="BIJ32" s="747" t="s">
        <v>2274</v>
      </c>
      <c r="BIK32" s="747" t="s">
        <v>2275</v>
      </c>
      <c r="BIL32" s="747" t="s">
        <v>2276</v>
      </c>
      <c r="BIM32" s="747" t="s">
        <v>2277</v>
      </c>
      <c r="BIN32" s="747" t="s">
        <v>2278</v>
      </c>
      <c r="BIO32" s="747" t="s">
        <v>2279</v>
      </c>
      <c r="BIP32" s="747" t="s">
        <v>2280</v>
      </c>
      <c r="BIQ32" s="747" t="s">
        <v>2281</v>
      </c>
      <c r="BIR32" s="747" t="s">
        <v>2282</v>
      </c>
      <c r="BIS32" s="747" t="s">
        <v>2283</v>
      </c>
      <c r="BIT32" s="747" t="s">
        <v>2284</v>
      </c>
      <c r="BIU32" s="747" t="s">
        <v>2285</v>
      </c>
      <c r="BIV32" s="747" t="s">
        <v>2286</v>
      </c>
      <c r="BIW32" s="747" t="s">
        <v>2287</v>
      </c>
      <c r="BIX32" s="747" t="s">
        <v>2288</v>
      </c>
      <c r="BIY32" s="747" t="s">
        <v>2289</v>
      </c>
      <c r="BIZ32" s="747" t="s">
        <v>2290</v>
      </c>
      <c r="BJA32" s="747" t="s">
        <v>2291</v>
      </c>
      <c r="BJB32" s="747" t="s">
        <v>2292</v>
      </c>
      <c r="BJC32" s="747" t="s">
        <v>2293</v>
      </c>
      <c r="BJD32" s="747" t="s">
        <v>2294</v>
      </c>
      <c r="BJE32" s="747" t="s">
        <v>2295</v>
      </c>
      <c r="BJF32" s="747" t="s">
        <v>2296</v>
      </c>
      <c r="BJG32" s="747" t="s">
        <v>2297</v>
      </c>
      <c r="BJH32" s="747" t="s">
        <v>2298</v>
      </c>
      <c r="BJI32" s="747" t="s">
        <v>2299</v>
      </c>
      <c r="BJJ32" s="747" t="s">
        <v>2300</v>
      </c>
      <c r="BJK32" s="747" t="s">
        <v>2301</v>
      </c>
      <c r="BJL32" s="747" t="s">
        <v>2302</v>
      </c>
      <c r="BJM32" s="747" t="s">
        <v>2303</v>
      </c>
      <c r="BJN32" s="747" t="s">
        <v>2304</v>
      </c>
      <c r="BJO32" s="747" t="s">
        <v>2305</v>
      </c>
      <c r="BJP32" s="747" t="s">
        <v>2306</v>
      </c>
      <c r="BJQ32" s="747" t="s">
        <v>2307</v>
      </c>
      <c r="BJR32" s="747" t="s">
        <v>2308</v>
      </c>
      <c r="BJS32" s="747" t="s">
        <v>2309</v>
      </c>
      <c r="BJT32" s="747" t="s">
        <v>2310</v>
      </c>
      <c r="BJU32" s="747" t="s">
        <v>2311</v>
      </c>
      <c r="BJV32" s="747" t="s">
        <v>2312</v>
      </c>
      <c r="BJW32" s="747" t="s">
        <v>2313</v>
      </c>
      <c r="BJX32" s="747" t="s">
        <v>2314</v>
      </c>
      <c r="BJY32" s="747" t="s">
        <v>2315</v>
      </c>
      <c r="BJZ32" s="747" t="s">
        <v>2316</v>
      </c>
      <c r="BKA32" s="747" t="s">
        <v>2317</v>
      </c>
      <c r="BKB32" s="747" t="s">
        <v>2318</v>
      </c>
      <c r="BKC32" s="747" t="s">
        <v>2319</v>
      </c>
      <c r="BKD32" s="747" t="s">
        <v>2320</v>
      </c>
      <c r="BKE32" s="747" t="s">
        <v>2321</v>
      </c>
      <c r="BKF32" s="747" t="s">
        <v>2322</v>
      </c>
      <c r="BKG32" s="747" t="s">
        <v>2323</v>
      </c>
      <c r="BKH32" s="747" t="s">
        <v>2324</v>
      </c>
      <c r="BKI32" s="747" t="s">
        <v>2325</v>
      </c>
      <c r="BKJ32" s="747" t="s">
        <v>2326</v>
      </c>
      <c r="BKK32" s="747" t="s">
        <v>2327</v>
      </c>
      <c r="BKL32" s="747" t="s">
        <v>2328</v>
      </c>
      <c r="BKM32" s="747" t="s">
        <v>2329</v>
      </c>
      <c r="BKN32" s="747" t="s">
        <v>2330</v>
      </c>
      <c r="BKO32" s="747" t="s">
        <v>2331</v>
      </c>
      <c r="BKP32" s="747" t="s">
        <v>2332</v>
      </c>
      <c r="BKQ32" s="747" t="s">
        <v>2333</v>
      </c>
      <c r="BKR32" s="747" t="s">
        <v>2334</v>
      </c>
      <c r="BKS32" s="747" t="s">
        <v>2335</v>
      </c>
      <c r="BKT32" s="747" t="s">
        <v>2336</v>
      </c>
      <c r="BKU32" s="747" t="s">
        <v>2337</v>
      </c>
      <c r="BKV32" s="747" t="s">
        <v>2338</v>
      </c>
      <c r="BKW32" s="747" t="s">
        <v>2339</v>
      </c>
      <c r="BKX32" s="747" t="s">
        <v>2340</v>
      </c>
      <c r="BKY32" s="747" t="s">
        <v>2341</v>
      </c>
      <c r="BKZ32" s="747" t="s">
        <v>2342</v>
      </c>
      <c r="BLA32" s="747" t="s">
        <v>2343</v>
      </c>
      <c r="BLB32" s="747" t="s">
        <v>2344</v>
      </c>
      <c r="BLC32" s="747" t="s">
        <v>2345</v>
      </c>
      <c r="BLD32" s="747" t="s">
        <v>2346</v>
      </c>
      <c r="BLE32" s="747" t="s">
        <v>2347</v>
      </c>
      <c r="BLF32" s="747" t="s">
        <v>2348</v>
      </c>
      <c r="BLG32" s="747" t="s">
        <v>2349</v>
      </c>
      <c r="BLH32" s="747" t="s">
        <v>2350</v>
      </c>
      <c r="BLI32" s="747" t="s">
        <v>2351</v>
      </c>
      <c r="BLJ32" s="747" t="s">
        <v>2352</v>
      </c>
      <c r="BLK32" s="747" t="s">
        <v>2353</v>
      </c>
      <c r="BLL32" s="747" t="s">
        <v>2354</v>
      </c>
      <c r="BLM32" s="747" t="s">
        <v>2355</v>
      </c>
      <c r="BLN32" s="747" t="s">
        <v>2356</v>
      </c>
      <c r="BLO32" s="747" t="s">
        <v>2357</v>
      </c>
      <c r="BLP32" s="747" t="s">
        <v>2358</v>
      </c>
      <c r="BLQ32" s="747" t="s">
        <v>2359</v>
      </c>
      <c r="BLR32" s="747" t="s">
        <v>2360</v>
      </c>
      <c r="BLS32" s="747" t="s">
        <v>2361</v>
      </c>
      <c r="BLT32" s="747" t="s">
        <v>2362</v>
      </c>
      <c r="BLU32" s="747" t="s">
        <v>2363</v>
      </c>
      <c r="BLV32" s="747" t="s">
        <v>2364</v>
      </c>
      <c r="BLW32" s="747" t="s">
        <v>2365</v>
      </c>
      <c r="BLX32" s="747" t="s">
        <v>2366</v>
      </c>
      <c r="BLY32" s="747" t="s">
        <v>2367</v>
      </c>
      <c r="BLZ32" s="747" t="s">
        <v>2368</v>
      </c>
      <c r="BMA32" s="747" t="s">
        <v>2369</v>
      </c>
      <c r="BMB32" s="747" t="s">
        <v>2370</v>
      </c>
      <c r="BMC32" s="747" t="s">
        <v>2371</v>
      </c>
      <c r="BMD32" s="747" t="s">
        <v>2372</v>
      </c>
      <c r="BME32" s="747" t="s">
        <v>2373</v>
      </c>
      <c r="BMF32" s="747" t="s">
        <v>2374</v>
      </c>
      <c r="BMG32" s="747" t="s">
        <v>2375</v>
      </c>
      <c r="BMH32" s="747" t="s">
        <v>2376</v>
      </c>
      <c r="BMI32" s="747" t="s">
        <v>2377</v>
      </c>
      <c r="BMJ32" s="747" t="s">
        <v>2378</v>
      </c>
      <c r="BMK32" s="747" t="s">
        <v>2379</v>
      </c>
      <c r="BML32" s="747" t="s">
        <v>2380</v>
      </c>
      <c r="BMM32" s="747" t="s">
        <v>2381</v>
      </c>
      <c r="BMN32" s="747" t="s">
        <v>2382</v>
      </c>
      <c r="BMO32" s="747" t="s">
        <v>2383</v>
      </c>
      <c r="BMP32" s="747" t="s">
        <v>2384</v>
      </c>
      <c r="BMQ32" s="747" t="s">
        <v>2385</v>
      </c>
      <c r="BMR32" s="747" t="s">
        <v>2386</v>
      </c>
      <c r="BMS32" s="747" t="s">
        <v>2387</v>
      </c>
      <c r="BMT32" s="747" t="s">
        <v>2388</v>
      </c>
      <c r="BMU32" s="747" t="s">
        <v>2389</v>
      </c>
      <c r="BMV32" s="747" t="s">
        <v>2390</v>
      </c>
      <c r="BMW32" s="747" t="s">
        <v>2391</v>
      </c>
      <c r="BMX32" s="747" t="s">
        <v>2392</v>
      </c>
      <c r="BMY32" s="747" t="s">
        <v>2393</v>
      </c>
      <c r="BMZ32" s="747" t="s">
        <v>2394</v>
      </c>
      <c r="BNA32" s="747" t="s">
        <v>2395</v>
      </c>
      <c r="BNB32" s="747" t="s">
        <v>2396</v>
      </c>
      <c r="BNC32" s="747" t="s">
        <v>2397</v>
      </c>
      <c r="BND32" s="747" t="s">
        <v>2398</v>
      </c>
      <c r="BNE32" s="747" t="s">
        <v>2399</v>
      </c>
      <c r="BNF32" s="747" t="s">
        <v>2400</v>
      </c>
      <c r="BNG32" s="747" t="s">
        <v>2401</v>
      </c>
      <c r="BNH32" s="747" t="s">
        <v>2402</v>
      </c>
      <c r="BNI32" s="747" t="s">
        <v>2403</v>
      </c>
      <c r="BNJ32" s="747" t="s">
        <v>2404</v>
      </c>
      <c r="BNK32" s="747" t="s">
        <v>2405</v>
      </c>
      <c r="BNL32" s="747" t="s">
        <v>2406</v>
      </c>
      <c r="BNM32" s="747" t="s">
        <v>2407</v>
      </c>
      <c r="BNN32" s="747" t="s">
        <v>2408</v>
      </c>
      <c r="BNO32" s="747" t="s">
        <v>2409</v>
      </c>
      <c r="BNP32" s="747" t="s">
        <v>2410</v>
      </c>
      <c r="BNQ32" s="747" t="s">
        <v>2411</v>
      </c>
      <c r="BNR32" s="747" t="s">
        <v>2412</v>
      </c>
      <c r="BNS32" s="747" t="s">
        <v>2413</v>
      </c>
      <c r="BNT32" s="747" t="s">
        <v>2414</v>
      </c>
      <c r="BNU32" s="747" t="s">
        <v>2415</v>
      </c>
      <c r="BNV32" s="747" t="s">
        <v>2416</v>
      </c>
      <c r="BNW32" s="747" t="s">
        <v>2417</v>
      </c>
      <c r="BNX32" s="747" t="s">
        <v>2418</v>
      </c>
      <c r="BNY32" s="747" t="s">
        <v>2419</v>
      </c>
      <c r="BNZ32" s="747" t="s">
        <v>2420</v>
      </c>
      <c r="BOA32" s="747" t="s">
        <v>2421</v>
      </c>
      <c r="BOB32" s="747" t="s">
        <v>2422</v>
      </c>
      <c r="BOC32" s="747" t="s">
        <v>2423</v>
      </c>
      <c r="BOD32" s="747" t="s">
        <v>2424</v>
      </c>
      <c r="BOE32" s="747" t="s">
        <v>2425</v>
      </c>
      <c r="BOF32" s="747" t="s">
        <v>2426</v>
      </c>
      <c r="BOG32" s="747" t="s">
        <v>2427</v>
      </c>
      <c r="BOH32" s="747" t="s">
        <v>2428</v>
      </c>
      <c r="BOI32" s="747" t="s">
        <v>2429</v>
      </c>
      <c r="BOJ32" s="747" t="s">
        <v>2430</v>
      </c>
      <c r="BOK32" s="747" t="s">
        <v>2431</v>
      </c>
      <c r="BOL32" s="747" t="s">
        <v>2432</v>
      </c>
      <c r="BOM32" s="747" t="s">
        <v>2433</v>
      </c>
      <c r="BON32" s="747" t="s">
        <v>2434</v>
      </c>
      <c r="BOO32" s="747" t="s">
        <v>2435</v>
      </c>
      <c r="BOP32" s="747" t="s">
        <v>2436</v>
      </c>
      <c r="BOQ32" s="747" t="s">
        <v>2437</v>
      </c>
      <c r="BOR32" s="747" t="s">
        <v>2438</v>
      </c>
      <c r="BOS32" s="747" t="s">
        <v>2439</v>
      </c>
      <c r="BOT32" s="747" t="s">
        <v>2440</v>
      </c>
      <c r="BOU32" s="747" t="s">
        <v>2441</v>
      </c>
      <c r="BOV32" s="747" t="s">
        <v>2442</v>
      </c>
      <c r="BOW32" s="747" t="s">
        <v>2443</v>
      </c>
      <c r="BOX32" s="747" t="s">
        <v>2444</v>
      </c>
      <c r="BOY32" s="747" t="s">
        <v>2445</v>
      </c>
      <c r="BOZ32" s="747" t="s">
        <v>2446</v>
      </c>
      <c r="BPA32" s="747" t="s">
        <v>2447</v>
      </c>
      <c r="BPB32" s="747" t="s">
        <v>2448</v>
      </c>
      <c r="BPC32" s="747" t="s">
        <v>2449</v>
      </c>
      <c r="BPD32" s="747" t="s">
        <v>2450</v>
      </c>
      <c r="BPE32" s="747" t="s">
        <v>2451</v>
      </c>
      <c r="BPF32" s="747" t="s">
        <v>2452</v>
      </c>
      <c r="BPG32" s="747" t="s">
        <v>2453</v>
      </c>
      <c r="BPH32" s="747" t="s">
        <v>2454</v>
      </c>
      <c r="BPI32" s="747" t="s">
        <v>2455</v>
      </c>
      <c r="BPJ32" s="747" t="s">
        <v>2456</v>
      </c>
      <c r="BPK32" s="747" t="s">
        <v>2457</v>
      </c>
      <c r="BPL32" s="747" t="s">
        <v>2458</v>
      </c>
      <c r="BPM32" s="747" t="s">
        <v>2459</v>
      </c>
      <c r="BPN32" s="747" t="s">
        <v>2460</v>
      </c>
      <c r="BPO32" s="747" t="s">
        <v>2461</v>
      </c>
      <c r="BPP32" s="747" t="s">
        <v>2462</v>
      </c>
      <c r="BPQ32" s="747" t="s">
        <v>2463</v>
      </c>
      <c r="BPR32" s="747" t="s">
        <v>2464</v>
      </c>
      <c r="BPS32" s="747" t="s">
        <v>2465</v>
      </c>
      <c r="BPT32" s="747" t="s">
        <v>2466</v>
      </c>
      <c r="BPU32" s="747" t="s">
        <v>2467</v>
      </c>
      <c r="BPV32" s="747" t="s">
        <v>2468</v>
      </c>
      <c r="BPW32" s="747" t="s">
        <v>2469</v>
      </c>
      <c r="BPX32" s="747" t="s">
        <v>2470</v>
      </c>
      <c r="BPY32" s="747" t="s">
        <v>2471</v>
      </c>
      <c r="BPZ32" s="747" t="s">
        <v>2472</v>
      </c>
      <c r="BQA32" s="747" t="s">
        <v>2473</v>
      </c>
      <c r="BQB32" s="747" t="s">
        <v>2474</v>
      </c>
      <c r="BQC32" s="747" t="s">
        <v>2475</v>
      </c>
      <c r="BQD32" s="747" t="s">
        <v>2476</v>
      </c>
      <c r="BQE32" s="747" t="s">
        <v>2477</v>
      </c>
      <c r="BQF32" s="747" t="s">
        <v>2478</v>
      </c>
      <c r="BQG32" s="747" t="s">
        <v>2479</v>
      </c>
      <c r="BQH32" s="747" t="s">
        <v>2480</v>
      </c>
      <c r="BQI32" s="747" t="s">
        <v>2481</v>
      </c>
      <c r="BQJ32" s="747" t="s">
        <v>2482</v>
      </c>
      <c r="BQK32" s="747" t="s">
        <v>2483</v>
      </c>
      <c r="BQL32" s="747" t="s">
        <v>2484</v>
      </c>
      <c r="BQM32" s="747" t="s">
        <v>2485</v>
      </c>
      <c r="BQN32" s="747" t="s">
        <v>2486</v>
      </c>
      <c r="BQO32" s="747" t="s">
        <v>2487</v>
      </c>
      <c r="BQP32" s="747" t="s">
        <v>2488</v>
      </c>
      <c r="BQQ32" s="747" t="s">
        <v>2489</v>
      </c>
      <c r="BQR32" s="747" t="s">
        <v>2490</v>
      </c>
      <c r="BQS32" s="747" t="s">
        <v>2491</v>
      </c>
      <c r="BQT32" s="747" t="s">
        <v>2492</v>
      </c>
      <c r="BQU32" s="747" t="s">
        <v>2493</v>
      </c>
      <c r="BQV32" s="747" t="s">
        <v>2494</v>
      </c>
      <c r="BQW32" s="747" t="s">
        <v>2495</v>
      </c>
      <c r="BQX32" s="747" t="s">
        <v>2496</v>
      </c>
      <c r="BQY32" s="747" t="s">
        <v>2497</v>
      </c>
      <c r="BQZ32" s="747" t="s">
        <v>2498</v>
      </c>
      <c r="BRA32" s="747" t="s">
        <v>2499</v>
      </c>
      <c r="BRB32" s="747" t="s">
        <v>2500</v>
      </c>
      <c r="BRC32" s="747" t="s">
        <v>2501</v>
      </c>
      <c r="BRD32" s="747" t="s">
        <v>2502</v>
      </c>
      <c r="BRE32" s="747" t="s">
        <v>2503</v>
      </c>
      <c r="BRF32" s="747" t="s">
        <v>2504</v>
      </c>
      <c r="BRG32" s="747" t="s">
        <v>2505</v>
      </c>
      <c r="BRH32" s="747" t="s">
        <v>2506</v>
      </c>
      <c r="BRI32" s="747" t="s">
        <v>2507</v>
      </c>
      <c r="BRJ32" s="747" t="s">
        <v>2508</v>
      </c>
      <c r="BRK32" s="747" t="s">
        <v>2509</v>
      </c>
      <c r="BRL32" s="747" t="s">
        <v>2510</v>
      </c>
      <c r="BRM32" s="747" t="s">
        <v>2511</v>
      </c>
      <c r="BRN32" s="747" t="s">
        <v>2512</v>
      </c>
      <c r="BRO32" s="747" t="s">
        <v>2513</v>
      </c>
      <c r="BRP32" s="747" t="s">
        <v>2514</v>
      </c>
      <c r="BRQ32" s="747" t="s">
        <v>2515</v>
      </c>
      <c r="BRR32" s="747" t="s">
        <v>2516</v>
      </c>
      <c r="BRS32" s="747" t="s">
        <v>2517</v>
      </c>
      <c r="BRT32" s="747" t="s">
        <v>2518</v>
      </c>
      <c r="BRU32" s="747" t="s">
        <v>2519</v>
      </c>
      <c r="BRV32" s="747" t="s">
        <v>2520</v>
      </c>
      <c r="BRW32" s="747" t="s">
        <v>2521</v>
      </c>
      <c r="BRX32" s="747" t="s">
        <v>2522</v>
      </c>
      <c r="BRY32" s="747" t="s">
        <v>2523</v>
      </c>
      <c r="BRZ32" s="747" t="s">
        <v>2524</v>
      </c>
      <c r="BSA32" s="747" t="s">
        <v>2525</v>
      </c>
      <c r="BSB32" s="747" t="s">
        <v>2526</v>
      </c>
      <c r="BSC32" s="747" t="s">
        <v>2527</v>
      </c>
      <c r="BSD32" s="747" t="s">
        <v>2528</v>
      </c>
      <c r="BSE32" s="747" t="s">
        <v>2529</v>
      </c>
      <c r="BSF32" s="747" t="s">
        <v>2530</v>
      </c>
      <c r="BSG32" s="747" t="s">
        <v>2531</v>
      </c>
      <c r="BSH32" s="747" t="s">
        <v>2532</v>
      </c>
      <c r="BSI32" s="747" t="s">
        <v>2533</v>
      </c>
      <c r="BSJ32" s="747" t="s">
        <v>2534</v>
      </c>
      <c r="BSK32" s="747" t="s">
        <v>2535</v>
      </c>
      <c r="BSL32" s="747" t="s">
        <v>2536</v>
      </c>
      <c r="BSM32" s="747" t="s">
        <v>2537</v>
      </c>
      <c r="BSN32" s="747" t="s">
        <v>2538</v>
      </c>
      <c r="BSO32" s="747" t="s">
        <v>2539</v>
      </c>
      <c r="BSP32" s="747" t="s">
        <v>2540</v>
      </c>
      <c r="BSQ32" s="747" t="s">
        <v>2541</v>
      </c>
      <c r="BSR32" s="747" t="s">
        <v>2542</v>
      </c>
      <c r="BSS32" s="747" t="s">
        <v>2543</v>
      </c>
      <c r="BST32" s="747" t="s">
        <v>2544</v>
      </c>
      <c r="BSU32" s="747" t="s">
        <v>2545</v>
      </c>
      <c r="BSV32" s="747" t="s">
        <v>2546</v>
      </c>
      <c r="BSW32" s="747" t="s">
        <v>2547</v>
      </c>
      <c r="BSX32" s="747" t="s">
        <v>2548</v>
      </c>
      <c r="BSY32" s="747" t="s">
        <v>2549</v>
      </c>
      <c r="BSZ32" s="747" t="s">
        <v>2550</v>
      </c>
      <c r="BTA32" s="747" t="s">
        <v>2551</v>
      </c>
      <c r="BTB32" s="747" t="s">
        <v>2552</v>
      </c>
      <c r="BTC32" s="747" t="s">
        <v>2553</v>
      </c>
      <c r="BTD32" s="747" t="s">
        <v>2554</v>
      </c>
      <c r="BTE32" s="747" t="s">
        <v>2555</v>
      </c>
      <c r="BTF32" s="747" t="s">
        <v>2556</v>
      </c>
      <c r="BTG32" s="747" t="s">
        <v>2557</v>
      </c>
      <c r="BTH32" s="747" t="s">
        <v>2558</v>
      </c>
      <c r="BTI32" s="747" t="s">
        <v>2559</v>
      </c>
      <c r="BTJ32" s="747" t="s">
        <v>2560</v>
      </c>
      <c r="BTK32" s="747" t="s">
        <v>2561</v>
      </c>
      <c r="BTL32" s="747" t="s">
        <v>2562</v>
      </c>
      <c r="BTM32" s="747" t="s">
        <v>2563</v>
      </c>
      <c r="BTN32" s="747" t="s">
        <v>2564</v>
      </c>
      <c r="BTO32" s="747" t="s">
        <v>2565</v>
      </c>
      <c r="BTP32" s="747" t="s">
        <v>2566</v>
      </c>
      <c r="BTQ32" s="747" t="s">
        <v>2567</v>
      </c>
      <c r="BTR32" s="747" t="s">
        <v>2568</v>
      </c>
      <c r="BTS32" s="747" t="s">
        <v>2569</v>
      </c>
      <c r="BTT32" s="747" t="s">
        <v>2570</v>
      </c>
      <c r="BTU32" s="747" t="s">
        <v>2571</v>
      </c>
      <c r="BTV32" s="747" t="s">
        <v>2572</v>
      </c>
      <c r="BTW32" s="747" t="s">
        <v>2573</v>
      </c>
      <c r="BTX32" s="747" t="s">
        <v>2574</v>
      </c>
      <c r="BTY32" s="747" t="s">
        <v>2575</v>
      </c>
      <c r="BTZ32" s="747" t="s">
        <v>2576</v>
      </c>
      <c r="BUA32" s="747" t="s">
        <v>2577</v>
      </c>
      <c r="BUB32" s="747" t="s">
        <v>2578</v>
      </c>
      <c r="BUC32" s="747" t="s">
        <v>2579</v>
      </c>
      <c r="BUD32" s="747" t="s">
        <v>2580</v>
      </c>
      <c r="BUE32" s="747" t="s">
        <v>2581</v>
      </c>
      <c r="BUF32" s="747" t="s">
        <v>2582</v>
      </c>
      <c r="BUG32" s="747" t="s">
        <v>2583</v>
      </c>
      <c r="BUH32" s="747" t="s">
        <v>2584</v>
      </c>
      <c r="BUI32" s="747" t="s">
        <v>2585</v>
      </c>
      <c r="BUJ32" s="747" t="s">
        <v>2586</v>
      </c>
      <c r="BUK32" s="747" t="s">
        <v>2587</v>
      </c>
      <c r="BUL32" s="747" t="s">
        <v>2588</v>
      </c>
      <c r="BUM32" s="747" t="s">
        <v>2589</v>
      </c>
      <c r="BUN32" s="747" t="s">
        <v>2590</v>
      </c>
      <c r="BUO32" s="747" t="s">
        <v>2591</v>
      </c>
      <c r="BUP32" s="747" t="s">
        <v>2592</v>
      </c>
      <c r="BUQ32" s="747" t="s">
        <v>2593</v>
      </c>
      <c r="BUR32" s="747" t="s">
        <v>2594</v>
      </c>
      <c r="BUS32" s="747" t="s">
        <v>2595</v>
      </c>
      <c r="BUT32" s="747" t="s">
        <v>2596</v>
      </c>
      <c r="BUU32" s="747" t="s">
        <v>2597</v>
      </c>
      <c r="BUV32" s="747" t="s">
        <v>2598</v>
      </c>
      <c r="BUW32" s="747" t="s">
        <v>2599</v>
      </c>
      <c r="BUX32" s="747" t="s">
        <v>2600</v>
      </c>
      <c r="BUY32" s="747" t="s">
        <v>2601</v>
      </c>
      <c r="BUZ32" s="747" t="s">
        <v>2602</v>
      </c>
      <c r="BVA32" s="747" t="s">
        <v>2603</v>
      </c>
      <c r="BVB32" s="747" t="s">
        <v>2604</v>
      </c>
      <c r="BVC32" s="747" t="s">
        <v>2605</v>
      </c>
      <c r="BVD32" s="747" t="s">
        <v>2606</v>
      </c>
      <c r="BVE32" s="747" t="s">
        <v>2607</v>
      </c>
      <c r="BVF32" s="747" t="s">
        <v>2608</v>
      </c>
      <c r="BVG32" s="747" t="s">
        <v>2609</v>
      </c>
      <c r="BVH32" s="747" t="s">
        <v>2610</v>
      </c>
      <c r="BVI32" s="747" t="s">
        <v>2611</v>
      </c>
      <c r="BVJ32" s="747" t="s">
        <v>2612</v>
      </c>
      <c r="BVK32" s="747" t="s">
        <v>2613</v>
      </c>
      <c r="BVL32" s="747" t="s">
        <v>2614</v>
      </c>
      <c r="BVM32" s="747" t="s">
        <v>2615</v>
      </c>
      <c r="BVN32" s="747" t="s">
        <v>2616</v>
      </c>
      <c r="BVO32" s="747" t="s">
        <v>2617</v>
      </c>
      <c r="BVP32" s="747" t="s">
        <v>2618</v>
      </c>
      <c r="BVQ32" s="747" t="s">
        <v>2619</v>
      </c>
      <c r="BVR32" s="747" t="s">
        <v>2620</v>
      </c>
      <c r="BVS32" s="747" t="s">
        <v>2621</v>
      </c>
      <c r="BVT32" s="747" t="s">
        <v>2622</v>
      </c>
      <c r="BVU32" s="747" t="s">
        <v>2623</v>
      </c>
      <c r="BVV32" s="747" t="s">
        <v>2624</v>
      </c>
      <c r="BVW32" s="747" t="s">
        <v>2625</v>
      </c>
      <c r="BVX32" s="747" t="s">
        <v>2626</v>
      </c>
      <c r="BVY32" s="747" t="s">
        <v>2627</v>
      </c>
      <c r="BVZ32" s="747" t="s">
        <v>2628</v>
      </c>
      <c r="BWA32" s="747" t="s">
        <v>2629</v>
      </c>
      <c r="BWB32" s="747" t="s">
        <v>2630</v>
      </c>
      <c r="BWC32" s="747" t="s">
        <v>2631</v>
      </c>
      <c r="BWD32" s="747" t="s">
        <v>2632</v>
      </c>
      <c r="BWE32" s="747" t="s">
        <v>2633</v>
      </c>
      <c r="BWF32" s="747" t="s">
        <v>2634</v>
      </c>
      <c r="BWG32" s="747" t="s">
        <v>2635</v>
      </c>
      <c r="BWH32" s="747" t="s">
        <v>2636</v>
      </c>
      <c r="BWI32" s="747" t="s">
        <v>2637</v>
      </c>
      <c r="BWJ32" s="747" t="s">
        <v>2638</v>
      </c>
      <c r="BWK32" s="747" t="s">
        <v>2639</v>
      </c>
      <c r="BWL32" s="747" t="s">
        <v>2640</v>
      </c>
      <c r="BWM32" s="747" t="s">
        <v>2641</v>
      </c>
      <c r="BWN32" s="747" t="s">
        <v>2642</v>
      </c>
      <c r="BWO32" s="747" t="s">
        <v>2643</v>
      </c>
      <c r="BWP32" s="747" t="s">
        <v>2644</v>
      </c>
      <c r="BWQ32" s="747" t="s">
        <v>2645</v>
      </c>
      <c r="BWR32" s="747" t="s">
        <v>2646</v>
      </c>
      <c r="BWS32" s="747" t="s">
        <v>2647</v>
      </c>
      <c r="BWT32" s="747" t="s">
        <v>2648</v>
      </c>
      <c r="BWU32" s="747" t="s">
        <v>2649</v>
      </c>
      <c r="BWV32" s="747" t="s">
        <v>2650</v>
      </c>
      <c r="BWW32" s="747" t="s">
        <v>2651</v>
      </c>
      <c r="BWX32" s="747" t="s">
        <v>2652</v>
      </c>
      <c r="BWY32" s="747" t="s">
        <v>2653</v>
      </c>
      <c r="BWZ32" s="747" t="s">
        <v>2654</v>
      </c>
      <c r="BXA32" s="747" t="s">
        <v>2655</v>
      </c>
      <c r="BXB32" s="747" t="s">
        <v>2656</v>
      </c>
      <c r="BXC32" s="747" t="s">
        <v>2657</v>
      </c>
      <c r="BXD32" s="747" t="s">
        <v>2658</v>
      </c>
      <c r="BXE32" s="747" t="s">
        <v>2659</v>
      </c>
      <c r="BXF32" s="747" t="s">
        <v>2660</v>
      </c>
      <c r="BXG32" s="747" t="s">
        <v>2661</v>
      </c>
      <c r="BXH32" s="747" t="s">
        <v>2662</v>
      </c>
      <c r="BXI32" s="747" t="s">
        <v>2663</v>
      </c>
      <c r="BXJ32" s="747" t="s">
        <v>2664</v>
      </c>
      <c r="BXK32" s="747" t="s">
        <v>2665</v>
      </c>
      <c r="BXL32" s="747" t="s">
        <v>2666</v>
      </c>
      <c r="BXM32" s="747" t="s">
        <v>2667</v>
      </c>
      <c r="BXN32" s="747" t="s">
        <v>2668</v>
      </c>
      <c r="BXO32" s="747" t="s">
        <v>2669</v>
      </c>
      <c r="BXP32" s="747" t="s">
        <v>2670</v>
      </c>
      <c r="BXQ32" s="747" t="s">
        <v>2671</v>
      </c>
      <c r="BXR32" s="747" t="s">
        <v>2672</v>
      </c>
      <c r="BXS32" s="747" t="s">
        <v>2673</v>
      </c>
      <c r="BXT32" s="747" t="s">
        <v>2674</v>
      </c>
      <c r="BXU32" s="747" t="s">
        <v>2675</v>
      </c>
      <c r="BXV32" s="747" t="s">
        <v>2676</v>
      </c>
      <c r="BXW32" s="747" t="s">
        <v>2677</v>
      </c>
      <c r="BXX32" s="747" t="s">
        <v>2678</v>
      </c>
      <c r="BXY32" s="747" t="s">
        <v>2679</v>
      </c>
      <c r="BXZ32" s="747" t="s">
        <v>2680</v>
      </c>
      <c r="BYA32" s="747" t="s">
        <v>2681</v>
      </c>
      <c r="BYB32" s="747" t="s">
        <v>2682</v>
      </c>
      <c r="BYC32" s="747" t="s">
        <v>2683</v>
      </c>
      <c r="BYD32" s="747" t="s">
        <v>2684</v>
      </c>
      <c r="BYE32" s="747" t="s">
        <v>2685</v>
      </c>
      <c r="BYF32" s="747" t="s">
        <v>2686</v>
      </c>
      <c r="BYG32" s="747" t="s">
        <v>2687</v>
      </c>
      <c r="BYH32" s="747" t="s">
        <v>2688</v>
      </c>
      <c r="BYI32" s="747" t="s">
        <v>2689</v>
      </c>
      <c r="BYJ32" s="747" t="s">
        <v>2690</v>
      </c>
      <c r="BYK32" s="747" t="s">
        <v>2691</v>
      </c>
      <c r="BYL32" s="747" t="s">
        <v>2692</v>
      </c>
      <c r="BYM32" s="747" t="s">
        <v>2693</v>
      </c>
      <c r="BYN32" s="747" t="s">
        <v>2694</v>
      </c>
      <c r="BYO32" s="747" t="s">
        <v>2695</v>
      </c>
      <c r="BYP32" s="747" t="s">
        <v>2696</v>
      </c>
      <c r="BYQ32" s="747" t="s">
        <v>2697</v>
      </c>
      <c r="BYR32" s="747" t="s">
        <v>2698</v>
      </c>
      <c r="BYS32" s="747" t="s">
        <v>2699</v>
      </c>
      <c r="BYT32" s="747" t="s">
        <v>2700</v>
      </c>
      <c r="BYU32" s="747" t="s">
        <v>2701</v>
      </c>
      <c r="BYV32" s="747" t="s">
        <v>2702</v>
      </c>
      <c r="BYW32" s="747" t="s">
        <v>2703</v>
      </c>
      <c r="BYX32" s="747" t="s">
        <v>2704</v>
      </c>
      <c r="BYY32" s="747" t="s">
        <v>2705</v>
      </c>
      <c r="BYZ32" s="747" t="s">
        <v>2706</v>
      </c>
      <c r="BZA32" s="747" t="s">
        <v>2707</v>
      </c>
      <c r="BZB32" s="747" t="s">
        <v>2708</v>
      </c>
      <c r="BZC32" s="747" t="s">
        <v>2709</v>
      </c>
      <c r="BZD32" s="747" t="s">
        <v>2710</v>
      </c>
      <c r="BZE32" s="747" t="s">
        <v>2711</v>
      </c>
      <c r="BZF32" s="747" t="s">
        <v>2712</v>
      </c>
      <c r="BZG32" s="747" t="s">
        <v>2713</v>
      </c>
      <c r="BZH32" s="747" t="s">
        <v>2714</v>
      </c>
      <c r="BZI32" s="747" t="s">
        <v>2715</v>
      </c>
      <c r="BZJ32" s="747" t="s">
        <v>2716</v>
      </c>
      <c r="BZK32" s="747" t="s">
        <v>2717</v>
      </c>
      <c r="BZL32" s="747" t="s">
        <v>2718</v>
      </c>
      <c r="BZM32" s="747" t="s">
        <v>2719</v>
      </c>
      <c r="BZN32" s="747" t="s">
        <v>2720</v>
      </c>
      <c r="BZO32" s="747" t="s">
        <v>2721</v>
      </c>
      <c r="BZP32" s="747" t="s">
        <v>2722</v>
      </c>
      <c r="BZQ32" s="747" t="s">
        <v>2723</v>
      </c>
      <c r="BZR32" s="747" t="s">
        <v>2724</v>
      </c>
      <c r="BZS32" s="747" t="s">
        <v>2725</v>
      </c>
      <c r="BZT32" s="747" t="s">
        <v>2726</v>
      </c>
      <c r="BZU32" s="747" t="s">
        <v>2727</v>
      </c>
      <c r="BZV32" s="747" t="s">
        <v>2728</v>
      </c>
      <c r="BZW32" s="747" t="s">
        <v>2729</v>
      </c>
      <c r="BZX32" s="747" t="s">
        <v>2730</v>
      </c>
      <c r="BZY32" s="747" t="s">
        <v>2731</v>
      </c>
      <c r="BZZ32" s="747" t="s">
        <v>2732</v>
      </c>
      <c r="CAA32" s="747" t="s">
        <v>2733</v>
      </c>
      <c r="CAB32" s="747" t="s">
        <v>2734</v>
      </c>
      <c r="CAC32" s="747" t="s">
        <v>2735</v>
      </c>
      <c r="CAD32" s="747" t="s">
        <v>2736</v>
      </c>
      <c r="CAE32" s="747" t="s">
        <v>2737</v>
      </c>
      <c r="CAF32" s="747" t="s">
        <v>2738</v>
      </c>
      <c r="CAG32" s="747" t="s">
        <v>2739</v>
      </c>
      <c r="CAH32" s="747" t="s">
        <v>2740</v>
      </c>
      <c r="CAI32" s="747" t="s">
        <v>2741</v>
      </c>
      <c r="CAJ32" s="747" t="s">
        <v>2742</v>
      </c>
      <c r="CAK32" s="747" t="s">
        <v>2743</v>
      </c>
      <c r="CAL32" s="747" t="s">
        <v>2744</v>
      </c>
      <c r="CAM32" s="747" t="s">
        <v>2745</v>
      </c>
      <c r="CAN32" s="747" t="s">
        <v>2746</v>
      </c>
      <c r="CAO32" s="747" t="s">
        <v>2747</v>
      </c>
      <c r="CAP32" s="747" t="s">
        <v>2748</v>
      </c>
      <c r="CAQ32" s="747" t="s">
        <v>2749</v>
      </c>
      <c r="CAR32" s="747" t="s">
        <v>2750</v>
      </c>
      <c r="CAS32" s="747" t="s">
        <v>2751</v>
      </c>
      <c r="CAT32" s="747" t="s">
        <v>2752</v>
      </c>
      <c r="CAU32" s="747" t="s">
        <v>2753</v>
      </c>
      <c r="CAV32" s="747" t="s">
        <v>2754</v>
      </c>
      <c r="CAW32" s="747" t="s">
        <v>2755</v>
      </c>
      <c r="CAX32" s="747" t="s">
        <v>2756</v>
      </c>
      <c r="CAY32" s="747" t="s">
        <v>2757</v>
      </c>
      <c r="CAZ32" s="747" t="s">
        <v>2758</v>
      </c>
      <c r="CBA32" s="747" t="s">
        <v>2759</v>
      </c>
      <c r="CBB32" s="747" t="s">
        <v>2760</v>
      </c>
      <c r="CBC32" s="747" t="s">
        <v>2761</v>
      </c>
      <c r="CBD32" s="747" t="s">
        <v>2762</v>
      </c>
      <c r="CBE32" s="747" t="s">
        <v>2763</v>
      </c>
      <c r="CBF32" s="747" t="s">
        <v>2764</v>
      </c>
      <c r="CBG32" s="747" t="s">
        <v>2765</v>
      </c>
      <c r="CBH32" s="747" t="s">
        <v>2766</v>
      </c>
      <c r="CBI32" s="747" t="s">
        <v>2767</v>
      </c>
      <c r="CBJ32" s="747" t="s">
        <v>2768</v>
      </c>
      <c r="CBK32" s="747" t="s">
        <v>2769</v>
      </c>
      <c r="CBL32" s="747" t="s">
        <v>2770</v>
      </c>
      <c r="CBM32" s="747" t="s">
        <v>2771</v>
      </c>
      <c r="CBN32" s="747" t="s">
        <v>2772</v>
      </c>
      <c r="CBO32" s="747" t="s">
        <v>2773</v>
      </c>
      <c r="CBP32" s="747" t="s">
        <v>2774</v>
      </c>
      <c r="CBQ32" s="747" t="s">
        <v>2775</v>
      </c>
      <c r="CBR32" s="747" t="s">
        <v>2776</v>
      </c>
      <c r="CBS32" s="747" t="s">
        <v>2777</v>
      </c>
      <c r="CBT32" s="747" t="s">
        <v>2778</v>
      </c>
      <c r="CBU32" s="747" t="s">
        <v>2779</v>
      </c>
      <c r="CBV32" s="747" t="s">
        <v>2780</v>
      </c>
      <c r="CBW32" s="747" t="s">
        <v>2781</v>
      </c>
      <c r="CBX32" s="747" t="s">
        <v>2782</v>
      </c>
      <c r="CBY32" s="747" t="s">
        <v>2783</v>
      </c>
      <c r="CBZ32" s="747" t="s">
        <v>2784</v>
      </c>
      <c r="CCA32" s="747" t="s">
        <v>2785</v>
      </c>
      <c r="CCB32" s="747" t="s">
        <v>2786</v>
      </c>
      <c r="CCC32" s="747" t="s">
        <v>2787</v>
      </c>
      <c r="CCD32" s="747" t="s">
        <v>2788</v>
      </c>
      <c r="CCE32" s="747" t="s">
        <v>2789</v>
      </c>
      <c r="CCF32" s="747" t="s">
        <v>2790</v>
      </c>
      <c r="CCG32" s="747" t="s">
        <v>2791</v>
      </c>
      <c r="CCH32" s="747" t="s">
        <v>2792</v>
      </c>
      <c r="CCI32" s="747" t="s">
        <v>2793</v>
      </c>
      <c r="CCJ32" s="747" t="s">
        <v>2794</v>
      </c>
      <c r="CCK32" s="747" t="s">
        <v>2795</v>
      </c>
      <c r="CCL32" s="747" t="s">
        <v>2796</v>
      </c>
      <c r="CCM32" s="747" t="s">
        <v>2797</v>
      </c>
      <c r="CCN32" s="747" t="s">
        <v>2798</v>
      </c>
      <c r="CCO32" s="747" t="s">
        <v>2799</v>
      </c>
      <c r="CCP32" s="747" t="s">
        <v>2800</v>
      </c>
      <c r="CCQ32" s="747" t="s">
        <v>2801</v>
      </c>
      <c r="CCR32" s="747" t="s">
        <v>2802</v>
      </c>
      <c r="CCS32" s="747" t="s">
        <v>2803</v>
      </c>
      <c r="CCT32" s="747" t="s">
        <v>2804</v>
      </c>
      <c r="CCU32" s="747" t="s">
        <v>2805</v>
      </c>
      <c r="CCV32" s="747" t="s">
        <v>2806</v>
      </c>
      <c r="CCW32" s="747" t="s">
        <v>2807</v>
      </c>
      <c r="CCX32" s="747" t="s">
        <v>2808</v>
      </c>
      <c r="CCY32" s="747" t="s">
        <v>2809</v>
      </c>
      <c r="CCZ32" s="747" t="s">
        <v>2810</v>
      </c>
      <c r="CDA32" s="747" t="s">
        <v>2811</v>
      </c>
      <c r="CDB32" s="747" t="s">
        <v>2812</v>
      </c>
      <c r="CDC32" s="747" t="s">
        <v>2813</v>
      </c>
      <c r="CDD32" s="747" t="s">
        <v>2814</v>
      </c>
      <c r="CDE32" s="747" t="s">
        <v>2815</v>
      </c>
      <c r="CDF32" s="747" t="s">
        <v>2816</v>
      </c>
      <c r="CDG32" s="747" t="s">
        <v>2817</v>
      </c>
      <c r="CDH32" s="747" t="s">
        <v>2818</v>
      </c>
      <c r="CDI32" s="747" t="s">
        <v>2819</v>
      </c>
      <c r="CDJ32" s="747" t="s">
        <v>2820</v>
      </c>
      <c r="CDK32" s="747" t="s">
        <v>2821</v>
      </c>
      <c r="CDL32" s="747" t="s">
        <v>2822</v>
      </c>
      <c r="CDM32" s="747" t="s">
        <v>2823</v>
      </c>
      <c r="CDN32" s="747" t="s">
        <v>2824</v>
      </c>
      <c r="CDO32" s="747" t="s">
        <v>2825</v>
      </c>
      <c r="CDP32" s="747" t="s">
        <v>2826</v>
      </c>
      <c r="CDQ32" s="747" t="s">
        <v>2827</v>
      </c>
      <c r="CDR32" s="747" t="s">
        <v>2828</v>
      </c>
      <c r="CDS32" s="747" t="s">
        <v>2829</v>
      </c>
      <c r="CDT32" s="747" t="s">
        <v>2830</v>
      </c>
      <c r="CDU32" s="747" t="s">
        <v>2831</v>
      </c>
      <c r="CDV32" s="747" t="s">
        <v>2832</v>
      </c>
      <c r="CDW32" s="747" t="s">
        <v>2833</v>
      </c>
      <c r="CDX32" s="747" t="s">
        <v>2834</v>
      </c>
      <c r="CDY32" s="747" t="s">
        <v>2835</v>
      </c>
      <c r="CDZ32" s="747" t="s">
        <v>2836</v>
      </c>
      <c r="CEA32" s="747" t="s">
        <v>2837</v>
      </c>
      <c r="CEB32" s="747" t="s">
        <v>2838</v>
      </c>
      <c r="CEC32" s="747" t="s">
        <v>2839</v>
      </c>
      <c r="CED32" s="747" t="s">
        <v>2840</v>
      </c>
      <c r="CEE32" s="747" t="s">
        <v>2841</v>
      </c>
      <c r="CEF32" s="747" t="s">
        <v>2842</v>
      </c>
      <c r="CEG32" s="747" t="s">
        <v>2843</v>
      </c>
      <c r="CEH32" s="747" t="s">
        <v>2844</v>
      </c>
      <c r="CEI32" s="747" t="s">
        <v>2845</v>
      </c>
      <c r="CEJ32" s="747" t="s">
        <v>2846</v>
      </c>
      <c r="CEK32" s="747" t="s">
        <v>2847</v>
      </c>
      <c r="CEL32" s="747" t="s">
        <v>2848</v>
      </c>
      <c r="CEM32" s="747" t="s">
        <v>2849</v>
      </c>
      <c r="CEN32" s="747" t="s">
        <v>2850</v>
      </c>
      <c r="CEO32" s="747" t="s">
        <v>2851</v>
      </c>
      <c r="CEP32" s="747" t="s">
        <v>2852</v>
      </c>
      <c r="CEQ32" s="747" t="s">
        <v>2853</v>
      </c>
      <c r="CER32" s="747" t="s">
        <v>2854</v>
      </c>
      <c r="CES32" s="747" t="s">
        <v>2855</v>
      </c>
      <c r="CET32" s="747" t="s">
        <v>2856</v>
      </c>
      <c r="CEU32" s="747" t="s">
        <v>2857</v>
      </c>
      <c r="CEV32" s="747" t="s">
        <v>2858</v>
      </c>
      <c r="CEW32" s="747" t="s">
        <v>2859</v>
      </c>
      <c r="CEX32" s="747" t="s">
        <v>2860</v>
      </c>
      <c r="CEY32" s="747" t="s">
        <v>2861</v>
      </c>
      <c r="CEZ32" s="747" t="s">
        <v>2862</v>
      </c>
      <c r="CFA32" s="747" t="s">
        <v>2863</v>
      </c>
      <c r="CFB32" s="747" t="s">
        <v>2864</v>
      </c>
      <c r="CFC32" s="747" t="s">
        <v>2865</v>
      </c>
      <c r="CFD32" s="747" t="s">
        <v>2866</v>
      </c>
      <c r="CFE32" s="747" t="s">
        <v>2867</v>
      </c>
      <c r="CFF32" s="747" t="s">
        <v>2868</v>
      </c>
      <c r="CFG32" s="747" t="s">
        <v>2869</v>
      </c>
      <c r="CFH32" s="747" t="s">
        <v>2870</v>
      </c>
      <c r="CFI32" s="747" t="s">
        <v>2871</v>
      </c>
      <c r="CFJ32" s="747" t="s">
        <v>2872</v>
      </c>
      <c r="CFK32" s="747" t="s">
        <v>2873</v>
      </c>
      <c r="CFL32" s="747" t="s">
        <v>2874</v>
      </c>
      <c r="CFM32" s="747" t="s">
        <v>2875</v>
      </c>
      <c r="CFN32" s="747" t="s">
        <v>2876</v>
      </c>
      <c r="CFO32" s="747" t="s">
        <v>2877</v>
      </c>
      <c r="CFP32" s="747" t="s">
        <v>2878</v>
      </c>
      <c r="CFQ32" s="747" t="s">
        <v>2879</v>
      </c>
      <c r="CFR32" s="747" t="s">
        <v>2880</v>
      </c>
      <c r="CFS32" s="747" t="s">
        <v>2881</v>
      </c>
      <c r="CFT32" s="747" t="s">
        <v>2882</v>
      </c>
      <c r="CFU32" s="747" t="s">
        <v>2883</v>
      </c>
      <c r="CFV32" s="747" t="s">
        <v>2884</v>
      </c>
      <c r="CFW32" s="747" t="s">
        <v>2885</v>
      </c>
      <c r="CFX32" s="747" t="s">
        <v>2886</v>
      </c>
      <c r="CFY32" s="747" t="s">
        <v>2887</v>
      </c>
      <c r="CFZ32" s="747" t="s">
        <v>2888</v>
      </c>
      <c r="CGA32" s="747" t="s">
        <v>2889</v>
      </c>
      <c r="CGB32" s="747" t="s">
        <v>2890</v>
      </c>
      <c r="CGC32" s="747" t="s">
        <v>2891</v>
      </c>
      <c r="CGD32" s="747" t="s">
        <v>2892</v>
      </c>
      <c r="CGE32" s="747" t="s">
        <v>2893</v>
      </c>
      <c r="CGF32" s="747" t="s">
        <v>2894</v>
      </c>
      <c r="CGG32" s="747" t="s">
        <v>2895</v>
      </c>
      <c r="CGH32" s="747" t="s">
        <v>2896</v>
      </c>
      <c r="CGI32" s="747" t="s">
        <v>2897</v>
      </c>
      <c r="CGJ32" s="747" t="s">
        <v>2898</v>
      </c>
      <c r="CGK32" s="747" t="s">
        <v>2899</v>
      </c>
      <c r="CGL32" s="747" t="s">
        <v>2900</v>
      </c>
      <c r="CGM32" s="747" t="s">
        <v>2901</v>
      </c>
      <c r="CGN32" s="747" t="s">
        <v>2902</v>
      </c>
      <c r="CGO32" s="747" t="s">
        <v>2903</v>
      </c>
      <c r="CGP32" s="747" t="s">
        <v>2904</v>
      </c>
      <c r="CGQ32" s="747" t="s">
        <v>2905</v>
      </c>
      <c r="CGR32" s="747" t="s">
        <v>2906</v>
      </c>
      <c r="CGS32" s="747" t="s">
        <v>2907</v>
      </c>
      <c r="CGT32" s="747" t="s">
        <v>2908</v>
      </c>
      <c r="CGU32" s="747" t="s">
        <v>2909</v>
      </c>
      <c r="CGV32" s="747" t="s">
        <v>2910</v>
      </c>
      <c r="CGW32" s="747" t="s">
        <v>2911</v>
      </c>
      <c r="CGX32" s="747" t="s">
        <v>2912</v>
      </c>
      <c r="CGY32" s="747" t="s">
        <v>2913</v>
      </c>
      <c r="CGZ32" s="747" t="s">
        <v>2914</v>
      </c>
      <c r="CHA32" s="747" t="s">
        <v>2915</v>
      </c>
      <c r="CHB32" s="747" t="s">
        <v>2916</v>
      </c>
      <c r="CHC32" s="747" t="s">
        <v>2917</v>
      </c>
      <c r="CHD32" s="747" t="s">
        <v>2918</v>
      </c>
      <c r="CHE32" s="747" t="s">
        <v>2919</v>
      </c>
      <c r="CHF32" s="747" t="s">
        <v>2920</v>
      </c>
      <c r="CHG32" s="747" t="s">
        <v>2921</v>
      </c>
      <c r="CHH32" s="747" t="s">
        <v>2922</v>
      </c>
      <c r="CHI32" s="747" t="s">
        <v>2923</v>
      </c>
      <c r="CHJ32" s="747" t="s">
        <v>2924</v>
      </c>
      <c r="CHK32" s="747" t="s">
        <v>2925</v>
      </c>
      <c r="CHL32" s="747" t="s">
        <v>2926</v>
      </c>
      <c r="CHM32" s="747" t="s">
        <v>2927</v>
      </c>
      <c r="CHN32" s="747" t="s">
        <v>2928</v>
      </c>
      <c r="CHO32" s="747" t="s">
        <v>2929</v>
      </c>
      <c r="CHP32" s="747" t="s">
        <v>2930</v>
      </c>
      <c r="CHQ32" s="747" t="s">
        <v>2931</v>
      </c>
      <c r="CHR32" s="747" t="s">
        <v>2932</v>
      </c>
      <c r="CHS32" s="747" t="s">
        <v>2933</v>
      </c>
      <c r="CHT32" s="747" t="s">
        <v>2934</v>
      </c>
      <c r="CHU32" s="747" t="s">
        <v>2935</v>
      </c>
      <c r="CHV32" s="747" t="s">
        <v>2936</v>
      </c>
      <c r="CHW32" s="747" t="s">
        <v>2937</v>
      </c>
      <c r="CHX32" s="747" t="s">
        <v>2938</v>
      </c>
      <c r="CHY32" s="747" t="s">
        <v>2939</v>
      </c>
      <c r="CHZ32" s="747" t="s">
        <v>2940</v>
      </c>
      <c r="CIA32" s="747" t="s">
        <v>2941</v>
      </c>
      <c r="CIB32" s="747" t="s">
        <v>2942</v>
      </c>
      <c r="CIC32" s="747" t="s">
        <v>2943</v>
      </c>
      <c r="CID32" s="747" t="s">
        <v>2944</v>
      </c>
      <c r="CIE32" s="747" t="s">
        <v>2945</v>
      </c>
      <c r="CIF32" s="747" t="s">
        <v>2946</v>
      </c>
      <c r="CIG32" s="747" t="s">
        <v>2947</v>
      </c>
      <c r="CIH32" s="747" t="s">
        <v>2948</v>
      </c>
      <c r="CII32" s="747" t="s">
        <v>2949</v>
      </c>
      <c r="CIJ32" s="747" t="s">
        <v>2950</v>
      </c>
      <c r="CIK32" s="747" t="s">
        <v>2951</v>
      </c>
      <c r="CIL32" s="747" t="s">
        <v>2952</v>
      </c>
      <c r="CIM32" s="747" t="s">
        <v>2953</v>
      </c>
      <c r="CIN32" s="747" t="s">
        <v>2954</v>
      </c>
      <c r="CIO32" s="747" t="s">
        <v>2955</v>
      </c>
      <c r="CIP32" s="747" t="s">
        <v>2956</v>
      </c>
      <c r="CIQ32" s="747" t="s">
        <v>2957</v>
      </c>
      <c r="CIR32" s="747" t="s">
        <v>2958</v>
      </c>
      <c r="CIS32" s="747" t="s">
        <v>2959</v>
      </c>
      <c r="CIT32" s="747" t="s">
        <v>2960</v>
      </c>
      <c r="CIU32" s="747" t="s">
        <v>2961</v>
      </c>
      <c r="CIV32" s="747" t="s">
        <v>2962</v>
      </c>
      <c r="CIW32" s="747" t="s">
        <v>2963</v>
      </c>
      <c r="CIX32" s="747" t="s">
        <v>2964</v>
      </c>
      <c r="CIY32" s="747" t="s">
        <v>2965</v>
      </c>
      <c r="CIZ32" s="747" t="s">
        <v>2966</v>
      </c>
      <c r="CJA32" s="747" t="s">
        <v>2967</v>
      </c>
      <c r="CJB32" s="747" t="s">
        <v>2968</v>
      </c>
      <c r="CJC32" s="747" t="s">
        <v>2969</v>
      </c>
      <c r="CJD32" s="747" t="s">
        <v>2970</v>
      </c>
      <c r="CJE32" s="747" t="s">
        <v>2971</v>
      </c>
      <c r="CJF32" s="747" t="s">
        <v>2972</v>
      </c>
      <c r="CJG32" s="747" t="s">
        <v>2973</v>
      </c>
      <c r="CJH32" s="747" t="s">
        <v>2974</v>
      </c>
      <c r="CJI32" s="747" t="s">
        <v>2975</v>
      </c>
      <c r="CJJ32" s="747" t="s">
        <v>2976</v>
      </c>
      <c r="CJK32" s="747" t="s">
        <v>2977</v>
      </c>
      <c r="CJL32" s="747" t="s">
        <v>2978</v>
      </c>
      <c r="CJM32" s="747" t="s">
        <v>2979</v>
      </c>
      <c r="CJN32" s="747" t="s">
        <v>2980</v>
      </c>
      <c r="CJO32" s="747" t="s">
        <v>2981</v>
      </c>
      <c r="CJP32" s="747" t="s">
        <v>2982</v>
      </c>
      <c r="CJQ32" s="747" t="s">
        <v>2983</v>
      </c>
      <c r="CJR32" s="747" t="s">
        <v>2984</v>
      </c>
      <c r="CJS32" s="747" t="s">
        <v>2985</v>
      </c>
      <c r="CJT32" s="747" t="s">
        <v>2986</v>
      </c>
      <c r="CJU32" s="747" t="s">
        <v>2987</v>
      </c>
      <c r="CJV32" s="747" t="s">
        <v>2988</v>
      </c>
      <c r="CJW32" s="747" t="s">
        <v>2989</v>
      </c>
      <c r="CJX32" s="747" t="s">
        <v>2990</v>
      </c>
      <c r="CJY32" s="747" t="s">
        <v>2991</v>
      </c>
      <c r="CJZ32" s="747" t="s">
        <v>2992</v>
      </c>
      <c r="CKA32" s="747" t="s">
        <v>2993</v>
      </c>
      <c r="CKB32" s="747" t="s">
        <v>2994</v>
      </c>
      <c r="CKC32" s="747" t="s">
        <v>2995</v>
      </c>
      <c r="CKD32" s="747" t="s">
        <v>2996</v>
      </c>
      <c r="CKE32" s="747" t="s">
        <v>2997</v>
      </c>
      <c r="CKF32" s="747" t="s">
        <v>2998</v>
      </c>
      <c r="CKG32" s="747" t="s">
        <v>2999</v>
      </c>
      <c r="CKH32" s="747" t="s">
        <v>3000</v>
      </c>
      <c r="CKI32" s="747" t="s">
        <v>3001</v>
      </c>
      <c r="CKJ32" s="747" t="s">
        <v>3002</v>
      </c>
      <c r="CKK32" s="747" t="s">
        <v>3003</v>
      </c>
      <c r="CKL32" s="747" t="s">
        <v>3004</v>
      </c>
      <c r="CKM32" s="747" t="s">
        <v>3005</v>
      </c>
      <c r="CKN32" s="747" t="s">
        <v>3006</v>
      </c>
      <c r="CKO32" s="747" t="s">
        <v>3007</v>
      </c>
      <c r="CKP32" s="747" t="s">
        <v>3008</v>
      </c>
      <c r="CKQ32" s="747" t="s">
        <v>3009</v>
      </c>
      <c r="CKR32" s="747" t="s">
        <v>3010</v>
      </c>
      <c r="CKS32" s="747" t="s">
        <v>3011</v>
      </c>
      <c r="CKT32" s="747" t="s">
        <v>3012</v>
      </c>
      <c r="CKU32" s="747" t="s">
        <v>3013</v>
      </c>
      <c r="CKV32" s="747" t="s">
        <v>3014</v>
      </c>
      <c r="CKW32" s="747" t="s">
        <v>3015</v>
      </c>
      <c r="CKX32" s="747" t="s">
        <v>3016</v>
      </c>
      <c r="CKY32" s="747" t="s">
        <v>3017</v>
      </c>
      <c r="CKZ32" s="747" t="s">
        <v>3018</v>
      </c>
      <c r="CLA32" s="747" t="s">
        <v>3019</v>
      </c>
      <c r="CLB32" s="747" t="s">
        <v>3020</v>
      </c>
      <c r="CLC32" s="747" t="s">
        <v>3021</v>
      </c>
      <c r="CLD32" s="747" t="s">
        <v>3022</v>
      </c>
      <c r="CLE32" s="747" t="s">
        <v>3023</v>
      </c>
      <c r="CLF32" s="747" t="s">
        <v>3024</v>
      </c>
      <c r="CLG32" s="747" t="s">
        <v>3025</v>
      </c>
      <c r="CLH32" s="747" t="s">
        <v>3026</v>
      </c>
      <c r="CLI32" s="747" t="s">
        <v>3027</v>
      </c>
      <c r="CLJ32" s="747" t="s">
        <v>3028</v>
      </c>
      <c r="CLK32" s="747" t="s">
        <v>3029</v>
      </c>
      <c r="CLL32" s="747" t="s">
        <v>3030</v>
      </c>
      <c r="CLM32" s="747" t="s">
        <v>3031</v>
      </c>
      <c r="CLN32" s="747" t="s">
        <v>3032</v>
      </c>
      <c r="CLO32" s="747" t="s">
        <v>3033</v>
      </c>
      <c r="CLP32" s="747" t="s">
        <v>3034</v>
      </c>
      <c r="CLQ32" s="747" t="s">
        <v>3035</v>
      </c>
      <c r="CLR32" s="747" t="s">
        <v>3036</v>
      </c>
      <c r="CLS32" s="747" t="s">
        <v>3037</v>
      </c>
      <c r="CLT32" s="747" t="s">
        <v>3038</v>
      </c>
      <c r="CLU32" s="747" t="s">
        <v>3039</v>
      </c>
      <c r="CLV32" s="747" t="s">
        <v>3040</v>
      </c>
      <c r="CLW32" s="747" t="s">
        <v>3041</v>
      </c>
      <c r="CLX32" s="747" t="s">
        <v>3042</v>
      </c>
      <c r="CLY32" s="747" t="s">
        <v>3043</v>
      </c>
      <c r="CLZ32" s="747" t="s">
        <v>3044</v>
      </c>
      <c r="CMA32" s="747" t="s">
        <v>3045</v>
      </c>
      <c r="CMB32" s="747" t="s">
        <v>3046</v>
      </c>
      <c r="CMC32" s="747" t="s">
        <v>3047</v>
      </c>
      <c r="CMD32" s="747" t="s">
        <v>3048</v>
      </c>
      <c r="CME32" s="747" t="s">
        <v>3049</v>
      </c>
      <c r="CMF32" s="747" t="s">
        <v>3050</v>
      </c>
      <c r="CMG32" s="747" t="s">
        <v>3051</v>
      </c>
      <c r="CMH32" s="747" t="s">
        <v>3052</v>
      </c>
      <c r="CMI32" s="747" t="s">
        <v>3053</v>
      </c>
      <c r="CMJ32" s="747" t="s">
        <v>3054</v>
      </c>
      <c r="CMK32" s="747" t="s">
        <v>3055</v>
      </c>
      <c r="CML32" s="747" t="s">
        <v>3056</v>
      </c>
      <c r="CMM32" s="747" t="s">
        <v>3057</v>
      </c>
      <c r="CMN32" s="747" t="s">
        <v>3058</v>
      </c>
      <c r="CMO32" s="747" t="s">
        <v>3059</v>
      </c>
      <c r="CMP32" s="747" t="s">
        <v>3060</v>
      </c>
      <c r="CMQ32" s="747" t="s">
        <v>3061</v>
      </c>
      <c r="CMR32" s="747" t="s">
        <v>3062</v>
      </c>
      <c r="CMS32" s="747" t="s">
        <v>3063</v>
      </c>
      <c r="CMT32" s="747" t="s">
        <v>3064</v>
      </c>
      <c r="CMU32" s="747" t="s">
        <v>3065</v>
      </c>
      <c r="CMV32" s="747" t="s">
        <v>3066</v>
      </c>
      <c r="CMW32" s="747" t="s">
        <v>3067</v>
      </c>
      <c r="CMX32" s="747" t="s">
        <v>3068</v>
      </c>
      <c r="CMY32" s="747" t="s">
        <v>3069</v>
      </c>
      <c r="CMZ32" s="747" t="s">
        <v>3070</v>
      </c>
      <c r="CNA32" s="747" t="s">
        <v>3071</v>
      </c>
      <c r="CNB32" s="747" t="s">
        <v>3072</v>
      </c>
      <c r="CNC32" s="747" t="s">
        <v>3073</v>
      </c>
      <c r="CND32" s="747" t="s">
        <v>3074</v>
      </c>
      <c r="CNE32" s="747" t="s">
        <v>3075</v>
      </c>
      <c r="CNF32" s="747" t="s">
        <v>3076</v>
      </c>
      <c r="CNG32" s="747" t="s">
        <v>3077</v>
      </c>
      <c r="CNH32" s="747" t="s">
        <v>3078</v>
      </c>
      <c r="CNI32" s="747" t="s">
        <v>3079</v>
      </c>
      <c r="CNJ32" s="747" t="s">
        <v>3080</v>
      </c>
      <c r="CNK32" s="747" t="s">
        <v>3081</v>
      </c>
      <c r="CNL32" s="747" t="s">
        <v>3082</v>
      </c>
      <c r="CNM32" s="747" t="s">
        <v>3083</v>
      </c>
      <c r="CNN32" s="747" t="s">
        <v>3084</v>
      </c>
      <c r="CNO32" s="747" t="s">
        <v>3085</v>
      </c>
      <c r="CNP32" s="747" t="s">
        <v>3086</v>
      </c>
      <c r="CNQ32" s="747" t="s">
        <v>3087</v>
      </c>
      <c r="CNR32" s="747" t="s">
        <v>3088</v>
      </c>
      <c r="CNS32" s="747" t="s">
        <v>3089</v>
      </c>
      <c r="CNT32" s="747" t="s">
        <v>3090</v>
      </c>
      <c r="CNU32" s="747" t="s">
        <v>3091</v>
      </c>
      <c r="CNV32" s="747" t="s">
        <v>3092</v>
      </c>
      <c r="CNW32" s="747" t="s">
        <v>3093</v>
      </c>
      <c r="CNX32" s="747" t="s">
        <v>3094</v>
      </c>
      <c r="CNY32" s="747" t="s">
        <v>3095</v>
      </c>
      <c r="CNZ32" s="747" t="s">
        <v>3096</v>
      </c>
      <c r="COA32" s="747" t="s">
        <v>3097</v>
      </c>
      <c r="COB32" s="747" t="s">
        <v>3098</v>
      </c>
      <c r="COC32" s="747" t="s">
        <v>3099</v>
      </c>
      <c r="COD32" s="747" t="s">
        <v>3100</v>
      </c>
      <c r="COE32" s="747" t="s">
        <v>3101</v>
      </c>
      <c r="COF32" s="747" t="s">
        <v>3102</v>
      </c>
      <c r="COG32" s="747" t="s">
        <v>3103</v>
      </c>
      <c r="COH32" s="747" t="s">
        <v>3104</v>
      </c>
      <c r="COI32" s="747" t="s">
        <v>3105</v>
      </c>
      <c r="COJ32" s="747" t="s">
        <v>3106</v>
      </c>
      <c r="COK32" s="747" t="s">
        <v>3107</v>
      </c>
      <c r="COL32" s="747" t="s">
        <v>3108</v>
      </c>
      <c r="COM32" s="747" t="s">
        <v>3109</v>
      </c>
      <c r="CON32" s="747" t="s">
        <v>3110</v>
      </c>
      <c r="COO32" s="747" t="s">
        <v>3111</v>
      </c>
      <c r="COP32" s="747" t="s">
        <v>3112</v>
      </c>
      <c r="COQ32" s="747" t="s">
        <v>3113</v>
      </c>
      <c r="COR32" s="747" t="s">
        <v>3114</v>
      </c>
      <c r="COS32" s="747" t="s">
        <v>3115</v>
      </c>
      <c r="COT32" s="747" t="s">
        <v>3116</v>
      </c>
      <c r="COU32" s="747" t="s">
        <v>3117</v>
      </c>
      <c r="COV32" s="747" t="s">
        <v>3118</v>
      </c>
      <c r="COW32" s="747" t="s">
        <v>3119</v>
      </c>
      <c r="COX32" s="747" t="s">
        <v>3120</v>
      </c>
      <c r="COY32" s="747" t="s">
        <v>3121</v>
      </c>
      <c r="COZ32" s="747" t="s">
        <v>3122</v>
      </c>
      <c r="CPA32" s="747" t="s">
        <v>3123</v>
      </c>
      <c r="CPB32" s="747" t="s">
        <v>3124</v>
      </c>
      <c r="CPC32" s="747" t="s">
        <v>3125</v>
      </c>
      <c r="CPD32" s="747" t="s">
        <v>3126</v>
      </c>
      <c r="CPE32" s="747" t="s">
        <v>3127</v>
      </c>
      <c r="CPF32" s="747" t="s">
        <v>3128</v>
      </c>
      <c r="CPG32" s="747" t="s">
        <v>3129</v>
      </c>
      <c r="CPH32" s="747" t="s">
        <v>3130</v>
      </c>
      <c r="CPI32" s="747" t="s">
        <v>3131</v>
      </c>
      <c r="CPJ32" s="747" t="s">
        <v>3132</v>
      </c>
      <c r="CPK32" s="747" t="s">
        <v>3133</v>
      </c>
      <c r="CPL32" s="747" t="s">
        <v>3134</v>
      </c>
      <c r="CPM32" s="747" t="s">
        <v>3135</v>
      </c>
      <c r="CPN32" s="747" t="s">
        <v>3136</v>
      </c>
      <c r="CPO32" s="747" t="s">
        <v>3137</v>
      </c>
      <c r="CPP32" s="747" t="s">
        <v>3138</v>
      </c>
      <c r="CPQ32" s="747" t="s">
        <v>3139</v>
      </c>
      <c r="CPR32" s="747" t="s">
        <v>3140</v>
      </c>
      <c r="CPS32" s="747" t="s">
        <v>3141</v>
      </c>
      <c r="CPT32" s="747" t="s">
        <v>3142</v>
      </c>
      <c r="CPU32" s="747" t="s">
        <v>3143</v>
      </c>
      <c r="CPV32" s="747" t="s">
        <v>3144</v>
      </c>
      <c r="CPW32" s="747" t="s">
        <v>3145</v>
      </c>
      <c r="CPX32" s="747" t="s">
        <v>3146</v>
      </c>
      <c r="CPY32" s="747" t="s">
        <v>3147</v>
      </c>
      <c r="CPZ32" s="747" t="s">
        <v>3148</v>
      </c>
      <c r="CQA32" s="747" t="s">
        <v>3149</v>
      </c>
      <c r="CQB32" s="747" t="s">
        <v>3150</v>
      </c>
      <c r="CQC32" s="747" t="s">
        <v>3151</v>
      </c>
      <c r="CQD32" s="747" t="s">
        <v>3152</v>
      </c>
      <c r="CQE32" s="747" t="s">
        <v>3153</v>
      </c>
      <c r="CQF32" s="747" t="s">
        <v>3154</v>
      </c>
      <c r="CQG32" s="747" t="s">
        <v>3155</v>
      </c>
      <c r="CQH32" s="747" t="s">
        <v>3156</v>
      </c>
      <c r="CQI32" s="747" t="s">
        <v>3157</v>
      </c>
      <c r="CQJ32" s="747" t="s">
        <v>3158</v>
      </c>
      <c r="CQK32" s="747" t="s">
        <v>3159</v>
      </c>
      <c r="CQL32" s="747" t="s">
        <v>3160</v>
      </c>
      <c r="CQM32" s="747" t="s">
        <v>3161</v>
      </c>
      <c r="CQN32" s="747" t="s">
        <v>3162</v>
      </c>
      <c r="CQO32" s="747" t="s">
        <v>3163</v>
      </c>
      <c r="CQP32" s="747" t="s">
        <v>3164</v>
      </c>
      <c r="CQQ32" s="747" t="s">
        <v>3165</v>
      </c>
      <c r="CQR32" s="747" t="s">
        <v>3166</v>
      </c>
      <c r="CQS32" s="747" t="s">
        <v>3167</v>
      </c>
      <c r="CQT32" s="747" t="s">
        <v>3168</v>
      </c>
      <c r="CQU32" s="747" t="s">
        <v>3169</v>
      </c>
      <c r="CQV32" s="747" t="s">
        <v>3170</v>
      </c>
      <c r="CQW32" s="747" t="s">
        <v>3171</v>
      </c>
      <c r="CQX32" s="747" t="s">
        <v>3172</v>
      </c>
      <c r="CQY32" s="747" t="s">
        <v>3173</v>
      </c>
      <c r="CQZ32" s="747" t="s">
        <v>3174</v>
      </c>
      <c r="CRA32" s="747" t="s">
        <v>3175</v>
      </c>
      <c r="CRB32" s="747" t="s">
        <v>3176</v>
      </c>
      <c r="CRC32" s="747" t="s">
        <v>3177</v>
      </c>
      <c r="CRD32" s="747" t="s">
        <v>3178</v>
      </c>
      <c r="CRE32" s="747" t="s">
        <v>3179</v>
      </c>
      <c r="CRF32" s="747" t="s">
        <v>3180</v>
      </c>
      <c r="CRG32" s="747" t="s">
        <v>3181</v>
      </c>
      <c r="CRH32" s="747" t="s">
        <v>3182</v>
      </c>
      <c r="CRI32" s="747" t="s">
        <v>3183</v>
      </c>
      <c r="CRJ32" s="747" t="s">
        <v>3184</v>
      </c>
      <c r="CRK32" s="747" t="s">
        <v>3185</v>
      </c>
      <c r="CRL32" s="747" t="s">
        <v>3186</v>
      </c>
      <c r="CRM32" s="747" t="s">
        <v>3187</v>
      </c>
      <c r="CRN32" s="747" t="s">
        <v>3188</v>
      </c>
      <c r="CRO32" s="747" t="s">
        <v>3189</v>
      </c>
      <c r="CRP32" s="747" t="s">
        <v>3190</v>
      </c>
      <c r="CRQ32" s="747" t="s">
        <v>3191</v>
      </c>
      <c r="CRR32" s="747" t="s">
        <v>3192</v>
      </c>
      <c r="CRS32" s="747" t="s">
        <v>3193</v>
      </c>
      <c r="CRT32" s="747" t="s">
        <v>3194</v>
      </c>
      <c r="CRU32" s="747" t="s">
        <v>3195</v>
      </c>
      <c r="CRV32" s="747" t="s">
        <v>3196</v>
      </c>
      <c r="CRW32" s="747" t="s">
        <v>3197</v>
      </c>
      <c r="CRX32" s="747" t="s">
        <v>3198</v>
      </c>
      <c r="CRY32" s="747" t="s">
        <v>3199</v>
      </c>
      <c r="CRZ32" s="747" t="s">
        <v>3200</v>
      </c>
      <c r="CSA32" s="747" t="s">
        <v>3201</v>
      </c>
      <c r="CSB32" s="747" t="s">
        <v>3202</v>
      </c>
      <c r="CSC32" s="747" t="s">
        <v>3203</v>
      </c>
      <c r="CSD32" s="747" t="s">
        <v>3204</v>
      </c>
      <c r="CSE32" s="747" t="s">
        <v>3205</v>
      </c>
      <c r="CSF32" s="747" t="s">
        <v>3206</v>
      </c>
      <c r="CSG32" s="747" t="s">
        <v>3207</v>
      </c>
      <c r="CSH32" s="747" t="s">
        <v>3208</v>
      </c>
      <c r="CSI32" s="747" t="s">
        <v>3209</v>
      </c>
      <c r="CSJ32" s="747" t="s">
        <v>3210</v>
      </c>
      <c r="CSK32" s="747" t="s">
        <v>3211</v>
      </c>
      <c r="CSL32" s="747" t="s">
        <v>3212</v>
      </c>
      <c r="CSM32" s="747" t="s">
        <v>3213</v>
      </c>
      <c r="CSN32" s="747" t="s">
        <v>3214</v>
      </c>
      <c r="CSO32" s="747" t="s">
        <v>3215</v>
      </c>
      <c r="CSP32" s="747" t="s">
        <v>3216</v>
      </c>
      <c r="CSQ32" s="747" t="s">
        <v>3217</v>
      </c>
      <c r="CSR32" s="747" t="s">
        <v>3218</v>
      </c>
      <c r="CSS32" s="747" t="s">
        <v>3219</v>
      </c>
      <c r="CST32" s="747" t="s">
        <v>3220</v>
      </c>
      <c r="CSU32" s="747" t="s">
        <v>3221</v>
      </c>
      <c r="CSV32" s="747" t="s">
        <v>3222</v>
      </c>
      <c r="CSW32" s="747" t="s">
        <v>3223</v>
      </c>
      <c r="CSX32" s="747" t="s">
        <v>3224</v>
      </c>
      <c r="CSY32" s="747" t="s">
        <v>3225</v>
      </c>
      <c r="CSZ32" s="747" t="s">
        <v>3226</v>
      </c>
      <c r="CTA32" s="747" t="s">
        <v>3227</v>
      </c>
      <c r="CTB32" s="747" t="s">
        <v>3228</v>
      </c>
      <c r="CTC32" s="747" t="s">
        <v>3229</v>
      </c>
      <c r="CTD32" s="747" t="s">
        <v>3230</v>
      </c>
      <c r="CTE32" s="747" t="s">
        <v>3231</v>
      </c>
      <c r="CTF32" s="747" t="s">
        <v>3232</v>
      </c>
      <c r="CTG32" s="747" t="s">
        <v>3233</v>
      </c>
      <c r="CTH32" s="747" t="s">
        <v>3234</v>
      </c>
      <c r="CTI32" s="747" t="s">
        <v>3235</v>
      </c>
      <c r="CTJ32" s="747" t="s">
        <v>3236</v>
      </c>
      <c r="CTK32" s="747" t="s">
        <v>3237</v>
      </c>
      <c r="CTL32" s="747" t="s">
        <v>3238</v>
      </c>
      <c r="CTM32" s="747" t="s">
        <v>3239</v>
      </c>
      <c r="CTN32" s="747" t="s">
        <v>3240</v>
      </c>
      <c r="CTO32" s="747" t="s">
        <v>3241</v>
      </c>
      <c r="CTP32" s="747" t="s">
        <v>3242</v>
      </c>
      <c r="CTQ32" s="747" t="s">
        <v>3243</v>
      </c>
      <c r="CTR32" s="747" t="s">
        <v>3244</v>
      </c>
      <c r="CTS32" s="747" t="s">
        <v>3245</v>
      </c>
      <c r="CTT32" s="747" t="s">
        <v>3246</v>
      </c>
      <c r="CTU32" s="747" t="s">
        <v>3247</v>
      </c>
      <c r="CTV32" s="747" t="s">
        <v>3248</v>
      </c>
      <c r="CTW32" s="747" t="s">
        <v>3249</v>
      </c>
      <c r="CTX32" s="747" t="s">
        <v>3250</v>
      </c>
      <c r="CTY32" s="747" t="s">
        <v>3251</v>
      </c>
      <c r="CTZ32" s="747" t="s">
        <v>3252</v>
      </c>
      <c r="CUA32" s="747" t="s">
        <v>3253</v>
      </c>
      <c r="CUB32" s="747" t="s">
        <v>3254</v>
      </c>
      <c r="CUC32" s="747" t="s">
        <v>3255</v>
      </c>
      <c r="CUD32" s="747" t="s">
        <v>3256</v>
      </c>
      <c r="CUE32" s="747" t="s">
        <v>3257</v>
      </c>
      <c r="CUF32" s="747" t="s">
        <v>3258</v>
      </c>
      <c r="CUG32" s="747" t="s">
        <v>3259</v>
      </c>
      <c r="CUH32" s="747" t="s">
        <v>3260</v>
      </c>
      <c r="CUI32" s="747" t="s">
        <v>3261</v>
      </c>
      <c r="CUJ32" s="747" t="s">
        <v>3262</v>
      </c>
      <c r="CUK32" s="747" t="s">
        <v>3263</v>
      </c>
      <c r="CUL32" s="747" t="s">
        <v>3264</v>
      </c>
      <c r="CUM32" s="747" t="s">
        <v>3265</v>
      </c>
      <c r="CUN32" s="747" t="s">
        <v>3266</v>
      </c>
      <c r="CUO32" s="747" t="s">
        <v>3267</v>
      </c>
      <c r="CUP32" s="747" t="s">
        <v>3268</v>
      </c>
      <c r="CUQ32" s="747" t="s">
        <v>3269</v>
      </c>
      <c r="CUR32" s="747" t="s">
        <v>3270</v>
      </c>
      <c r="CUS32" s="747" t="s">
        <v>3271</v>
      </c>
      <c r="CUT32" s="747" t="s">
        <v>3272</v>
      </c>
      <c r="CUU32" s="747" t="s">
        <v>3273</v>
      </c>
      <c r="CUV32" s="747" t="s">
        <v>3274</v>
      </c>
      <c r="CUW32" s="747" t="s">
        <v>3275</v>
      </c>
      <c r="CUX32" s="747" t="s">
        <v>3276</v>
      </c>
      <c r="CUY32" s="747" t="s">
        <v>3277</v>
      </c>
      <c r="CUZ32" s="747" t="s">
        <v>3278</v>
      </c>
      <c r="CVA32" s="747" t="s">
        <v>3279</v>
      </c>
      <c r="CVB32" s="747" t="s">
        <v>3280</v>
      </c>
      <c r="CVC32" s="747" t="s">
        <v>3281</v>
      </c>
      <c r="CVD32" s="747" t="s">
        <v>3282</v>
      </c>
      <c r="CVE32" s="747" t="s">
        <v>3283</v>
      </c>
      <c r="CVF32" s="747" t="s">
        <v>3284</v>
      </c>
      <c r="CVG32" s="747" t="s">
        <v>3285</v>
      </c>
      <c r="CVH32" s="747" t="s">
        <v>3286</v>
      </c>
      <c r="CVI32" s="747" t="s">
        <v>3287</v>
      </c>
      <c r="CVJ32" s="747" t="s">
        <v>3288</v>
      </c>
      <c r="CVK32" s="747" t="s">
        <v>3289</v>
      </c>
      <c r="CVL32" s="747" t="s">
        <v>3290</v>
      </c>
      <c r="CVM32" s="747" t="s">
        <v>3291</v>
      </c>
      <c r="CVN32" s="747" t="s">
        <v>3292</v>
      </c>
      <c r="CVO32" s="747" t="s">
        <v>3293</v>
      </c>
      <c r="CVP32" s="747" t="s">
        <v>3294</v>
      </c>
      <c r="CVQ32" s="747" t="s">
        <v>3295</v>
      </c>
      <c r="CVR32" s="747" t="s">
        <v>3296</v>
      </c>
      <c r="CVS32" s="747" t="s">
        <v>3297</v>
      </c>
      <c r="CVT32" s="747" t="s">
        <v>3298</v>
      </c>
      <c r="CVU32" s="747" t="s">
        <v>3299</v>
      </c>
      <c r="CVV32" s="747" t="s">
        <v>3300</v>
      </c>
      <c r="CVW32" s="747" t="s">
        <v>3301</v>
      </c>
      <c r="CVX32" s="747" t="s">
        <v>3302</v>
      </c>
      <c r="CVY32" s="747" t="s">
        <v>3303</v>
      </c>
      <c r="CVZ32" s="747" t="s">
        <v>3304</v>
      </c>
      <c r="CWA32" s="747" t="s">
        <v>3305</v>
      </c>
      <c r="CWB32" s="747" t="s">
        <v>3306</v>
      </c>
      <c r="CWC32" s="747" t="s">
        <v>3307</v>
      </c>
      <c r="CWD32" s="747" t="s">
        <v>3308</v>
      </c>
      <c r="CWE32" s="747" t="s">
        <v>3309</v>
      </c>
      <c r="CWF32" s="747" t="s">
        <v>3310</v>
      </c>
      <c r="CWG32" s="747" t="s">
        <v>3311</v>
      </c>
      <c r="CWH32" s="747" t="s">
        <v>3312</v>
      </c>
      <c r="CWI32" s="747" t="s">
        <v>3313</v>
      </c>
      <c r="CWJ32" s="747" t="s">
        <v>3314</v>
      </c>
      <c r="CWK32" s="747" t="s">
        <v>3315</v>
      </c>
      <c r="CWL32" s="747" t="s">
        <v>3316</v>
      </c>
      <c r="CWM32" s="747" t="s">
        <v>3317</v>
      </c>
      <c r="CWN32" s="747" t="s">
        <v>3318</v>
      </c>
      <c r="CWO32" s="747" t="s">
        <v>3319</v>
      </c>
      <c r="CWP32" s="747" t="s">
        <v>3320</v>
      </c>
      <c r="CWQ32" s="747" t="s">
        <v>3321</v>
      </c>
      <c r="CWR32" s="747" t="s">
        <v>3322</v>
      </c>
      <c r="CWS32" s="747" t="s">
        <v>3323</v>
      </c>
      <c r="CWT32" s="747" t="s">
        <v>3324</v>
      </c>
      <c r="CWU32" s="747" t="s">
        <v>3325</v>
      </c>
      <c r="CWV32" s="747" t="s">
        <v>3326</v>
      </c>
      <c r="CWW32" s="747" t="s">
        <v>3327</v>
      </c>
      <c r="CWX32" s="747" t="s">
        <v>3328</v>
      </c>
      <c r="CWY32" s="747" t="s">
        <v>3329</v>
      </c>
      <c r="CWZ32" s="747" t="s">
        <v>3330</v>
      </c>
      <c r="CXA32" s="747" t="s">
        <v>3331</v>
      </c>
      <c r="CXB32" s="747" t="s">
        <v>3332</v>
      </c>
      <c r="CXC32" s="747" t="s">
        <v>3333</v>
      </c>
      <c r="CXD32" s="747" t="s">
        <v>3334</v>
      </c>
      <c r="CXE32" s="747" t="s">
        <v>3335</v>
      </c>
      <c r="CXF32" s="747" t="s">
        <v>3336</v>
      </c>
      <c r="CXG32" s="747" t="s">
        <v>3337</v>
      </c>
      <c r="CXH32" s="747" t="s">
        <v>3338</v>
      </c>
      <c r="CXI32" s="747" t="s">
        <v>3339</v>
      </c>
      <c r="CXJ32" s="747" t="s">
        <v>3340</v>
      </c>
      <c r="CXK32" s="747" t="s">
        <v>3341</v>
      </c>
      <c r="CXL32" s="747" t="s">
        <v>3342</v>
      </c>
      <c r="CXM32" s="747" t="s">
        <v>3343</v>
      </c>
      <c r="CXN32" s="747" t="s">
        <v>3344</v>
      </c>
      <c r="CXO32" s="747" t="s">
        <v>3345</v>
      </c>
      <c r="CXP32" s="747" t="s">
        <v>3346</v>
      </c>
      <c r="CXQ32" s="747" t="s">
        <v>3347</v>
      </c>
      <c r="CXR32" s="747" t="s">
        <v>3348</v>
      </c>
      <c r="CXS32" s="747" t="s">
        <v>3349</v>
      </c>
      <c r="CXT32" s="747" t="s">
        <v>3350</v>
      </c>
      <c r="CXU32" s="747" t="s">
        <v>3351</v>
      </c>
      <c r="CXV32" s="747" t="s">
        <v>3352</v>
      </c>
      <c r="CXW32" s="747" t="s">
        <v>3353</v>
      </c>
      <c r="CXX32" s="747" t="s">
        <v>3354</v>
      </c>
      <c r="CXY32" s="747" t="s">
        <v>3355</v>
      </c>
      <c r="CXZ32" s="747" t="s">
        <v>3356</v>
      </c>
      <c r="CYA32" s="747" t="s">
        <v>3357</v>
      </c>
      <c r="CYB32" s="747" t="s">
        <v>3358</v>
      </c>
      <c r="CYC32" s="747" t="s">
        <v>3359</v>
      </c>
      <c r="CYD32" s="747" t="s">
        <v>3360</v>
      </c>
      <c r="CYE32" s="747" t="s">
        <v>3361</v>
      </c>
      <c r="CYF32" s="747" t="s">
        <v>3362</v>
      </c>
      <c r="CYG32" s="747" t="s">
        <v>3363</v>
      </c>
      <c r="CYH32" s="747" t="s">
        <v>3364</v>
      </c>
      <c r="CYI32" s="747" t="s">
        <v>3365</v>
      </c>
      <c r="CYJ32" s="747" t="s">
        <v>3366</v>
      </c>
      <c r="CYK32" s="747" t="s">
        <v>3367</v>
      </c>
      <c r="CYL32" s="747" t="s">
        <v>3368</v>
      </c>
      <c r="CYM32" s="747" t="s">
        <v>3369</v>
      </c>
      <c r="CYN32" s="747" t="s">
        <v>3370</v>
      </c>
      <c r="CYO32" s="747" t="s">
        <v>3371</v>
      </c>
      <c r="CYP32" s="747" t="s">
        <v>3372</v>
      </c>
      <c r="CYQ32" s="747" t="s">
        <v>3373</v>
      </c>
      <c r="CYR32" s="747" t="s">
        <v>3374</v>
      </c>
      <c r="CYS32" s="747" t="s">
        <v>3375</v>
      </c>
      <c r="CYT32" s="747" t="s">
        <v>3376</v>
      </c>
      <c r="CYU32" s="747" t="s">
        <v>3377</v>
      </c>
      <c r="CYV32" s="747" t="s">
        <v>3378</v>
      </c>
      <c r="CYW32" s="747" t="s">
        <v>3379</v>
      </c>
      <c r="CYX32" s="747" t="s">
        <v>3380</v>
      </c>
      <c r="CYY32" s="747" t="s">
        <v>3381</v>
      </c>
      <c r="CYZ32" s="747" t="s">
        <v>3382</v>
      </c>
      <c r="CZA32" s="747" t="s">
        <v>3383</v>
      </c>
      <c r="CZB32" s="747" t="s">
        <v>3384</v>
      </c>
      <c r="CZC32" s="747" t="s">
        <v>3385</v>
      </c>
      <c r="CZD32" s="747" t="s">
        <v>3386</v>
      </c>
      <c r="CZE32" s="747" t="s">
        <v>3387</v>
      </c>
      <c r="CZF32" s="747" t="s">
        <v>3388</v>
      </c>
      <c r="CZG32" s="747" t="s">
        <v>3389</v>
      </c>
      <c r="CZH32" s="747" t="s">
        <v>3390</v>
      </c>
      <c r="CZI32" s="747" t="s">
        <v>3391</v>
      </c>
      <c r="CZJ32" s="747" t="s">
        <v>3392</v>
      </c>
      <c r="CZK32" s="747" t="s">
        <v>3393</v>
      </c>
      <c r="CZL32" s="747" t="s">
        <v>3394</v>
      </c>
      <c r="CZM32" s="747" t="s">
        <v>3395</v>
      </c>
      <c r="CZN32" s="747" t="s">
        <v>3396</v>
      </c>
      <c r="CZO32" s="747" t="s">
        <v>3397</v>
      </c>
      <c r="CZP32" s="747" t="s">
        <v>3398</v>
      </c>
      <c r="CZQ32" s="747" t="s">
        <v>3399</v>
      </c>
      <c r="CZR32" s="747" t="s">
        <v>3400</v>
      </c>
      <c r="CZS32" s="747" t="s">
        <v>3401</v>
      </c>
      <c r="CZT32" s="747" t="s">
        <v>3402</v>
      </c>
      <c r="CZU32" s="747" t="s">
        <v>3403</v>
      </c>
      <c r="CZV32" s="747" t="s">
        <v>3404</v>
      </c>
      <c r="CZW32" s="747" t="s">
        <v>3405</v>
      </c>
      <c r="CZX32" s="747" t="s">
        <v>3406</v>
      </c>
      <c r="CZY32" s="747" t="s">
        <v>3407</v>
      </c>
      <c r="CZZ32" s="747" t="s">
        <v>3408</v>
      </c>
      <c r="DAA32" s="747" t="s">
        <v>3409</v>
      </c>
      <c r="DAB32" s="747" t="s">
        <v>3410</v>
      </c>
      <c r="DAC32" s="747" t="s">
        <v>3411</v>
      </c>
      <c r="DAD32" s="747" t="s">
        <v>3412</v>
      </c>
      <c r="DAE32" s="747" t="s">
        <v>3413</v>
      </c>
      <c r="DAF32" s="747" t="s">
        <v>3414</v>
      </c>
      <c r="DAG32" s="747" t="s">
        <v>3415</v>
      </c>
      <c r="DAH32" s="747" t="s">
        <v>3416</v>
      </c>
      <c r="DAI32" s="747" t="s">
        <v>3417</v>
      </c>
      <c r="DAJ32" s="747" t="s">
        <v>3418</v>
      </c>
      <c r="DAK32" s="747" t="s">
        <v>3419</v>
      </c>
      <c r="DAL32" s="747" t="s">
        <v>3420</v>
      </c>
      <c r="DAM32" s="747" t="s">
        <v>3421</v>
      </c>
      <c r="DAN32" s="747" t="s">
        <v>3422</v>
      </c>
      <c r="DAO32" s="747" t="s">
        <v>3423</v>
      </c>
      <c r="DAP32" s="747" t="s">
        <v>3424</v>
      </c>
      <c r="DAQ32" s="747" t="s">
        <v>3425</v>
      </c>
      <c r="DAR32" s="747" t="s">
        <v>3426</v>
      </c>
      <c r="DAS32" s="747" t="s">
        <v>3427</v>
      </c>
      <c r="DAT32" s="747" t="s">
        <v>3428</v>
      </c>
      <c r="DAU32" s="747" t="s">
        <v>3429</v>
      </c>
      <c r="DAV32" s="747" t="s">
        <v>3430</v>
      </c>
      <c r="DAW32" s="747" t="s">
        <v>3431</v>
      </c>
      <c r="DAX32" s="747" t="s">
        <v>3432</v>
      </c>
      <c r="DAY32" s="747" t="s">
        <v>3433</v>
      </c>
      <c r="DAZ32" s="747" t="s">
        <v>3434</v>
      </c>
      <c r="DBA32" s="747" t="s">
        <v>3435</v>
      </c>
      <c r="DBB32" s="747" t="s">
        <v>3436</v>
      </c>
      <c r="DBC32" s="747" t="s">
        <v>3437</v>
      </c>
      <c r="DBD32" s="747" t="s">
        <v>3438</v>
      </c>
      <c r="DBE32" s="747" t="s">
        <v>3439</v>
      </c>
      <c r="DBF32" s="747" t="s">
        <v>3440</v>
      </c>
      <c r="DBG32" s="747" t="s">
        <v>3441</v>
      </c>
      <c r="DBH32" s="747" t="s">
        <v>3442</v>
      </c>
      <c r="DBI32" s="747" t="s">
        <v>3443</v>
      </c>
      <c r="DBJ32" s="747" t="s">
        <v>3444</v>
      </c>
      <c r="DBK32" s="747" t="s">
        <v>3445</v>
      </c>
      <c r="DBL32" s="747" t="s">
        <v>3446</v>
      </c>
      <c r="DBM32" s="747" t="s">
        <v>3447</v>
      </c>
      <c r="DBN32" s="747" t="s">
        <v>3448</v>
      </c>
      <c r="DBO32" s="747" t="s">
        <v>3449</v>
      </c>
      <c r="DBP32" s="747" t="s">
        <v>3450</v>
      </c>
      <c r="DBQ32" s="747" t="s">
        <v>3451</v>
      </c>
      <c r="DBR32" s="747" t="s">
        <v>3452</v>
      </c>
      <c r="DBS32" s="747" t="s">
        <v>3453</v>
      </c>
      <c r="DBT32" s="747" t="s">
        <v>3454</v>
      </c>
      <c r="DBU32" s="747" t="s">
        <v>3455</v>
      </c>
      <c r="DBV32" s="747" t="s">
        <v>3456</v>
      </c>
      <c r="DBW32" s="747" t="s">
        <v>3457</v>
      </c>
      <c r="DBX32" s="747" t="s">
        <v>3458</v>
      </c>
      <c r="DBY32" s="747" t="s">
        <v>3459</v>
      </c>
      <c r="DBZ32" s="747" t="s">
        <v>3460</v>
      </c>
      <c r="DCA32" s="747" t="s">
        <v>3461</v>
      </c>
      <c r="DCB32" s="747" t="s">
        <v>3462</v>
      </c>
      <c r="DCC32" s="747" t="s">
        <v>3463</v>
      </c>
      <c r="DCD32" s="747" t="s">
        <v>3464</v>
      </c>
      <c r="DCE32" s="747" t="s">
        <v>3465</v>
      </c>
      <c r="DCF32" s="747" t="s">
        <v>3466</v>
      </c>
      <c r="DCG32" s="747" t="s">
        <v>3467</v>
      </c>
      <c r="DCH32" s="747" t="s">
        <v>3468</v>
      </c>
      <c r="DCI32" s="747" t="s">
        <v>3469</v>
      </c>
      <c r="DCJ32" s="747" t="s">
        <v>3470</v>
      </c>
      <c r="DCK32" s="747" t="s">
        <v>3471</v>
      </c>
      <c r="DCL32" s="747" t="s">
        <v>3472</v>
      </c>
      <c r="DCM32" s="747" t="s">
        <v>3473</v>
      </c>
      <c r="DCN32" s="747" t="s">
        <v>3474</v>
      </c>
      <c r="DCO32" s="747" t="s">
        <v>3475</v>
      </c>
      <c r="DCP32" s="747" t="s">
        <v>3476</v>
      </c>
      <c r="DCQ32" s="747" t="s">
        <v>3477</v>
      </c>
      <c r="DCR32" s="747" t="s">
        <v>3478</v>
      </c>
      <c r="DCS32" s="747" t="s">
        <v>3479</v>
      </c>
      <c r="DCT32" s="747" t="s">
        <v>3480</v>
      </c>
      <c r="DCU32" s="747" t="s">
        <v>3481</v>
      </c>
      <c r="DCV32" s="747" t="s">
        <v>3482</v>
      </c>
      <c r="DCW32" s="747" t="s">
        <v>3483</v>
      </c>
      <c r="DCX32" s="747" t="s">
        <v>3484</v>
      </c>
      <c r="DCY32" s="747" t="s">
        <v>3485</v>
      </c>
      <c r="DCZ32" s="747" t="s">
        <v>3486</v>
      </c>
      <c r="DDA32" s="747" t="s">
        <v>3487</v>
      </c>
      <c r="DDB32" s="747" t="s">
        <v>3488</v>
      </c>
      <c r="DDC32" s="747" t="s">
        <v>3489</v>
      </c>
      <c r="DDD32" s="747" t="s">
        <v>3490</v>
      </c>
      <c r="DDE32" s="747" t="s">
        <v>3491</v>
      </c>
      <c r="DDF32" s="747" t="s">
        <v>3492</v>
      </c>
      <c r="DDG32" s="747" t="s">
        <v>3493</v>
      </c>
      <c r="DDH32" s="747" t="s">
        <v>3494</v>
      </c>
      <c r="DDI32" s="747" t="s">
        <v>3495</v>
      </c>
      <c r="DDJ32" s="747" t="s">
        <v>3496</v>
      </c>
      <c r="DDK32" s="747" t="s">
        <v>3497</v>
      </c>
      <c r="DDL32" s="747" t="s">
        <v>3498</v>
      </c>
      <c r="DDM32" s="747" t="s">
        <v>3499</v>
      </c>
      <c r="DDN32" s="747" t="s">
        <v>3500</v>
      </c>
      <c r="DDO32" s="747" t="s">
        <v>3501</v>
      </c>
      <c r="DDP32" s="747" t="s">
        <v>3502</v>
      </c>
      <c r="DDQ32" s="747" t="s">
        <v>3503</v>
      </c>
      <c r="DDR32" s="747" t="s">
        <v>3504</v>
      </c>
      <c r="DDS32" s="747" t="s">
        <v>3505</v>
      </c>
      <c r="DDT32" s="747" t="s">
        <v>3506</v>
      </c>
      <c r="DDU32" s="747" t="s">
        <v>3507</v>
      </c>
      <c r="DDV32" s="747" t="s">
        <v>3508</v>
      </c>
      <c r="DDW32" s="747" t="s">
        <v>3509</v>
      </c>
      <c r="DDX32" s="747" t="s">
        <v>3510</v>
      </c>
      <c r="DDY32" s="747" t="s">
        <v>3511</v>
      </c>
      <c r="DDZ32" s="747" t="s">
        <v>3512</v>
      </c>
      <c r="DEA32" s="747" t="s">
        <v>3513</v>
      </c>
      <c r="DEB32" s="747" t="s">
        <v>3514</v>
      </c>
      <c r="DEC32" s="747" t="s">
        <v>3515</v>
      </c>
      <c r="DED32" s="747" t="s">
        <v>3516</v>
      </c>
      <c r="DEE32" s="747" t="s">
        <v>3517</v>
      </c>
      <c r="DEF32" s="747" t="s">
        <v>3518</v>
      </c>
      <c r="DEG32" s="747" t="s">
        <v>3519</v>
      </c>
      <c r="DEH32" s="747" t="s">
        <v>3520</v>
      </c>
      <c r="DEI32" s="747" t="s">
        <v>3521</v>
      </c>
      <c r="DEJ32" s="747" t="s">
        <v>3522</v>
      </c>
      <c r="DEK32" s="747" t="s">
        <v>3523</v>
      </c>
      <c r="DEL32" s="747" t="s">
        <v>3524</v>
      </c>
      <c r="DEM32" s="747" t="s">
        <v>3525</v>
      </c>
      <c r="DEN32" s="747" t="s">
        <v>3526</v>
      </c>
      <c r="DEO32" s="747" t="s">
        <v>3527</v>
      </c>
      <c r="DEP32" s="747" t="s">
        <v>3528</v>
      </c>
      <c r="DEQ32" s="747" t="s">
        <v>3529</v>
      </c>
      <c r="DER32" s="747" t="s">
        <v>3530</v>
      </c>
      <c r="DES32" s="747" t="s">
        <v>3531</v>
      </c>
      <c r="DET32" s="747" t="s">
        <v>3532</v>
      </c>
      <c r="DEU32" s="747" t="s">
        <v>3533</v>
      </c>
      <c r="DEV32" s="747" t="s">
        <v>3534</v>
      </c>
      <c r="DEW32" s="747" t="s">
        <v>3535</v>
      </c>
      <c r="DEX32" s="747" t="s">
        <v>3536</v>
      </c>
      <c r="DEY32" s="747" t="s">
        <v>3537</v>
      </c>
      <c r="DEZ32" s="747" t="s">
        <v>3538</v>
      </c>
      <c r="DFA32" s="747" t="s">
        <v>3539</v>
      </c>
      <c r="DFB32" s="747" t="s">
        <v>3540</v>
      </c>
      <c r="DFC32" s="747" t="s">
        <v>3541</v>
      </c>
      <c r="DFD32" s="747" t="s">
        <v>3542</v>
      </c>
      <c r="DFE32" s="747" t="s">
        <v>3543</v>
      </c>
      <c r="DFF32" s="747" t="s">
        <v>3544</v>
      </c>
      <c r="DFG32" s="747" t="s">
        <v>3545</v>
      </c>
      <c r="DFH32" s="747" t="s">
        <v>3546</v>
      </c>
      <c r="DFI32" s="747" t="s">
        <v>3547</v>
      </c>
      <c r="DFJ32" s="747" t="s">
        <v>3548</v>
      </c>
      <c r="DFK32" s="747" t="s">
        <v>3549</v>
      </c>
      <c r="DFL32" s="747" t="s">
        <v>3550</v>
      </c>
      <c r="DFM32" s="747" t="s">
        <v>3551</v>
      </c>
      <c r="DFN32" s="747" t="s">
        <v>3552</v>
      </c>
      <c r="DFO32" s="747" t="s">
        <v>3553</v>
      </c>
      <c r="DFP32" s="747" t="s">
        <v>3554</v>
      </c>
      <c r="DFQ32" s="747" t="s">
        <v>3555</v>
      </c>
      <c r="DFR32" s="747" t="s">
        <v>3556</v>
      </c>
      <c r="DFS32" s="747" t="s">
        <v>3557</v>
      </c>
      <c r="DFT32" s="747" t="s">
        <v>3558</v>
      </c>
      <c r="DFU32" s="747" t="s">
        <v>3559</v>
      </c>
      <c r="DFV32" s="747" t="s">
        <v>3560</v>
      </c>
      <c r="DFW32" s="747" t="s">
        <v>3561</v>
      </c>
      <c r="DFX32" s="747" t="s">
        <v>3562</v>
      </c>
      <c r="DFY32" s="747" t="s">
        <v>3563</v>
      </c>
      <c r="DFZ32" s="747" t="s">
        <v>3564</v>
      </c>
      <c r="DGA32" s="747" t="s">
        <v>3565</v>
      </c>
      <c r="DGB32" s="747" t="s">
        <v>3566</v>
      </c>
      <c r="DGC32" s="747" t="s">
        <v>3567</v>
      </c>
      <c r="DGD32" s="747" t="s">
        <v>3568</v>
      </c>
      <c r="DGE32" s="747" t="s">
        <v>3569</v>
      </c>
      <c r="DGF32" s="747" t="s">
        <v>3570</v>
      </c>
      <c r="DGG32" s="747" t="s">
        <v>3571</v>
      </c>
      <c r="DGH32" s="747" t="s">
        <v>3572</v>
      </c>
      <c r="DGI32" s="747" t="s">
        <v>3573</v>
      </c>
      <c r="DGJ32" s="747" t="s">
        <v>3574</v>
      </c>
      <c r="DGK32" s="747" t="s">
        <v>3575</v>
      </c>
      <c r="DGL32" s="747" t="s">
        <v>3576</v>
      </c>
      <c r="DGM32" s="747" t="s">
        <v>3577</v>
      </c>
      <c r="DGN32" s="747" t="s">
        <v>3578</v>
      </c>
      <c r="DGO32" s="747" t="s">
        <v>3579</v>
      </c>
      <c r="DGP32" s="747" t="s">
        <v>3580</v>
      </c>
      <c r="DGQ32" s="747" t="s">
        <v>3581</v>
      </c>
      <c r="DGR32" s="747" t="s">
        <v>3582</v>
      </c>
      <c r="DGS32" s="747" t="s">
        <v>3583</v>
      </c>
      <c r="DGT32" s="747" t="s">
        <v>3584</v>
      </c>
      <c r="DGU32" s="747" t="s">
        <v>3585</v>
      </c>
      <c r="DGV32" s="747" t="s">
        <v>3586</v>
      </c>
      <c r="DGW32" s="747" t="s">
        <v>3587</v>
      </c>
      <c r="DGX32" s="747" t="s">
        <v>3588</v>
      </c>
      <c r="DGY32" s="747" t="s">
        <v>3589</v>
      </c>
      <c r="DGZ32" s="747" t="s">
        <v>3590</v>
      </c>
      <c r="DHA32" s="747" t="s">
        <v>3591</v>
      </c>
      <c r="DHB32" s="747" t="s">
        <v>3592</v>
      </c>
      <c r="DHC32" s="747" t="s">
        <v>3593</v>
      </c>
      <c r="DHD32" s="747" t="s">
        <v>3594</v>
      </c>
      <c r="DHE32" s="747" t="s">
        <v>3595</v>
      </c>
      <c r="DHF32" s="747" t="s">
        <v>3596</v>
      </c>
      <c r="DHG32" s="747" t="s">
        <v>3597</v>
      </c>
      <c r="DHH32" s="747" t="s">
        <v>3598</v>
      </c>
      <c r="DHI32" s="747" t="s">
        <v>3599</v>
      </c>
      <c r="DHJ32" s="747" t="s">
        <v>3600</v>
      </c>
      <c r="DHK32" s="747" t="s">
        <v>3601</v>
      </c>
      <c r="DHL32" s="747" t="s">
        <v>3602</v>
      </c>
      <c r="DHM32" s="747" t="s">
        <v>3603</v>
      </c>
      <c r="DHN32" s="747" t="s">
        <v>3604</v>
      </c>
      <c r="DHO32" s="747" t="s">
        <v>3605</v>
      </c>
      <c r="DHP32" s="747" t="s">
        <v>3606</v>
      </c>
      <c r="DHQ32" s="747" t="s">
        <v>3607</v>
      </c>
      <c r="DHR32" s="747" t="s">
        <v>3608</v>
      </c>
      <c r="DHS32" s="747" t="s">
        <v>3609</v>
      </c>
      <c r="DHT32" s="747" t="s">
        <v>3610</v>
      </c>
      <c r="DHU32" s="747" t="s">
        <v>3611</v>
      </c>
      <c r="DHV32" s="747" t="s">
        <v>3612</v>
      </c>
      <c r="DHW32" s="747" t="s">
        <v>3613</v>
      </c>
      <c r="DHX32" s="747" t="s">
        <v>3614</v>
      </c>
      <c r="DHY32" s="747" t="s">
        <v>3615</v>
      </c>
      <c r="DHZ32" s="747" t="s">
        <v>3616</v>
      </c>
      <c r="DIA32" s="747" t="s">
        <v>3617</v>
      </c>
      <c r="DIB32" s="747" t="s">
        <v>3618</v>
      </c>
      <c r="DIC32" s="747" t="s">
        <v>3619</v>
      </c>
      <c r="DID32" s="747" t="s">
        <v>3620</v>
      </c>
      <c r="DIE32" s="747" t="s">
        <v>3621</v>
      </c>
      <c r="DIF32" s="747" t="s">
        <v>3622</v>
      </c>
      <c r="DIG32" s="747" t="s">
        <v>3623</v>
      </c>
      <c r="DIH32" s="747" t="s">
        <v>3624</v>
      </c>
      <c r="DII32" s="747" t="s">
        <v>3625</v>
      </c>
      <c r="DIJ32" s="747" t="s">
        <v>3626</v>
      </c>
      <c r="DIK32" s="747" t="s">
        <v>3627</v>
      </c>
      <c r="DIL32" s="747" t="s">
        <v>3628</v>
      </c>
      <c r="DIM32" s="747" t="s">
        <v>3629</v>
      </c>
      <c r="DIN32" s="747" t="s">
        <v>3630</v>
      </c>
      <c r="DIO32" s="747" t="s">
        <v>3631</v>
      </c>
      <c r="DIP32" s="747" t="s">
        <v>3632</v>
      </c>
      <c r="DIQ32" s="747" t="s">
        <v>3633</v>
      </c>
      <c r="DIR32" s="747" t="s">
        <v>3634</v>
      </c>
      <c r="DIS32" s="747" t="s">
        <v>3635</v>
      </c>
      <c r="DIT32" s="747" t="s">
        <v>3636</v>
      </c>
      <c r="DIU32" s="747" t="s">
        <v>3637</v>
      </c>
      <c r="DIV32" s="747" t="s">
        <v>3638</v>
      </c>
      <c r="DIW32" s="747" t="s">
        <v>3639</v>
      </c>
      <c r="DIX32" s="747" t="s">
        <v>3640</v>
      </c>
      <c r="DIY32" s="747" t="s">
        <v>3641</v>
      </c>
      <c r="DIZ32" s="747" t="s">
        <v>3642</v>
      </c>
      <c r="DJA32" s="747" t="s">
        <v>3643</v>
      </c>
      <c r="DJB32" s="747" t="s">
        <v>3644</v>
      </c>
      <c r="DJC32" s="747" t="s">
        <v>3645</v>
      </c>
      <c r="DJD32" s="747" t="s">
        <v>3646</v>
      </c>
      <c r="DJE32" s="747" t="s">
        <v>3647</v>
      </c>
      <c r="DJF32" s="747" t="s">
        <v>3648</v>
      </c>
      <c r="DJG32" s="747" t="s">
        <v>3649</v>
      </c>
      <c r="DJH32" s="747" t="s">
        <v>3650</v>
      </c>
      <c r="DJI32" s="747" t="s">
        <v>3651</v>
      </c>
      <c r="DJJ32" s="747" t="s">
        <v>3652</v>
      </c>
      <c r="DJK32" s="747" t="s">
        <v>3653</v>
      </c>
      <c r="DJL32" s="747" t="s">
        <v>3654</v>
      </c>
      <c r="DJM32" s="747" t="s">
        <v>3655</v>
      </c>
      <c r="DJN32" s="747" t="s">
        <v>3656</v>
      </c>
      <c r="DJO32" s="747" t="s">
        <v>3657</v>
      </c>
      <c r="DJP32" s="747" t="s">
        <v>3658</v>
      </c>
      <c r="DJQ32" s="747" t="s">
        <v>3659</v>
      </c>
      <c r="DJR32" s="747" t="s">
        <v>3660</v>
      </c>
      <c r="DJS32" s="747" t="s">
        <v>3661</v>
      </c>
      <c r="DJT32" s="747" t="s">
        <v>3662</v>
      </c>
      <c r="DJU32" s="747" t="s">
        <v>3663</v>
      </c>
      <c r="DJV32" s="747" t="s">
        <v>3664</v>
      </c>
      <c r="DJW32" s="747" t="s">
        <v>3665</v>
      </c>
      <c r="DJX32" s="747" t="s">
        <v>3666</v>
      </c>
      <c r="DJY32" s="747" t="s">
        <v>3667</v>
      </c>
      <c r="DJZ32" s="747" t="s">
        <v>3668</v>
      </c>
      <c r="DKA32" s="747" t="s">
        <v>3669</v>
      </c>
      <c r="DKB32" s="747" t="s">
        <v>3670</v>
      </c>
      <c r="DKC32" s="747" t="s">
        <v>3671</v>
      </c>
      <c r="DKD32" s="747" t="s">
        <v>3672</v>
      </c>
      <c r="DKE32" s="747" t="s">
        <v>3673</v>
      </c>
      <c r="DKF32" s="747" t="s">
        <v>3674</v>
      </c>
      <c r="DKG32" s="747" t="s">
        <v>3675</v>
      </c>
      <c r="DKH32" s="747" t="s">
        <v>3676</v>
      </c>
      <c r="DKI32" s="747" t="s">
        <v>3677</v>
      </c>
      <c r="DKJ32" s="747" t="s">
        <v>3678</v>
      </c>
      <c r="DKK32" s="747" t="s">
        <v>3679</v>
      </c>
      <c r="DKL32" s="747" t="s">
        <v>3680</v>
      </c>
      <c r="DKM32" s="747" t="s">
        <v>3681</v>
      </c>
      <c r="DKN32" s="747" t="s">
        <v>3682</v>
      </c>
      <c r="DKO32" s="747" t="s">
        <v>3683</v>
      </c>
      <c r="DKP32" s="747" t="s">
        <v>3684</v>
      </c>
      <c r="DKQ32" s="747" t="s">
        <v>3685</v>
      </c>
      <c r="DKR32" s="747" t="s">
        <v>3686</v>
      </c>
      <c r="DKS32" s="747" t="s">
        <v>3687</v>
      </c>
      <c r="DKT32" s="747" t="s">
        <v>3688</v>
      </c>
      <c r="DKU32" s="747" t="s">
        <v>3689</v>
      </c>
      <c r="DKV32" s="747" t="s">
        <v>3690</v>
      </c>
      <c r="DKW32" s="747" t="s">
        <v>3691</v>
      </c>
      <c r="DKX32" s="747" t="s">
        <v>3692</v>
      </c>
      <c r="DKY32" s="747" t="s">
        <v>3693</v>
      </c>
      <c r="DKZ32" s="747" t="s">
        <v>3694</v>
      </c>
      <c r="DLA32" s="747" t="s">
        <v>3695</v>
      </c>
      <c r="DLB32" s="747" t="s">
        <v>3696</v>
      </c>
      <c r="DLC32" s="747" t="s">
        <v>3697</v>
      </c>
      <c r="DLD32" s="747" t="s">
        <v>3698</v>
      </c>
      <c r="DLE32" s="747" t="s">
        <v>3699</v>
      </c>
      <c r="DLF32" s="747" t="s">
        <v>3700</v>
      </c>
      <c r="DLG32" s="747" t="s">
        <v>3701</v>
      </c>
      <c r="DLH32" s="747" t="s">
        <v>3702</v>
      </c>
      <c r="DLI32" s="747" t="s">
        <v>3703</v>
      </c>
      <c r="DLJ32" s="747" t="s">
        <v>3704</v>
      </c>
      <c r="DLK32" s="747" t="s">
        <v>3705</v>
      </c>
      <c r="DLL32" s="747" t="s">
        <v>3706</v>
      </c>
      <c r="DLM32" s="747" t="s">
        <v>3707</v>
      </c>
      <c r="DLN32" s="747" t="s">
        <v>3708</v>
      </c>
      <c r="DLO32" s="747" t="s">
        <v>3709</v>
      </c>
      <c r="DLP32" s="747" t="s">
        <v>3710</v>
      </c>
      <c r="DLQ32" s="747" t="s">
        <v>3711</v>
      </c>
      <c r="DLR32" s="747" t="s">
        <v>3712</v>
      </c>
      <c r="DLS32" s="747" t="s">
        <v>3713</v>
      </c>
      <c r="DLT32" s="747" t="s">
        <v>3714</v>
      </c>
      <c r="DLU32" s="747" t="s">
        <v>3715</v>
      </c>
      <c r="DLV32" s="747" t="s">
        <v>3716</v>
      </c>
      <c r="DLW32" s="747" t="s">
        <v>3717</v>
      </c>
      <c r="DLX32" s="747" t="s">
        <v>3718</v>
      </c>
      <c r="DLY32" s="747" t="s">
        <v>3719</v>
      </c>
      <c r="DLZ32" s="747" t="s">
        <v>3720</v>
      </c>
      <c r="DMA32" s="747" t="s">
        <v>3721</v>
      </c>
      <c r="DMB32" s="747" t="s">
        <v>3722</v>
      </c>
      <c r="DMC32" s="747" t="s">
        <v>3723</v>
      </c>
      <c r="DMD32" s="747" t="s">
        <v>3724</v>
      </c>
      <c r="DME32" s="747" t="s">
        <v>3725</v>
      </c>
      <c r="DMF32" s="747" t="s">
        <v>3726</v>
      </c>
      <c r="DMG32" s="747" t="s">
        <v>3727</v>
      </c>
      <c r="DMH32" s="747" t="s">
        <v>3728</v>
      </c>
      <c r="DMI32" s="747" t="s">
        <v>3729</v>
      </c>
      <c r="DMJ32" s="747" t="s">
        <v>3730</v>
      </c>
      <c r="DMK32" s="747" t="s">
        <v>3731</v>
      </c>
      <c r="DML32" s="747" t="s">
        <v>3732</v>
      </c>
      <c r="DMM32" s="747" t="s">
        <v>3733</v>
      </c>
      <c r="DMN32" s="747" t="s">
        <v>3734</v>
      </c>
      <c r="DMO32" s="747" t="s">
        <v>3735</v>
      </c>
      <c r="DMP32" s="747" t="s">
        <v>3736</v>
      </c>
      <c r="DMQ32" s="747" t="s">
        <v>3737</v>
      </c>
      <c r="DMR32" s="747" t="s">
        <v>3738</v>
      </c>
      <c r="DMS32" s="747" t="s">
        <v>3739</v>
      </c>
      <c r="DMT32" s="747" t="s">
        <v>3740</v>
      </c>
      <c r="DMU32" s="747" t="s">
        <v>3741</v>
      </c>
      <c r="DMV32" s="747" t="s">
        <v>3742</v>
      </c>
      <c r="DMW32" s="747" t="s">
        <v>3743</v>
      </c>
      <c r="DMX32" s="747" t="s">
        <v>3744</v>
      </c>
      <c r="DMY32" s="747" t="s">
        <v>3745</v>
      </c>
      <c r="DMZ32" s="747" t="s">
        <v>3746</v>
      </c>
      <c r="DNA32" s="747" t="s">
        <v>3747</v>
      </c>
      <c r="DNB32" s="747" t="s">
        <v>3748</v>
      </c>
      <c r="DNC32" s="747" t="s">
        <v>3749</v>
      </c>
      <c r="DND32" s="747" t="s">
        <v>3750</v>
      </c>
      <c r="DNE32" s="747" t="s">
        <v>3751</v>
      </c>
      <c r="DNF32" s="747" t="s">
        <v>3752</v>
      </c>
      <c r="DNG32" s="747" t="s">
        <v>3753</v>
      </c>
      <c r="DNH32" s="747" t="s">
        <v>3754</v>
      </c>
      <c r="DNI32" s="747" t="s">
        <v>3755</v>
      </c>
      <c r="DNJ32" s="747" t="s">
        <v>3756</v>
      </c>
      <c r="DNK32" s="747" t="s">
        <v>3757</v>
      </c>
      <c r="DNL32" s="747" t="s">
        <v>3758</v>
      </c>
      <c r="DNM32" s="747" t="s">
        <v>3759</v>
      </c>
      <c r="DNN32" s="747" t="s">
        <v>3760</v>
      </c>
      <c r="DNO32" s="747" t="s">
        <v>3761</v>
      </c>
      <c r="DNP32" s="747" t="s">
        <v>3762</v>
      </c>
      <c r="DNQ32" s="747" t="s">
        <v>3763</v>
      </c>
      <c r="DNR32" s="747" t="s">
        <v>3764</v>
      </c>
      <c r="DNS32" s="747" t="s">
        <v>3765</v>
      </c>
      <c r="DNT32" s="747" t="s">
        <v>3766</v>
      </c>
      <c r="DNU32" s="747" t="s">
        <v>3767</v>
      </c>
      <c r="DNV32" s="747" t="s">
        <v>3768</v>
      </c>
      <c r="DNW32" s="747" t="s">
        <v>3769</v>
      </c>
      <c r="DNX32" s="747" t="s">
        <v>3770</v>
      </c>
      <c r="DNY32" s="747" t="s">
        <v>3771</v>
      </c>
      <c r="DNZ32" s="747" t="s">
        <v>3772</v>
      </c>
      <c r="DOA32" s="747" t="s">
        <v>3773</v>
      </c>
      <c r="DOB32" s="747" t="s">
        <v>3774</v>
      </c>
      <c r="DOC32" s="747" t="s">
        <v>3775</v>
      </c>
      <c r="DOD32" s="747" t="s">
        <v>3776</v>
      </c>
      <c r="DOE32" s="747" t="s">
        <v>3777</v>
      </c>
      <c r="DOF32" s="747" t="s">
        <v>3778</v>
      </c>
      <c r="DOG32" s="747" t="s">
        <v>3779</v>
      </c>
      <c r="DOH32" s="747" t="s">
        <v>3780</v>
      </c>
      <c r="DOI32" s="747" t="s">
        <v>3781</v>
      </c>
      <c r="DOJ32" s="747" t="s">
        <v>3782</v>
      </c>
      <c r="DOK32" s="747" t="s">
        <v>3783</v>
      </c>
      <c r="DOL32" s="747" t="s">
        <v>3784</v>
      </c>
      <c r="DOM32" s="747" t="s">
        <v>3785</v>
      </c>
      <c r="DON32" s="747" t="s">
        <v>3786</v>
      </c>
      <c r="DOO32" s="747" t="s">
        <v>3787</v>
      </c>
      <c r="DOP32" s="747" t="s">
        <v>3788</v>
      </c>
      <c r="DOQ32" s="747" t="s">
        <v>3789</v>
      </c>
      <c r="DOR32" s="747" t="s">
        <v>3790</v>
      </c>
      <c r="DOS32" s="747" t="s">
        <v>3791</v>
      </c>
      <c r="DOT32" s="747" t="s">
        <v>3792</v>
      </c>
      <c r="DOU32" s="747" t="s">
        <v>3793</v>
      </c>
      <c r="DOV32" s="747" t="s">
        <v>3794</v>
      </c>
      <c r="DOW32" s="747" t="s">
        <v>3795</v>
      </c>
      <c r="DOX32" s="747" t="s">
        <v>3796</v>
      </c>
      <c r="DOY32" s="747" t="s">
        <v>3797</v>
      </c>
      <c r="DOZ32" s="747" t="s">
        <v>3798</v>
      </c>
      <c r="DPA32" s="747" t="s">
        <v>3799</v>
      </c>
      <c r="DPB32" s="747" t="s">
        <v>3800</v>
      </c>
      <c r="DPC32" s="747" t="s">
        <v>3801</v>
      </c>
      <c r="DPD32" s="747" t="s">
        <v>3802</v>
      </c>
      <c r="DPE32" s="747" t="s">
        <v>3803</v>
      </c>
      <c r="DPF32" s="747" t="s">
        <v>3804</v>
      </c>
      <c r="DPG32" s="747" t="s">
        <v>3805</v>
      </c>
      <c r="DPH32" s="747" t="s">
        <v>3806</v>
      </c>
      <c r="DPI32" s="747" t="s">
        <v>3807</v>
      </c>
      <c r="DPJ32" s="747" t="s">
        <v>3808</v>
      </c>
      <c r="DPK32" s="747" t="s">
        <v>3809</v>
      </c>
      <c r="DPL32" s="747" t="s">
        <v>3810</v>
      </c>
      <c r="DPM32" s="747" t="s">
        <v>3811</v>
      </c>
      <c r="DPN32" s="747" t="s">
        <v>3812</v>
      </c>
      <c r="DPO32" s="747" t="s">
        <v>3813</v>
      </c>
      <c r="DPP32" s="747" t="s">
        <v>3814</v>
      </c>
      <c r="DPQ32" s="747" t="s">
        <v>3815</v>
      </c>
      <c r="DPR32" s="747" t="s">
        <v>3816</v>
      </c>
      <c r="DPS32" s="747" t="s">
        <v>3817</v>
      </c>
      <c r="DPT32" s="747" t="s">
        <v>3818</v>
      </c>
      <c r="DPU32" s="747" t="s">
        <v>3819</v>
      </c>
      <c r="DPV32" s="747" t="s">
        <v>3820</v>
      </c>
      <c r="DPW32" s="747" t="s">
        <v>3821</v>
      </c>
      <c r="DPX32" s="747" t="s">
        <v>3822</v>
      </c>
      <c r="DPY32" s="747" t="s">
        <v>3823</v>
      </c>
      <c r="DPZ32" s="747" t="s">
        <v>3824</v>
      </c>
      <c r="DQA32" s="747" t="s">
        <v>3825</v>
      </c>
      <c r="DQB32" s="747" t="s">
        <v>3826</v>
      </c>
      <c r="DQC32" s="747" t="s">
        <v>3827</v>
      </c>
      <c r="DQD32" s="747" t="s">
        <v>3828</v>
      </c>
      <c r="DQE32" s="747" t="s">
        <v>3829</v>
      </c>
      <c r="DQF32" s="747" t="s">
        <v>3830</v>
      </c>
      <c r="DQG32" s="747" t="s">
        <v>3831</v>
      </c>
      <c r="DQH32" s="747" t="s">
        <v>3832</v>
      </c>
      <c r="DQI32" s="747" t="s">
        <v>3833</v>
      </c>
      <c r="DQJ32" s="747" t="s">
        <v>3834</v>
      </c>
      <c r="DQK32" s="747" t="s">
        <v>3835</v>
      </c>
      <c r="DQL32" s="747" t="s">
        <v>3836</v>
      </c>
      <c r="DQM32" s="747" t="s">
        <v>3837</v>
      </c>
      <c r="DQN32" s="747" t="s">
        <v>3838</v>
      </c>
      <c r="DQO32" s="747" t="s">
        <v>3839</v>
      </c>
      <c r="DQP32" s="747" t="s">
        <v>3840</v>
      </c>
      <c r="DQQ32" s="747" t="s">
        <v>3841</v>
      </c>
      <c r="DQR32" s="747" t="s">
        <v>3842</v>
      </c>
      <c r="DQS32" s="747" t="s">
        <v>3843</v>
      </c>
      <c r="DQT32" s="747" t="s">
        <v>3844</v>
      </c>
      <c r="DQU32" s="747" t="s">
        <v>3845</v>
      </c>
      <c r="DQV32" s="747" t="s">
        <v>3846</v>
      </c>
      <c r="DQW32" s="747" t="s">
        <v>3847</v>
      </c>
      <c r="DQX32" s="747" t="s">
        <v>3848</v>
      </c>
      <c r="DQY32" s="747" t="s">
        <v>3849</v>
      </c>
      <c r="DQZ32" s="747" t="s">
        <v>3850</v>
      </c>
      <c r="DRA32" s="747" t="s">
        <v>3851</v>
      </c>
      <c r="DRB32" s="747" t="s">
        <v>3852</v>
      </c>
      <c r="DRC32" s="747" t="s">
        <v>3853</v>
      </c>
      <c r="DRD32" s="747" t="s">
        <v>3854</v>
      </c>
      <c r="DRE32" s="747" t="s">
        <v>3855</v>
      </c>
      <c r="DRF32" s="747" t="s">
        <v>3856</v>
      </c>
      <c r="DRG32" s="747" t="s">
        <v>3857</v>
      </c>
      <c r="DRH32" s="747" t="s">
        <v>3858</v>
      </c>
      <c r="DRI32" s="747" t="s">
        <v>3859</v>
      </c>
      <c r="DRJ32" s="747" t="s">
        <v>3860</v>
      </c>
      <c r="DRK32" s="747" t="s">
        <v>3861</v>
      </c>
      <c r="DRL32" s="747" t="s">
        <v>3862</v>
      </c>
      <c r="DRM32" s="747" t="s">
        <v>3863</v>
      </c>
      <c r="DRN32" s="747" t="s">
        <v>3864</v>
      </c>
      <c r="DRO32" s="747" t="s">
        <v>3865</v>
      </c>
      <c r="DRP32" s="747" t="s">
        <v>3866</v>
      </c>
      <c r="DRQ32" s="747" t="s">
        <v>3867</v>
      </c>
      <c r="DRR32" s="747" t="s">
        <v>3868</v>
      </c>
      <c r="DRS32" s="747" t="s">
        <v>3869</v>
      </c>
      <c r="DRT32" s="747" t="s">
        <v>3870</v>
      </c>
      <c r="DRU32" s="747" t="s">
        <v>3871</v>
      </c>
      <c r="DRV32" s="747" t="s">
        <v>3872</v>
      </c>
      <c r="DRW32" s="747" t="s">
        <v>3873</v>
      </c>
      <c r="DRX32" s="747" t="s">
        <v>3874</v>
      </c>
      <c r="DRY32" s="747" t="s">
        <v>3875</v>
      </c>
      <c r="DRZ32" s="747" t="s">
        <v>3876</v>
      </c>
      <c r="DSA32" s="747" t="s">
        <v>3877</v>
      </c>
      <c r="DSB32" s="747" t="s">
        <v>3878</v>
      </c>
      <c r="DSC32" s="747" t="s">
        <v>3879</v>
      </c>
      <c r="DSD32" s="747" t="s">
        <v>3880</v>
      </c>
      <c r="DSE32" s="747" t="s">
        <v>3881</v>
      </c>
      <c r="DSF32" s="747" t="s">
        <v>3882</v>
      </c>
      <c r="DSG32" s="747" t="s">
        <v>3883</v>
      </c>
      <c r="DSH32" s="747" t="s">
        <v>3884</v>
      </c>
      <c r="DSI32" s="747" t="s">
        <v>3885</v>
      </c>
      <c r="DSJ32" s="747" t="s">
        <v>3886</v>
      </c>
      <c r="DSK32" s="747" t="s">
        <v>3887</v>
      </c>
      <c r="DSL32" s="747" t="s">
        <v>3888</v>
      </c>
      <c r="DSM32" s="747" t="s">
        <v>3889</v>
      </c>
      <c r="DSN32" s="747" t="s">
        <v>3890</v>
      </c>
      <c r="DSO32" s="747" t="s">
        <v>3891</v>
      </c>
      <c r="DSP32" s="747" t="s">
        <v>3892</v>
      </c>
      <c r="DSQ32" s="747" t="s">
        <v>3893</v>
      </c>
      <c r="DSR32" s="747" t="s">
        <v>3894</v>
      </c>
      <c r="DSS32" s="747" t="s">
        <v>3895</v>
      </c>
      <c r="DST32" s="747" t="s">
        <v>3896</v>
      </c>
      <c r="DSU32" s="747" t="s">
        <v>3897</v>
      </c>
      <c r="DSV32" s="747" t="s">
        <v>3898</v>
      </c>
      <c r="DSW32" s="747" t="s">
        <v>3899</v>
      </c>
      <c r="DSX32" s="747" t="s">
        <v>3900</v>
      </c>
      <c r="DSY32" s="747" t="s">
        <v>3901</v>
      </c>
      <c r="DSZ32" s="747" t="s">
        <v>3902</v>
      </c>
      <c r="DTA32" s="747" t="s">
        <v>3903</v>
      </c>
      <c r="DTB32" s="747" t="s">
        <v>3904</v>
      </c>
      <c r="DTC32" s="747" t="s">
        <v>3905</v>
      </c>
      <c r="DTD32" s="747" t="s">
        <v>3906</v>
      </c>
      <c r="DTE32" s="747" t="s">
        <v>3907</v>
      </c>
      <c r="DTF32" s="747" t="s">
        <v>3908</v>
      </c>
      <c r="DTG32" s="747" t="s">
        <v>3909</v>
      </c>
      <c r="DTH32" s="747" t="s">
        <v>3910</v>
      </c>
      <c r="DTI32" s="747" t="s">
        <v>3911</v>
      </c>
      <c r="DTJ32" s="747" t="s">
        <v>3912</v>
      </c>
      <c r="DTK32" s="747" t="s">
        <v>3913</v>
      </c>
      <c r="DTL32" s="747" t="s">
        <v>3914</v>
      </c>
      <c r="DTM32" s="747" t="s">
        <v>3915</v>
      </c>
      <c r="DTN32" s="747" t="s">
        <v>3916</v>
      </c>
      <c r="DTO32" s="747" t="s">
        <v>3917</v>
      </c>
      <c r="DTP32" s="747" t="s">
        <v>3918</v>
      </c>
      <c r="DTQ32" s="747" t="s">
        <v>3919</v>
      </c>
      <c r="DTR32" s="747" t="s">
        <v>3920</v>
      </c>
      <c r="DTS32" s="747" t="s">
        <v>3921</v>
      </c>
      <c r="DTT32" s="747" t="s">
        <v>3922</v>
      </c>
      <c r="DTU32" s="747" t="s">
        <v>3923</v>
      </c>
      <c r="DTV32" s="747" t="s">
        <v>3924</v>
      </c>
      <c r="DTW32" s="747" t="s">
        <v>3925</v>
      </c>
      <c r="DTX32" s="747" t="s">
        <v>3926</v>
      </c>
      <c r="DTY32" s="747" t="s">
        <v>3927</v>
      </c>
      <c r="DTZ32" s="747" t="s">
        <v>3928</v>
      </c>
      <c r="DUA32" s="747" t="s">
        <v>3929</v>
      </c>
      <c r="DUB32" s="747" t="s">
        <v>3930</v>
      </c>
      <c r="DUC32" s="747" t="s">
        <v>3931</v>
      </c>
      <c r="DUD32" s="747" t="s">
        <v>3932</v>
      </c>
      <c r="DUE32" s="747" t="s">
        <v>3933</v>
      </c>
      <c r="DUF32" s="747" t="s">
        <v>3934</v>
      </c>
      <c r="DUG32" s="747" t="s">
        <v>3935</v>
      </c>
      <c r="DUH32" s="747" t="s">
        <v>3936</v>
      </c>
      <c r="DUI32" s="747" t="s">
        <v>3937</v>
      </c>
      <c r="DUJ32" s="747" t="s">
        <v>3938</v>
      </c>
      <c r="DUK32" s="747" t="s">
        <v>3939</v>
      </c>
      <c r="DUL32" s="747" t="s">
        <v>3940</v>
      </c>
      <c r="DUM32" s="747" t="s">
        <v>3941</v>
      </c>
      <c r="DUN32" s="747" t="s">
        <v>3942</v>
      </c>
      <c r="DUO32" s="747" t="s">
        <v>3943</v>
      </c>
      <c r="DUP32" s="747" t="s">
        <v>3944</v>
      </c>
      <c r="DUQ32" s="747" t="s">
        <v>3945</v>
      </c>
      <c r="DUR32" s="747" t="s">
        <v>3946</v>
      </c>
      <c r="DUS32" s="747" t="s">
        <v>3947</v>
      </c>
      <c r="DUT32" s="747" t="s">
        <v>3948</v>
      </c>
      <c r="DUU32" s="747" t="s">
        <v>3949</v>
      </c>
      <c r="DUV32" s="747" t="s">
        <v>3950</v>
      </c>
      <c r="DUW32" s="747" t="s">
        <v>3951</v>
      </c>
      <c r="DUX32" s="747" t="s">
        <v>3952</v>
      </c>
      <c r="DUY32" s="747" t="s">
        <v>3953</v>
      </c>
      <c r="DUZ32" s="747" t="s">
        <v>3954</v>
      </c>
      <c r="DVA32" s="747" t="s">
        <v>3955</v>
      </c>
      <c r="DVB32" s="747" t="s">
        <v>3956</v>
      </c>
      <c r="DVC32" s="747" t="s">
        <v>3957</v>
      </c>
      <c r="DVD32" s="747" t="s">
        <v>3958</v>
      </c>
      <c r="DVE32" s="747" t="s">
        <v>3959</v>
      </c>
      <c r="DVF32" s="747" t="s">
        <v>3960</v>
      </c>
      <c r="DVG32" s="747" t="s">
        <v>3961</v>
      </c>
      <c r="DVH32" s="747" t="s">
        <v>3962</v>
      </c>
      <c r="DVI32" s="747" t="s">
        <v>3963</v>
      </c>
      <c r="DVJ32" s="747" t="s">
        <v>3964</v>
      </c>
      <c r="DVK32" s="747" t="s">
        <v>3965</v>
      </c>
      <c r="DVL32" s="747" t="s">
        <v>3966</v>
      </c>
      <c r="DVM32" s="747" t="s">
        <v>3967</v>
      </c>
      <c r="DVN32" s="747" t="s">
        <v>3968</v>
      </c>
      <c r="DVO32" s="747" t="s">
        <v>3969</v>
      </c>
      <c r="DVP32" s="747" t="s">
        <v>3970</v>
      </c>
      <c r="DVQ32" s="747" t="s">
        <v>3971</v>
      </c>
      <c r="DVR32" s="747" t="s">
        <v>3972</v>
      </c>
      <c r="DVS32" s="747" t="s">
        <v>3973</v>
      </c>
      <c r="DVT32" s="747" t="s">
        <v>3974</v>
      </c>
      <c r="DVU32" s="747" t="s">
        <v>3975</v>
      </c>
      <c r="DVV32" s="747" t="s">
        <v>3976</v>
      </c>
      <c r="DVW32" s="747" t="s">
        <v>3977</v>
      </c>
      <c r="DVX32" s="747" t="s">
        <v>3978</v>
      </c>
      <c r="DVY32" s="747" t="s">
        <v>3979</v>
      </c>
      <c r="DVZ32" s="747" t="s">
        <v>3980</v>
      </c>
      <c r="DWA32" s="747" t="s">
        <v>3981</v>
      </c>
      <c r="DWB32" s="747" t="s">
        <v>3982</v>
      </c>
      <c r="DWC32" s="747" t="s">
        <v>3983</v>
      </c>
      <c r="DWD32" s="747" t="s">
        <v>3984</v>
      </c>
      <c r="DWE32" s="747" t="s">
        <v>3985</v>
      </c>
      <c r="DWF32" s="747" t="s">
        <v>3986</v>
      </c>
      <c r="DWG32" s="747" t="s">
        <v>3987</v>
      </c>
      <c r="DWH32" s="747" t="s">
        <v>3988</v>
      </c>
      <c r="DWI32" s="747" t="s">
        <v>3989</v>
      </c>
      <c r="DWJ32" s="747" t="s">
        <v>3990</v>
      </c>
      <c r="DWK32" s="747" t="s">
        <v>3991</v>
      </c>
      <c r="DWL32" s="747" t="s">
        <v>3992</v>
      </c>
      <c r="DWM32" s="747" t="s">
        <v>3993</v>
      </c>
      <c r="DWN32" s="747" t="s">
        <v>3994</v>
      </c>
      <c r="DWO32" s="747" t="s">
        <v>3995</v>
      </c>
      <c r="DWP32" s="747" t="s">
        <v>3996</v>
      </c>
      <c r="DWQ32" s="747" t="s">
        <v>3997</v>
      </c>
      <c r="DWR32" s="747" t="s">
        <v>3998</v>
      </c>
      <c r="DWS32" s="747" t="s">
        <v>3999</v>
      </c>
      <c r="DWT32" s="747" t="s">
        <v>4000</v>
      </c>
      <c r="DWU32" s="747" t="s">
        <v>4001</v>
      </c>
      <c r="DWV32" s="747" t="s">
        <v>4002</v>
      </c>
      <c r="DWW32" s="747" t="s">
        <v>4003</v>
      </c>
      <c r="DWX32" s="747" t="s">
        <v>4004</v>
      </c>
      <c r="DWY32" s="747" t="s">
        <v>4005</v>
      </c>
      <c r="DWZ32" s="747" t="s">
        <v>4006</v>
      </c>
      <c r="DXA32" s="747" t="s">
        <v>4007</v>
      </c>
      <c r="DXB32" s="747" t="s">
        <v>4008</v>
      </c>
      <c r="DXC32" s="747" t="s">
        <v>4009</v>
      </c>
      <c r="DXD32" s="747" t="s">
        <v>4010</v>
      </c>
      <c r="DXE32" s="747" t="s">
        <v>4011</v>
      </c>
      <c r="DXF32" s="747" t="s">
        <v>4012</v>
      </c>
      <c r="DXG32" s="747" t="s">
        <v>4013</v>
      </c>
      <c r="DXH32" s="747" t="s">
        <v>4014</v>
      </c>
      <c r="DXI32" s="747" t="s">
        <v>4015</v>
      </c>
      <c r="DXJ32" s="747" t="s">
        <v>4016</v>
      </c>
      <c r="DXK32" s="747" t="s">
        <v>4017</v>
      </c>
      <c r="DXL32" s="747" t="s">
        <v>4018</v>
      </c>
      <c r="DXM32" s="747" t="s">
        <v>4019</v>
      </c>
      <c r="DXN32" s="747" t="s">
        <v>4020</v>
      </c>
      <c r="DXO32" s="747" t="s">
        <v>4021</v>
      </c>
      <c r="DXP32" s="747" t="s">
        <v>4022</v>
      </c>
      <c r="DXQ32" s="747" t="s">
        <v>4023</v>
      </c>
      <c r="DXR32" s="747" t="s">
        <v>4024</v>
      </c>
      <c r="DXS32" s="747" t="s">
        <v>4025</v>
      </c>
      <c r="DXT32" s="747" t="s">
        <v>4026</v>
      </c>
      <c r="DXU32" s="747" t="s">
        <v>4027</v>
      </c>
      <c r="DXV32" s="747" t="s">
        <v>4028</v>
      </c>
      <c r="DXW32" s="747" t="s">
        <v>4029</v>
      </c>
      <c r="DXX32" s="747" t="s">
        <v>4030</v>
      </c>
      <c r="DXY32" s="747" t="s">
        <v>4031</v>
      </c>
      <c r="DXZ32" s="747" t="s">
        <v>4032</v>
      </c>
      <c r="DYA32" s="747" t="s">
        <v>4033</v>
      </c>
      <c r="DYB32" s="747" t="s">
        <v>4034</v>
      </c>
      <c r="DYC32" s="747" t="s">
        <v>4035</v>
      </c>
      <c r="DYD32" s="747" t="s">
        <v>4036</v>
      </c>
      <c r="DYE32" s="747" t="s">
        <v>4037</v>
      </c>
      <c r="DYF32" s="747" t="s">
        <v>4038</v>
      </c>
      <c r="DYG32" s="747" t="s">
        <v>4039</v>
      </c>
      <c r="DYH32" s="747" t="s">
        <v>4040</v>
      </c>
      <c r="DYI32" s="747" t="s">
        <v>4041</v>
      </c>
      <c r="DYJ32" s="747" t="s">
        <v>4042</v>
      </c>
      <c r="DYK32" s="747" t="s">
        <v>4043</v>
      </c>
      <c r="DYL32" s="747" t="s">
        <v>4044</v>
      </c>
      <c r="DYM32" s="747" t="s">
        <v>4045</v>
      </c>
      <c r="DYN32" s="747" t="s">
        <v>4046</v>
      </c>
      <c r="DYO32" s="747" t="s">
        <v>4047</v>
      </c>
      <c r="DYP32" s="747" t="s">
        <v>4048</v>
      </c>
      <c r="DYQ32" s="747" t="s">
        <v>4049</v>
      </c>
      <c r="DYR32" s="747" t="s">
        <v>4050</v>
      </c>
      <c r="DYS32" s="747" t="s">
        <v>4051</v>
      </c>
      <c r="DYT32" s="747" t="s">
        <v>4052</v>
      </c>
      <c r="DYU32" s="747" t="s">
        <v>4053</v>
      </c>
      <c r="DYV32" s="747" t="s">
        <v>4054</v>
      </c>
      <c r="DYW32" s="747" t="s">
        <v>4055</v>
      </c>
      <c r="DYX32" s="747" t="s">
        <v>4056</v>
      </c>
      <c r="DYY32" s="747" t="s">
        <v>4057</v>
      </c>
      <c r="DYZ32" s="747" t="s">
        <v>4058</v>
      </c>
      <c r="DZA32" s="747" t="s">
        <v>4059</v>
      </c>
      <c r="DZB32" s="747" t="s">
        <v>4060</v>
      </c>
      <c r="DZC32" s="747" t="s">
        <v>4061</v>
      </c>
      <c r="DZD32" s="747" t="s">
        <v>4062</v>
      </c>
      <c r="DZE32" s="747" t="s">
        <v>4063</v>
      </c>
      <c r="DZF32" s="747" t="s">
        <v>4064</v>
      </c>
      <c r="DZG32" s="747" t="s">
        <v>4065</v>
      </c>
      <c r="DZH32" s="747" t="s">
        <v>4066</v>
      </c>
      <c r="DZI32" s="747" t="s">
        <v>4067</v>
      </c>
      <c r="DZJ32" s="747" t="s">
        <v>4068</v>
      </c>
      <c r="DZK32" s="747" t="s">
        <v>4069</v>
      </c>
      <c r="DZL32" s="747" t="s">
        <v>4070</v>
      </c>
      <c r="DZM32" s="747" t="s">
        <v>4071</v>
      </c>
      <c r="DZN32" s="747" t="s">
        <v>4072</v>
      </c>
      <c r="DZO32" s="747" t="s">
        <v>4073</v>
      </c>
      <c r="DZP32" s="747" t="s">
        <v>4074</v>
      </c>
      <c r="DZQ32" s="747" t="s">
        <v>4075</v>
      </c>
      <c r="DZR32" s="747" t="s">
        <v>4076</v>
      </c>
      <c r="DZS32" s="747" t="s">
        <v>4077</v>
      </c>
      <c r="DZT32" s="747" t="s">
        <v>4078</v>
      </c>
      <c r="DZU32" s="747" t="s">
        <v>4079</v>
      </c>
      <c r="DZV32" s="747" t="s">
        <v>4080</v>
      </c>
      <c r="DZW32" s="747" t="s">
        <v>4081</v>
      </c>
      <c r="DZX32" s="747" t="s">
        <v>4082</v>
      </c>
      <c r="DZY32" s="747" t="s">
        <v>4083</v>
      </c>
      <c r="DZZ32" s="747" t="s">
        <v>4084</v>
      </c>
      <c r="EAA32" s="747" t="s">
        <v>4085</v>
      </c>
      <c r="EAB32" s="747" t="s">
        <v>4086</v>
      </c>
      <c r="EAC32" s="747" t="s">
        <v>4087</v>
      </c>
      <c r="EAD32" s="747" t="s">
        <v>4088</v>
      </c>
      <c r="EAE32" s="747" t="s">
        <v>4089</v>
      </c>
      <c r="EAF32" s="747" t="s">
        <v>4090</v>
      </c>
      <c r="EAG32" s="747" t="s">
        <v>4091</v>
      </c>
      <c r="EAH32" s="747" t="s">
        <v>4092</v>
      </c>
      <c r="EAI32" s="747" t="s">
        <v>4093</v>
      </c>
      <c r="EAJ32" s="747" t="s">
        <v>4094</v>
      </c>
      <c r="EAK32" s="747" t="s">
        <v>4095</v>
      </c>
      <c r="EAL32" s="747" t="s">
        <v>4096</v>
      </c>
      <c r="EAM32" s="747" t="s">
        <v>4097</v>
      </c>
      <c r="EAN32" s="747" t="s">
        <v>4098</v>
      </c>
      <c r="EAO32" s="747" t="s">
        <v>4099</v>
      </c>
      <c r="EAP32" s="747" t="s">
        <v>4100</v>
      </c>
      <c r="EAQ32" s="747" t="s">
        <v>4101</v>
      </c>
      <c r="EAR32" s="747" t="s">
        <v>4102</v>
      </c>
      <c r="EAS32" s="747" t="s">
        <v>4103</v>
      </c>
      <c r="EAT32" s="747" t="s">
        <v>4104</v>
      </c>
      <c r="EAU32" s="747" t="s">
        <v>4105</v>
      </c>
      <c r="EAV32" s="747" t="s">
        <v>4106</v>
      </c>
      <c r="EAW32" s="747" t="s">
        <v>4107</v>
      </c>
      <c r="EAX32" s="747" t="s">
        <v>4108</v>
      </c>
      <c r="EAY32" s="747" t="s">
        <v>4109</v>
      </c>
      <c r="EAZ32" s="747" t="s">
        <v>4110</v>
      </c>
      <c r="EBA32" s="747" t="s">
        <v>4111</v>
      </c>
      <c r="EBB32" s="747" t="s">
        <v>4112</v>
      </c>
      <c r="EBC32" s="747" t="s">
        <v>4113</v>
      </c>
      <c r="EBD32" s="747" t="s">
        <v>4114</v>
      </c>
      <c r="EBE32" s="747" t="s">
        <v>4115</v>
      </c>
      <c r="EBF32" s="747" t="s">
        <v>4116</v>
      </c>
      <c r="EBG32" s="747" t="s">
        <v>4117</v>
      </c>
      <c r="EBH32" s="747" t="s">
        <v>4118</v>
      </c>
      <c r="EBI32" s="747" t="s">
        <v>4119</v>
      </c>
      <c r="EBJ32" s="747" t="s">
        <v>4120</v>
      </c>
      <c r="EBK32" s="747" t="s">
        <v>4121</v>
      </c>
      <c r="EBL32" s="747" t="s">
        <v>4122</v>
      </c>
      <c r="EBM32" s="747" t="s">
        <v>4123</v>
      </c>
      <c r="EBN32" s="747" t="s">
        <v>4124</v>
      </c>
      <c r="EBO32" s="747" t="s">
        <v>4125</v>
      </c>
      <c r="EBP32" s="747" t="s">
        <v>4126</v>
      </c>
      <c r="EBQ32" s="747" t="s">
        <v>4127</v>
      </c>
      <c r="EBR32" s="747" t="s">
        <v>4128</v>
      </c>
      <c r="EBS32" s="747" t="s">
        <v>4129</v>
      </c>
      <c r="EBT32" s="747" t="s">
        <v>4130</v>
      </c>
      <c r="EBU32" s="747" t="s">
        <v>4131</v>
      </c>
      <c r="EBV32" s="747" t="s">
        <v>4132</v>
      </c>
      <c r="EBW32" s="747" t="s">
        <v>4133</v>
      </c>
      <c r="EBX32" s="747" t="s">
        <v>4134</v>
      </c>
      <c r="EBY32" s="747" t="s">
        <v>4135</v>
      </c>
      <c r="EBZ32" s="747" t="s">
        <v>4136</v>
      </c>
      <c r="ECA32" s="747" t="s">
        <v>4137</v>
      </c>
      <c r="ECB32" s="747" t="s">
        <v>4138</v>
      </c>
      <c r="ECC32" s="747" t="s">
        <v>4139</v>
      </c>
      <c r="ECD32" s="747" t="s">
        <v>4140</v>
      </c>
      <c r="ECE32" s="747" t="s">
        <v>4141</v>
      </c>
      <c r="ECF32" s="747" t="s">
        <v>4142</v>
      </c>
      <c r="ECG32" s="747" t="s">
        <v>4143</v>
      </c>
      <c r="ECH32" s="747" t="s">
        <v>4144</v>
      </c>
      <c r="ECI32" s="747" t="s">
        <v>4145</v>
      </c>
      <c r="ECJ32" s="747" t="s">
        <v>4146</v>
      </c>
      <c r="ECK32" s="747" t="s">
        <v>4147</v>
      </c>
      <c r="ECL32" s="747" t="s">
        <v>4148</v>
      </c>
      <c r="ECM32" s="747" t="s">
        <v>4149</v>
      </c>
      <c r="ECN32" s="747" t="s">
        <v>4150</v>
      </c>
      <c r="ECO32" s="747" t="s">
        <v>4151</v>
      </c>
      <c r="ECP32" s="747" t="s">
        <v>4152</v>
      </c>
      <c r="ECQ32" s="747" t="s">
        <v>4153</v>
      </c>
      <c r="ECR32" s="747" t="s">
        <v>4154</v>
      </c>
      <c r="ECS32" s="747" t="s">
        <v>4155</v>
      </c>
      <c r="ECT32" s="747" t="s">
        <v>4156</v>
      </c>
      <c r="ECU32" s="747" t="s">
        <v>4157</v>
      </c>
      <c r="ECV32" s="747" t="s">
        <v>4158</v>
      </c>
      <c r="ECW32" s="747" t="s">
        <v>4159</v>
      </c>
      <c r="ECX32" s="747" t="s">
        <v>4160</v>
      </c>
      <c r="ECY32" s="747" t="s">
        <v>4161</v>
      </c>
      <c r="ECZ32" s="747" t="s">
        <v>4162</v>
      </c>
      <c r="EDA32" s="747" t="s">
        <v>4163</v>
      </c>
      <c r="EDB32" s="747" t="s">
        <v>4164</v>
      </c>
      <c r="EDC32" s="747" t="s">
        <v>4165</v>
      </c>
      <c r="EDD32" s="747" t="s">
        <v>4166</v>
      </c>
      <c r="EDE32" s="747" t="s">
        <v>4167</v>
      </c>
      <c r="EDF32" s="747" t="s">
        <v>4168</v>
      </c>
      <c r="EDG32" s="747" t="s">
        <v>4169</v>
      </c>
      <c r="EDH32" s="747" t="s">
        <v>4170</v>
      </c>
      <c r="EDI32" s="747" t="s">
        <v>4171</v>
      </c>
      <c r="EDJ32" s="747" t="s">
        <v>4172</v>
      </c>
      <c r="EDK32" s="747" t="s">
        <v>4173</v>
      </c>
      <c r="EDL32" s="747" t="s">
        <v>4174</v>
      </c>
      <c r="EDM32" s="747" t="s">
        <v>4175</v>
      </c>
      <c r="EDN32" s="747" t="s">
        <v>4176</v>
      </c>
      <c r="EDO32" s="747" t="s">
        <v>4177</v>
      </c>
      <c r="EDP32" s="747" t="s">
        <v>4178</v>
      </c>
      <c r="EDQ32" s="747" t="s">
        <v>4179</v>
      </c>
      <c r="EDR32" s="747" t="s">
        <v>4180</v>
      </c>
      <c r="EDS32" s="747" t="s">
        <v>4181</v>
      </c>
      <c r="EDT32" s="747" t="s">
        <v>4182</v>
      </c>
      <c r="EDU32" s="747" t="s">
        <v>4183</v>
      </c>
      <c r="EDV32" s="747" t="s">
        <v>4184</v>
      </c>
      <c r="EDW32" s="747" t="s">
        <v>4185</v>
      </c>
      <c r="EDX32" s="747" t="s">
        <v>4186</v>
      </c>
      <c r="EDY32" s="747" t="s">
        <v>4187</v>
      </c>
      <c r="EDZ32" s="747" t="s">
        <v>4188</v>
      </c>
      <c r="EEA32" s="747" t="s">
        <v>4189</v>
      </c>
      <c r="EEB32" s="747" t="s">
        <v>4190</v>
      </c>
      <c r="EEC32" s="747" t="s">
        <v>4191</v>
      </c>
      <c r="EED32" s="747" t="s">
        <v>4192</v>
      </c>
      <c r="EEE32" s="747" t="s">
        <v>4193</v>
      </c>
      <c r="EEF32" s="747" t="s">
        <v>4194</v>
      </c>
      <c r="EEG32" s="747" t="s">
        <v>4195</v>
      </c>
      <c r="EEH32" s="747" t="s">
        <v>4196</v>
      </c>
      <c r="EEI32" s="747" t="s">
        <v>4197</v>
      </c>
      <c r="EEJ32" s="747" t="s">
        <v>4198</v>
      </c>
      <c r="EEK32" s="747" t="s">
        <v>4199</v>
      </c>
      <c r="EEL32" s="747" t="s">
        <v>4200</v>
      </c>
      <c r="EEM32" s="747" t="s">
        <v>4201</v>
      </c>
      <c r="EEN32" s="747" t="s">
        <v>4202</v>
      </c>
      <c r="EEO32" s="747" t="s">
        <v>4203</v>
      </c>
      <c r="EEP32" s="747" t="s">
        <v>4204</v>
      </c>
      <c r="EEQ32" s="747" t="s">
        <v>4205</v>
      </c>
      <c r="EER32" s="747" t="s">
        <v>4206</v>
      </c>
      <c r="EES32" s="747" t="s">
        <v>4207</v>
      </c>
      <c r="EET32" s="747" t="s">
        <v>4208</v>
      </c>
      <c r="EEU32" s="747" t="s">
        <v>4209</v>
      </c>
      <c r="EEV32" s="747" t="s">
        <v>4210</v>
      </c>
      <c r="EEW32" s="747" t="s">
        <v>4211</v>
      </c>
      <c r="EEX32" s="747" t="s">
        <v>4212</v>
      </c>
      <c r="EEY32" s="747" t="s">
        <v>4213</v>
      </c>
      <c r="EEZ32" s="747" t="s">
        <v>4214</v>
      </c>
      <c r="EFA32" s="747" t="s">
        <v>4215</v>
      </c>
      <c r="EFB32" s="747" t="s">
        <v>4216</v>
      </c>
      <c r="EFC32" s="747" t="s">
        <v>4217</v>
      </c>
      <c r="EFD32" s="747" t="s">
        <v>4218</v>
      </c>
      <c r="EFE32" s="747" t="s">
        <v>4219</v>
      </c>
      <c r="EFF32" s="747" t="s">
        <v>4220</v>
      </c>
      <c r="EFG32" s="747" t="s">
        <v>4221</v>
      </c>
      <c r="EFH32" s="747" t="s">
        <v>4222</v>
      </c>
      <c r="EFI32" s="747" t="s">
        <v>4223</v>
      </c>
      <c r="EFJ32" s="747" t="s">
        <v>4224</v>
      </c>
      <c r="EFK32" s="747" t="s">
        <v>4225</v>
      </c>
      <c r="EFL32" s="747" t="s">
        <v>4226</v>
      </c>
      <c r="EFM32" s="747" t="s">
        <v>4227</v>
      </c>
      <c r="EFN32" s="747" t="s">
        <v>4228</v>
      </c>
      <c r="EFO32" s="747" t="s">
        <v>4229</v>
      </c>
      <c r="EFP32" s="747" t="s">
        <v>4230</v>
      </c>
      <c r="EFQ32" s="747" t="s">
        <v>4231</v>
      </c>
      <c r="EFR32" s="747" t="s">
        <v>4232</v>
      </c>
      <c r="EFS32" s="747" t="s">
        <v>4233</v>
      </c>
      <c r="EFT32" s="747" t="s">
        <v>4234</v>
      </c>
      <c r="EFU32" s="747" t="s">
        <v>4235</v>
      </c>
      <c r="EFV32" s="747" t="s">
        <v>4236</v>
      </c>
      <c r="EFW32" s="747" t="s">
        <v>4237</v>
      </c>
      <c r="EFX32" s="747" t="s">
        <v>4238</v>
      </c>
      <c r="EFY32" s="747" t="s">
        <v>4239</v>
      </c>
      <c r="EFZ32" s="747" t="s">
        <v>4240</v>
      </c>
      <c r="EGA32" s="747" t="s">
        <v>4241</v>
      </c>
      <c r="EGB32" s="747" t="s">
        <v>4242</v>
      </c>
      <c r="EGC32" s="747" t="s">
        <v>4243</v>
      </c>
      <c r="EGD32" s="747" t="s">
        <v>4244</v>
      </c>
      <c r="EGE32" s="747" t="s">
        <v>4245</v>
      </c>
      <c r="EGF32" s="747" t="s">
        <v>4246</v>
      </c>
      <c r="EGG32" s="747" t="s">
        <v>4247</v>
      </c>
      <c r="EGH32" s="747" t="s">
        <v>4248</v>
      </c>
      <c r="EGI32" s="747" t="s">
        <v>4249</v>
      </c>
      <c r="EGJ32" s="747" t="s">
        <v>4250</v>
      </c>
      <c r="EGK32" s="747" t="s">
        <v>4251</v>
      </c>
      <c r="EGL32" s="747" t="s">
        <v>4252</v>
      </c>
      <c r="EGM32" s="747" t="s">
        <v>4253</v>
      </c>
      <c r="EGN32" s="747" t="s">
        <v>4254</v>
      </c>
      <c r="EGO32" s="747" t="s">
        <v>4255</v>
      </c>
      <c r="EGP32" s="747" t="s">
        <v>4256</v>
      </c>
      <c r="EGQ32" s="747" t="s">
        <v>4257</v>
      </c>
      <c r="EGR32" s="747" t="s">
        <v>4258</v>
      </c>
      <c r="EGS32" s="747" t="s">
        <v>4259</v>
      </c>
      <c r="EGT32" s="747" t="s">
        <v>4260</v>
      </c>
      <c r="EGU32" s="747" t="s">
        <v>4261</v>
      </c>
      <c r="EGV32" s="747" t="s">
        <v>4262</v>
      </c>
      <c r="EGW32" s="747" t="s">
        <v>4263</v>
      </c>
      <c r="EGX32" s="747" t="s">
        <v>4264</v>
      </c>
      <c r="EGY32" s="747" t="s">
        <v>4265</v>
      </c>
      <c r="EGZ32" s="747" t="s">
        <v>4266</v>
      </c>
      <c r="EHA32" s="747" t="s">
        <v>4267</v>
      </c>
      <c r="EHB32" s="747" t="s">
        <v>4268</v>
      </c>
      <c r="EHC32" s="747" t="s">
        <v>4269</v>
      </c>
      <c r="EHD32" s="747" t="s">
        <v>4270</v>
      </c>
      <c r="EHE32" s="747" t="s">
        <v>4271</v>
      </c>
      <c r="EHF32" s="747" t="s">
        <v>4272</v>
      </c>
      <c r="EHG32" s="747" t="s">
        <v>4273</v>
      </c>
      <c r="EHH32" s="747" t="s">
        <v>4274</v>
      </c>
      <c r="EHI32" s="747" t="s">
        <v>4275</v>
      </c>
      <c r="EHJ32" s="747" t="s">
        <v>4276</v>
      </c>
      <c r="EHK32" s="747" t="s">
        <v>4277</v>
      </c>
      <c r="EHL32" s="747" t="s">
        <v>4278</v>
      </c>
      <c r="EHM32" s="747" t="s">
        <v>4279</v>
      </c>
      <c r="EHN32" s="747" t="s">
        <v>4280</v>
      </c>
      <c r="EHO32" s="747" t="s">
        <v>4281</v>
      </c>
      <c r="EHP32" s="747" t="s">
        <v>4282</v>
      </c>
      <c r="EHQ32" s="747" t="s">
        <v>4283</v>
      </c>
      <c r="EHR32" s="747" t="s">
        <v>4284</v>
      </c>
      <c r="EHS32" s="747" t="s">
        <v>4285</v>
      </c>
      <c r="EHT32" s="747" t="s">
        <v>4286</v>
      </c>
      <c r="EHU32" s="747" t="s">
        <v>4287</v>
      </c>
      <c r="EHV32" s="747" t="s">
        <v>4288</v>
      </c>
      <c r="EHW32" s="747" t="s">
        <v>4289</v>
      </c>
      <c r="EHX32" s="747" t="s">
        <v>4290</v>
      </c>
      <c r="EHY32" s="747" t="s">
        <v>4291</v>
      </c>
      <c r="EHZ32" s="747" t="s">
        <v>4292</v>
      </c>
      <c r="EIA32" s="747" t="s">
        <v>4293</v>
      </c>
      <c r="EIB32" s="747" t="s">
        <v>4294</v>
      </c>
      <c r="EIC32" s="747" t="s">
        <v>4295</v>
      </c>
      <c r="EID32" s="747" t="s">
        <v>4296</v>
      </c>
      <c r="EIE32" s="747" t="s">
        <v>4297</v>
      </c>
      <c r="EIF32" s="747" t="s">
        <v>4298</v>
      </c>
      <c r="EIG32" s="747" t="s">
        <v>4299</v>
      </c>
      <c r="EIH32" s="747" t="s">
        <v>4300</v>
      </c>
      <c r="EII32" s="747" t="s">
        <v>4301</v>
      </c>
      <c r="EIJ32" s="747" t="s">
        <v>4302</v>
      </c>
      <c r="EIK32" s="747" t="s">
        <v>4303</v>
      </c>
      <c r="EIL32" s="747" t="s">
        <v>4304</v>
      </c>
      <c r="EIM32" s="747" t="s">
        <v>4305</v>
      </c>
      <c r="EIN32" s="747" t="s">
        <v>4306</v>
      </c>
      <c r="EIO32" s="747" t="s">
        <v>4307</v>
      </c>
      <c r="EIP32" s="747" t="s">
        <v>4308</v>
      </c>
      <c r="EIQ32" s="747" t="s">
        <v>4309</v>
      </c>
      <c r="EIR32" s="747" t="s">
        <v>4310</v>
      </c>
      <c r="EIS32" s="747" t="s">
        <v>4311</v>
      </c>
      <c r="EIT32" s="747" t="s">
        <v>4312</v>
      </c>
      <c r="EIU32" s="747" t="s">
        <v>4313</v>
      </c>
      <c r="EIV32" s="747" t="s">
        <v>4314</v>
      </c>
      <c r="EIW32" s="747" t="s">
        <v>4315</v>
      </c>
      <c r="EIX32" s="747" t="s">
        <v>4316</v>
      </c>
      <c r="EIY32" s="747" t="s">
        <v>4317</v>
      </c>
      <c r="EIZ32" s="747" t="s">
        <v>4318</v>
      </c>
      <c r="EJA32" s="747" t="s">
        <v>4319</v>
      </c>
      <c r="EJB32" s="747" t="s">
        <v>4320</v>
      </c>
      <c r="EJC32" s="747" t="s">
        <v>4321</v>
      </c>
      <c r="EJD32" s="747" t="s">
        <v>4322</v>
      </c>
      <c r="EJE32" s="747" t="s">
        <v>4323</v>
      </c>
      <c r="EJF32" s="747" t="s">
        <v>4324</v>
      </c>
      <c r="EJG32" s="747" t="s">
        <v>4325</v>
      </c>
      <c r="EJH32" s="747" t="s">
        <v>4326</v>
      </c>
      <c r="EJI32" s="747" t="s">
        <v>4327</v>
      </c>
      <c r="EJJ32" s="747" t="s">
        <v>4328</v>
      </c>
      <c r="EJK32" s="747" t="s">
        <v>4329</v>
      </c>
      <c r="EJL32" s="747" t="s">
        <v>4330</v>
      </c>
      <c r="EJM32" s="747" t="s">
        <v>4331</v>
      </c>
      <c r="EJN32" s="747" t="s">
        <v>4332</v>
      </c>
      <c r="EJO32" s="747" t="s">
        <v>4333</v>
      </c>
      <c r="EJP32" s="747" t="s">
        <v>4334</v>
      </c>
      <c r="EJQ32" s="747" t="s">
        <v>4335</v>
      </c>
      <c r="EJR32" s="747" t="s">
        <v>4336</v>
      </c>
      <c r="EJS32" s="747" t="s">
        <v>4337</v>
      </c>
      <c r="EJT32" s="747" t="s">
        <v>4338</v>
      </c>
      <c r="EJU32" s="747" t="s">
        <v>4339</v>
      </c>
      <c r="EJV32" s="747" t="s">
        <v>4340</v>
      </c>
      <c r="EJW32" s="747" t="s">
        <v>4341</v>
      </c>
      <c r="EJX32" s="747" t="s">
        <v>4342</v>
      </c>
      <c r="EJY32" s="747" t="s">
        <v>4343</v>
      </c>
      <c r="EJZ32" s="747" t="s">
        <v>4344</v>
      </c>
      <c r="EKA32" s="747" t="s">
        <v>4345</v>
      </c>
      <c r="EKB32" s="747" t="s">
        <v>4346</v>
      </c>
      <c r="EKC32" s="747" t="s">
        <v>4347</v>
      </c>
      <c r="EKD32" s="747" t="s">
        <v>4348</v>
      </c>
      <c r="EKE32" s="747" t="s">
        <v>4349</v>
      </c>
      <c r="EKF32" s="747" t="s">
        <v>4350</v>
      </c>
      <c r="EKG32" s="747" t="s">
        <v>4351</v>
      </c>
      <c r="EKH32" s="747" t="s">
        <v>4352</v>
      </c>
      <c r="EKI32" s="747" t="s">
        <v>4353</v>
      </c>
      <c r="EKJ32" s="747" t="s">
        <v>4354</v>
      </c>
      <c r="EKK32" s="747" t="s">
        <v>4355</v>
      </c>
      <c r="EKL32" s="747" t="s">
        <v>4356</v>
      </c>
      <c r="EKM32" s="747" t="s">
        <v>4357</v>
      </c>
      <c r="EKN32" s="747" t="s">
        <v>4358</v>
      </c>
      <c r="EKO32" s="747" t="s">
        <v>4359</v>
      </c>
      <c r="EKP32" s="747" t="s">
        <v>4360</v>
      </c>
      <c r="EKQ32" s="747" t="s">
        <v>4361</v>
      </c>
      <c r="EKR32" s="747" t="s">
        <v>4362</v>
      </c>
      <c r="EKS32" s="747" t="s">
        <v>4363</v>
      </c>
      <c r="EKT32" s="747" t="s">
        <v>4364</v>
      </c>
      <c r="EKU32" s="747" t="s">
        <v>4365</v>
      </c>
      <c r="EKV32" s="747" t="s">
        <v>4366</v>
      </c>
      <c r="EKW32" s="747" t="s">
        <v>4367</v>
      </c>
      <c r="EKX32" s="747" t="s">
        <v>4368</v>
      </c>
      <c r="EKY32" s="747" t="s">
        <v>4369</v>
      </c>
      <c r="EKZ32" s="747" t="s">
        <v>4370</v>
      </c>
      <c r="ELA32" s="747" t="s">
        <v>4371</v>
      </c>
      <c r="ELB32" s="747" t="s">
        <v>4372</v>
      </c>
      <c r="ELC32" s="747" t="s">
        <v>4373</v>
      </c>
      <c r="ELD32" s="747" t="s">
        <v>4374</v>
      </c>
      <c r="ELE32" s="747" t="s">
        <v>4375</v>
      </c>
      <c r="ELF32" s="747" t="s">
        <v>4376</v>
      </c>
      <c r="ELG32" s="747" t="s">
        <v>4377</v>
      </c>
      <c r="ELH32" s="747" t="s">
        <v>4378</v>
      </c>
      <c r="ELI32" s="747" t="s">
        <v>4379</v>
      </c>
      <c r="ELJ32" s="747" t="s">
        <v>4380</v>
      </c>
      <c r="ELK32" s="747" t="s">
        <v>4381</v>
      </c>
      <c r="ELL32" s="747" t="s">
        <v>4382</v>
      </c>
      <c r="ELM32" s="747" t="s">
        <v>4383</v>
      </c>
      <c r="ELN32" s="747" t="s">
        <v>4384</v>
      </c>
      <c r="ELO32" s="747" t="s">
        <v>4385</v>
      </c>
      <c r="ELP32" s="747" t="s">
        <v>4386</v>
      </c>
      <c r="ELQ32" s="747" t="s">
        <v>4387</v>
      </c>
      <c r="ELR32" s="747" t="s">
        <v>4388</v>
      </c>
      <c r="ELS32" s="747" t="s">
        <v>4389</v>
      </c>
      <c r="ELT32" s="747" t="s">
        <v>4390</v>
      </c>
      <c r="ELU32" s="747" t="s">
        <v>4391</v>
      </c>
      <c r="ELV32" s="747" t="s">
        <v>4392</v>
      </c>
      <c r="ELW32" s="747" t="s">
        <v>4393</v>
      </c>
      <c r="ELX32" s="747" t="s">
        <v>4394</v>
      </c>
      <c r="ELY32" s="747" t="s">
        <v>4395</v>
      </c>
      <c r="ELZ32" s="747" t="s">
        <v>4396</v>
      </c>
      <c r="EMA32" s="747" t="s">
        <v>4397</v>
      </c>
      <c r="EMB32" s="747" t="s">
        <v>4398</v>
      </c>
      <c r="EMC32" s="747" t="s">
        <v>4399</v>
      </c>
      <c r="EMD32" s="747" t="s">
        <v>4400</v>
      </c>
      <c r="EME32" s="747" t="s">
        <v>4401</v>
      </c>
      <c r="EMF32" s="747" t="s">
        <v>4402</v>
      </c>
      <c r="EMG32" s="747" t="s">
        <v>4403</v>
      </c>
      <c r="EMH32" s="747" t="s">
        <v>4404</v>
      </c>
      <c r="EMI32" s="747" t="s">
        <v>4405</v>
      </c>
      <c r="EMJ32" s="747" t="s">
        <v>4406</v>
      </c>
      <c r="EMK32" s="747" t="s">
        <v>4407</v>
      </c>
      <c r="EML32" s="747" t="s">
        <v>4408</v>
      </c>
      <c r="EMM32" s="747" t="s">
        <v>4409</v>
      </c>
      <c r="EMN32" s="747" t="s">
        <v>4410</v>
      </c>
      <c r="EMO32" s="747" t="s">
        <v>4411</v>
      </c>
      <c r="EMP32" s="747" t="s">
        <v>4412</v>
      </c>
      <c r="EMQ32" s="747" t="s">
        <v>4413</v>
      </c>
      <c r="EMR32" s="747" t="s">
        <v>4414</v>
      </c>
      <c r="EMS32" s="747" t="s">
        <v>4415</v>
      </c>
      <c r="EMT32" s="747" t="s">
        <v>4416</v>
      </c>
      <c r="EMU32" s="747" t="s">
        <v>4417</v>
      </c>
      <c r="EMV32" s="747" t="s">
        <v>4418</v>
      </c>
      <c r="EMW32" s="747" t="s">
        <v>4419</v>
      </c>
      <c r="EMX32" s="747" t="s">
        <v>4420</v>
      </c>
      <c r="EMY32" s="747" t="s">
        <v>4421</v>
      </c>
      <c r="EMZ32" s="747" t="s">
        <v>4422</v>
      </c>
      <c r="ENA32" s="747" t="s">
        <v>4423</v>
      </c>
      <c r="ENB32" s="747" t="s">
        <v>4424</v>
      </c>
      <c r="ENC32" s="747" t="s">
        <v>4425</v>
      </c>
      <c r="END32" s="747" t="s">
        <v>4426</v>
      </c>
      <c r="ENE32" s="747" t="s">
        <v>4427</v>
      </c>
      <c r="ENF32" s="747" t="s">
        <v>4428</v>
      </c>
      <c r="ENG32" s="747" t="s">
        <v>4429</v>
      </c>
      <c r="ENH32" s="747" t="s">
        <v>4430</v>
      </c>
      <c r="ENI32" s="747" t="s">
        <v>4431</v>
      </c>
      <c r="ENJ32" s="747" t="s">
        <v>4432</v>
      </c>
      <c r="ENK32" s="747" t="s">
        <v>4433</v>
      </c>
      <c r="ENL32" s="747" t="s">
        <v>4434</v>
      </c>
      <c r="ENM32" s="747" t="s">
        <v>4435</v>
      </c>
      <c r="ENN32" s="747" t="s">
        <v>4436</v>
      </c>
      <c r="ENO32" s="747" t="s">
        <v>4437</v>
      </c>
      <c r="ENP32" s="747" t="s">
        <v>4438</v>
      </c>
      <c r="ENQ32" s="747" t="s">
        <v>4439</v>
      </c>
      <c r="ENR32" s="747" t="s">
        <v>4440</v>
      </c>
      <c r="ENS32" s="747" t="s">
        <v>4441</v>
      </c>
      <c r="ENT32" s="747" t="s">
        <v>4442</v>
      </c>
      <c r="ENU32" s="747" t="s">
        <v>4443</v>
      </c>
      <c r="ENV32" s="747" t="s">
        <v>4444</v>
      </c>
      <c r="ENW32" s="747" t="s">
        <v>4445</v>
      </c>
      <c r="ENX32" s="747" t="s">
        <v>4446</v>
      </c>
      <c r="ENY32" s="747" t="s">
        <v>4447</v>
      </c>
      <c r="ENZ32" s="747" t="s">
        <v>4448</v>
      </c>
      <c r="EOA32" s="747" t="s">
        <v>4449</v>
      </c>
      <c r="EOB32" s="747" t="s">
        <v>4450</v>
      </c>
      <c r="EOC32" s="747" t="s">
        <v>4451</v>
      </c>
      <c r="EOD32" s="747" t="s">
        <v>4452</v>
      </c>
      <c r="EOE32" s="747" t="s">
        <v>4453</v>
      </c>
      <c r="EOF32" s="747" t="s">
        <v>4454</v>
      </c>
      <c r="EOG32" s="747" t="s">
        <v>4455</v>
      </c>
      <c r="EOH32" s="747" t="s">
        <v>4456</v>
      </c>
      <c r="EOI32" s="747" t="s">
        <v>4457</v>
      </c>
      <c r="EOJ32" s="747" t="s">
        <v>4458</v>
      </c>
      <c r="EOK32" s="747" t="s">
        <v>4459</v>
      </c>
      <c r="EOL32" s="747" t="s">
        <v>4460</v>
      </c>
      <c r="EOM32" s="747" t="s">
        <v>4461</v>
      </c>
      <c r="EON32" s="747" t="s">
        <v>4462</v>
      </c>
      <c r="EOO32" s="747" t="s">
        <v>4463</v>
      </c>
      <c r="EOP32" s="747" t="s">
        <v>4464</v>
      </c>
      <c r="EOQ32" s="747" t="s">
        <v>4465</v>
      </c>
      <c r="EOR32" s="747" t="s">
        <v>4466</v>
      </c>
      <c r="EOS32" s="747" t="s">
        <v>4467</v>
      </c>
      <c r="EOT32" s="747" t="s">
        <v>4468</v>
      </c>
      <c r="EOU32" s="747" t="s">
        <v>4469</v>
      </c>
      <c r="EOV32" s="747" t="s">
        <v>4470</v>
      </c>
      <c r="EOW32" s="747" t="s">
        <v>4471</v>
      </c>
      <c r="EOX32" s="747" t="s">
        <v>4472</v>
      </c>
      <c r="EOY32" s="747" t="s">
        <v>4473</v>
      </c>
      <c r="EOZ32" s="747" t="s">
        <v>4474</v>
      </c>
      <c r="EPA32" s="747" t="s">
        <v>4475</v>
      </c>
      <c r="EPB32" s="747" t="s">
        <v>4476</v>
      </c>
      <c r="EPC32" s="747" t="s">
        <v>4477</v>
      </c>
      <c r="EPD32" s="747" t="s">
        <v>4478</v>
      </c>
      <c r="EPE32" s="747" t="s">
        <v>4479</v>
      </c>
      <c r="EPF32" s="747" t="s">
        <v>4480</v>
      </c>
      <c r="EPG32" s="747" t="s">
        <v>4481</v>
      </c>
      <c r="EPH32" s="747" t="s">
        <v>4482</v>
      </c>
      <c r="EPI32" s="747" t="s">
        <v>4483</v>
      </c>
      <c r="EPJ32" s="747" t="s">
        <v>4484</v>
      </c>
      <c r="EPK32" s="747" t="s">
        <v>4485</v>
      </c>
      <c r="EPL32" s="747" t="s">
        <v>4486</v>
      </c>
      <c r="EPM32" s="747" t="s">
        <v>4487</v>
      </c>
      <c r="EPN32" s="747" t="s">
        <v>4488</v>
      </c>
      <c r="EPO32" s="747" t="s">
        <v>4489</v>
      </c>
      <c r="EPP32" s="747" t="s">
        <v>4490</v>
      </c>
      <c r="EPQ32" s="747" t="s">
        <v>4491</v>
      </c>
      <c r="EPR32" s="747" t="s">
        <v>4492</v>
      </c>
      <c r="EPS32" s="747" t="s">
        <v>4493</v>
      </c>
      <c r="EPT32" s="747" t="s">
        <v>4494</v>
      </c>
      <c r="EPU32" s="747" t="s">
        <v>4495</v>
      </c>
      <c r="EPV32" s="747" t="s">
        <v>4496</v>
      </c>
      <c r="EPW32" s="747" t="s">
        <v>4497</v>
      </c>
      <c r="EPX32" s="747" t="s">
        <v>4498</v>
      </c>
      <c r="EPY32" s="747" t="s">
        <v>4499</v>
      </c>
      <c r="EPZ32" s="747" t="s">
        <v>4500</v>
      </c>
      <c r="EQA32" s="747" t="s">
        <v>4501</v>
      </c>
      <c r="EQB32" s="747" t="s">
        <v>4502</v>
      </c>
      <c r="EQC32" s="747" t="s">
        <v>4503</v>
      </c>
      <c r="EQD32" s="747" t="s">
        <v>4504</v>
      </c>
      <c r="EQE32" s="747" t="s">
        <v>4505</v>
      </c>
      <c r="EQF32" s="747" t="s">
        <v>4506</v>
      </c>
      <c r="EQG32" s="747" t="s">
        <v>4507</v>
      </c>
      <c r="EQH32" s="747" t="s">
        <v>4508</v>
      </c>
      <c r="EQI32" s="747" t="s">
        <v>4509</v>
      </c>
      <c r="EQJ32" s="747" t="s">
        <v>4510</v>
      </c>
      <c r="EQK32" s="747" t="s">
        <v>4511</v>
      </c>
      <c r="EQL32" s="747" t="s">
        <v>4512</v>
      </c>
      <c r="EQM32" s="747" t="s">
        <v>4513</v>
      </c>
      <c r="EQN32" s="747" t="s">
        <v>4514</v>
      </c>
      <c r="EQO32" s="747" t="s">
        <v>4515</v>
      </c>
      <c r="EQP32" s="747" t="s">
        <v>4516</v>
      </c>
      <c r="EQQ32" s="747" t="s">
        <v>4517</v>
      </c>
      <c r="EQR32" s="747" t="s">
        <v>4518</v>
      </c>
      <c r="EQS32" s="747" t="s">
        <v>4519</v>
      </c>
      <c r="EQT32" s="747" t="s">
        <v>4520</v>
      </c>
      <c r="EQU32" s="747" t="s">
        <v>4521</v>
      </c>
      <c r="EQV32" s="747" t="s">
        <v>4522</v>
      </c>
      <c r="EQW32" s="747" t="s">
        <v>4523</v>
      </c>
      <c r="EQX32" s="747" t="s">
        <v>4524</v>
      </c>
      <c r="EQY32" s="747" t="s">
        <v>4525</v>
      </c>
      <c r="EQZ32" s="747" t="s">
        <v>4526</v>
      </c>
      <c r="ERA32" s="747" t="s">
        <v>4527</v>
      </c>
      <c r="ERB32" s="747" t="s">
        <v>4528</v>
      </c>
      <c r="ERC32" s="747" t="s">
        <v>4529</v>
      </c>
      <c r="ERD32" s="747" t="s">
        <v>4530</v>
      </c>
      <c r="ERE32" s="747" t="s">
        <v>4531</v>
      </c>
      <c r="ERF32" s="747" t="s">
        <v>4532</v>
      </c>
      <c r="ERG32" s="747" t="s">
        <v>4533</v>
      </c>
      <c r="ERH32" s="747" t="s">
        <v>4534</v>
      </c>
      <c r="ERI32" s="747" t="s">
        <v>4535</v>
      </c>
      <c r="ERJ32" s="747" t="s">
        <v>4536</v>
      </c>
      <c r="ERK32" s="747" t="s">
        <v>4537</v>
      </c>
      <c r="ERL32" s="747" t="s">
        <v>4538</v>
      </c>
      <c r="ERM32" s="747" t="s">
        <v>4539</v>
      </c>
      <c r="ERN32" s="747" t="s">
        <v>4540</v>
      </c>
      <c r="ERO32" s="747" t="s">
        <v>4541</v>
      </c>
      <c r="ERP32" s="747" t="s">
        <v>4542</v>
      </c>
      <c r="ERQ32" s="747" t="s">
        <v>4543</v>
      </c>
      <c r="ERR32" s="747" t="s">
        <v>4544</v>
      </c>
      <c r="ERS32" s="747" t="s">
        <v>4545</v>
      </c>
      <c r="ERT32" s="747" t="s">
        <v>4546</v>
      </c>
      <c r="ERU32" s="747" t="s">
        <v>4547</v>
      </c>
      <c r="ERV32" s="747" t="s">
        <v>4548</v>
      </c>
      <c r="ERW32" s="747" t="s">
        <v>4549</v>
      </c>
      <c r="ERX32" s="747" t="s">
        <v>4550</v>
      </c>
      <c r="ERY32" s="747" t="s">
        <v>4551</v>
      </c>
      <c r="ERZ32" s="747" t="s">
        <v>4552</v>
      </c>
      <c r="ESA32" s="747" t="s">
        <v>4553</v>
      </c>
      <c r="ESB32" s="747" t="s">
        <v>4554</v>
      </c>
      <c r="ESC32" s="747" t="s">
        <v>4555</v>
      </c>
      <c r="ESD32" s="747" t="s">
        <v>4556</v>
      </c>
      <c r="ESE32" s="747" t="s">
        <v>4557</v>
      </c>
      <c r="ESF32" s="747" t="s">
        <v>4558</v>
      </c>
      <c r="ESG32" s="747" t="s">
        <v>4559</v>
      </c>
      <c r="ESH32" s="747" t="s">
        <v>4560</v>
      </c>
      <c r="ESI32" s="747" t="s">
        <v>4561</v>
      </c>
      <c r="ESJ32" s="747" t="s">
        <v>4562</v>
      </c>
      <c r="ESK32" s="747" t="s">
        <v>4563</v>
      </c>
      <c r="ESL32" s="747" t="s">
        <v>4564</v>
      </c>
      <c r="ESM32" s="747" t="s">
        <v>4565</v>
      </c>
      <c r="ESN32" s="747" t="s">
        <v>4566</v>
      </c>
      <c r="ESO32" s="747" t="s">
        <v>4567</v>
      </c>
      <c r="ESP32" s="747" t="s">
        <v>4568</v>
      </c>
      <c r="ESQ32" s="747" t="s">
        <v>4569</v>
      </c>
      <c r="ESR32" s="747" t="s">
        <v>4570</v>
      </c>
      <c r="ESS32" s="747" t="s">
        <v>4571</v>
      </c>
      <c r="EST32" s="747" t="s">
        <v>4572</v>
      </c>
      <c r="ESU32" s="747" t="s">
        <v>4573</v>
      </c>
      <c r="ESV32" s="747" t="s">
        <v>4574</v>
      </c>
      <c r="ESW32" s="747" t="s">
        <v>4575</v>
      </c>
      <c r="ESX32" s="747" t="s">
        <v>4576</v>
      </c>
      <c r="ESY32" s="747" t="s">
        <v>4577</v>
      </c>
      <c r="ESZ32" s="747" t="s">
        <v>4578</v>
      </c>
      <c r="ETA32" s="747" t="s">
        <v>4579</v>
      </c>
      <c r="ETB32" s="747" t="s">
        <v>4580</v>
      </c>
      <c r="ETC32" s="747" t="s">
        <v>4581</v>
      </c>
      <c r="ETD32" s="747" t="s">
        <v>4582</v>
      </c>
      <c r="ETE32" s="747" t="s">
        <v>4583</v>
      </c>
      <c r="ETF32" s="747" t="s">
        <v>4584</v>
      </c>
      <c r="ETG32" s="747" t="s">
        <v>4585</v>
      </c>
      <c r="ETH32" s="747" t="s">
        <v>4586</v>
      </c>
      <c r="ETI32" s="747" t="s">
        <v>4587</v>
      </c>
      <c r="ETJ32" s="747" t="s">
        <v>4588</v>
      </c>
      <c r="ETK32" s="747" t="s">
        <v>4589</v>
      </c>
      <c r="ETL32" s="747" t="s">
        <v>4590</v>
      </c>
      <c r="ETM32" s="747" t="s">
        <v>4591</v>
      </c>
      <c r="ETN32" s="747" t="s">
        <v>4592</v>
      </c>
      <c r="ETO32" s="747" t="s">
        <v>4593</v>
      </c>
      <c r="ETP32" s="747" t="s">
        <v>4594</v>
      </c>
      <c r="ETQ32" s="747" t="s">
        <v>4595</v>
      </c>
      <c r="ETR32" s="747" t="s">
        <v>4596</v>
      </c>
      <c r="ETS32" s="747" t="s">
        <v>4597</v>
      </c>
      <c r="ETT32" s="747" t="s">
        <v>4598</v>
      </c>
      <c r="ETU32" s="747" t="s">
        <v>4599</v>
      </c>
      <c r="ETV32" s="747" t="s">
        <v>4600</v>
      </c>
      <c r="ETW32" s="747" t="s">
        <v>4601</v>
      </c>
      <c r="ETX32" s="747" t="s">
        <v>4602</v>
      </c>
      <c r="ETY32" s="747" t="s">
        <v>4603</v>
      </c>
      <c r="ETZ32" s="747" t="s">
        <v>4604</v>
      </c>
      <c r="EUA32" s="747" t="s">
        <v>4605</v>
      </c>
      <c r="EUB32" s="747" t="s">
        <v>4606</v>
      </c>
      <c r="EUC32" s="747" t="s">
        <v>4607</v>
      </c>
      <c r="EUD32" s="747" t="s">
        <v>4608</v>
      </c>
      <c r="EUE32" s="747" t="s">
        <v>4609</v>
      </c>
      <c r="EUF32" s="747" t="s">
        <v>4610</v>
      </c>
      <c r="EUG32" s="747" t="s">
        <v>4611</v>
      </c>
      <c r="EUH32" s="747" t="s">
        <v>4612</v>
      </c>
      <c r="EUI32" s="747" t="s">
        <v>4613</v>
      </c>
      <c r="EUJ32" s="747" t="s">
        <v>4614</v>
      </c>
      <c r="EUK32" s="747" t="s">
        <v>4615</v>
      </c>
      <c r="EUL32" s="747" t="s">
        <v>4616</v>
      </c>
      <c r="EUM32" s="747" t="s">
        <v>4617</v>
      </c>
      <c r="EUN32" s="747" t="s">
        <v>4618</v>
      </c>
      <c r="EUO32" s="747" t="s">
        <v>4619</v>
      </c>
      <c r="EUP32" s="747" t="s">
        <v>4620</v>
      </c>
      <c r="EUQ32" s="747" t="s">
        <v>4621</v>
      </c>
      <c r="EUR32" s="747" t="s">
        <v>4622</v>
      </c>
      <c r="EUS32" s="747" t="s">
        <v>4623</v>
      </c>
      <c r="EUT32" s="747" t="s">
        <v>4624</v>
      </c>
      <c r="EUU32" s="747" t="s">
        <v>4625</v>
      </c>
      <c r="EUV32" s="747" t="s">
        <v>4626</v>
      </c>
      <c r="EUW32" s="747" t="s">
        <v>4627</v>
      </c>
      <c r="EUX32" s="747" t="s">
        <v>4628</v>
      </c>
      <c r="EUY32" s="747" t="s">
        <v>4629</v>
      </c>
      <c r="EUZ32" s="747" t="s">
        <v>4630</v>
      </c>
      <c r="EVA32" s="747" t="s">
        <v>4631</v>
      </c>
      <c r="EVB32" s="747" t="s">
        <v>4632</v>
      </c>
      <c r="EVC32" s="747" t="s">
        <v>4633</v>
      </c>
      <c r="EVD32" s="747" t="s">
        <v>4634</v>
      </c>
      <c r="EVE32" s="747" t="s">
        <v>4635</v>
      </c>
      <c r="EVF32" s="747" t="s">
        <v>4636</v>
      </c>
      <c r="EVG32" s="747" t="s">
        <v>4637</v>
      </c>
      <c r="EVH32" s="747" t="s">
        <v>4638</v>
      </c>
      <c r="EVI32" s="747" t="s">
        <v>4639</v>
      </c>
      <c r="EVJ32" s="747" t="s">
        <v>4640</v>
      </c>
      <c r="EVK32" s="747" t="s">
        <v>4641</v>
      </c>
      <c r="EVL32" s="747" t="s">
        <v>4642</v>
      </c>
      <c r="EVM32" s="747" t="s">
        <v>4643</v>
      </c>
      <c r="EVN32" s="747" t="s">
        <v>4644</v>
      </c>
      <c r="EVO32" s="747" t="s">
        <v>4645</v>
      </c>
      <c r="EVP32" s="747" t="s">
        <v>4646</v>
      </c>
      <c r="EVQ32" s="747" t="s">
        <v>4647</v>
      </c>
      <c r="EVR32" s="747" t="s">
        <v>4648</v>
      </c>
      <c r="EVS32" s="747" t="s">
        <v>4649</v>
      </c>
      <c r="EVT32" s="747" t="s">
        <v>4650</v>
      </c>
      <c r="EVU32" s="747" t="s">
        <v>4651</v>
      </c>
      <c r="EVV32" s="747" t="s">
        <v>4652</v>
      </c>
      <c r="EVW32" s="747" t="s">
        <v>4653</v>
      </c>
      <c r="EVX32" s="747" t="s">
        <v>4654</v>
      </c>
      <c r="EVY32" s="747" t="s">
        <v>4655</v>
      </c>
      <c r="EVZ32" s="747" t="s">
        <v>4656</v>
      </c>
      <c r="EWA32" s="747" t="s">
        <v>4657</v>
      </c>
      <c r="EWB32" s="747" t="s">
        <v>4658</v>
      </c>
      <c r="EWC32" s="747" t="s">
        <v>4659</v>
      </c>
      <c r="EWD32" s="747" t="s">
        <v>4660</v>
      </c>
      <c r="EWE32" s="747" t="s">
        <v>4661</v>
      </c>
      <c r="EWF32" s="747" t="s">
        <v>4662</v>
      </c>
      <c r="EWG32" s="747" t="s">
        <v>4663</v>
      </c>
      <c r="EWH32" s="747" t="s">
        <v>4664</v>
      </c>
      <c r="EWI32" s="747" t="s">
        <v>4665</v>
      </c>
      <c r="EWJ32" s="747" t="s">
        <v>4666</v>
      </c>
      <c r="EWK32" s="747" t="s">
        <v>4667</v>
      </c>
      <c r="EWL32" s="747" t="s">
        <v>4668</v>
      </c>
      <c r="EWM32" s="747" t="s">
        <v>4669</v>
      </c>
      <c r="EWN32" s="747" t="s">
        <v>4670</v>
      </c>
      <c r="EWO32" s="747" t="s">
        <v>4671</v>
      </c>
      <c r="EWP32" s="747" t="s">
        <v>4672</v>
      </c>
      <c r="EWQ32" s="747" t="s">
        <v>4673</v>
      </c>
      <c r="EWR32" s="747" t="s">
        <v>4674</v>
      </c>
      <c r="EWS32" s="747" t="s">
        <v>4675</v>
      </c>
      <c r="EWT32" s="747" t="s">
        <v>4676</v>
      </c>
      <c r="EWU32" s="747" t="s">
        <v>4677</v>
      </c>
      <c r="EWV32" s="747" t="s">
        <v>4678</v>
      </c>
      <c r="EWW32" s="747" t="s">
        <v>4679</v>
      </c>
      <c r="EWX32" s="747" t="s">
        <v>4680</v>
      </c>
      <c r="EWY32" s="747" t="s">
        <v>4681</v>
      </c>
      <c r="EWZ32" s="747" t="s">
        <v>4682</v>
      </c>
      <c r="EXA32" s="747" t="s">
        <v>4683</v>
      </c>
      <c r="EXB32" s="747" t="s">
        <v>4684</v>
      </c>
      <c r="EXC32" s="747" t="s">
        <v>4685</v>
      </c>
      <c r="EXD32" s="747" t="s">
        <v>4686</v>
      </c>
      <c r="EXE32" s="747" t="s">
        <v>4687</v>
      </c>
      <c r="EXF32" s="747" t="s">
        <v>4688</v>
      </c>
      <c r="EXG32" s="747" t="s">
        <v>4689</v>
      </c>
      <c r="EXH32" s="747" t="s">
        <v>4690</v>
      </c>
      <c r="EXI32" s="747" t="s">
        <v>4691</v>
      </c>
      <c r="EXJ32" s="747" t="s">
        <v>4692</v>
      </c>
      <c r="EXK32" s="747" t="s">
        <v>4693</v>
      </c>
      <c r="EXL32" s="747" t="s">
        <v>4694</v>
      </c>
      <c r="EXM32" s="747" t="s">
        <v>4695</v>
      </c>
      <c r="EXN32" s="747" t="s">
        <v>4696</v>
      </c>
      <c r="EXO32" s="747" t="s">
        <v>4697</v>
      </c>
      <c r="EXP32" s="747" t="s">
        <v>4698</v>
      </c>
      <c r="EXQ32" s="747" t="s">
        <v>4699</v>
      </c>
      <c r="EXR32" s="747" t="s">
        <v>4700</v>
      </c>
      <c r="EXS32" s="747" t="s">
        <v>4701</v>
      </c>
      <c r="EXT32" s="747" t="s">
        <v>4702</v>
      </c>
      <c r="EXU32" s="747" t="s">
        <v>4703</v>
      </c>
      <c r="EXV32" s="747" t="s">
        <v>4704</v>
      </c>
      <c r="EXW32" s="747" t="s">
        <v>4705</v>
      </c>
      <c r="EXX32" s="747" t="s">
        <v>4706</v>
      </c>
      <c r="EXY32" s="747" t="s">
        <v>4707</v>
      </c>
      <c r="EXZ32" s="747" t="s">
        <v>4708</v>
      </c>
      <c r="EYA32" s="747" t="s">
        <v>4709</v>
      </c>
      <c r="EYB32" s="747" t="s">
        <v>4710</v>
      </c>
      <c r="EYC32" s="747" t="s">
        <v>4711</v>
      </c>
      <c r="EYD32" s="747" t="s">
        <v>4712</v>
      </c>
      <c r="EYE32" s="747" t="s">
        <v>4713</v>
      </c>
      <c r="EYF32" s="747" t="s">
        <v>4714</v>
      </c>
      <c r="EYG32" s="747" t="s">
        <v>4715</v>
      </c>
      <c r="EYH32" s="747" t="s">
        <v>4716</v>
      </c>
      <c r="EYI32" s="747" t="s">
        <v>4717</v>
      </c>
      <c r="EYJ32" s="747" t="s">
        <v>4718</v>
      </c>
      <c r="EYK32" s="747" t="s">
        <v>4719</v>
      </c>
      <c r="EYL32" s="747" t="s">
        <v>4720</v>
      </c>
      <c r="EYM32" s="747" t="s">
        <v>4721</v>
      </c>
      <c r="EYN32" s="747" t="s">
        <v>4722</v>
      </c>
      <c r="EYO32" s="747" t="s">
        <v>4723</v>
      </c>
      <c r="EYP32" s="747" t="s">
        <v>4724</v>
      </c>
      <c r="EYQ32" s="747" t="s">
        <v>4725</v>
      </c>
      <c r="EYR32" s="747" t="s">
        <v>4726</v>
      </c>
      <c r="EYS32" s="747" t="s">
        <v>4727</v>
      </c>
      <c r="EYT32" s="747" t="s">
        <v>4728</v>
      </c>
      <c r="EYU32" s="747" t="s">
        <v>4729</v>
      </c>
      <c r="EYV32" s="747" t="s">
        <v>4730</v>
      </c>
      <c r="EYW32" s="747" t="s">
        <v>4731</v>
      </c>
      <c r="EYX32" s="747" t="s">
        <v>4732</v>
      </c>
      <c r="EYY32" s="747" t="s">
        <v>4733</v>
      </c>
      <c r="EYZ32" s="747" t="s">
        <v>4734</v>
      </c>
      <c r="EZA32" s="747" t="s">
        <v>4735</v>
      </c>
      <c r="EZB32" s="747" t="s">
        <v>4736</v>
      </c>
      <c r="EZC32" s="747" t="s">
        <v>4737</v>
      </c>
      <c r="EZD32" s="747" t="s">
        <v>4738</v>
      </c>
      <c r="EZE32" s="747" t="s">
        <v>4739</v>
      </c>
      <c r="EZF32" s="747" t="s">
        <v>4740</v>
      </c>
      <c r="EZG32" s="747" t="s">
        <v>4741</v>
      </c>
      <c r="EZH32" s="747" t="s">
        <v>4742</v>
      </c>
      <c r="EZI32" s="747" t="s">
        <v>4743</v>
      </c>
      <c r="EZJ32" s="747" t="s">
        <v>4744</v>
      </c>
      <c r="EZK32" s="747" t="s">
        <v>4745</v>
      </c>
      <c r="EZL32" s="747" t="s">
        <v>4746</v>
      </c>
      <c r="EZM32" s="747" t="s">
        <v>4747</v>
      </c>
      <c r="EZN32" s="747" t="s">
        <v>4748</v>
      </c>
      <c r="EZO32" s="747" t="s">
        <v>4749</v>
      </c>
      <c r="EZP32" s="747" t="s">
        <v>4750</v>
      </c>
      <c r="EZQ32" s="747" t="s">
        <v>4751</v>
      </c>
      <c r="EZR32" s="747" t="s">
        <v>4752</v>
      </c>
      <c r="EZS32" s="747" t="s">
        <v>4753</v>
      </c>
      <c r="EZT32" s="747" t="s">
        <v>4754</v>
      </c>
      <c r="EZU32" s="747" t="s">
        <v>4755</v>
      </c>
      <c r="EZV32" s="747" t="s">
        <v>4756</v>
      </c>
      <c r="EZW32" s="747" t="s">
        <v>4757</v>
      </c>
      <c r="EZX32" s="747" t="s">
        <v>4758</v>
      </c>
      <c r="EZY32" s="747" t="s">
        <v>4759</v>
      </c>
      <c r="EZZ32" s="747" t="s">
        <v>4760</v>
      </c>
      <c r="FAA32" s="747" t="s">
        <v>4761</v>
      </c>
      <c r="FAB32" s="747" t="s">
        <v>4762</v>
      </c>
      <c r="FAC32" s="747" t="s">
        <v>4763</v>
      </c>
      <c r="FAD32" s="747" t="s">
        <v>4764</v>
      </c>
      <c r="FAE32" s="747" t="s">
        <v>4765</v>
      </c>
      <c r="FAF32" s="747" t="s">
        <v>4766</v>
      </c>
      <c r="FAG32" s="747" t="s">
        <v>4767</v>
      </c>
      <c r="FAH32" s="747" t="s">
        <v>4768</v>
      </c>
      <c r="FAI32" s="747" t="s">
        <v>4769</v>
      </c>
      <c r="FAJ32" s="747" t="s">
        <v>4770</v>
      </c>
      <c r="FAK32" s="747" t="s">
        <v>4771</v>
      </c>
      <c r="FAL32" s="747" t="s">
        <v>4772</v>
      </c>
      <c r="FAM32" s="747" t="s">
        <v>4773</v>
      </c>
      <c r="FAN32" s="747" t="s">
        <v>4774</v>
      </c>
      <c r="FAO32" s="747" t="s">
        <v>4775</v>
      </c>
      <c r="FAP32" s="747" t="s">
        <v>4776</v>
      </c>
      <c r="FAQ32" s="747" t="s">
        <v>4777</v>
      </c>
      <c r="FAR32" s="747" t="s">
        <v>4778</v>
      </c>
      <c r="FAS32" s="747" t="s">
        <v>4779</v>
      </c>
      <c r="FAT32" s="747" t="s">
        <v>4780</v>
      </c>
      <c r="FAU32" s="747" t="s">
        <v>4781</v>
      </c>
      <c r="FAV32" s="747" t="s">
        <v>4782</v>
      </c>
      <c r="FAW32" s="747" t="s">
        <v>4783</v>
      </c>
      <c r="FAX32" s="747" t="s">
        <v>4784</v>
      </c>
      <c r="FAY32" s="747" t="s">
        <v>4785</v>
      </c>
      <c r="FAZ32" s="747" t="s">
        <v>4786</v>
      </c>
      <c r="FBA32" s="747" t="s">
        <v>4787</v>
      </c>
      <c r="FBB32" s="747" t="s">
        <v>4788</v>
      </c>
      <c r="FBC32" s="747" t="s">
        <v>4789</v>
      </c>
      <c r="FBD32" s="747" t="s">
        <v>4790</v>
      </c>
      <c r="FBE32" s="747" t="s">
        <v>4791</v>
      </c>
      <c r="FBF32" s="747" t="s">
        <v>4792</v>
      </c>
      <c r="FBG32" s="747" t="s">
        <v>4793</v>
      </c>
      <c r="FBH32" s="747" t="s">
        <v>4794</v>
      </c>
      <c r="FBI32" s="747" t="s">
        <v>4795</v>
      </c>
      <c r="FBJ32" s="747" t="s">
        <v>4796</v>
      </c>
      <c r="FBK32" s="747" t="s">
        <v>4797</v>
      </c>
      <c r="FBL32" s="747" t="s">
        <v>4798</v>
      </c>
      <c r="FBM32" s="747" t="s">
        <v>4799</v>
      </c>
      <c r="FBN32" s="747" t="s">
        <v>4800</v>
      </c>
      <c r="FBO32" s="747" t="s">
        <v>4801</v>
      </c>
      <c r="FBP32" s="747" t="s">
        <v>4802</v>
      </c>
      <c r="FBQ32" s="747" t="s">
        <v>4803</v>
      </c>
      <c r="FBR32" s="747" t="s">
        <v>4804</v>
      </c>
      <c r="FBS32" s="747" t="s">
        <v>4805</v>
      </c>
      <c r="FBT32" s="747" t="s">
        <v>4806</v>
      </c>
      <c r="FBU32" s="747" t="s">
        <v>4807</v>
      </c>
      <c r="FBV32" s="747" t="s">
        <v>4808</v>
      </c>
      <c r="FBW32" s="747" t="s">
        <v>4809</v>
      </c>
      <c r="FBX32" s="747" t="s">
        <v>4810</v>
      </c>
      <c r="FBY32" s="747" t="s">
        <v>4811</v>
      </c>
      <c r="FBZ32" s="747" t="s">
        <v>4812</v>
      </c>
      <c r="FCA32" s="747" t="s">
        <v>4813</v>
      </c>
      <c r="FCB32" s="747" t="s">
        <v>4814</v>
      </c>
      <c r="FCC32" s="747" t="s">
        <v>4815</v>
      </c>
      <c r="FCD32" s="747" t="s">
        <v>4816</v>
      </c>
      <c r="FCE32" s="747" t="s">
        <v>4817</v>
      </c>
      <c r="FCF32" s="747" t="s">
        <v>4818</v>
      </c>
      <c r="FCG32" s="747" t="s">
        <v>4819</v>
      </c>
      <c r="FCH32" s="747" t="s">
        <v>4820</v>
      </c>
      <c r="FCI32" s="747" t="s">
        <v>4821</v>
      </c>
      <c r="FCJ32" s="747" t="s">
        <v>4822</v>
      </c>
      <c r="FCK32" s="747" t="s">
        <v>4823</v>
      </c>
      <c r="FCL32" s="747" t="s">
        <v>4824</v>
      </c>
      <c r="FCM32" s="747" t="s">
        <v>4825</v>
      </c>
      <c r="FCN32" s="747" t="s">
        <v>4826</v>
      </c>
      <c r="FCO32" s="747" t="s">
        <v>4827</v>
      </c>
      <c r="FCP32" s="747" t="s">
        <v>4828</v>
      </c>
      <c r="FCQ32" s="747" t="s">
        <v>4829</v>
      </c>
      <c r="FCR32" s="747" t="s">
        <v>4830</v>
      </c>
      <c r="FCS32" s="747" t="s">
        <v>4831</v>
      </c>
      <c r="FCT32" s="747" t="s">
        <v>4832</v>
      </c>
      <c r="FCU32" s="747" t="s">
        <v>4833</v>
      </c>
      <c r="FCV32" s="747" t="s">
        <v>4834</v>
      </c>
      <c r="FCW32" s="747" t="s">
        <v>4835</v>
      </c>
      <c r="FCX32" s="747" t="s">
        <v>4836</v>
      </c>
      <c r="FCY32" s="747" t="s">
        <v>4837</v>
      </c>
      <c r="FCZ32" s="747" t="s">
        <v>4838</v>
      </c>
      <c r="FDA32" s="747" t="s">
        <v>4839</v>
      </c>
      <c r="FDB32" s="747" t="s">
        <v>4840</v>
      </c>
      <c r="FDC32" s="747" t="s">
        <v>4841</v>
      </c>
      <c r="FDD32" s="747" t="s">
        <v>4842</v>
      </c>
      <c r="FDE32" s="747" t="s">
        <v>4843</v>
      </c>
      <c r="FDF32" s="747" t="s">
        <v>4844</v>
      </c>
      <c r="FDG32" s="747" t="s">
        <v>4845</v>
      </c>
      <c r="FDH32" s="747" t="s">
        <v>4846</v>
      </c>
      <c r="FDI32" s="747" t="s">
        <v>4847</v>
      </c>
      <c r="FDJ32" s="747" t="s">
        <v>4848</v>
      </c>
      <c r="FDK32" s="747" t="s">
        <v>4849</v>
      </c>
      <c r="FDL32" s="747" t="s">
        <v>4850</v>
      </c>
      <c r="FDM32" s="747" t="s">
        <v>4851</v>
      </c>
      <c r="FDN32" s="747" t="s">
        <v>4852</v>
      </c>
      <c r="FDO32" s="747" t="s">
        <v>4853</v>
      </c>
      <c r="FDP32" s="747" t="s">
        <v>4854</v>
      </c>
      <c r="FDQ32" s="747" t="s">
        <v>4855</v>
      </c>
      <c r="FDR32" s="747" t="s">
        <v>4856</v>
      </c>
      <c r="FDS32" s="747" t="s">
        <v>4857</v>
      </c>
      <c r="FDT32" s="747" t="s">
        <v>4858</v>
      </c>
      <c r="FDU32" s="747" t="s">
        <v>4859</v>
      </c>
      <c r="FDV32" s="747" t="s">
        <v>4860</v>
      </c>
      <c r="FDW32" s="747" t="s">
        <v>4861</v>
      </c>
      <c r="FDX32" s="747" t="s">
        <v>4862</v>
      </c>
      <c r="FDY32" s="747" t="s">
        <v>4863</v>
      </c>
      <c r="FDZ32" s="747" t="s">
        <v>4864</v>
      </c>
      <c r="FEA32" s="747" t="s">
        <v>4865</v>
      </c>
      <c r="FEB32" s="747" t="s">
        <v>4866</v>
      </c>
      <c r="FEC32" s="747" t="s">
        <v>4867</v>
      </c>
      <c r="FED32" s="747" t="s">
        <v>4868</v>
      </c>
      <c r="FEE32" s="747" t="s">
        <v>4869</v>
      </c>
      <c r="FEF32" s="747" t="s">
        <v>4870</v>
      </c>
      <c r="FEG32" s="747" t="s">
        <v>4871</v>
      </c>
      <c r="FEH32" s="747" t="s">
        <v>4872</v>
      </c>
      <c r="FEI32" s="747" t="s">
        <v>4873</v>
      </c>
      <c r="FEJ32" s="747" t="s">
        <v>4874</v>
      </c>
      <c r="FEK32" s="747" t="s">
        <v>4875</v>
      </c>
      <c r="FEL32" s="747" t="s">
        <v>4876</v>
      </c>
      <c r="FEM32" s="747" t="s">
        <v>4877</v>
      </c>
      <c r="FEN32" s="747" t="s">
        <v>4878</v>
      </c>
      <c r="FEO32" s="747" t="s">
        <v>4879</v>
      </c>
      <c r="FEP32" s="747" t="s">
        <v>4880</v>
      </c>
      <c r="FEQ32" s="747" t="s">
        <v>4881</v>
      </c>
      <c r="FER32" s="747" t="s">
        <v>4882</v>
      </c>
      <c r="FES32" s="747" t="s">
        <v>4883</v>
      </c>
      <c r="FET32" s="747" t="s">
        <v>4884</v>
      </c>
      <c r="FEU32" s="747" t="s">
        <v>4885</v>
      </c>
      <c r="FEV32" s="747" t="s">
        <v>4886</v>
      </c>
      <c r="FEW32" s="747" t="s">
        <v>4887</v>
      </c>
      <c r="FEX32" s="747" t="s">
        <v>4888</v>
      </c>
      <c r="FEY32" s="747" t="s">
        <v>4889</v>
      </c>
      <c r="FEZ32" s="747" t="s">
        <v>4890</v>
      </c>
      <c r="FFA32" s="747" t="s">
        <v>4891</v>
      </c>
      <c r="FFB32" s="747" t="s">
        <v>4892</v>
      </c>
      <c r="FFC32" s="747" t="s">
        <v>4893</v>
      </c>
      <c r="FFD32" s="747" t="s">
        <v>4894</v>
      </c>
      <c r="FFE32" s="747" t="s">
        <v>4895</v>
      </c>
      <c r="FFF32" s="747" t="s">
        <v>4896</v>
      </c>
      <c r="FFG32" s="747" t="s">
        <v>4897</v>
      </c>
      <c r="FFH32" s="747" t="s">
        <v>4898</v>
      </c>
      <c r="FFI32" s="747" t="s">
        <v>4899</v>
      </c>
      <c r="FFJ32" s="747" t="s">
        <v>4900</v>
      </c>
      <c r="FFK32" s="747" t="s">
        <v>4901</v>
      </c>
      <c r="FFL32" s="747" t="s">
        <v>4902</v>
      </c>
      <c r="FFM32" s="747" t="s">
        <v>4903</v>
      </c>
      <c r="FFN32" s="747" t="s">
        <v>4904</v>
      </c>
      <c r="FFO32" s="747" t="s">
        <v>4905</v>
      </c>
      <c r="FFP32" s="747" t="s">
        <v>4906</v>
      </c>
      <c r="FFQ32" s="747" t="s">
        <v>4907</v>
      </c>
      <c r="FFR32" s="747" t="s">
        <v>4908</v>
      </c>
      <c r="FFS32" s="747" t="s">
        <v>4909</v>
      </c>
      <c r="FFT32" s="747" t="s">
        <v>4910</v>
      </c>
      <c r="FFU32" s="747" t="s">
        <v>4911</v>
      </c>
      <c r="FFV32" s="747" t="s">
        <v>4912</v>
      </c>
      <c r="FFW32" s="747" t="s">
        <v>4913</v>
      </c>
      <c r="FFX32" s="747" t="s">
        <v>4914</v>
      </c>
      <c r="FFY32" s="747" t="s">
        <v>4915</v>
      </c>
      <c r="FFZ32" s="747" t="s">
        <v>4916</v>
      </c>
      <c r="FGA32" s="747" t="s">
        <v>4917</v>
      </c>
      <c r="FGB32" s="747" t="s">
        <v>4918</v>
      </c>
      <c r="FGC32" s="747" t="s">
        <v>4919</v>
      </c>
      <c r="FGD32" s="747" t="s">
        <v>4920</v>
      </c>
      <c r="FGE32" s="747" t="s">
        <v>4921</v>
      </c>
      <c r="FGF32" s="747" t="s">
        <v>4922</v>
      </c>
      <c r="FGG32" s="747" t="s">
        <v>4923</v>
      </c>
      <c r="FGH32" s="747" t="s">
        <v>4924</v>
      </c>
      <c r="FGI32" s="747" t="s">
        <v>4925</v>
      </c>
      <c r="FGJ32" s="747" t="s">
        <v>4926</v>
      </c>
      <c r="FGK32" s="747" t="s">
        <v>4927</v>
      </c>
      <c r="FGL32" s="747" t="s">
        <v>4928</v>
      </c>
      <c r="FGM32" s="747" t="s">
        <v>4929</v>
      </c>
      <c r="FGN32" s="747" t="s">
        <v>4930</v>
      </c>
      <c r="FGO32" s="747" t="s">
        <v>4931</v>
      </c>
      <c r="FGP32" s="747" t="s">
        <v>4932</v>
      </c>
      <c r="FGQ32" s="747" t="s">
        <v>4933</v>
      </c>
      <c r="FGR32" s="747" t="s">
        <v>4934</v>
      </c>
      <c r="FGS32" s="747" t="s">
        <v>4935</v>
      </c>
      <c r="FGT32" s="747" t="s">
        <v>4936</v>
      </c>
      <c r="FGU32" s="747" t="s">
        <v>4937</v>
      </c>
      <c r="FGV32" s="747" t="s">
        <v>4938</v>
      </c>
      <c r="FGW32" s="747" t="s">
        <v>4939</v>
      </c>
      <c r="FGX32" s="747" t="s">
        <v>4940</v>
      </c>
      <c r="FGY32" s="747" t="s">
        <v>4941</v>
      </c>
      <c r="FGZ32" s="747" t="s">
        <v>4942</v>
      </c>
      <c r="FHA32" s="747" t="s">
        <v>4943</v>
      </c>
      <c r="FHB32" s="747" t="s">
        <v>4944</v>
      </c>
      <c r="FHC32" s="747" t="s">
        <v>4945</v>
      </c>
      <c r="FHD32" s="747" t="s">
        <v>4946</v>
      </c>
      <c r="FHE32" s="747" t="s">
        <v>4947</v>
      </c>
      <c r="FHF32" s="747" t="s">
        <v>4948</v>
      </c>
      <c r="FHG32" s="747" t="s">
        <v>4949</v>
      </c>
      <c r="FHH32" s="747" t="s">
        <v>4950</v>
      </c>
      <c r="FHI32" s="747" t="s">
        <v>4951</v>
      </c>
      <c r="FHJ32" s="747" t="s">
        <v>4952</v>
      </c>
      <c r="FHK32" s="747" t="s">
        <v>4953</v>
      </c>
      <c r="FHL32" s="747" t="s">
        <v>4954</v>
      </c>
      <c r="FHM32" s="747" t="s">
        <v>4955</v>
      </c>
      <c r="FHN32" s="747" t="s">
        <v>4956</v>
      </c>
      <c r="FHO32" s="747" t="s">
        <v>4957</v>
      </c>
      <c r="FHP32" s="747" t="s">
        <v>4958</v>
      </c>
      <c r="FHQ32" s="747" t="s">
        <v>4959</v>
      </c>
      <c r="FHR32" s="747" t="s">
        <v>4960</v>
      </c>
      <c r="FHS32" s="747" t="s">
        <v>4961</v>
      </c>
      <c r="FHT32" s="747" t="s">
        <v>4962</v>
      </c>
      <c r="FHU32" s="747" t="s">
        <v>4963</v>
      </c>
      <c r="FHV32" s="747" t="s">
        <v>4964</v>
      </c>
      <c r="FHW32" s="747" t="s">
        <v>4965</v>
      </c>
      <c r="FHX32" s="747" t="s">
        <v>4966</v>
      </c>
      <c r="FHY32" s="747" t="s">
        <v>4967</v>
      </c>
      <c r="FHZ32" s="747" t="s">
        <v>4968</v>
      </c>
      <c r="FIA32" s="747" t="s">
        <v>4969</v>
      </c>
      <c r="FIB32" s="747" t="s">
        <v>4970</v>
      </c>
      <c r="FIC32" s="747" t="s">
        <v>4971</v>
      </c>
      <c r="FID32" s="747" t="s">
        <v>4972</v>
      </c>
      <c r="FIE32" s="747" t="s">
        <v>4973</v>
      </c>
      <c r="FIF32" s="747" t="s">
        <v>4974</v>
      </c>
      <c r="FIG32" s="747" t="s">
        <v>4975</v>
      </c>
      <c r="FIH32" s="747" t="s">
        <v>4976</v>
      </c>
      <c r="FII32" s="747" t="s">
        <v>4977</v>
      </c>
      <c r="FIJ32" s="747" t="s">
        <v>4978</v>
      </c>
      <c r="FIK32" s="747" t="s">
        <v>4979</v>
      </c>
      <c r="FIL32" s="747" t="s">
        <v>4980</v>
      </c>
      <c r="FIM32" s="747" t="s">
        <v>4981</v>
      </c>
      <c r="FIN32" s="747" t="s">
        <v>4982</v>
      </c>
      <c r="FIO32" s="747" t="s">
        <v>4983</v>
      </c>
      <c r="FIP32" s="747" t="s">
        <v>4984</v>
      </c>
      <c r="FIQ32" s="747" t="s">
        <v>4985</v>
      </c>
      <c r="FIR32" s="747" t="s">
        <v>4986</v>
      </c>
      <c r="FIS32" s="747" t="s">
        <v>4987</v>
      </c>
      <c r="FIT32" s="747" t="s">
        <v>4988</v>
      </c>
      <c r="FIU32" s="747" t="s">
        <v>4989</v>
      </c>
      <c r="FIV32" s="747" t="s">
        <v>4990</v>
      </c>
      <c r="FIW32" s="747" t="s">
        <v>4991</v>
      </c>
      <c r="FIX32" s="747" t="s">
        <v>4992</v>
      </c>
      <c r="FIY32" s="747" t="s">
        <v>4993</v>
      </c>
      <c r="FIZ32" s="747" t="s">
        <v>4994</v>
      </c>
      <c r="FJA32" s="747" t="s">
        <v>4995</v>
      </c>
      <c r="FJB32" s="747" t="s">
        <v>4996</v>
      </c>
      <c r="FJC32" s="747" t="s">
        <v>4997</v>
      </c>
      <c r="FJD32" s="747" t="s">
        <v>4998</v>
      </c>
      <c r="FJE32" s="747" t="s">
        <v>4999</v>
      </c>
      <c r="FJF32" s="747" t="s">
        <v>5000</v>
      </c>
      <c r="FJG32" s="747" t="s">
        <v>5001</v>
      </c>
      <c r="FJH32" s="747" t="s">
        <v>5002</v>
      </c>
      <c r="FJI32" s="747" t="s">
        <v>5003</v>
      </c>
      <c r="FJJ32" s="747" t="s">
        <v>5004</v>
      </c>
      <c r="FJK32" s="747" t="s">
        <v>5005</v>
      </c>
      <c r="FJL32" s="747" t="s">
        <v>5006</v>
      </c>
      <c r="FJM32" s="747" t="s">
        <v>5007</v>
      </c>
      <c r="FJN32" s="747" t="s">
        <v>5008</v>
      </c>
      <c r="FJO32" s="747" t="s">
        <v>5009</v>
      </c>
      <c r="FJP32" s="747" t="s">
        <v>5010</v>
      </c>
      <c r="FJQ32" s="747" t="s">
        <v>5011</v>
      </c>
      <c r="FJR32" s="747" t="s">
        <v>5012</v>
      </c>
      <c r="FJS32" s="747" t="s">
        <v>5013</v>
      </c>
      <c r="FJT32" s="747" t="s">
        <v>5014</v>
      </c>
      <c r="FJU32" s="747" t="s">
        <v>5015</v>
      </c>
      <c r="FJV32" s="747" t="s">
        <v>5016</v>
      </c>
      <c r="FJW32" s="747" t="s">
        <v>5017</v>
      </c>
      <c r="FJX32" s="747" t="s">
        <v>5018</v>
      </c>
      <c r="FJY32" s="747" t="s">
        <v>5019</v>
      </c>
      <c r="FJZ32" s="747" t="s">
        <v>5020</v>
      </c>
      <c r="FKA32" s="747" t="s">
        <v>5021</v>
      </c>
      <c r="FKB32" s="747" t="s">
        <v>5022</v>
      </c>
      <c r="FKC32" s="747" t="s">
        <v>5023</v>
      </c>
      <c r="FKD32" s="747" t="s">
        <v>5024</v>
      </c>
      <c r="FKE32" s="747" t="s">
        <v>5025</v>
      </c>
      <c r="FKF32" s="747" t="s">
        <v>5026</v>
      </c>
      <c r="FKG32" s="747" t="s">
        <v>5027</v>
      </c>
      <c r="FKH32" s="747" t="s">
        <v>5028</v>
      </c>
      <c r="FKI32" s="747" t="s">
        <v>5029</v>
      </c>
      <c r="FKJ32" s="747" t="s">
        <v>5030</v>
      </c>
      <c r="FKK32" s="747" t="s">
        <v>5031</v>
      </c>
      <c r="FKL32" s="747" t="s">
        <v>5032</v>
      </c>
      <c r="FKM32" s="747" t="s">
        <v>5033</v>
      </c>
      <c r="FKN32" s="747" t="s">
        <v>5034</v>
      </c>
      <c r="FKO32" s="747" t="s">
        <v>5035</v>
      </c>
      <c r="FKP32" s="747" t="s">
        <v>5036</v>
      </c>
      <c r="FKQ32" s="747" t="s">
        <v>5037</v>
      </c>
      <c r="FKR32" s="747" t="s">
        <v>5038</v>
      </c>
      <c r="FKS32" s="747" t="s">
        <v>5039</v>
      </c>
      <c r="FKT32" s="747" t="s">
        <v>5040</v>
      </c>
      <c r="FKU32" s="747" t="s">
        <v>5041</v>
      </c>
      <c r="FKV32" s="747" t="s">
        <v>5042</v>
      </c>
      <c r="FKW32" s="747" t="s">
        <v>5043</v>
      </c>
      <c r="FKX32" s="747" t="s">
        <v>5044</v>
      </c>
      <c r="FKY32" s="747" t="s">
        <v>5045</v>
      </c>
      <c r="FKZ32" s="747" t="s">
        <v>5046</v>
      </c>
      <c r="FLA32" s="747" t="s">
        <v>5047</v>
      </c>
      <c r="FLB32" s="747" t="s">
        <v>5048</v>
      </c>
      <c r="FLC32" s="747" t="s">
        <v>5049</v>
      </c>
      <c r="FLD32" s="747" t="s">
        <v>5050</v>
      </c>
      <c r="FLE32" s="747" t="s">
        <v>5051</v>
      </c>
      <c r="FLF32" s="747" t="s">
        <v>5052</v>
      </c>
      <c r="FLG32" s="747" t="s">
        <v>5053</v>
      </c>
      <c r="FLH32" s="747" t="s">
        <v>5054</v>
      </c>
      <c r="FLI32" s="747" t="s">
        <v>5055</v>
      </c>
      <c r="FLJ32" s="747" t="s">
        <v>5056</v>
      </c>
      <c r="FLK32" s="747" t="s">
        <v>5057</v>
      </c>
      <c r="FLL32" s="747" t="s">
        <v>5058</v>
      </c>
      <c r="FLM32" s="747" t="s">
        <v>5059</v>
      </c>
      <c r="FLN32" s="747" t="s">
        <v>5060</v>
      </c>
      <c r="FLO32" s="747" t="s">
        <v>5061</v>
      </c>
      <c r="FLP32" s="747" t="s">
        <v>5062</v>
      </c>
      <c r="FLQ32" s="747" t="s">
        <v>5063</v>
      </c>
      <c r="FLR32" s="747" t="s">
        <v>5064</v>
      </c>
      <c r="FLS32" s="747" t="s">
        <v>5065</v>
      </c>
      <c r="FLT32" s="747" t="s">
        <v>5066</v>
      </c>
      <c r="FLU32" s="747" t="s">
        <v>5067</v>
      </c>
      <c r="FLV32" s="747" t="s">
        <v>5068</v>
      </c>
      <c r="FLW32" s="747" t="s">
        <v>5069</v>
      </c>
      <c r="FLX32" s="747" t="s">
        <v>5070</v>
      </c>
      <c r="FLY32" s="747" t="s">
        <v>5071</v>
      </c>
      <c r="FLZ32" s="747" t="s">
        <v>5072</v>
      </c>
      <c r="FMA32" s="747" t="s">
        <v>5073</v>
      </c>
      <c r="FMB32" s="747" t="s">
        <v>5074</v>
      </c>
      <c r="FMC32" s="747" t="s">
        <v>5075</v>
      </c>
      <c r="FMD32" s="747" t="s">
        <v>5076</v>
      </c>
      <c r="FME32" s="747" t="s">
        <v>5077</v>
      </c>
      <c r="FMF32" s="747" t="s">
        <v>5078</v>
      </c>
      <c r="FMG32" s="747" t="s">
        <v>5079</v>
      </c>
      <c r="FMH32" s="747" t="s">
        <v>5080</v>
      </c>
      <c r="FMI32" s="747" t="s">
        <v>5081</v>
      </c>
      <c r="FMJ32" s="747" t="s">
        <v>5082</v>
      </c>
      <c r="FMK32" s="747" t="s">
        <v>5083</v>
      </c>
      <c r="FML32" s="747" t="s">
        <v>5084</v>
      </c>
      <c r="FMM32" s="747" t="s">
        <v>5085</v>
      </c>
      <c r="FMN32" s="747" t="s">
        <v>5086</v>
      </c>
      <c r="FMO32" s="747" t="s">
        <v>5087</v>
      </c>
      <c r="FMP32" s="747" t="s">
        <v>5088</v>
      </c>
      <c r="FMQ32" s="747" t="s">
        <v>5089</v>
      </c>
      <c r="FMR32" s="747" t="s">
        <v>5090</v>
      </c>
      <c r="FMS32" s="747" t="s">
        <v>5091</v>
      </c>
      <c r="FMT32" s="747" t="s">
        <v>5092</v>
      </c>
      <c r="FMU32" s="747" t="s">
        <v>5093</v>
      </c>
      <c r="FMV32" s="747" t="s">
        <v>5094</v>
      </c>
      <c r="FMW32" s="747" t="s">
        <v>5095</v>
      </c>
      <c r="FMX32" s="747" t="s">
        <v>5096</v>
      </c>
      <c r="FMY32" s="747" t="s">
        <v>5097</v>
      </c>
      <c r="FMZ32" s="747" t="s">
        <v>5098</v>
      </c>
      <c r="FNA32" s="747" t="s">
        <v>5099</v>
      </c>
      <c r="FNB32" s="747" t="s">
        <v>5100</v>
      </c>
      <c r="FNC32" s="747" t="s">
        <v>5101</v>
      </c>
      <c r="FND32" s="747" t="s">
        <v>5102</v>
      </c>
      <c r="FNE32" s="747" t="s">
        <v>5103</v>
      </c>
      <c r="FNF32" s="747" t="s">
        <v>5104</v>
      </c>
      <c r="FNG32" s="747" t="s">
        <v>5105</v>
      </c>
      <c r="FNH32" s="747" t="s">
        <v>5106</v>
      </c>
      <c r="FNI32" s="747" t="s">
        <v>5107</v>
      </c>
      <c r="FNJ32" s="747" t="s">
        <v>5108</v>
      </c>
      <c r="FNK32" s="747" t="s">
        <v>5109</v>
      </c>
      <c r="FNL32" s="747" t="s">
        <v>5110</v>
      </c>
      <c r="FNM32" s="747" t="s">
        <v>5111</v>
      </c>
      <c r="FNN32" s="747" t="s">
        <v>5112</v>
      </c>
      <c r="FNO32" s="747" t="s">
        <v>5113</v>
      </c>
      <c r="FNP32" s="747" t="s">
        <v>5114</v>
      </c>
      <c r="FNQ32" s="747" t="s">
        <v>5115</v>
      </c>
      <c r="FNR32" s="747" t="s">
        <v>5116</v>
      </c>
      <c r="FNS32" s="747" t="s">
        <v>5117</v>
      </c>
      <c r="FNT32" s="747" t="s">
        <v>5118</v>
      </c>
      <c r="FNU32" s="747" t="s">
        <v>5119</v>
      </c>
      <c r="FNV32" s="747" t="s">
        <v>5120</v>
      </c>
      <c r="FNW32" s="747" t="s">
        <v>5121</v>
      </c>
      <c r="FNX32" s="747" t="s">
        <v>5122</v>
      </c>
      <c r="FNY32" s="747" t="s">
        <v>5123</v>
      </c>
      <c r="FNZ32" s="747" t="s">
        <v>5124</v>
      </c>
      <c r="FOA32" s="747" t="s">
        <v>5125</v>
      </c>
      <c r="FOB32" s="747" t="s">
        <v>5126</v>
      </c>
      <c r="FOC32" s="747" t="s">
        <v>5127</v>
      </c>
      <c r="FOD32" s="747" t="s">
        <v>5128</v>
      </c>
      <c r="FOE32" s="747" t="s">
        <v>5129</v>
      </c>
      <c r="FOF32" s="747" t="s">
        <v>5130</v>
      </c>
      <c r="FOG32" s="747" t="s">
        <v>5131</v>
      </c>
      <c r="FOH32" s="747" t="s">
        <v>5132</v>
      </c>
      <c r="FOI32" s="747" t="s">
        <v>5133</v>
      </c>
      <c r="FOJ32" s="747" t="s">
        <v>5134</v>
      </c>
      <c r="FOK32" s="747" t="s">
        <v>5135</v>
      </c>
      <c r="FOL32" s="747" t="s">
        <v>5136</v>
      </c>
      <c r="FOM32" s="747" t="s">
        <v>5137</v>
      </c>
      <c r="FON32" s="747" t="s">
        <v>5138</v>
      </c>
      <c r="FOO32" s="747" t="s">
        <v>5139</v>
      </c>
      <c r="FOP32" s="747" t="s">
        <v>5140</v>
      </c>
      <c r="FOQ32" s="747" t="s">
        <v>5141</v>
      </c>
      <c r="FOR32" s="747" t="s">
        <v>5142</v>
      </c>
      <c r="FOS32" s="747" t="s">
        <v>5143</v>
      </c>
      <c r="FOT32" s="747" t="s">
        <v>5144</v>
      </c>
      <c r="FOU32" s="747" t="s">
        <v>5145</v>
      </c>
      <c r="FOV32" s="747" t="s">
        <v>5146</v>
      </c>
      <c r="FOW32" s="747" t="s">
        <v>5147</v>
      </c>
      <c r="FOX32" s="747" t="s">
        <v>5148</v>
      </c>
      <c r="FOY32" s="747" t="s">
        <v>5149</v>
      </c>
      <c r="FOZ32" s="747" t="s">
        <v>5150</v>
      </c>
      <c r="FPA32" s="747" t="s">
        <v>5151</v>
      </c>
      <c r="FPB32" s="747" t="s">
        <v>5152</v>
      </c>
      <c r="FPC32" s="747" t="s">
        <v>5153</v>
      </c>
      <c r="FPD32" s="747" t="s">
        <v>5154</v>
      </c>
      <c r="FPE32" s="747" t="s">
        <v>5155</v>
      </c>
      <c r="FPF32" s="747" t="s">
        <v>5156</v>
      </c>
      <c r="FPG32" s="747" t="s">
        <v>5157</v>
      </c>
      <c r="FPH32" s="747" t="s">
        <v>5158</v>
      </c>
      <c r="FPI32" s="747" t="s">
        <v>5159</v>
      </c>
      <c r="FPJ32" s="747" t="s">
        <v>5160</v>
      </c>
      <c r="FPK32" s="747" t="s">
        <v>5161</v>
      </c>
      <c r="FPL32" s="747" t="s">
        <v>5162</v>
      </c>
      <c r="FPM32" s="747" t="s">
        <v>5163</v>
      </c>
      <c r="FPN32" s="747" t="s">
        <v>5164</v>
      </c>
      <c r="FPO32" s="747" t="s">
        <v>5165</v>
      </c>
      <c r="FPP32" s="747" t="s">
        <v>5166</v>
      </c>
      <c r="FPQ32" s="747" t="s">
        <v>5167</v>
      </c>
      <c r="FPR32" s="747" t="s">
        <v>5168</v>
      </c>
      <c r="FPS32" s="747" t="s">
        <v>5169</v>
      </c>
      <c r="FPT32" s="747" t="s">
        <v>5170</v>
      </c>
      <c r="FPU32" s="747" t="s">
        <v>5171</v>
      </c>
      <c r="FPV32" s="747" t="s">
        <v>5172</v>
      </c>
      <c r="FPW32" s="747" t="s">
        <v>5173</v>
      </c>
      <c r="FPX32" s="747" t="s">
        <v>5174</v>
      </c>
      <c r="FPY32" s="747" t="s">
        <v>5175</v>
      </c>
      <c r="FPZ32" s="747" t="s">
        <v>5176</v>
      </c>
      <c r="FQA32" s="747" t="s">
        <v>5177</v>
      </c>
      <c r="FQB32" s="747" t="s">
        <v>5178</v>
      </c>
      <c r="FQC32" s="747" t="s">
        <v>5179</v>
      </c>
      <c r="FQD32" s="747" t="s">
        <v>5180</v>
      </c>
      <c r="FQE32" s="747" t="s">
        <v>5181</v>
      </c>
      <c r="FQF32" s="747" t="s">
        <v>5182</v>
      </c>
      <c r="FQG32" s="747" t="s">
        <v>5183</v>
      </c>
      <c r="FQH32" s="747" t="s">
        <v>5184</v>
      </c>
      <c r="FQI32" s="747" t="s">
        <v>5185</v>
      </c>
      <c r="FQJ32" s="747" t="s">
        <v>5186</v>
      </c>
      <c r="FQK32" s="747" t="s">
        <v>5187</v>
      </c>
      <c r="FQL32" s="747" t="s">
        <v>5188</v>
      </c>
      <c r="FQM32" s="747" t="s">
        <v>5189</v>
      </c>
      <c r="FQN32" s="747" t="s">
        <v>5190</v>
      </c>
      <c r="FQO32" s="747" t="s">
        <v>5191</v>
      </c>
      <c r="FQP32" s="747" t="s">
        <v>5192</v>
      </c>
      <c r="FQQ32" s="747" t="s">
        <v>5193</v>
      </c>
      <c r="FQR32" s="747" t="s">
        <v>5194</v>
      </c>
      <c r="FQS32" s="747" t="s">
        <v>5195</v>
      </c>
      <c r="FQT32" s="747" t="s">
        <v>5196</v>
      </c>
      <c r="FQU32" s="747" t="s">
        <v>5197</v>
      </c>
      <c r="FQV32" s="747" t="s">
        <v>5198</v>
      </c>
      <c r="FQW32" s="747" t="s">
        <v>5199</v>
      </c>
      <c r="FQX32" s="747" t="s">
        <v>5200</v>
      </c>
      <c r="FQY32" s="747" t="s">
        <v>5201</v>
      </c>
      <c r="FQZ32" s="747" t="s">
        <v>5202</v>
      </c>
      <c r="FRA32" s="747" t="s">
        <v>5203</v>
      </c>
      <c r="FRB32" s="747" t="s">
        <v>5204</v>
      </c>
      <c r="FRC32" s="747" t="s">
        <v>5205</v>
      </c>
      <c r="FRD32" s="747" t="s">
        <v>5206</v>
      </c>
      <c r="FRE32" s="747" t="s">
        <v>5207</v>
      </c>
      <c r="FRF32" s="747" t="s">
        <v>5208</v>
      </c>
      <c r="FRG32" s="747" t="s">
        <v>5209</v>
      </c>
      <c r="FRH32" s="747" t="s">
        <v>5210</v>
      </c>
      <c r="FRI32" s="747" t="s">
        <v>5211</v>
      </c>
      <c r="FRJ32" s="747" t="s">
        <v>5212</v>
      </c>
      <c r="FRK32" s="747" t="s">
        <v>5213</v>
      </c>
      <c r="FRL32" s="747" t="s">
        <v>5214</v>
      </c>
      <c r="FRM32" s="747" t="s">
        <v>5215</v>
      </c>
      <c r="FRN32" s="747" t="s">
        <v>5216</v>
      </c>
      <c r="FRO32" s="747" t="s">
        <v>5217</v>
      </c>
      <c r="FRP32" s="747" t="s">
        <v>5218</v>
      </c>
      <c r="FRQ32" s="747" t="s">
        <v>5219</v>
      </c>
      <c r="FRR32" s="747" t="s">
        <v>5220</v>
      </c>
      <c r="FRS32" s="747" t="s">
        <v>5221</v>
      </c>
      <c r="FRT32" s="747" t="s">
        <v>5222</v>
      </c>
      <c r="FRU32" s="747" t="s">
        <v>5223</v>
      </c>
      <c r="FRV32" s="747" t="s">
        <v>5224</v>
      </c>
      <c r="FRW32" s="747" t="s">
        <v>5225</v>
      </c>
      <c r="FRX32" s="747" t="s">
        <v>5226</v>
      </c>
      <c r="FRY32" s="747" t="s">
        <v>5227</v>
      </c>
      <c r="FRZ32" s="747" t="s">
        <v>5228</v>
      </c>
      <c r="FSA32" s="747" t="s">
        <v>5229</v>
      </c>
      <c r="FSB32" s="747" t="s">
        <v>5230</v>
      </c>
      <c r="FSC32" s="747" t="s">
        <v>5231</v>
      </c>
      <c r="FSD32" s="747" t="s">
        <v>5232</v>
      </c>
      <c r="FSE32" s="747" t="s">
        <v>5233</v>
      </c>
      <c r="FSF32" s="747" t="s">
        <v>5234</v>
      </c>
      <c r="FSG32" s="747" t="s">
        <v>5235</v>
      </c>
      <c r="FSH32" s="747" t="s">
        <v>5236</v>
      </c>
      <c r="FSI32" s="747" t="s">
        <v>5237</v>
      </c>
      <c r="FSJ32" s="747" t="s">
        <v>5238</v>
      </c>
      <c r="FSK32" s="747" t="s">
        <v>5239</v>
      </c>
      <c r="FSL32" s="747" t="s">
        <v>5240</v>
      </c>
      <c r="FSM32" s="747" t="s">
        <v>5241</v>
      </c>
      <c r="FSN32" s="747" t="s">
        <v>5242</v>
      </c>
      <c r="FSO32" s="747" t="s">
        <v>5243</v>
      </c>
      <c r="FSP32" s="747" t="s">
        <v>5244</v>
      </c>
      <c r="FSQ32" s="747" t="s">
        <v>5245</v>
      </c>
      <c r="FSR32" s="747" t="s">
        <v>5246</v>
      </c>
      <c r="FSS32" s="747" t="s">
        <v>5247</v>
      </c>
      <c r="FST32" s="747" t="s">
        <v>5248</v>
      </c>
      <c r="FSU32" s="747" t="s">
        <v>5249</v>
      </c>
      <c r="FSV32" s="747" t="s">
        <v>5250</v>
      </c>
      <c r="FSW32" s="747" t="s">
        <v>5251</v>
      </c>
      <c r="FSX32" s="747" t="s">
        <v>5252</v>
      </c>
      <c r="FSY32" s="747" t="s">
        <v>5253</v>
      </c>
      <c r="FSZ32" s="747" t="s">
        <v>5254</v>
      </c>
      <c r="FTA32" s="747" t="s">
        <v>5255</v>
      </c>
      <c r="FTB32" s="747" t="s">
        <v>5256</v>
      </c>
      <c r="FTC32" s="747" t="s">
        <v>5257</v>
      </c>
      <c r="FTD32" s="747" t="s">
        <v>5258</v>
      </c>
      <c r="FTE32" s="747" t="s">
        <v>5259</v>
      </c>
      <c r="FTF32" s="747" t="s">
        <v>5260</v>
      </c>
      <c r="FTG32" s="747" t="s">
        <v>5261</v>
      </c>
      <c r="FTH32" s="747" t="s">
        <v>5262</v>
      </c>
      <c r="FTI32" s="747" t="s">
        <v>5263</v>
      </c>
      <c r="FTJ32" s="747" t="s">
        <v>5264</v>
      </c>
      <c r="FTK32" s="747" t="s">
        <v>5265</v>
      </c>
      <c r="FTL32" s="747" t="s">
        <v>5266</v>
      </c>
      <c r="FTM32" s="747" t="s">
        <v>5267</v>
      </c>
      <c r="FTN32" s="747" t="s">
        <v>5268</v>
      </c>
      <c r="FTO32" s="747" t="s">
        <v>5269</v>
      </c>
      <c r="FTP32" s="747" t="s">
        <v>5270</v>
      </c>
      <c r="FTQ32" s="747" t="s">
        <v>5271</v>
      </c>
      <c r="FTR32" s="747" t="s">
        <v>5272</v>
      </c>
      <c r="FTS32" s="747" t="s">
        <v>5273</v>
      </c>
      <c r="FTT32" s="747" t="s">
        <v>5274</v>
      </c>
      <c r="FTU32" s="747" t="s">
        <v>5275</v>
      </c>
      <c r="FTV32" s="747" t="s">
        <v>5276</v>
      </c>
      <c r="FTW32" s="747" t="s">
        <v>5277</v>
      </c>
      <c r="FTX32" s="747" t="s">
        <v>5278</v>
      </c>
      <c r="FTY32" s="747" t="s">
        <v>5279</v>
      </c>
      <c r="FTZ32" s="747" t="s">
        <v>5280</v>
      </c>
      <c r="FUA32" s="747" t="s">
        <v>5281</v>
      </c>
      <c r="FUB32" s="747" t="s">
        <v>5282</v>
      </c>
      <c r="FUC32" s="747" t="s">
        <v>5283</v>
      </c>
      <c r="FUD32" s="747" t="s">
        <v>5284</v>
      </c>
      <c r="FUE32" s="747" t="s">
        <v>5285</v>
      </c>
      <c r="FUF32" s="747" t="s">
        <v>5286</v>
      </c>
      <c r="FUG32" s="747" t="s">
        <v>5287</v>
      </c>
      <c r="FUH32" s="747" t="s">
        <v>5288</v>
      </c>
      <c r="FUI32" s="747" t="s">
        <v>5289</v>
      </c>
      <c r="FUJ32" s="747" t="s">
        <v>5290</v>
      </c>
      <c r="FUK32" s="747" t="s">
        <v>5291</v>
      </c>
      <c r="FUL32" s="747" t="s">
        <v>5292</v>
      </c>
      <c r="FUM32" s="747" t="s">
        <v>5293</v>
      </c>
      <c r="FUN32" s="747" t="s">
        <v>5294</v>
      </c>
      <c r="FUO32" s="747" t="s">
        <v>5295</v>
      </c>
      <c r="FUP32" s="747" t="s">
        <v>5296</v>
      </c>
      <c r="FUQ32" s="747" t="s">
        <v>5297</v>
      </c>
      <c r="FUR32" s="747" t="s">
        <v>5298</v>
      </c>
      <c r="FUS32" s="747" t="s">
        <v>5299</v>
      </c>
      <c r="FUT32" s="747" t="s">
        <v>5300</v>
      </c>
      <c r="FUU32" s="747" t="s">
        <v>5301</v>
      </c>
      <c r="FUV32" s="747" t="s">
        <v>5302</v>
      </c>
      <c r="FUW32" s="747" t="s">
        <v>5303</v>
      </c>
      <c r="FUX32" s="747" t="s">
        <v>5304</v>
      </c>
      <c r="FUY32" s="747" t="s">
        <v>5305</v>
      </c>
      <c r="FUZ32" s="747" t="s">
        <v>5306</v>
      </c>
      <c r="FVA32" s="747" t="s">
        <v>5307</v>
      </c>
      <c r="FVB32" s="747" t="s">
        <v>5308</v>
      </c>
      <c r="FVC32" s="747" t="s">
        <v>5309</v>
      </c>
      <c r="FVD32" s="747" t="s">
        <v>5310</v>
      </c>
      <c r="FVE32" s="747" t="s">
        <v>5311</v>
      </c>
      <c r="FVF32" s="747" t="s">
        <v>5312</v>
      </c>
      <c r="FVG32" s="747" t="s">
        <v>5313</v>
      </c>
      <c r="FVH32" s="747" t="s">
        <v>5314</v>
      </c>
      <c r="FVI32" s="747" t="s">
        <v>5315</v>
      </c>
      <c r="FVJ32" s="747" t="s">
        <v>5316</v>
      </c>
      <c r="FVK32" s="747" t="s">
        <v>5317</v>
      </c>
      <c r="FVL32" s="747" t="s">
        <v>5318</v>
      </c>
      <c r="FVM32" s="747" t="s">
        <v>5319</v>
      </c>
      <c r="FVN32" s="747" t="s">
        <v>5320</v>
      </c>
      <c r="FVO32" s="747" t="s">
        <v>5321</v>
      </c>
      <c r="FVP32" s="747" t="s">
        <v>5322</v>
      </c>
      <c r="FVQ32" s="747" t="s">
        <v>5323</v>
      </c>
      <c r="FVR32" s="747" t="s">
        <v>5324</v>
      </c>
      <c r="FVS32" s="747" t="s">
        <v>5325</v>
      </c>
      <c r="FVT32" s="747" t="s">
        <v>5326</v>
      </c>
      <c r="FVU32" s="747" t="s">
        <v>5327</v>
      </c>
      <c r="FVV32" s="747" t="s">
        <v>5328</v>
      </c>
      <c r="FVW32" s="747" t="s">
        <v>5329</v>
      </c>
      <c r="FVX32" s="747" t="s">
        <v>5330</v>
      </c>
      <c r="FVY32" s="747" t="s">
        <v>5331</v>
      </c>
      <c r="FVZ32" s="747" t="s">
        <v>5332</v>
      </c>
      <c r="FWA32" s="747" t="s">
        <v>5333</v>
      </c>
      <c r="FWB32" s="747" t="s">
        <v>5334</v>
      </c>
      <c r="FWC32" s="747" t="s">
        <v>5335</v>
      </c>
      <c r="FWD32" s="747" t="s">
        <v>5336</v>
      </c>
      <c r="FWE32" s="747" t="s">
        <v>5337</v>
      </c>
      <c r="FWF32" s="747" t="s">
        <v>5338</v>
      </c>
      <c r="FWG32" s="747" t="s">
        <v>5339</v>
      </c>
      <c r="FWH32" s="747" t="s">
        <v>5340</v>
      </c>
      <c r="FWI32" s="747" t="s">
        <v>5341</v>
      </c>
      <c r="FWJ32" s="747" t="s">
        <v>5342</v>
      </c>
      <c r="FWK32" s="747" t="s">
        <v>5343</v>
      </c>
      <c r="FWL32" s="747" t="s">
        <v>5344</v>
      </c>
      <c r="FWM32" s="747" t="s">
        <v>5345</v>
      </c>
      <c r="FWN32" s="747" t="s">
        <v>5346</v>
      </c>
      <c r="FWO32" s="747" t="s">
        <v>5347</v>
      </c>
      <c r="FWP32" s="747" t="s">
        <v>5348</v>
      </c>
      <c r="FWQ32" s="747" t="s">
        <v>5349</v>
      </c>
      <c r="FWR32" s="747" t="s">
        <v>5350</v>
      </c>
      <c r="FWS32" s="747" t="s">
        <v>5351</v>
      </c>
      <c r="FWT32" s="747" t="s">
        <v>5352</v>
      </c>
      <c r="FWU32" s="747" t="s">
        <v>5353</v>
      </c>
      <c r="FWV32" s="747" t="s">
        <v>5354</v>
      </c>
      <c r="FWW32" s="747" t="s">
        <v>5355</v>
      </c>
      <c r="FWX32" s="747" t="s">
        <v>5356</v>
      </c>
      <c r="FWY32" s="747" t="s">
        <v>5357</v>
      </c>
      <c r="FWZ32" s="747" t="s">
        <v>5358</v>
      </c>
      <c r="FXA32" s="747" t="s">
        <v>5359</v>
      </c>
      <c r="FXB32" s="747" t="s">
        <v>5360</v>
      </c>
      <c r="FXC32" s="747" t="s">
        <v>5361</v>
      </c>
      <c r="FXD32" s="747" t="s">
        <v>5362</v>
      </c>
      <c r="FXE32" s="747" t="s">
        <v>5363</v>
      </c>
      <c r="FXF32" s="747" t="s">
        <v>5364</v>
      </c>
      <c r="FXG32" s="747" t="s">
        <v>5365</v>
      </c>
      <c r="FXH32" s="747" t="s">
        <v>5366</v>
      </c>
      <c r="FXI32" s="747" t="s">
        <v>5367</v>
      </c>
      <c r="FXJ32" s="747" t="s">
        <v>5368</v>
      </c>
      <c r="FXK32" s="747" t="s">
        <v>5369</v>
      </c>
      <c r="FXL32" s="747" t="s">
        <v>5370</v>
      </c>
      <c r="FXM32" s="747" t="s">
        <v>5371</v>
      </c>
      <c r="FXN32" s="747" t="s">
        <v>5372</v>
      </c>
      <c r="FXO32" s="747" t="s">
        <v>5373</v>
      </c>
      <c r="FXP32" s="747" t="s">
        <v>5374</v>
      </c>
      <c r="FXQ32" s="747" t="s">
        <v>5375</v>
      </c>
      <c r="FXR32" s="747" t="s">
        <v>5376</v>
      </c>
      <c r="FXS32" s="747" t="s">
        <v>5377</v>
      </c>
      <c r="FXT32" s="747" t="s">
        <v>5378</v>
      </c>
      <c r="FXU32" s="747" t="s">
        <v>5379</v>
      </c>
      <c r="FXV32" s="747" t="s">
        <v>5380</v>
      </c>
      <c r="FXW32" s="747" t="s">
        <v>5381</v>
      </c>
      <c r="FXX32" s="747" t="s">
        <v>5382</v>
      </c>
      <c r="FXY32" s="747" t="s">
        <v>5383</v>
      </c>
      <c r="FXZ32" s="747" t="s">
        <v>5384</v>
      </c>
      <c r="FYA32" s="747" t="s">
        <v>5385</v>
      </c>
      <c r="FYB32" s="747" t="s">
        <v>5386</v>
      </c>
      <c r="FYC32" s="747" t="s">
        <v>5387</v>
      </c>
      <c r="FYD32" s="747" t="s">
        <v>5388</v>
      </c>
      <c r="FYE32" s="747" t="s">
        <v>5389</v>
      </c>
      <c r="FYF32" s="747" t="s">
        <v>5390</v>
      </c>
      <c r="FYG32" s="747" t="s">
        <v>5391</v>
      </c>
      <c r="FYH32" s="747" t="s">
        <v>5392</v>
      </c>
      <c r="FYI32" s="747" t="s">
        <v>5393</v>
      </c>
      <c r="FYJ32" s="747" t="s">
        <v>5394</v>
      </c>
      <c r="FYK32" s="747" t="s">
        <v>5395</v>
      </c>
      <c r="FYL32" s="747" t="s">
        <v>5396</v>
      </c>
      <c r="FYM32" s="747" t="s">
        <v>5397</v>
      </c>
      <c r="FYN32" s="747" t="s">
        <v>5398</v>
      </c>
      <c r="FYO32" s="747" t="s">
        <v>5399</v>
      </c>
      <c r="FYP32" s="747" t="s">
        <v>5400</v>
      </c>
      <c r="FYQ32" s="747" t="s">
        <v>5401</v>
      </c>
      <c r="FYR32" s="747" t="s">
        <v>5402</v>
      </c>
      <c r="FYS32" s="747" t="s">
        <v>5403</v>
      </c>
      <c r="FYT32" s="747" t="s">
        <v>5404</v>
      </c>
      <c r="FYU32" s="747" t="s">
        <v>5405</v>
      </c>
      <c r="FYV32" s="747" t="s">
        <v>5406</v>
      </c>
      <c r="FYW32" s="747" t="s">
        <v>5407</v>
      </c>
      <c r="FYX32" s="747" t="s">
        <v>5408</v>
      </c>
      <c r="FYY32" s="747" t="s">
        <v>5409</v>
      </c>
      <c r="FYZ32" s="747" t="s">
        <v>5410</v>
      </c>
      <c r="FZA32" s="747" t="s">
        <v>5411</v>
      </c>
      <c r="FZB32" s="747" t="s">
        <v>5412</v>
      </c>
      <c r="FZC32" s="747" t="s">
        <v>5413</v>
      </c>
      <c r="FZD32" s="747" t="s">
        <v>5414</v>
      </c>
      <c r="FZE32" s="747" t="s">
        <v>5415</v>
      </c>
      <c r="FZF32" s="747" t="s">
        <v>5416</v>
      </c>
      <c r="FZG32" s="747" t="s">
        <v>5417</v>
      </c>
      <c r="FZH32" s="747" t="s">
        <v>5418</v>
      </c>
      <c r="FZI32" s="747" t="s">
        <v>5419</v>
      </c>
      <c r="FZJ32" s="747" t="s">
        <v>5420</v>
      </c>
      <c r="FZK32" s="747" t="s">
        <v>5421</v>
      </c>
      <c r="FZL32" s="747" t="s">
        <v>5422</v>
      </c>
      <c r="FZM32" s="747" t="s">
        <v>5423</v>
      </c>
      <c r="FZN32" s="747" t="s">
        <v>5424</v>
      </c>
      <c r="FZO32" s="747" t="s">
        <v>5425</v>
      </c>
      <c r="FZP32" s="747" t="s">
        <v>5426</v>
      </c>
      <c r="FZQ32" s="747" t="s">
        <v>5427</v>
      </c>
      <c r="FZR32" s="747" t="s">
        <v>5428</v>
      </c>
      <c r="FZS32" s="747" t="s">
        <v>5429</v>
      </c>
      <c r="FZT32" s="747" t="s">
        <v>5430</v>
      </c>
      <c r="FZU32" s="747" t="s">
        <v>5431</v>
      </c>
      <c r="FZV32" s="747" t="s">
        <v>5432</v>
      </c>
      <c r="FZW32" s="747" t="s">
        <v>5433</v>
      </c>
      <c r="FZX32" s="747" t="s">
        <v>5434</v>
      </c>
      <c r="FZY32" s="747" t="s">
        <v>5435</v>
      </c>
      <c r="FZZ32" s="747" t="s">
        <v>5436</v>
      </c>
      <c r="GAA32" s="747" t="s">
        <v>5437</v>
      </c>
      <c r="GAB32" s="747" t="s">
        <v>5438</v>
      </c>
      <c r="GAC32" s="747" t="s">
        <v>5439</v>
      </c>
      <c r="GAD32" s="747" t="s">
        <v>5440</v>
      </c>
      <c r="GAE32" s="747" t="s">
        <v>5441</v>
      </c>
      <c r="GAF32" s="747" t="s">
        <v>5442</v>
      </c>
      <c r="GAG32" s="747" t="s">
        <v>5443</v>
      </c>
      <c r="GAH32" s="747" t="s">
        <v>5444</v>
      </c>
      <c r="GAI32" s="747" t="s">
        <v>5445</v>
      </c>
      <c r="GAJ32" s="747" t="s">
        <v>5446</v>
      </c>
      <c r="GAK32" s="747" t="s">
        <v>5447</v>
      </c>
      <c r="GAL32" s="747" t="s">
        <v>5448</v>
      </c>
      <c r="GAM32" s="747" t="s">
        <v>5449</v>
      </c>
      <c r="GAN32" s="747" t="s">
        <v>5450</v>
      </c>
      <c r="GAO32" s="747" t="s">
        <v>5451</v>
      </c>
      <c r="GAP32" s="747" t="s">
        <v>5452</v>
      </c>
      <c r="GAQ32" s="747" t="s">
        <v>5453</v>
      </c>
      <c r="GAR32" s="747" t="s">
        <v>5454</v>
      </c>
      <c r="GAS32" s="747" t="s">
        <v>5455</v>
      </c>
      <c r="GAT32" s="747" t="s">
        <v>5456</v>
      </c>
      <c r="GAU32" s="747" t="s">
        <v>5457</v>
      </c>
      <c r="GAV32" s="747" t="s">
        <v>5458</v>
      </c>
      <c r="GAW32" s="747" t="s">
        <v>5459</v>
      </c>
      <c r="GAX32" s="747" t="s">
        <v>5460</v>
      </c>
      <c r="GAY32" s="747" t="s">
        <v>5461</v>
      </c>
      <c r="GAZ32" s="747" t="s">
        <v>5462</v>
      </c>
      <c r="GBA32" s="747" t="s">
        <v>5463</v>
      </c>
      <c r="GBB32" s="747" t="s">
        <v>5464</v>
      </c>
      <c r="GBC32" s="747" t="s">
        <v>5465</v>
      </c>
      <c r="GBD32" s="747" t="s">
        <v>5466</v>
      </c>
      <c r="GBE32" s="747" t="s">
        <v>5467</v>
      </c>
      <c r="GBF32" s="747" t="s">
        <v>5468</v>
      </c>
      <c r="GBG32" s="747" t="s">
        <v>5469</v>
      </c>
      <c r="GBH32" s="747" t="s">
        <v>5470</v>
      </c>
      <c r="GBI32" s="747" t="s">
        <v>5471</v>
      </c>
      <c r="GBJ32" s="747" t="s">
        <v>5472</v>
      </c>
      <c r="GBK32" s="747" t="s">
        <v>5473</v>
      </c>
      <c r="GBL32" s="747" t="s">
        <v>5474</v>
      </c>
      <c r="GBM32" s="747" t="s">
        <v>5475</v>
      </c>
      <c r="GBN32" s="747" t="s">
        <v>5476</v>
      </c>
      <c r="GBO32" s="747" t="s">
        <v>5477</v>
      </c>
      <c r="GBP32" s="747" t="s">
        <v>5478</v>
      </c>
      <c r="GBQ32" s="747" t="s">
        <v>5479</v>
      </c>
      <c r="GBR32" s="747" t="s">
        <v>5480</v>
      </c>
      <c r="GBS32" s="747" t="s">
        <v>5481</v>
      </c>
      <c r="GBT32" s="747" t="s">
        <v>5482</v>
      </c>
      <c r="GBU32" s="747" t="s">
        <v>5483</v>
      </c>
      <c r="GBV32" s="747" t="s">
        <v>5484</v>
      </c>
      <c r="GBW32" s="747" t="s">
        <v>5485</v>
      </c>
      <c r="GBX32" s="747" t="s">
        <v>5486</v>
      </c>
      <c r="GBY32" s="747" t="s">
        <v>5487</v>
      </c>
      <c r="GBZ32" s="747" t="s">
        <v>5488</v>
      </c>
      <c r="GCA32" s="747" t="s">
        <v>5489</v>
      </c>
      <c r="GCB32" s="747" t="s">
        <v>5490</v>
      </c>
      <c r="GCC32" s="747" t="s">
        <v>5491</v>
      </c>
      <c r="GCD32" s="747" t="s">
        <v>5492</v>
      </c>
      <c r="GCE32" s="747" t="s">
        <v>5493</v>
      </c>
      <c r="GCF32" s="747" t="s">
        <v>5494</v>
      </c>
      <c r="GCG32" s="747" t="s">
        <v>5495</v>
      </c>
      <c r="GCH32" s="747" t="s">
        <v>5496</v>
      </c>
      <c r="GCI32" s="747" t="s">
        <v>5497</v>
      </c>
      <c r="GCJ32" s="747" t="s">
        <v>5498</v>
      </c>
      <c r="GCK32" s="747" t="s">
        <v>5499</v>
      </c>
      <c r="GCL32" s="747" t="s">
        <v>5500</v>
      </c>
      <c r="GCM32" s="747" t="s">
        <v>5501</v>
      </c>
      <c r="GCN32" s="747" t="s">
        <v>5502</v>
      </c>
      <c r="GCO32" s="747" t="s">
        <v>5503</v>
      </c>
      <c r="GCP32" s="747" t="s">
        <v>5504</v>
      </c>
      <c r="GCQ32" s="747" t="s">
        <v>5505</v>
      </c>
      <c r="GCR32" s="747" t="s">
        <v>5506</v>
      </c>
      <c r="GCS32" s="747" t="s">
        <v>5507</v>
      </c>
      <c r="GCT32" s="747" t="s">
        <v>5508</v>
      </c>
      <c r="GCU32" s="747" t="s">
        <v>5509</v>
      </c>
      <c r="GCV32" s="747" t="s">
        <v>5510</v>
      </c>
      <c r="GCW32" s="747" t="s">
        <v>5511</v>
      </c>
      <c r="GCX32" s="747" t="s">
        <v>5512</v>
      </c>
      <c r="GCY32" s="747" t="s">
        <v>5513</v>
      </c>
      <c r="GCZ32" s="747" t="s">
        <v>5514</v>
      </c>
      <c r="GDA32" s="747" t="s">
        <v>5515</v>
      </c>
      <c r="GDB32" s="747" t="s">
        <v>5516</v>
      </c>
      <c r="GDC32" s="747" t="s">
        <v>5517</v>
      </c>
      <c r="GDD32" s="747" t="s">
        <v>5518</v>
      </c>
      <c r="GDE32" s="747" t="s">
        <v>5519</v>
      </c>
      <c r="GDF32" s="747" t="s">
        <v>5520</v>
      </c>
      <c r="GDG32" s="747" t="s">
        <v>5521</v>
      </c>
      <c r="GDH32" s="747" t="s">
        <v>5522</v>
      </c>
      <c r="GDI32" s="747" t="s">
        <v>5523</v>
      </c>
      <c r="GDJ32" s="747" t="s">
        <v>5524</v>
      </c>
      <c r="GDK32" s="747" t="s">
        <v>5525</v>
      </c>
      <c r="GDL32" s="747" t="s">
        <v>5526</v>
      </c>
      <c r="GDM32" s="747" t="s">
        <v>5527</v>
      </c>
      <c r="GDN32" s="747" t="s">
        <v>5528</v>
      </c>
      <c r="GDO32" s="747" t="s">
        <v>5529</v>
      </c>
      <c r="GDP32" s="747" t="s">
        <v>5530</v>
      </c>
      <c r="GDQ32" s="747" t="s">
        <v>5531</v>
      </c>
      <c r="GDR32" s="747" t="s">
        <v>5532</v>
      </c>
      <c r="GDS32" s="747" t="s">
        <v>5533</v>
      </c>
      <c r="GDT32" s="747" t="s">
        <v>5534</v>
      </c>
      <c r="GDU32" s="747" t="s">
        <v>5535</v>
      </c>
      <c r="GDV32" s="747" t="s">
        <v>5536</v>
      </c>
      <c r="GDW32" s="747" t="s">
        <v>5537</v>
      </c>
      <c r="GDX32" s="747" t="s">
        <v>5538</v>
      </c>
      <c r="GDY32" s="747" t="s">
        <v>5539</v>
      </c>
      <c r="GDZ32" s="747" t="s">
        <v>5540</v>
      </c>
      <c r="GEA32" s="747" t="s">
        <v>5541</v>
      </c>
      <c r="GEB32" s="747" t="s">
        <v>5542</v>
      </c>
      <c r="GEC32" s="747" t="s">
        <v>5543</v>
      </c>
      <c r="GED32" s="747" t="s">
        <v>5544</v>
      </c>
      <c r="GEE32" s="747" t="s">
        <v>5545</v>
      </c>
      <c r="GEF32" s="747" t="s">
        <v>5546</v>
      </c>
      <c r="GEG32" s="747" t="s">
        <v>5547</v>
      </c>
      <c r="GEH32" s="747" t="s">
        <v>5548</v>
      </c>
      <c r="GEI32" s="747" t="s">
        <v>5549</v>
      </c>
      <c r="GEJ32" s="747" t="s">
        <v>5550</v>
      </c>
      <c r="GEK32" s="747" t="s">
        <v>5551</v>
      </c>
      <c r="GEL32" s="747" t="s">
        <v>5552</v>
      </c>
      <c r="GEM32" s="747" t="s">
        <v>5553</v>
      </c>
      <c r="GEN32" s="747" t="s">
        <v>5554</v>
      </c>
      <c r="GEO32" s="747" t="s">
        <v>5555</v>
      </c>
      <c r="GEP32" s="747" t="s">
        <v>5556</v>
      </c>
      <c r="GEQ32" s="747" t="s">
        <v>5557</v>
      </c>
      <c r="GER32" s="747" t="s">
        <v>5558</v>
      </c>
      <c r="GES32" s="747" t="s">
        <v>5559</v>
      </c>
      <c r="GET32" s="747" t="s">
        <v>5560</v>
      </c>
      <c r="GEU32" s="747" t="s">
        <v>5561</v>
      </c>
      <c r="GEV32" s="747" t="s">
        <v>5562</v>
      </c>
      <c r="GEW32" s="747" t="s">
        <v>5563</v>
      </c>
      <c r="GEX32" s="747" t="s">
        <v>5564</v>
      </c>
      <c r="GEY32" s="747" t="s">
        <v>5565</v>
      </c>
      <c r="GEZ32" s="747" t="s">
        <v>5566</v>
      </c>
      <c r="GFA32" s="747" t="s">
        <v>5567</v>
      </c>
      <c r="GFB32" s="747" t="s">
        <v>5568</v>
      </c>
      <c r="GFC32" s="747" t="s">
        <v>5569</v>
      </c>
      <c r="GFD32" s="747" t="s">
        <v>5570</v>
      </c>
      <c r="GFE32" s="747" t="s">
        <v>5571</v>
      </c>
      <c r="GFF32" s="747" t="s">
        <v>5572</v>
      </c>
      <c r="GFG32" s="747" t="s">
        <v>5573</v>
      </c>
      <c r="GFH32" s="747" t="s">
        <v>5574</v>
      </c>
      <c r="GFI32" s="747" t="s">
        <v>5575</v>
      </c>
      <c r="GFJ32" s="747" t="s">
        <v>5576</v>
      </c>
      <c r="GFK32" s="747" t="s">
        <v>5577</v>
      </c>
      <c r="GFL32" s="747" t="s">
        <v>5578</v>
      </c>
      <c r="GFM32" s="747" t="s">
        <v>5579</v>
      </c>
      <c r="GFN32" s="747" t="s">
        <v>5580</v>
      </c>
      <c r="GFO32" s="747" t="s">
        <v>5581</v>
      </c>
      <c r="GFP32" s="747" t="s">
        <v>5582</v>
      </c>
      <c r="GFQ32" s="747" t="s">
        <v>5583</v>
      </c>
      <c r="GFR32" s="747" t="s">
        <v>5584</v>
      </c>
      <c r="GFS32" s="747" t="s">
        <v>5585</v>
      </c>
      <c r="GFT32" s="747" t="s">
        <v>5586</v>
      </c>
      <c r="GFU32" s="747" t="s">
        <v>5587</v>
      </c>
      <c r="GFV32" s="747" t="s">
        <v>5588</v>
      </c>
      <c r="GFW32" s="747" t="s">
        <v>5589</v>
      </c>
      <c r="GFX32" s="747" t="s">
        <v>5590</v>
      </c>
      <c r="GFY32" s="747" t="s">
        <v>5591</v>
      </c>
      <c r="GFZ32" s="747" t="s">
        <v>5592</v>
      </c>
      <c r="GGA32" s="747" t="s">
        <v>5593</v>
      </c>
      <c r="GGB32" s="747" t="s">
        <v>5594</v>
      </c>
      <c r="GGC32" s="747" t="s">
        <v>5595</v>
      </c>
      <c r="GGD32" s="747" t="s">
        <v>5596</v>
      </c>
      <c r="GGE32" s="747" t="s">
        <v>5597</v>
      </c>
      <c r="GGF32" s="747" t="s">
        <v>5598</v>
      </c>
      <c r="GGG32" s="747" t="s">
        <v>5599</v>
      </c>
      <c r="GGH32" s="747" t="s">
        <v>5600</v>
      </c>
      <c r="GGI32" s="747" t="s">
        <v>5601</v>
      </c>
      <c r="GGJ32" s="747" t="s">
        <v>5602</v>
      </c>
      <c r="GGK32" s="747" t="s">
        <v>5603</v>
      </c>
      <c r="GGL32" s="747" t="s">
        <v>5604</v>
      </c>
      <c r="GGM32" s="747" t="s">
        <v>5605</v>
      </c>
      <c r="GGN32" s="747" t="s">
        <v>5606</v>
      </c>
      <c r="GGO32" s="747" t="s">
        <v>5607</v>
      </c>
      <c r="GGP32" s="747" t="s">
        <v>5608</v>
      </c>
      <c r="GGQ32" s="747" t="s">
        <v>5609</v>
      </c>
      <c r="GGR32" s="747" t="s">
        <v>5610</v>
      </c>
      <c r="GGS32" s="747" t="s">
        <v>5611</v>
      </c>
      <c r="GGT32" s="747" t="s">
        <v>5612</v>
      </c>
      <c r="GGU32" s="747" t="s">
        <v>5613</v>
      </c>
      <c r="GGV32" s="747" t="s">
        <v>5614</v>
      </c>
      <c r="GGW32" s="747" t="s">
        <v>5615</v>
      </c>
      <c r="GGX32" s="747" t="s">
        <v>5616</v>
      </c>
      <c r="GGY32" s="747" t="s">
        <v>5617</v>
      </c>
      <c r="GGZ32" s="747" t="s">
        <v>5618</v>
      </c>
      <c r="GHA32" s="747" t="s">
        <v>5619</v>
      </c>
      <c r="GHB32" s="747" t="s">
        <v>5620</v>
      </c>
      <c r="GHC32" s="747" t="s">
        <v>5621</v>
      </c>
      <c r="GHD32" s="747" t="s">
        <v>5622</v>
      </c>
      <c r="GHE32" s="747" t="s">
        <v>5623</v>
      </c>
      <c r="GHF32" s="747" t="s">
        <v>5624</v>
      </c>
      <c r="GHG32" s="747" t="s">
        <v>5625</v>
      </c>
      <c r="GHH32" s="747" t="s">
        <v>5626</v>
      </c>
      <c r="GHI32" s="747" t="s">
        <v>5627</v>
      </c>
      <c r="GHJ32" s="747" t="s">
        <v>5628</v>
      </c>
      <c r="GHK32" s="747" t="s">
        <v>5629</v>
      </c>
      <c r="GHL32" s="747" t="s">
        <v>5630</v>
      </c>
      <c r="GHM32" s="747" t="s">
        <v>5631</v>
      </c>
      <c r="GHN32" s="747" t="s">
        <v>5632</v>
      </c>
      <c r="GHO32" s="747" t="s">
        <v>5633</v>
      </c>
      <c r="GHP32" s="747" t="s">
        <v>5634</v>
      </c>
      <c r="GHQ32" s="747" t="s">
        <v>5635</v>
      </c>
      <c r="GHR32" s="747" t="s">
        <v>5636</v>
      </c>
      <c r="GHS32" s="747" t="s">
        <v>5637</v>
      </c>
      <c r="GHT32" s="747" t="s">
        <v>5638</v>
      </c>
      <c r="GHU32" s="747" t="s">
        <v>5639</v>
      </c>
      <c r="GHV32" s="747" t="s">
        <v>5640</v>
      </c>
      <c r="GHW32" s="747" t="s">
        <v>5641</v>
      </c>
      <c r="GHX32" s="747" t="s">
        <v>5642</v>
      </c>
      <c r="GHY32" s="747" t="s">
        <v>5643</v>
      </c>
      <c r="GHZ32" s="747" t="s">
        <v>5644</v>
      </c>
      <c r="GIA32" s="747" t="s">
        <v>5645</v>
      </c>
      <c r="GIB32" s="747" t="s">
        <v>5646</v>
      </c>
      <c r="GIC32" s="747" t="s">
        <v>5647</v>
      </c>
      <c r="GID32" s="747" t="s">
        <v>5648</v>
      </c>
      <c r="GIE32" s="747" t="s">
        <v>5649</v>
      </c>
      <c r="GIF32" s="747" t="s">
        <v>5650</v>
      </c>
      <c r="GIG32" s="747" t="s">
        <v>5651</v>
      </c>
      <c r="GIH32" s="747" t="s">
        <v>5652</v>
      </c>
      <c r="GII32" s="747" t="s">
        <v>5653</v>
      </c>
      <c r="GIJ32" s="747" t="s">
        <v>5654</v>
      </c>
      <c r="GIK32" s="747" t="s">
        <v>5655</v>
      </c>
      <c r="GIL32" s="747" t="s">
        <v>5656</v>
      </c>
      <c r="GIM32" s="747" t="s">
        <v>5657</v>
      </c>
      <c r="GIN32" s="747" t="s">
        <v>5658</v>
      </c>
      <c r="GIO32" s="747" t="s">
        <v>5659</v>
      </c>
      <c r="GIP32" s="747" t="s">
        <v>5660</v>
      </c>
      <c r="GIQ32" s="747" t="s">
        <v>5661</v>
      </c>
      <c r="GIR32" s="747" t="s">
        <v>5662</v>
      </c>
      <c r="GIS32" s="747" t="s">
        <v>5663</v>
      </c>
      <c r="GIT32" s="747" t="s">
        <v>5664</v>
      </c>
      <c r="GIU32" s="747" t="s">
        <v>5665</v>
      </c>
      <c r="GIV32" s="747" t="s">
        <v>5666</v>
      </c>
      <c r="GIW32" s="747" t="s">
        <v>5667</v>
      </c>
      <c r="GIX32" s="747" t="s">
        <v>5668</v>
      </c>
      <c r="GIY32" s="747" t="s">
        <v>5669</v>
      </c>
      <c r="GIZ32" s="747" t="s">
        <v>5670</v>
      </c>
      <c r="GJA32" s="747" t="s">
        <v>5671</v>
      </c>
      <c r="GJB32" s="747" t="s">
        <v>5672</v>
      </c>
      <c r="GJC32" s="747" t="s">
        <v>5673</v>
      </c>
      <c r="GJD32" s="747" t="s">
        <v>5674</v>
      </c>
      <c r="GJE32" s="747" t="s">
        <v>5675</v>
      </c>
      <c r="GJF32" s="747" t="s">
        <v>5676</v>
      </c>
      <c r="GJG32" s="747" t="s">
        <v>5677</v>
      </c>
      <c r="GJH32" s="747" t="s">
        <v>5678</v>
      </c>
      <c r="GJI32" s="747" t="s">
        <v>5679</v>
      </c>
      <c r="GJJ32" s="747" t="s">
        <v>5680</v>
      </c>
      <c r="GJK32" s="747" t="s">
        <v>5681</v>
      </c>
      <c r="GJL32" s="747" t="s">
        <v>5682</v>
      </c>
      <c r="GJM32" s="747" t="s">
        <v>5683</v>
      </c>
      <c r="GJN32" s="747" t="s">
        <v>5684</v>
      </c>
      <c r="GJO32" s="747" t="s">
        <v>5685</v>
      </c>
      <c r="GJP32" s="747" t="s">
        <v>5686</v>
      </c>
      <c r="GJQ32" s="747" t="s">
        <v>5687</v>
      </c>
      <c r="GJR32" s="747" t="s">
        <v>5688</v>
      </c>
      <c r="GJS32" s="747" t="s">
        <v>5689</v>
      </c>
      <c r="GJT32" s="747" t="s">
        <v>5690</v>
      </c>
      <c r="GJU32" s="747" t="s">
        <v>5691</v>
      </c>
      <c r="GJV32" s="747" t="s">
        <v>5692</v>
      </c>
      <c r="GJW32" s="747" t="s">
        <v>5693</v>
      </c>
      <c r="GJX32" s="747" t="s">
        <v>5694</v>
      </c>
      <c r="GJY32" s="747" t="s">
        <v>5695</v>
      </c>
      <c r="GJZ32" s="747" t="s">
        <v>5696</v>
      </c>
      <c r="GKA32" s="747" t="s">
        <v>5697</v>
      </c>
      <c r="GKB32" s="747" t="s">
        <v>5698</v>
      </c>
      <c r="GKC32" s="747" t="s">
        <v>5699</v>
      </c>
      <c r="GKD32" s="747" t="s">
        <v>5700</v>
      </c>
      <c r="GKE32" s="747" t="s">
        <v>5701</v>
      </c>
      <c r="GKF32" s="747" t="s">
        <v>5702</v>
      </c>
      <c r="GKG32" s="747" t="s">
        <v>5703</v>
      </c>
      <c r="GKH32" s="747" t="s">
        <v>5704</v>
      </c>
      <c r="GKI32" s="747" t="s">
        <v>5705</v>
      </c>
      <c r="GKJ32" s="747" t="s">
        <v>5706</v>
      </c>
      <c r="GKK32" s="747" t="s">
        <v>5707</v>
      </c>
      <c r="GKL32" s="747" t="s">
        <v>5708</v>
      </c>
      <c r="GKM32" s="747" t="s">
        <v>5709</v>
      </c>
      <c r="GKN32" s="747" t="s">
        <v>5710</v>
      </c>
      <c r="GKO32" s="747" t="s">
        <v>5711</v>
      </c>
      <c r="GKP32" s="747" t="s">
        <v>5712</v>
      </c>
      <c r="GKQ32" s="747" t="s">
        <v>5713</v>
      </c>
      <c r="GKR32" s="747" t="s">
        <v>5714</v>
      </c>
      <c r="GKS32" s="747" t="s">
        <v>5715</v>
      </c>
      <c r="GKT32" s="747" t="s">
        <v>5716</v>
      </c>
      <c r="GKU32" s="747" t="s">
        <v>5717</v>
      </c>
      <c r="GKV32" s="747" t="s">
        <v>5718</v>
      </c>
      <c r="GKW32" s="747" t="s">
        <v>5719</v>
      </c>
      <c r="GKX32" s="747" t="s">
        <v>5720</v>
      </c>
      <c r="GKY32" s="747" t="s">
        <v>5721</v>
      </c>
      <c r="GKZ32" s="747" t="s">
        <v>5722</v>
      </c>
      <c r="GLA32" s="747" t="s">
        <v>5723</v>
      </c>
      <c r="GLB32" s="747" t="s">
        <v>5724</v>
      </c>
      <c r="GLC32" s="747" t="s">
        <v>5725</v>
      </c>
      <c r="GLD32" s="747" t="s">
        <v>5726</v>
      </c>
      <c r="GLE32" s="747" t="s">
        <v>5727</v>
      </c>
      <c r="GLF32" s="747" t="s">
        <v>5728</v>
      </c>
      <c r="GLG32" s="747" t="s">
        <v>5729</v>
      </c>
      <c r="GLH32" s="747" t="s">
        <v>5730</v>
      </c>
      <c r="GLI32" s="747" t="s">
        <v>5731</v>
      </c>
      <c r="GLJ32" s="747" t="s">
        <v>5732</v>
      </c>
      <c r="GLK32" s="747" t="s">
        <v>5733</v>
      </c>
      <c r="GLL32" s="747" t="s">
        <v>5734</v>
      </c>
      <c r="GLM32" s="747" t="s">
        <v>5735</v>
      </c>
      <c r="GLN32" s="747" t="s">
        <v>5736</v>
      </c>
      <c r="GLO32" s="747" t="s">
        <v>5737</v>
      </c>
      <c r="GLP32" s="747" t="s">
        <v>5738</v>
      </c>
      <c r="GLQ32" s="747" t="s">
        <v>5739</v>
      </c>
      <c r="GLR32" s="747" t="s">
        <v>5740</v>
      </c>
      <c r="GLS32" s="747" t="s">
        <v>5741</v>
      </c>
      <c r="GLT32" s="747" t="s">
        <v>5742</v>
      </c>
      <c r="GLU32" s="747" t="s">
        <v>5743</v>
      </c>
      <c r="GLV32" s="747" t="s">
        <v>5744</v>
      </c>
      <c r="GLW32" s="747" t="s">
        <v>5745</v>
      </c>
      <c r="GLX32" s="747" t="s">
        <v>5746</v>
      </c>
      <c r="GLY32" s="747" t="s">
        <v>5747</v>
      </c>
      <c r="GLZ32" s="747" t="s">
        <v>5748</v>
      </c>
      <c r="GMA32" s="747" t="s">
        <v>5749</v>
      </c>
      <c r="GMB32" s="747" t="s">
        <v>5750</v>
      </c>
      <c r="GMC32" s="747" t="s">
        <v>5751</v>
      </c>
      <c r="GMD32" s="747" t="s">
        <v>5752</v>
      </c>
      <c r="GME32" s="747" t="s">
        <v>5753</v>
      </c>
      <c r="GMF32" s="747" t="s">
        <v>5754</v>
      </c>
      <c r="GMG32" s="747" t="s">
        <v>5755</v>
      </c>
      <c r="GMH32" s="747" t="s">
        <v>5756</v>
      </c>
      <c r="GMI32" s="747" t="s">
        <v>5757</v>
      </c>
      <c r="GMJ32" s="747" t="s">
        <v>5758</v>
      </c>
      <c r="GMK32" s="747" t="s">
        <v>5759</v>
      </c>
      <c r="GML32" s="747" t="s">
        <v>5760</v>
      </c>
      <c r="GMM32" s="747" t="s">
        <v>5761</v>
      </c>
      <c r="GMN32" s="747" t="s">
        <v>5762</v>
      </c>
      <c r="GMO32" s="747" t="s">
        <v>5763</v>
      </c>
      <c r="GMP32" s="747" t="s">
        <v>5764</v>
      </c>
      <c r="GMQ32" s="747" t="s">
        <v>5765</v>
      </c>
      <c r="GMR32" s="747" t="s">
        <v>5766</v>
      </c>
      <c r="GMS32" s="747" t="s">
        <v>5767</v>
      </c>
      <c r="GMT32" s="747" t="s">
        <v>5768</v>
      </c>
      <c r="GMU32" s="747" t="s">
        <v>5769</v>
      </c>
      <c r="GMV32" s="747" t="s">
        <v>5770</v>
      </c>
      <c r="GMW32" s="747" t="s">
        <v>5771</v>
      </c>
      <c r="GMX32" s="747" t="s">
        <v>5772</v>
      </c>
      <c r="GMY32" s="747" t="s">
        <v>5773</v>
      </c>
      <c r="GMZ32" s="747" t="s">
        <v>5774</v>
      </c>
      <c r="GNA32" s="747" t="s">
        <v>5775</v>
      </c>
      <c r="GNB32" s="747" t="s">
        <v>5776</v>
      </c>
      <c r="GNC32" s="747" t="s">
        <v>5777</v>
      </c>
      <c r="GND32" s="747" t="s">
        <v>5778</v>
      </c>
      <c r="GNE32" s="747" t="s">
        <v>5779</v>
      </c>
      <c r="GNF32" s="747" t="s">
        <v>5780</v>
      </c>
      <c r="GNG32" s="747" t="s">
        <v>5781</v>
      </c>
      <c r="GNH32" s="747" t="s">
        <v>5782</v>
      </c>
      <c r="GNI32" s="747" t="s">
        <v>5783</v>
      </c>
      <c r="GNJ32" s="747" t="s">
        <v>5784</v>
      </c>
      <c r="GNK32" s="747" t="s">
        <v>5785</v>
      </c>
      <c r="GNL32" s="747" t="s">
        <v>5786</v>
      </c>
      <c r="GNM32" s="747" t="s">
        <v>5787</v>
      </c>
      <c r="GNN32" s="747" t="s">
        <v>5788</v>
      </c>
      <c r="GNO32" s="747" t="s">
        <v>5789</v>
      </c>
      <c r="GNP32" s="747" t="s">
        <v>5790</v>
      </c>
      <c r="GNQ32" s="747" t="s">
        <v>5791</v>
      </c>
      <c r="GNR32" s="747" t="s">
        <v>5792</v>
      </c>
      <c r="GNS32" s="747" t="s">
        <v>5793</v>
      </c>
      <c r="GNT32" s="747" t="s">
        <v>5794</v>
      </c>
      <c r="GNU32" s="747" t="s">
        <v>5795</v>
      </c>
      <c r="GNV32" s="747" t="s">
        <v>5796</v>
      </c>
      <c r="GNW32" s="747" t="s">
        <v>5797</v>
      </c>
      <c r="GNX32" s="747" t="s">
        <v>5798</v>
      </c>
      <c r="GNY32" s="747" t="s">
        <v>5799</v>
      </c>
      <c r="GNZ32" s="747" t="s">
        <v>5800</v>
      </c>
      <c r="GOA32" s="747" t="s">
        <v>5801</v>
      </c>
      <c r="GOB32" s="747" t="s">
        <v>5802</v>
      </c>
      <c r="GOC32" s="747" t="s">
        <v>5803</v>
      </c>
      <c r="GOD32" s="747" t="s">
        <v>5804</v>
      </c>
      <c r="GOE32" s="747" t="s">
        <v>5805</v>
      </c>
      <c r="GOF32" s="747" t="s">
        <v>5806</v>
      </c>
      <c r="GOG32" s="747" t="s">
        <v>5807</v>
      </c>
      <c r="GOH32" s="747" t="s">
        <v>5808</v>
      </c>
      <c r="GOI32" s="747" t="s">
        <v>5809</v>
      </c>
      <c r="GOJ32" s="747" t="s">
        <v>5810</v>
      </c>
      <c r="GOK32" s="747" t="s">
        <v>5811</v>
      </c>
      <c r="GOL32" s="747" t="s">
        <v>5812</v>
      </c>
      <c r="GOM32" s="747" t="s">
        <v>5813</v>
      </c>
      <c r="GON32" s="747" t="s">
        <v>5814</v>
      </c>
      <c r="GOO32" s="747" t="s">
        <v>5815</v>
      </c>
      <c r="GOP32" s="747" t="s">
        <v>5816</v>
      </c>
      <c r="GOQ32" s="747" t="s">
        <v>5817</v>
      </c>
      <c r="GOR32" s="747" t="s">
        <v>5818</v>
      </c>
      <c r="GOS32" s="747" t="s">
        <v>5819</v>
      </c>
      <c r="GOT32" s="747" t="s">
        <v>5820</v>
      </c>
      <c r="GOU32" s="747" t="s">
        <v>5821</v>
      </c>
      <c r="GOV32" s="747" t="s">
        <v>5822</v>
      </c>
      <c r="GOW32" s="747" t="s">
        <v>5823</v>
      </c>
      <c r="GOX32" s="747" t="s">
        <v>5824</v>
      </c>
      <c r="GOY32" s="747" t="s">
        <v>5825</v>
      </c>
      <c r="GOZ32" s="747" t="s">
        <v>5826</v>
      </c>
      <c r="GPA32" s="747" t="s">
        <v>5827</v>
      </c>
      <c r="GPB32" s="747" t="s">
        <v>5828</v>
      </c>
      <c r="GPC32" s="747" t="s">
        <v>5829</v>
      </c>
      <c r="GPD32" s="747" t="s">
        <v>5830</v>
      </c>
      <c r="GPE32" s="747" t="s">
        <v>5831</v>
      </c>
      <c r="GPF32" s="747" t="s">
        <v>5832</v>
      </c>
      <c r="GPG32" s="747" t="s">
        <v>5833</v>
      </c>
      <c r="GPH32" s="747" t="s">
        <v>5834</v>
      </c>
      <c r="GPI32" s="747" t="s">
        <v>5835</v>
      </c>
      <c r="GPJ32" s="747" t="s">
        <v>5836</v>
      </c>
      <c r="GPK32" s="747" t="s">
        <v>5837</v>
      </c>
      <c r="GPL32" s="747" t="s">
        <v>5838</v>
      </c>
      <c r="GPM32" s="747" t="s">
        <v>5839</v>
      </c>
      <c r="GPN32" s="747" t="s">
        <v>5840</v>
      </c>
      <c r="GPO32" s="747" t="s">
        <v>5841</v>
      </c>
      <c r="GPP32" s="747" t="s">
        <v>5842</v>
      </c>
      <c r="GPQ32" s="747" t="s">
        <v>5843</v>
      </c>
      <c r="GPR32" s="747" t="s">
        <v>5844</v>
      </c>
      <c r="GPS32" s="747" t="s">
        <v>5845</v>
      </c>
      <c r="GPT32" s="747" t="s">
        <v>5846</v>
      </c>
      <c r="GPU32" s="747" t="s">
        <v>5847</v>
      </c>
      <c r="GPV32" s="747" t="s">
        <v>5848</v>
      </c>
      <c r="GPW32" s="747" t="s">
        <v>5849</v>
      </c>
      <c r="GPX32" s="747" t="s">
        <v>5850</v>
      </c>
      <c r="GPY32" s="747" t="s">
        <v>5851</v>
      </c>
      <c r="GPZ32" s="747" t="s">
        <v>5852</v>
      </c>
      <c r="GQA32" s="747" t="s">
        <v>5853</v>
      </c>
      <c r="GQB32" s="747" t="s">
        <v>5854</v>
      </c>
      <c r="GQC32" s="747" t="s">
        <v>5855</v>
      </c>
      <c r="GQD32" s="747" t="s">
        <v>5856</v>
      </c>
      <c r="GQE32" s="747" t="s">
        <v>5857</v>
      </c>
      <c r="GQF32" s="747" t="s">
        <v>5858</v>
      </c>
      <c r="GQG32" s="747" t="s">
        <v>5859</v>
      </c>
      <c r="GQH32" s="747" t="s">
        <v>5860</v>
      </c>
      <c r="GQI32" s="747" t="s">
        <v>5861</v>
      </c>
      <c r="GQJ32" s="747" t="s">
        <v>5862</v>
      </c>
      <c r="GQK32" s="747" t="s">
        <v>5863</v>
      </c>
      <c r="GQL32" s="747" t="s">
        <v>5864</v>
      </c>
      <c r="GQM32" s="747" t="s">
        <v>5865</v>
      </c>
      <c r="GQN32" s="747" t="s">
        <v>5866</v>
      </c>
      <c r="GQO32" s="747" t="s">
        <v>5867</v>
      </c>
      <c r="GQP32" s="747" t="s">
        <v>5868</v>
      </c>
      <c r="GQQ32" s="747" t="s">
        <v>5869</v>
      </c>
      <c r="GQR32" s="747" t="s">
        <v>5870</v>
      </c>
      <c r="GQS32" s="747" t="s">
        <v>5871</v>
      </c>
      <c r="GQT32" s="747" t="s">
        <v>5872</v>
      </c>
      <c r="GQU32" s="747" t="s">
        <v>5873</v>
      </c>
      <c r="GQV32" s="747" t="s">
        <v>5874</v>
      </c>
      <c r="GQW32" s="747" t="s">
        <v>5875</v>
      </c>
      <c r="GQX32" s="747" t="s">
        <v>5876</v>
      </c>
      <c r="GQY32" s="747" t="s">
        <v>5877</v>
      </c>
      <c r="GQZ32" s="747" t="s">
        <v>5878</v>
      </c>
      <c r="GRA32" s="747" t="s">
        <v>5879</v>
      </c>
      <c r="GRB32" s="747" t="s">
        <v>5880</v>
      </c>
      <c r="GRC32" s="747" t="s">
        <v>5881</v>
      </c>
      <c r="GRD32" s="747" t="s">
        <v>5882</v>
      </c>
      <c r="GRE32" s="747" t="s">
        <v>5883</v>
      </c>
      <c r="GRF32" s="747" t="s">
        <v>5884</v>
      </c>
      <c r="GRG32" s="747" t="s">
        <v>5885</v>
      </c>
      <c r="GRH32" s="747" t="s">
        <v>5886</v>
      </c>
      <c r="GRI32" s="747" t="s">
        <v>5887</v>
      </c>
      <c r="GRJ32" s="747" t="s">
        <v>5888</v>
      </c>
      <c r="GRK32" s="747" t="s">
        <v>5889</v>
      </c>
      <c r="GRL32" s="747" t="s">
        <v>5890</v>
      </c>
      <c r="GRM32" s="747" t="s">
        <v>5891</v>
      </c>
      <c r="GRN32" s="747" t="s">
        <v>5892</v>
      </c>
      <c r="GRO32" s="747" t="s">
        <v>5893</v>
      </c>
      <c r="GRP32" s="747" t="s">
        <v>5894</v>
      </c>
      <c r="GRQ32" s="747" t="s">
        <v>5895</v>
      </c>
      <c r="GRR32" s="747" t="s">
        <v>5896</v>
      </c>
      <c r="GRS32" s="747" t="s">
        <v>5897</v>
      </c>
      <c r="GRT32" s="747" t="s">
        <v>5898</v>
      </c>
      <c r="GRU32" s="747" t="s">
        <v>5899</v>
      </c>
      <c r="GRV32" s="747" t="s">
        <v>5900</v>
      </c>
      <c r="GRW32" s="747" t="s">
        <v>5901</v>
      </c>
      <c r="GRX32" s="747" t="s">
        <v>5902</v>
      </c>
      <c r="GRY32" s="747" t="s">
        <v>5903</v>
      </c>
      <c r="GRZ32" s="747" t="s">
        <v>5904</v>
      </c>
      <c r="GSA32" s="747" t="s">
        <v>5905</v>
      </c>
      <c r="GSB32" s="747" t="s">
        <v>5906</v>
      </c>
      <c r="GSC32" s="747" t="s">
        <v>5907</v>
      </c>
      <c r="GSD32" s="747" t="s">
        <v>5908</v>
      </c>
      <c r="GSE32" s="747" t="s">
        <v>5909</v>
      </c>
      <c r="GSF32" s="747" t="s">
        <v>5910</v>
      </c>
      <c r="GSG32" s="747" t="s">
        <v>5911</v>
      </c>
      <c r="GSH32" s="747" t="s">
        <v>5912</v>
      </c>
      <c r="GSI32" s="747" t="s">
        <v>5913</v>
      </c>
      <c r="GSJ32" s="747" t="s">
        <v>5914</v>
      </c>
      <c r="GSK32" s="747" t="s">
        <v>5915</v>
      </c>
      <c r="GSL32" s="747" t="s">
        <v>5916</v>
      </c>
      <c r="GSM32" s="747" t="s">
        <v>5917</v>
      </c>
      <c r="GSN32" s="747" t="s">
        <v>5918</v>
      </c>
      <c r="GSO32" s="747" t="s">
        <v>5919</v>
      </c>
      <c r="GSP32" s="747" t="s">
        <v>5920</v>
      </c>
      <c r="GSQ32" s="747" t="s">
        <v>5921</v>
      </c>
      <c r="GSR32" s="747" t="s">
        <v>5922</v>
      </c>
      <c r="GSS32" s="747" t="s">
        <v>5923</v>
      </c>
      <c r="GST32" s="747" t="s">
        <v>5924</v>
      </c>
      <c r="GSU32" s="747" t="s">
        <v>5925</v>
      </c>
      <c r="GSV32" s="747" t="s">
        <v>5926</v>
      </c>
      <c r="GSW32" s="747" t="s">
        <v>5927</v>
      </c>
      <c r="GSX32" s="747" t="s">
        <v>5928</v>
      </c>
      <c r="GSY32" s="747" t="s">
        <v>5929</v>
      </c>
      <c r="GSZ32" s="747" t="s">
        <v>5930</v>
      </c>
      <c r="GTA32" s="747" t="s">
        <v>5931</v>
      </c>
      <c r="GTB32" s="747" t="s">
        <v>5932</v>
      </c>
      <c r="GTC32" s="747" t="s">
        <v>5933</v>
      </c>
      <c r="GTD32" s="747" t="s">
        <v>5934</v>
      </c>
      <c r="GTE32" s="747" t="s">
        <v>5935</v>
      </c>
      <c r="GTF32" s="747" t="s">
        <v>5936</v>
      </c>
      <c r="GTG32" s="747" t="s">
        <v>5937</v>
      </c>
      <c r="GTH32" s="747" t="s">
        <v>5938</v>
      </c>
      <c r="GTI32" s="747" t="s">
        <v>5939</v>
      </c>
      <c r="GTJ32" s="747" t="s">
        <v>5940</v>
      </c>
      <c r="GTK32" s="747" t="s">
        <v>5941</v>
      </c>
      <c r="GTL32" s="747" t="s">
        <v>5942</v>
      </c>
      <c r="GTM32" s="747" t="s">
        <v>5943</v>
      </c>
      <c r="GTN32" s="747" t="s">
        <v>5944</v>
      </c>
      <c r="GTO32" s="747" t="s">
        <v>5945</v>
      </c>
      <c r="GTP32" s="747" t="s">
        <v>5946</v>
      </c>
      <c r="GTQ32" s="747" t="s">
        <v>5947</v>
      </c>
      <c r="GTR32" s="747" t="s">
        <v>5948</v>
      </c>
      <c r="GTS32" s="747" t="s">
        <v>5949</v>
      </c>
      <c r="GTT32" s="747" t="s">
        <v>5950</v>
      </c>
      <c r="GTU32" s="747" t="s">
        <v>5951</v>
      </c>
      <c r="GTV32" s="747" t="s">
        <v>5952</v>
      </c>
      <c r="GTW32" s="747" t="s">
        <v>5953</v>
      </c>
      <c r="GTX32" s="747" t="s">
        <v>5954</v>
      </c>
      <c r="GTY32" s="747" t="s">
        <v>5955</v>
      </c>
      <c r="GTZ32" s="747" t="s">
        <v>5956</v>
      </c>
      <c r="GUA32" s="747" t="s">
        <v>5957</v>
      </c>
      <c r="GUB32" s="747" t="s">
        <v>5958</v>
      </c>
      <c r="GUC32" s="747" t="s">
        <v>5959</v>
      </c>
      <c r="GUD32" s="747" t="s">
        <v>5960</v>
      </c>
      <c r="GUE32" s="747" t="s">
        <v>5961</v>
      </c>
      <c r="GUF32" s="747" t="s">
        <v>5962</v>
      </c>
      <c r="GUG32" s="747" t="s">
        <v>5963</v>
      </c>
      <c r="GUH32" s="747" t="s">
        <v>5964</v>
      </c>
      <c r="GUI32" s="747" t="s">
        <v>5965</v>
      </c>
      <c r="GUJ32" s="747" t="s">
        <v>5966</v>
      </c>
      <c r="GUK32" s="747" t="s">
        <v>5967</v>
      </c>
      <c r="GUL32" s="747" t="s">
        <v>5968</v>
      </c>
      <c r="GUM32" s="747" t="s">
        <v>5969</v>
      </c>
      <c r="GUN32" s="747" t="s">
        <v>5970</v>
      </c>
      <c r="GUO32" s="747" t="s">
        <v>5971</v>
      </c>
      <c r="GUP32" s="747" t="s">
        <v>5972</v>
      </c>
      <c r="GUQ32" s="747" t="s">
        <v>5973</v>
      </c>
      <c r="GUR32" s="747" t="s">
        <v>5974</v>
      </c>
      <c r="GUS32" s="747" t="s">
        <v>5975</v>
      </c>
      <c r="GUT32" s="747" t="s">
        <v>5976</v>
      </c>
      <c r="GUU32" s="747" t="s">
        <v>5977</v>
      </c>
      <c r="GUV32" s="747" t="s">
        <v>5978</v>
      </c>
      <c r="GUW32" s="747" t="s">
        <v>5979</v>
      </c>
      <c r="GUX32" s="747" t="s">
        <v>5980</v>
      </c>
      <c r="GUY32" s="747" t="s">
        <v>5981</v>
      </c>
      <c r="GUZ32" s="747" t="s">
        <v>5982</v>
      </c>
      <c r="GVA32" s="747" t="s">
        <v>5983</v>
      </c>
      <c r="GVB32" s="747" t="s">
        <v>5984</v>
      </c>
      <c r="GVC32" s="747" t="s">
        <v>5985</v>
      </c>
      <c r="GVD32" s="747" t="s">
        <v>5986</v>
      </c>
      <c r="GVE32" s="747" t="s">
        <v>5987</v>
      </c>
      <c r="GVF32" s="747" t="s">
        <v>5988</v>
      </c>
      <c r="GVG32" s="747" t="s">
        <v>5989</v>
      </c>
      <c r="GVH32" s="747" t="s">
        <v>5990</v>
      </c>
      <c r="GVI32" s="747" t="s">
        <v>5991</v>
      </c>
      <c r="GVJ32" s="747" t="s">
        <v>5992</v>
      </c>
      <c r="GVK32" s="747" t="s">
        <v>5993</v>
      </c>
      <c r="GVL32" s="747" t="s">
        <v>5994</v>
      </c>
      <c r="GVM32" s="747" t="s">
        <v>5995</v>
      </c>
      <c r="GVN32" s="747" t="s">
        <v>5996</v>
      </c>
      <c r="GVO32" s="747" t="s">
        <v>5997</v>
      </c>
      <c r="GVP32" s="747" t="s">
        <v>5998</v>
      </c>
      <c r="GVQ32" s="747" t="s">
        <v>5999</v>
      </c>
      <c r="GVR32" s="747" t="s">
        <v>6000</v>
      </c>
      <c r="GVS32" s="747" t="s">
        <v>6001</v>
      </c>
      <c r="GVT32" s="747" t="s">
        <v>6002</v>
      </c>
      <c r="GVU32" s="747" t="s">
        <v>6003</v>
      </c>
      <c r="GVV32" s="747" t="s">
        <v>6004</v>
      </c>
      <c r="GVW32" s="747" t="s">
        <v>6005</v>
      </c>
      <c r="GVX32" s="747" t="s">
        <v>6006</v>
      </c>
      <c r="GVY32" s="747" t="s">
        <v>6007</v>
      </c>
      <c r="GVZ32" s="747" t="s">
        <v>6008</v>
      </c>
      <c r="GWA32" s="747" t="s">
        <v>6009</v>
      </c>
      <c r="GWB32" s="747" t="s">
        <v>6010</v>
      </c>
      <c r="GWC32" s="747" t="s">
        <v>6011</v>
      </c>
      <c r="GWD32" s="747" t="s">
        <v>6012</v>
      </c>
      <c r="GWE32" s="747" t="s">
        <v>6013</v>
      </c>
      <c r="GWF32" s="747" t="s">
        <v>6014</v>
      </c>
      <c r="GWG32" s="747" t="s">
        <v>6015</v>
      </c>
      <c r="GWH32" s="747" t="s">
        <v>6016</v>
      </c>
      <c r="GWI32" s="747" t="s">
        <v>6017</v>
      </c>
      <c r="GWJ32" s="747" t="s">
        <v>6018</v>
      </c>
      <c r="GWK32" s="747" t="s">
        <v>6019</v>
      </c>
      <c r="GWL32" s="747" t="s">
        <v>6020</v>
      </c>
      <c r="GWM32" s="747" t="s">
        <v>6021</v>
      </c>
      <c r="GWN32" s="747" t="s">
        <v>6022</v>
      </c>
      <c r="GWO32" s="747" t="s">
        <v>6023</v>
      </c>
      <c r="GWP32" s="747" t="s">
        <v>6024</v>
      </c>
      <c r="GWQ32" s="747" t="s">
        <v>6025</v>
      </c>
      <c r="GWR32" s="747" t="s">
        <v>6026</v>
      </c>
      <c r="GWS32" s="747" t="s">
        <v>6027</v>
      </c>
      <c r="GWT32" s="747" t="s">
        <v>6028</v>
      </c>
      <c r="GWU32" s="747" t="s">
        <v>6029</v>
      </c>
      <c r="GWV32" s="747" t="s">
        <v>6030</v>
      </c>
      <c r="GWW32" s="747" t="s">
        <v>6031</v>
      </c>
      <c r="GWX32" s="747" t="s">
        <v>6032</v>
      </c>
      <c r="GWY32" s="747" t="s">
        <v>6033</v>
      </c>
      <c r="GWZ32" s="747" t="s">
        <v>6034</v>
      </c>
      <c r="GXA32" s="747" t="s">
        <v>6035</v>
      </c>
      <c r="GXB32" s="747" t="s">
        <v>6036</v>
      </c>
      <c r="GXC32" s="747" t="s">
        <v>6037</v>
      </c>
      <c r="GXD32" s="747" t="s">
        <v>6038</v>
      </c>
      <c r="GXE32" s="747" t="s">
        <v>6039</v>
      </c>
      <c r="GXF32" s="747" t="s">
        <v>6040</v>
      </c>
      <c r="GXG32" s="747" t="s">
        <v>6041</v>
      </c>
      <c r="GXH32" s="747" t="s">
        <v>6042</v>
      </c>
      <c r="GXI32" s="747" t="s">
        <v>6043</v>
      </c>
      <c r="GXJ32" s="747" t="s">
        <v>6044</v>
      </c>
      <c r="GXK32" s="747" t="s">
        <v>6045</v>
      </c>
      <c r="GXL32" s="747" t="s">
        <v>6046</v>
      </c>
      <c r="GXM32" s="747" t="s">
        <v>6047</v>
      </c>
      <c r="GXN32" s="747" t="s">
        <v>6048</v>
      </c>
      <c r="GXO32" s="747" t="s">
        <v>6049</v>
      </c>
      <c r="GXP32" s="747" t="s">
        <v>6050</v>
      </c>
      <c r="GXQ32" s="747" t="s">
        <v>6051</v>
      </c>
      <c r="GXR32" s="747" t="s">
        <v>6052</v>
      </c>
      <c r="GXS32" s="747" t="s">
        <v>6053</v>
      </c>
      <c r="GXT32" s="747" t="s">
        <v>6054</v>
      </c>
      <c r="GXU32" s="747" t="s">
        <v>6055</v>
      </c>
      <c r="GXV32" s="747" t="s">
        <v>6056</v>
      </c>
      <c r="GXW32" s="747" t="s">
        <v>6057</v>
      </c>
      <c r="GXX32" s="747" t="s">
        <v>6058</v>
      </c>
      <c r="GXY32" s="747" t="s">
        <v>6059</v>
      </c>
      <c r="GXZ32" s="747" t="s">
        <v>6060</v>
      </c>
      <c r="GYA32" s="747" t="s">
        <v>6061</v>
      </c>
      <c r="GYB32" s="747" t="s">
        <v>6062</v>
      </c>
      <c r="GYC32" s="747" t="s">
        <v>6063</v>
      </c>
      <c r="GYD32" s="747" t="s">
        <v>6064</v>
      </c>
      <c r="GYE32" s="747" t="s">
        <v>6065</v>
      </c>
      <c r="GYF32" s="747" t="s">
        <v>6066</v>
      </c>
      <c r="GYG32" s="747" t="s">
        <v>6067</v>
      </c>
      <c r="GYH32" s="747" t="s">
        <v>6068</v>
      </c>
      <c r="GYI32" s="747" t="s">
        <v>6069</v>
      </c>
      <c r="GYJ32" s="747" t="s">
        <v>6070</v>
      </c>
      <c r="GYK32" s="747" t="s">
        <v>6071</v>
      </c>
      <c r="GYL32" s="747" t="s">
        <v>6072</v>
      </c>
      <c r="GYM32" s="747" t="s">
        <v>6073</v>
      </c>
      <c r="GYN32" s="747" t="s">
        <v>6074</v>
      </c>
      <c r="GYO32" s="747" t="s">
        <v>6075</v>
      </c>
      <c r="GYP32" s="747" t="s">
        <v>6076</v>
      </c>
      <c r="GYQ32" s="747" t="s">
        <v>6077</v>
      </c>
      <c r="GYR32" s="747" t="s">
        <v>6078</v>
      </c>
      <c r="GYS32" s="747" t="s">
        <v>6079</v>
      </c>
      <c r="GYT32" s="747" t="s">
        <v>6080</v>
      </c>
      <c r="GYU32" s="747" t="s">
        <v>6081</v>
      </c>
      <c r="GYV32" s="747" t="s">
        <v>6082</v>
      </c>
      <c r="GYW32" s="747" t="s">
        <v>6083</v>
      </c>
      <c r="GYX32" s="747" t="s">
        <v>6084</v>
      </c>
      <c r="GYY32" s="747" t="s">
        <v>6085</v>
      </c>
      <c r="GYZ32" s="747" t="s">
        <v>6086</v>
      </c>
      <c r="GZA32" s="747" t="s">
        <v>6087</v>
      </c>
      <c r="GZB32" s="747" t="s">
        <v>6088</v>
      </c>
      <c r="GZC32" s="747" t="s">
        <v>6089</v>
      </c>
      <c r="GZD32" s="747" t="s">
        <v>6090</v>
      </c>
      <c r="GZE32" s="747" t="s">
        <v>6091</v>
      </c>
      <c r="GZF32" s="747" t="s">
        <v>6092</v>
      </c>
      <c r="GZG32" s="747" t="s">
        <v>6093</v>
      </c>
      <c r="GZH32" s="747" t="s">
        <v>6094</v>
      </c>
      <c r="GZI32" s="747" t="s">
        <v>6095</v>
      </c>
      <c r="GZJ32" s="747" t="s">
        <v>6096</v>
      </c>
      <c r="GZK32" s="747" t="s">
        <v>6097</v>
      </c>
      <c r="GZL32" s="747" t="s">
        <v>6098</v>
      </c>
      <c r="GZM32" s="747" t="s">
        <v>6099</v>
      </c>
      <c r="GZN32" s="747" t="s">
        <v>6100</v>
      </c>
      <c r="GZO32" s="747" t="s">
        <v>6101</v>
      </c>
      <c r="GZP32" s="747" t="s">
        <v>6102</v>
      </c>
      <c r="GZQ32" s="747" t="s">
        <v>6103</v>
      </c>
      <c r="GZR32" s="747" t="s">
        <v>6104</v>
      </c>
      <c r="GZS32" s="747" t="s">
        <v>6105</v>
      </c>
      <c r="GZT32" s="747" t="s">
        <v>6106</v>
      </c>
      <c r="GZU32" s="747" t="s">
        <v>6107</v>
      </c>
      <c r="GZV32" s="747" t="s">
        <v>6108</v>
      </c>
      <c r="GZW32" s="747" t="s">
        <v>6109</v>
      </c>
      <c r="GZX32" s="747" t="s">
        <v>6110</v>
      </c>
      <c r="GZY32" s="747" t="s">
        <v>6111</v>
      </c>
      <c r="GZZ32" s="747" t="s">
        <v>6112</v>
      </c>
      <c r="HAA32" s="747" t="s">
        <v>6113</v>
      </c>
      <c r="HAB32" s="747" t="s">
        <v>6114</v>
      </c>
      <c r="HAC32" s="747" t="s">
        <v>6115</v>
      </c>
      <c r="HAD32" s="747" t="s">
        <v>6116</v>
      </c>
      <c r="HAE32" s="747" t="s">
        <v>6117</v>
      </c>
      <c r="HAF32" s="747" t="s">
        <v>6118</v>
      </c>
      <c r="HAG32" s="747" t="s">
        <v>6119</v>
      </c>
      <c r="HAH32" s="747" t="s">
        <v>6120</v>
      </c>
      <c r="HAI32" s="747" t="s">
        <v>6121</v>
      </c>
      <c r="HAJ32" s="747" t="s">
        <v>6122</v>
      </c>
      <c r="HAK32" s="747" t="s">
        <v>6123</v>
      </c>
      <c r="HAL32" s="747" t="s">
        <v>6124</v>
      </c>
      <c r="HAM32" s="747" t="s">
        <v>6125</v>
      </c>
      <c r="HAN32" s="747" t="s">
        <v>6126</v>
      </c>
      <c r="HAO32" s="747" t="s">
        <v>6127</v>
      </c>
      <c r="HAP32" s="747" t="s">
        <v>6128</v>
      </c>
      <c r="HAQ32" s="747" t="s">
        <v>6129</v>
      </c>
      <c r="HAR32" s="747" t="s">
        <v>6130</v>
      </c>
      <c r="HAS32" s="747" t="s">
        <v>6131</v>
      </c>
      <c r="HAT32" s="747" t="s">
        <v>6132</v>
      </c>
      <c r="HAU32" s="747" t="s">
        <v>6133</v>
      </c>
      <c r="HAV32" s="747" t="s">
        <v>6134</v>
      </c>
      <c r="HAW32" s="747" t="s">
        <v>6135</v>
      </c>
      <c r="HAX32" s="747" t="s">
        <v>6136</v>
      </c>
      <c r="HAY32" s="747" t="s">
        <v>6137</v>
      </c>
      <c r="HAZ32" s="747" t="s">
        <v>6138</v>
      </c>
      <c r="HBA32" s="747" t="s">
        <v>6139</v>
      </c>
      <c r="HBB32" s="747" t="s">
        <v>6140</v>
      </c>
      <c r="HBC32" s="747" t="s">
        <v>6141</v>
      </c>
      <c r="HBD32" s="747" t="s">
        <v>6142</v>
      </c>
      <c r="HBE32" s="747" t="s">
        <v>6143</v>
      </c>
      <c r="HBF32" s="747" t="s">
        <v>6144</v>
      </c>
      <c r="HBG32" s="747" t="s">
        <v>6145</v>
      </c>
      <c r="HBH32" s="747" t="s">
        <v>6146</v>
      </c>
      <c r="HBI32" s="747" t="s">
        <v>6147</v>
      </c>
      <c r="HBJ32" s="747" t="s">
        <v>6148</v>
      </c>
      <c r="HBK32" s="747" t="s">
        <v>6149</v>
      </c>
      <c r="HBL32" s="747" t="s">
        <v>6150</v>
      </c>
      <c r="HBM32" s="747" t="s">
        <v>6151</v>
      </c>
      <c r="HBN32" s="747" t="s">
        <v>6152</v>
      </c>
      <c r="HBO32" s="747" t="s">
        <v>6153</v>
      </c>
      <c r="HBP32" s="747" t="s">
        <v>6154</v>
      </c>
      <c r="HBQ32" s="747" t="s">
        <v>6155</v>
      </c>
      <c r="HBR32" s="747" t="s">
        <v>6156</v>
      </c>
      <c r="HBS32" s="747" t="s">
        <v>6157</v>
      </c>
      <c r="HBT32" s="747" t="s">
        <v>6158</v>
      </c>
      <c r="HBU32" s="747" t="s">
        <v>6159</v>
      </c>
      <c r="HBV32" s="747" t="s">
        <v>6160</v>
      </c>
      <c r="HBW32" s="747" t="s">
        <v>6161</v>
      </c>
      <c r="HBX32" s="747" t="s">
        <v>6162</v>
      </c>
      <c r="HBY32" s="747" t="s">
        <v>6163</v>
      </c>
      <c r="HBZ32" s="747" t="s">
        <v>6164</v>
      </c>
      <c r="HCA32" s="747" t="s">
        <v>6165</v>
      </c>
      <c r="HCB32" s="747" t="s">
        <v>6166</v>
      </c>
      <c r="HCC32" s="747" t="s">
        <v>6167</v>
      </c>
      <c r="HCD32" s="747" t="s">
        <v>6168</v>
      </c>
      <c r="HCE32" s="747" t="s">
        <v>6169</v>
      </c>
      <c r="HCF32" s="747" t="s">
        <v>6170</v>
      </c>
      <c r="HCG32" s="747" t="s">
        <v>6171</v>
      </c>
      <c r="HCH32" s="747" t="s">
        <v>6172</v>
      </c>
      <c r="HCI32" s="747" t="s">
        <v>6173</v>
      </c>
      <c r="HCJ32" s="747" t="s">
        <v>6174</v>
      </c>
      <c r="HCK32" s="747" t="s">
        <v>6175</v>
      </c>
      <c r="HCL32" s="747" t="s">
        <v>6176</v>
      </c>
      <c r="HCM32" s="747" t="s">
        <v>6177</v>
      </c>
      <c r="HCN32" s="747" t="s">
        <v>6178</v>
      </c>
      <c r="HCO32" s="747" t="s">
        <v>6179</v>
      </c>
      <c r="HCP32" s="747" t="s">
        <v>6180</v>
      </c>
      <c r="HCQ32" s="747" t="s">
        <v>6181</v>
      </c>
      <c r="HCR32" s="747" t="s">
        <v>6182</v>
      </c>
      <c r="HCS32" s="747" t="s">
        <v>6183</v>
      </c>
      <c r="HCT32" s="747" t="s">
        <v>6184</v>
      </c>
      <c r="HCU32" s="747" t="s">
        <v>6185</v>
      </c>
      <c r="HCV32" s="747" t="s">
        <v>6186</v>
      </c>
      <c r="HCW32" s="747" t="s">
        <v>6187</v>
      </c>
      <c r="HCX32" s="747" t="s">
        <v>6188</v>
      </c>
      <c r="HCY32" s="747" t="s">
        <v>6189</v>
      </c>
      <c r="HCZ32" s="747" t="s">
        <v>6190</v>
      </c>
      <c r="HDA32" s="747" t="s">
        <v>6191</v>
      </c>
      <c r="HDB32" s="747" t="s">
        <v>6192</v>
      </c>
      <c r="HDC32" s="747" t="s">
        <v>6193</v>
      </c>
      <c r="HDD32" s="747" t="s">
        <v>6194</v>
      </c>
      <c r="HDE32" s="747" t="s">
        <v>6195</v>
      </c>
      <c r="HDF32" s="747" t="s">
        <v>6196</v>
      </c>
      <c r="HDG32" s="747" t="s">
        <v>6197</v>
      </c>
      <c r="HDH32" s="747" t="s">
        <v>6198</v>
      </c>
      <c r="HDI32" s="747" t="s">
        <v>6199</v>
      </c>
      <c r="HDJ32" s="747" t="s">
        <v>6200</v>
      </c>
      <c r="HDK32" s="747" t="s">
        <v>6201</v>
      </c>
      <c r="HDL32" s="747" t="s">
        <v>6202</v>
      </c>
      <c r="HDM32" s="747" t="s">
        <v>6203</v>
      </c>
      <c r="HDN32" s="747" t="s">
        <v>6204</v>
      </c>
      <c r="HDO32" s="747" t="s">
        <v>6205</v>
      </c>
      <c r="HDP32" s="747" t="s">
        <v>6206</v>
      </c>
      <c r="HDQ32" s="747" t="s">
        <v>6207</v>
      </c>
      <c r="HDR32" s="747" t="s">
        <v>6208</v>
      </c>
      <c r="HDS32" s="747" t="s">
        <v>6209</v>
      </c>
      <c r="HDT32" s="747" t="s">
        <v>6210</v>
      </c>
      <c r="HDU32" s="747" t="s">
        <v>6211</v>
      </c>
      <c r="HDV32" s="747" t="s">
        <v>6212</v>
      </c>
      <c r="HDW32" s="747" t="s">
        <v>6213</v>
      </c>
      <c r="HDX32" s="747" t="s">
        <v>6214</v>
      </c>
      <c r="HDY32" s="747" t="s">
        <v>6215</v>
      </c>
      <c r="HDZ32" s="747" t="s">
        <v>6216</v>
      </c>
      <c r="HEA32" s="747" t="s">
        <v>6217</v>
      </c>
      <c r="HEB32" s="747" t="s">
        <v>6218</v>
      </c>
      <c r="HEC32" s="747" t="s">
        <v>6219</v>
      </c>
      <c r="HED32" s="747" t="s">
        <v>6220</v>
      </c>
      <c r="HEE32" s="747" t="s">
        <v>6221</v>
      </c>
      <c r="HEF32" s="747" t="s">
        <v>6222</v>
      </c>
      <c r="HEG32" s="747" t="s">
        <v>6223</v>
      </c>
      <c r="HEH32" s="747" t="s">
        <v>6224</v>
      </c>
      <c r="HEI32" s="747" t="s">
        <v>6225</v>
      </c>
      <c r="HEJ32" s="747" t="s">
        <v>6226</v>
      </c>
      <c r="HEK32" s="747" t="s">
        <v>6227</v>
      </c>
      <c r="HEL32" s="747" t="s">
        <v>6228</v>
      </c>
      <c r="HEM32" s="747" t="s">
        <v>6229</v>
      </c>
      <c r="HEN32" s="747" t="s">
        <v>6230</v>
      </c>
      <c r="HEO32" s="747" t="s">
        <v>6231</v>
      </c>
      <c r="HEP32" s="747" t="s">
        <v>6232</v>
      </c>
      <c r="HEQ32" s="747" t="s">
        <v>6233</v>
      </c>
      <c r="HER32" s="747" t="s">
        <v>6234</v>
      </c>
      <c r="HES32" s="747" t="s">
        <v>6235</v>
      </c>
      <c r="HET32" s="747" t="s">
        <v>6236</v>
      </c>
      <c r="HEU32" s="747" t="s">
        <v>6237</v>
      </c>
      <c r="HEV32" s="747" t="s">
        <v>6238</v>
      </c>
      <c r="HEW32" s="747" t="s">
        <v>6239</v>
      </c>
      <c r="HEX32" s="747" t="s">
        <v>6240</v>
      </c>
      <c r="HEY32" s="747" t="s">
        <v>6241</v>
      </c>
      <c r="HEZ32" s="747" t="s">
        <v>6242</v>
      </c>
      <c r="HFA32" s="747" t="s">
        <v>6243</v>
      </c>
      <c r="HFB32" s="747" t="s">
        <v>6244</v>
      </c>
      <c r="HFC32" s="747" t="s">
        <v>6245</v>
      </c>
      <c r="HFD32" s="747" t="s">
        <v>6246</v>
      </c>
      <c r="HFE32" s="747" t="s">
        <v>6247</v>
      </c>
      <c r="HFF32" s="747" t="s">
        <v>6248</v>
      </c>
      <c r="HFG32" s="747" t="s">
        <v>6249</v>
      </c>
      <c r="HFH32" s="747" t="s">
        <v>6250</v>
      </c>
      <c r="HFI32" s="747" t="s">
        <v>6251</v>
      </c>
      <c r="HFJ32" s="747" t="s">
        <v>6252</v>
      </c>
      <c r="HFK32" s="747" t="s">
        <v>6253</v>
      </c>
      <c r="HFL32" s="747" t="s">
        <v>6254</v>
      </c>
      <c r="HFM32" s="747" t="s">
        <v>6255</v>
      </c>
      <c r="HFN32" s="747" t="s">
        <v>6256</v>
      </c>
      <c r="HFO32" s="747" t="s">
        <v>6257</v>
      </c>
      <c r="HFP32" s="747" t="s">
        <v>6258</v>
      </c>
      <c r="HFQ32" s="747" t="s">
        <v>6259</v>
      </c>
      <c r="HFR32" s="747" t="s">
        <v>6260</v>
      </c>
      <c r="HFS32" s="747" t="s">
        <v>6261</v>
      </c>
      <c r="HFT32" s="747" t="s">
        <v>6262</v>
      </c>
      <c r="HFU32" s="747" t="s">
        <v>6263</v>
      </c>
      <c r="HFV32" s="747" t="s">
        <v>6264</v>
      </c>
      <c r="HFW32" s="747" t="s">
        <v>6265</v>
      </c>
      <c r="HFX32" s="747" t="s">
        <v>6266</v>
      </c>
      <c r="HFY32" s="747" t="s">
        <v>6267</v>
      </c>
      <c r="HFZ32" s="747" t="s">
        <v>6268</v>
      </c>
      <c r="HGA32" s="747" t="s">
        <v>6269</v>
      </c>
      <c r="HGB32" s="747" t="s">
        <v>6270</v>
      </c>
      <c r="HGC32" s="747" t="s">
        <v>6271</v>
      </c>
      <c r="HGD32" s="747" t="s">
        <v>6272</v>
      </c>
      <c r="HGE32" s="747" t="s">
        <v>6273</v>
      </c>
      <c r="HGF32" s="747" t="s">
        <v>6274</v>
      </c>
      <c r="HGG32" s="747" t="s">
        <v>6275</v>
      </c>
      <c r="HGH32" s="747" t="s">
        <v>6276</v>
      </c>
      <c r="HGI32" s="747" t="s">
        <v>6277</v>
      </c>
      <c r="HGJ32" s="747" t="s">
        <v>6278</v>
      </c>
      <c r="HGK32" s="747" t="s">
        <v>6279</v>
      </c>
      <c r="HGL32" s="747" t="s">
        <v>6280</v>
      </c>
      <c r="HGM32" s="747" t="s">
        <v>6281</v>
      </c>
      <c r="HGN32" s="747" t="s">
        <v>6282</v>
      </c>
      <c r="HGO32" s="747" t="s">
        <v>6283</v>
      </c>
      <c r="HGP32" s="747" t="s">
        <v>6284</v>
      </c>
      <c r="HGQ32" s="747" t="s">
        <v>6285</v>
      </c>
      <c r="HGR32" s="747" t="s">
        <v>6286</v>
      </c>
      <c r="HGS32" s="747" t="s">
        <v>6287</v>
      </c>
      <c r="HGT32" s="747" t="s">
        <v>6288</v>
      </c>
      <c r="HGU32" s="747" t="s">
        <v>6289</v>
      </c>
      <c r="HGV32" s="747" t="s">
        <v>6290</v>
      </c>
      <c r="HGW32" s="747" t="s">
        <v>6291</v>
      </c>
      <c r="HGX32" s="747" t="s">
        <v>6292</v>
      </c>
      <c r="HGY32" s="747" t="s">
        <v>6293</v>
      </c>
      <c r="HGZ32" s="747" t="s">
        <v>6294</v>
      </c>
      <c r="HHA32" s="747" t="s">
        <v>6295</v>
      </c>
      <c r="HHB32" s="747" t="s">
        <v>6296</v>
      </c>
      <c r="HHC32" s="747" t="s">
        <v>6297</v>
      </c>
      <c r="HHD32" s="747" t="s">
        <v>6298</v>
      </c>
      <c r="HHE32" s="747" t="s">
        <v>6299</v>
      </c>
      <c r="HHF32" s="747" t="s">
        <v>6300</v>
      </c>
      <c r="HHG32" s="747" t="s">
        <v>6301</v>
      </c>
      <c r="HHH32" s="747" t="s">
        <v>6302</v>
      </c>
      <c r="HHI32" s="747" t="s">
        <v>6303</v>
      </c>
      <c r="HHJ32" s="747" t="s">
        <v>6304</v>
      </c>
      <c r="HHK32" s="747" t="s">
        <v>6305</v>
      </c>
      <c r="HHL32" s="747" t="s">
        <v>6306</v>
      </c>
      <c r="HHM32" s="747" t="s">
        <v>6307</v>
      </c>
      <c r="HHN32" s="747" t="s">
        <v>6308</v>
      </c>
      <c r="HHO32" s="747" t="s">
        <v>6309</v>
      </c>
      <c r="HHP32" s="747" t="s">
        <v>6310</v>
      </c>
      <c r="HHQ32" s="747" t="s">
        <v>6311</v>
      </c>
      <c r="HHR32" s="747" t="s">
        <v>6312</v>
      </c>
      <c r="HHS32" s="747" t="s">
        <v>6313</v>
      </c>
      <c r="HHT32" s="747" t="s">
        <v>6314</v>
      </c>
      <c r="HHU32" s="747" t="s">
        <v>6315</v>
      </c>
      <c r="HHV32" s="747" t="s">
        <v>6316</v>
      </c>
      <c r="HHW32" s="747" t="s">
        <v>6317</v>
      </c>
      <c r="HHX32" s="747" t="s">
        <v>6318</v>
      </c>
      <c r="HHY32" s="747" t="s">
        <v>6319</v>
      </c>
      <c r="HHZ32" s="747" t="s">
        <v>6320</v>
      </c>
      <c r="HIA32" s="747" t="s">
        <v>6321</v>
      </c>
      <c r="HIB32" s="747" t="s">
        <v>6322</v>
      </c>
      <c r="HIC32" s="747" t="s">
        <v>6323</v>
      </c>
      <c r="HID32" s="747" t="s">
        <v>6324</v>
      </c>
      <c r="HIE32" s="747" t="s">
        <v>6325</v>
      </c>
      <c r="HIF32" s="747" t="s">
        <v>6326</v>
      </c>
      <c r="HIG32" s="747" t="s">
        <v>6327</v>
      </c>
      <c r="HIH32" s="747" t="s">
        <v>6328</v>
      </c>
      <c r="HII32" s="747" t="s">
        <v>6329</v>
      </c>
      <c r="HIJ32" s="747" t="s">
        <v>6330</v>
      </c>
      <c r="HIK32" s="747" t="s">
        <v>6331</v>
      </c>
      <c r="HIL32" s="747" t="s">
        <v>6332</v>
      </c>
      <c r="HIM32" s="747" t="s">
        <v>6333</v>
      </c>
      <c r="HIN32" s="747" t="s">
        <v>6334</v>
      </c>
      <c r="HIO32" s="747" t="s">
        <v>6335</v>
      </c>
      <c r="HIP32" s="747" t="s">
        <v>6336</v>
      </c>
      <c r="HIQ32" s="747" t="s">
        <v>6337</v>
      </c>
      <c r="HIR32" s="747" t="s">
        <v>6338</v>
      </c>
      <c r="HIS32" s="747" t="s">
        <v>6339</v>
      </c>
      <c r="HIT32" s="747" t="s">
        <v>6340</v>
      </c>
      <c r="HIU32" s="747" t="s">
        <v>6341</v>
      </c>
      <c r="HIV32" s="747" t="s">
        <v>6342</v>
      </c>
      <c r="HIW32" s="747" t="s">
        <v>6343</v>
      </c>
      <c r="HIX32" s="747" t="s">
        <v>6344</v>
      </c>
      <c r="HIY32" s="747" t="s">
        <v>6345</v>
      </c>
      <c r="HIZ32" s="747" t="s">
        <v>6346</v>
      </c>
      <c r="HJA32" s="747" t="s">
        <v>6347</v>
      </c>
      <c r="HJB32" s="747" t="s">
        <v>6348</v>
      </c>
      <c r="HJC32" s="747" t="s">
        <v>6349</v>
      </c>
      <c r="HJD32" s="747" t="s">
        <v>6350</v>
      </c>
      <c r="HJE32" s="747" t="s">
        <v>6351</v>
      </c>
      <c r="HJF32" s="747" t="s">
        <v>6352</v>
      </c>
      <c r="HJG32" s="747" t="s">
        <v>6353</v>
      </c>
      <c r="HJH32" s="747" t="s">
        <v>6354</v>
      </c>
      <c r="HJI32" s="747" t="s">
        <v>6355</v>
      </c>
      <c r="HJJ32" s="747" t="s">
        <v>6356</v>
      </c>
      <c r="HJK32" s="747" t="s">
        <v>6357</v>
      </c>
      <c r="HJL32" s="747" t="s">
        <v>6358</v>
      </c>
      <c r="HJM32" s="747" t="s">
        <v>6359</v>
      </c>
      <c r="HJN32" s="747" t="s">
        <v>6360</v>
      </c>
      <c r="HJO32" s="747" t="s">
        <v>6361</v>
      </c>
      <c r="HJP32" s="747" t="s">
        <v>6362</v>
      </c>
      <c r="HJQ32" s="747" t="s">
        <v>6363</v>
      </c>
      <c r="HJR32" s="747" t="s">
        <v>6364</v>
      </c>
      <c r="HJS32" s="747" t="s">
        <v>6365</v>
      </c>
      <c r="HJT32" s="747" t="s">
        <v>6366</v>
      </c>
      <c r="HJU32" s="747" t="s">
        <v>6367</v>
      </c>
      <c r="HJV32" s="747" t="s">
        <v>6368</v>
      </c>
      <c r="HJW32" s="747" t="s">
        <v>6369</v>
      </c>
      <c r="HJX32" s="747" t="s">
        <v>6370</v>
      </c>
      <c r="HJY32" s="747" t="s">
        <v>6371</v>
      </c>
      <c r="HJZ32" s="747" t="s">
        <v>6372</v>
      </c>
      <c r="HKA32" s="747" t="s">
        <v>6373</v>
      </c>
      <c r="HKB32" s="747" t="s">
        <v>6374</v>
      </c>
      <c r="HKC32" s="747" t="s">
        <v>6375</v>
      </c>
      <c r="HKD32" s="747" t="s">
        <v>6376</v>
      </c>
      <c r="HKE32" s="747" t="s">
        <v>6377</v>
      </c>
      <c r="HKF32" s="747" t="s">
        <v>6378</v>
      </c>
      <c r="HKG32" s="747" t="s">
        <v>6379</v>
      </c>
      <c r="HKH32" s="747" t="s">
        <v>6380</v>
      </c>
      <c r="HKI32" s="747" t="s">
        <v>6381</v>
      </c>
      <c r="HKJ32" s="747" t="s">
        <v>6382</v>
      </c>
      <c r="HKK32" s="747" t="s">
        <v>6383</v>
      </c>
      <c r="HKL32" s="747" t="s">
        <v>6384</v>
      </c>
      <c r="HKM32" s="747" t="s">
        <v>6385</v>
      </c>
      <c r="HKN32" s="747" t="s">
        <v>6386</v>
      </c>
      <c r="HKO32" s="747" t="s">
        <v>6387</v>
      </c>
      <c r="HKP32" s="747" t="s">
        <v>6388</v>
      </c>
      <c r="HKQ32" s="747" t="s">
        <v>6389</v>
      </c>
      <c r="HKR32" s="747" t="s">
        <v>6390</v>
      </c>
      <c r="HKS32" s="747" t="s">
        <v>6391</v>
      </c>
      <c r="HKT32" s="747" t="s">
        <v>6392</v>
      </c>
      <c r="HKU32" s="747" t="s">
        <v>6393</v>
      </c>
      <c r="HKV32" s="747" t="s">
        <v>6394</v>
      </c>
      <c r="HKW32" s="747" t="s">
        <v>6395</v>
      </c>
      <c r="HKX32" s="747" t="s">
        <v>6396</v>
      </c>
      <c r="HKY32" s="747" t="s">
        <v>6397</v>
      </c>
      <c r="HKZ32" s="747" t="s">
        <v>6398</v>
      </c>
      <c r="HLA32" s="747" t="s">
        <v>6399</v>
      </c>
      <c r="HLB32" s="747" t="s">
        <v>6400</v>
      </c>
      <c r="HLC32" s="747" t="s">
        <v>6401</v>
      </c>
      <c r="HLD32" s="747" t="s">
        <v>6402</v>
      </c>
      <c r="HLE32" s="747" t="s">
        <v>6403</v>
      </c>
      <c r="HLF32" s="747" t="s">
        <v>6404</v>
      </c>
      <c r="HLG32" s="747" t="s">
        <v>6405</v>
      </c>
      <c r="HLH32" s="747" t="s">
        <v>6406</v>
      </c>
      <c r="HLI32" s="747" t="s">
        <v>6407</v>
      </c>
      <c r="HLJ32" s="747" t="s">
        <v>6408</v>
      </c>
      <c r="HLK32" s="747" t="s">
        <v>6409</v>
      </c>
      <c r="HLL32" s="747" t="s">
        <v>6410</v>
      </c>
      <c r="HLM32" s="747" t="s">
        <v>6411</v>
      </c>
      <c r="HLN32" s="747" t="s">
        <v>6412</v>
      </c>
      <c r="HLO32" s="747" t="s">
        <v>6413</v>
      </c>
      <c r="HLP32" s="747" t="s">
        <v>6414</v>
      </c>
      <c r="HLQ32" s="747" t="s">
        <v>6415</v>
      </c>
      <c r="HLR32" s="747" t="s">
        <v>6416</v>
      </c>
      <c r="HLS32" s="747" t="s">
        <v>6417</v>
      </c>
      <c r="HLT32" s="747" t="s">
        <v>6418</v>
      </c>
      <c r="HLU32" s="747" t="s">
        <v>6419</v>
      </c>
      <c r="HLV32" s="747" t="s">
        <v>6420</v>
      </c>
      <c r="HLW32" s="747" t="s">
        <v>6421</v>
      </c>
      <c r="HLX32" s="747" t="s">
        <v>6422</v>
      </c>
      <c r="HLY32" s="747" t="s">
        <v>6423</v>
      </c>
      <c r="HLZ32" s="747" t="s">
        <v>6424</v>
      </c>
      <c r="HMA32" s="747" t="s">
        <v>6425</v>
      </c>
      <c r="HMB32" s="747" t="s">
        <v>6426</v>
      </c>
      <c r="HMC32" s="747" t="s">
        <v>6427</v>
      </c>
      <c r="HMD32" s="747" t="s">
        <v>6428</v>
      </c>
      <c r="HME32" s="747" t="s">
        <v>6429</v>
      </c>
      <c r="HMF32" s="747" t="s">
        <v>6430</v>
      </c>
      <c r="HMG32" s="747" t="s">
        <v>6431</v>
      </c>
      <c r="HMH32" s="747" t="s">
        <v>6432</v>
      </c>
      <c r="HMI32" s="747" t="s">
        <v>6433</v>
      </c>
      <c r="HMJ32" s="747" t="s">
        <v>6434</v>
      </c>
      <c r="HMK32" s="747" t="s">
        <v>6435</v>
      </c>
      <c r="HML32" s="747" t="s">
        <v>6436</v>
      </c>
      <c r="HMM32" s="747" t="s">
        <v>6437</v>
      </c>
      <c r="HMN32" s="747" t="s">
        <v>6438</v>
      </c>
      <c r="HMO32" s="747" t="s">
        <v>6439</v>
      </c>
      <c r="HMP32" s="747" t="s">
        <v>6440</v>
      </c>
      <c r="HMQ32" s="747" t="s">
        <v>6441</v>
      </c>
      <c r="HMR32" s="747" t="s">
        <v>6442</v>
      </c>
      <c r="HMS32" s="747" t="s">
        <v>6443</v>
      </c>
      <c r="HMT32" s="747" t="s">
        <v>6444</v>
      </c>
      <c r="HMU32" s="747" t="s">
        <v>6445</v>
      </c>
      <c r="HMV32" s="747" t="s">
        <v>6446</v>
      </c>
      <c r="HMW32" s="747" t="s">
        <v>6447</v>
      </c>
      <c r="HMX32" s="747" t="s">
        <v>6448</v>
      </c>
      <c r="HMY32" s="747" t="s">
        <v>6449</v>
      </c>
      <c r="HMZ32" s="747" t="s">
        <v>6450</v>
      </c>
      <c r="HNA32" s="747" t="s">
        <v>6451</v>
      </c>
      <c r="HNB32" s="747" t="s">
        <v>6452</v>
      </c>
      <c r="HNC32" s="747" t="s">
        <v>6453</v>
      </c>
      <c r="HND32" s="747" t="s">
        <v>6454</v>
      </c>
      <c r="HNE32" s="747" t="s">
        <v>6455</v>
      </c>
      <c r="HNF32" s="747" t="s">
        <v>6456</v>
      </c>
      <c r="HNG32" s="747" t="s">
        <v>6457</v>
      </c>
      <c r="HNH32" s="747" t="s">
        <v>6458</v>
      </c>
      <c r="HNI32" s="747" t="s">
        <v>6459</v>
      </c>
      <c r="HNJ32" s="747" t="s">
        <v>6460</v>
      </c>
      <c r="HNK32" s="747" t="s">
        <v>6461</v>
      </c>
      <c r="HNL32" s="747" t="s">
        <v>6462</v>
      </c>
      <c r="HNM32" s="747" t="s">
        <v>6463</v>
      </c>
      <c r="HNN32" s="747" t="s">
        <v>6464</v>
      </c>
      <c r="HNO32" s="747" t="s">
        <v>6465</v>
      </c>
      <c r="HNP32" s="747" t="s">
        <v>6466</v>
      </c>
      <c r="HNQ32" s="747" t="s">
        <v>6467</v>
      </c>
      <c r="HNR32" s="747" t="s">
        <v>6468</v>
      </c>
      <c r="HNS32" s="747" t="s">
        <v>6469</v>
      </c>
      <c r="HNT32" s="747" t="s">
        <v>6470</v>
      </c>
      <c r="HNU32" s="747" t="s">
        <v>6471</v>
      </c>
      <c r="HNV32" s="747" t="s">
        <v>6472</v>
      </c>
      <c r="HNW32" s="747" t="s">
        <v>6473</v>
      </c>
      <c r="HNX32" s="747" t="s">
        <v>6474</v>
      </c>
      <c r="HNY32" s="747" t="s">
        <v>6475</v>
      </c>
      <c r="HNZ32" s="747" t="s">
        <v>6476</v>
      </c>
      <c r="HOA32" s="747" t="s">
        <v>6477</v>
      </c>
      <c r="HOB32" s="747" t="s">
        <v>6478</v>
      </c>
      <c r="HOC32" s="747" t="s">
        <v>6479</v>
      </c>
      <c r="HOD32" s="747" t="s">
        <v>6480</v>
      </c>
      <c r="HOE32" s="747" t="s">
        <v>6481</v>
      </c>
      <c r="HOF32" s="747" t="s">
        <v>6482</v>
      </c>
      <c r="HOG32" s="747" t="s">
        <v>6483</v>
      </c>
      <c r="HOH32" s="747" t="s">
        <v>6484</v>
      </c>
      <c r="HOI32" s="747" t="s">
        <v>6485</v>
      </c>
      <c r="HOJ32" s="747" t="s">
        <v>6486</v>
      </c>
      <c r="HOK32" s="747" t="s">
        <v>6487</v>
      </c>
      <c r="HOL32" s="747" t="s">
        <v>6488</v>
      </c>
      <c r="HOM32" s="747" t="s">
        <v>6489</v>
      </c>
      <c r="HON32" s="747" t="s">
        <v>6490</v>
      </c>
      <c r="HOO32" s="747" t="s">
        <v>6491</v>
      </c>
      <c r="HOP32" s="747" t="s">
        <v>6492</v>
      </c>
      <c r="HOQ32" s="747" t="s">
        <v>6493</v>
      </c>
      <c r="HOR32" s="747" t="s">
        <v>6494</v>
      </c>
      <c r="HOS32" s="747" t="s">
        <v>6495</v>
      </c>
      <c r="HOT32" s="747" t="s">
        <v>6496</v>
      </c>
      <c r="HOU32" s="747" t="s">
        <v>6497</v>
      </c>
      <c r="HOV32" s="747" t="s">
        <v>6498</v>
      </c>
      <c r="HOW32" s="747" t="s">
        <v>6499</v>
      </c>
      <c r="HOX32" s="747" t="s">
        <v>6500</v>
      </c>
      <c r="HOY32" s="747" t="s">
        <v>6501</v>
      </c>
      <c r="HOZ32" s="747" t="s">
        <v>6502</v>
      </c>
      <c r="HPA32" s="747" t="s">
        <v>6503</v>
      </c>
      <c r="HPB32" s="747" t="s">
        <v>6504</v>
      </c>
      <c r="HPC32" s="747" t="s">
        <v>6505</v>
      </c>
      <c r="HPD32" s="747" t="s">
        <v>6506</v>
      </c>
      <c r="HPE32" s="747" t="s">
        <v>6507</v>
      </c>
      <c r="HPF32" s="747" t="s">
        <v>6508</v>
      </c>
      <c r="HPG32" s="747" t="s">
        <v>6509</v>
      </c>
      <c r="HPH32" s="747" t="s">
        <v>6510</v>
      </c>
      <c r="HPI32" s="747" t="s">
        <v>6511</v>
      </c>
      <c r="HPJ32" s="747" t="s">
        <v>6512</v>
      </c>
      <c r="HPK32" s="747" t="s">
        <v>6513</v>
      </c>
      <c r="HPL32" s="747" t="s">
        <v>6514</v>
      </c>
      <c r="HPM32" s="747" t="s">
        <v>6515</v>
      </c>
      <c r="HPN32" s="747" t="s">
        <v>6516</v>
      </c>
      <c r="HPO32" s="747" t="s">
        <v>6517</v>
      </c>
      <c r="HPP32" s="747" t="s">
        <v>6518</v>
      </c>
      <c r="HPQ32" s="747" t="s">
        <v>6519</v>
      </c>
      <c r="HPR32" s="747" t="s">
        <v>6520</v>
      </c>
      <c r="HPS32" s="747" t="s">
        <v>6521</v>
      </c>
      <c r="HPT32" s="747" t="s">
        <v>6522</v>
      </c>
      <c r="HPU32" s="747" t="s">
        <v>6523</v>
      </c>
      <c r="HPV32" s="747" t="s">
        <v>6524</v>
      </c>
      <c r="HPW32" s="747" t="s">
        <v>6525</v>
      </c>
      <c r="HPX32" s="747" t="s">
        <v>6526</v>
      </c>
      <c r="HPY32" s="747" t="s">
        <v>6527</v>
      </c>
      <c r="HPZ32" s="747" t="s">
        <v>6528</v>
      </c>
      <c r="HQA32" s="747" t="s">
        <v>6529</v>
      </c>
      <c r="HQB32" s="747" t="s">
        <v>6530</v>
      </c>
      <c r="HQC32" s="747" t="s">
        <v>6531</v>
      </c>
      <c r="HQD32" s="747" t="s">
        <v>6532</v>
      </c>
      <c r="HQE32" s="747" t="s">
        <v>6533</v>
      </c>
      <c r="HQF32" s="747" t="s">
        <v>6534</v>
      </c>
      <c r="HQG32" s="747" t="s">
        <v>6535</v>
      </c>
      <c r="HQH32" s="747" t="s">
        <v>6536</v>
      </c>
      <c r="HQI32" s="747" t="s">
        <v>6537</v>
      </c>
      <c r="HQJ32" s="747" t="s">
        <v>6538</v>
      </c>
      <c r="HQK32" s="747" t="s">
        <v>6539</v>
      </c>
      <c r="HQL32" s="747" t="s">
        <v>6540</v>
      </c>
      <c r="HQM32" s="747" t="s">
        <v>6541</v>
      </c>
      <c r="HQN32" s="747" t="s">
        <v>6542</v>
      </c>
      <c r="HQO32" s="747" t="s">
        <v>6543</v>
      </c>
      <c r="HQP32" s="747" t="s">
        <v>6544</v>
      </c>
      <c r="HQQ32" s="747" t="s">
        <v>6545</v>
      </c>
      <c r="HQR32" s="747" t="s">
        <v>6546</v>
      </c>
      <c r="HQS32" s="747" t="s">
        <v>6547</v>
      </c>
      <c r="HQT32" s="747" t="s">
        <v>6548</v>
      </c>
      <c r="HQU32" s="747" t="s">
        <v>6549</v>
      </c>
      <c r="HQV32" s="747" t="s">
        <v>6550</v>
      </c>
      <c r="HQW32" s="747" t="s">
        <v>6551</v>
      </c>
      <c r="HQX32" s="747" t="s">
        <v>6552</v>
      </c>
      <c r="HQY32" s="747" t="s">
        <v>6553</v>
      </c>
      <c r="HQZ32" s="747" t="s">
        <v>6554</v>
      </c>
      <c r="HRA32" s="747" t="s">
        <v>6555</v>
      </c>
      <c r="HRB32" s="747" t="s">
        <v>6556</v>
      </c>
      <c r="HRC32" s="747" t="s">
        <v>6557</v>
      </c>
      <c r="HRD32" s="747" t="s">
        <v>6558</v>
      </c>
      <c r="HRE32" s="747" t="s">
        <v>6559</v>
      </c>
      <c r="HRF32" s="747" t="s">
        <v>6560</v>
      </c>
      <c r="HRG32" s="747" t="s">
        <v>6561</v>
      </c>
      <c r="HRH32" s="747" t="s">
        <v>6562</v>
      </c>
      <c r="HRI32" s="747" t="s">
        <v>6563</v>
      </c>
      <c r="HRJ32" s="747" t="s">
        <v>6564</v>
      </c>
      <c r="HRK32" s="747" t="s">
        <v>6565</v>
      </c>
      <c r="HRL32" s="747" t="s">
        <v>6566</v>
      </c>
      <c r="HRM32" s="747" t="s">
        <v>6567</v>
      </c>
      <c r="HRN32" s="747" t="s">
        <v>6568</v>
      </c>
      <c r="HRO32" s="747" t="s">
        <v>6569</v>
      </c>
      <c r="HRP32" s="747" t="s">
        <v>6570</v>
      </c>
      <c r="HRQ32" s="747" t="s">
        <v>6571</v>
      </c>
      <c r="HRR32" s="747" t="s">
        <v>6572</v>
      </c>
      <c r="HRS32" s="747" t="s">
        <v>6573</v>
      </c>
      <c r="HRT32" s="747" t="s">
        <v>6574</v>
      </c>
      <c r="HRU32" s="747" t="s">
        <v>6575</v>
      </c>
      <c r="HRV32" s="747" t="s">
        <v>6576</v>
      </c>
      <c r="HRW32" s="747" t="s">
        <v>6577</v>
      </c>
      <c r="HRX32" s="747" t="s">
        <v>6578</v>
      </c>
      <c r="HRY32" s="747" t="s">
        <v>6579</v>
      </c>
      <c r="HRZ32" s="747" t="s">
        <v>6580</v>
      </c>
      <c r="HSA32" s="747" t="s">
        <v>6581</v>
      </c>
      <c r="HSB32" s="747" t="s">
        <v>6582</v>
      </c>
      <c r="HSC32" s="747" t="s">
        <v>6583</v>
      </c>
      <c r="HSD32" s="747" t="s">
        <v>6584</v>
      </c>
      <c r="HSE32" s="747" t="s">
        <v>6585</v>
      </c>
      <c r="HSF32" s="747" t="s">
        <v>6586</v>
      </c>
      <c r="HSG32" s="747" t="s">
        <v>6587</v>
      </c>
      <c r="HSH32" s="747" t="s">
        <v>6588</v>
      </c>
      <c r="HSI32" s="747" t="s">
        <v>6589</v>
      </c>
      <c r="HSJ32" s="747" t="s">
        <v>6590</v>
      </c>
      <c r="HSK32" s="747" t="s">
        <v>6591</v>
      </c>
      <c r="HSL32" s="747" t="s">
        <v>6592</v>
      </c>
      <c r="HSM32" s="747" t="s">
        <v>6593</v>
      </c>
      <c r="HSN32" s="747" t="s">
        <v>6594</v>
      </c>
      <c r="HSO32" s="747" t="s">
        <v>6595</v>
      </c>
      <c r="HSP32" s="747" t="s">
        <v>6596</v>
      </c>
      <c r="HSQ32" s="747" t="s">
        <v>6597</v>
      </c>
      <c r="HSR32" s="747" t="s">
        <v>6598</v>
      </c>
      <c r="HSS32" s="747" t="s">
        <v>6599</v>
      </c>
      <c r="HST32" s="747" t="s">
        <v>6600</v>
      </c>
      <c r="HSU32" s="747" t="s">
        <v>6601</v>
      </c>
      <c r="HSV32" s="747" t="s">
        <v>6602</v>
      </c>
      <c r="HSW32" s="747" t="s">
        <v>6603</v>
      </c>
      <c r="HSX32" s="747" t="s">
        <v>6604</v>
      </c>
      <c r="HSY32" s="747" t="s">
        <v>6605</v>
      </c>
      <c r="HSZ32" s="747" t="s">
        <v>6606</v>
      </c>
      <c r="HTA32" s="747" t="s">
        <v>6607</v>
      </c>
      <c r="HTB32" s="747" t="s">
        <v>6608</v>
      </c>
      <c r="HTC32" s="747" t="s">
        <v>6609</v>
      </c>
      <c r="HTD32" s="747" t="s">
        <v>6610</v>
      </c>
      <c r="HTE32" s="747" t="s">
        <v>6611</v>
      </c>
      <c r="HTF32" s="747" t="s">
        <v>6612</v>
      </c>
      <c r="HTG32" s="747" t="s">
        <v>6613</v>
      </c>
      <c r="HTH32" s="747" t="s">
        <v>6614</v>
      </c>
      <c r="HTI32" s="747" t="s">
        <v>6615</v>
      </c>
      <c r="HTJ32" s="747" t="s">
        <v>6616</v>
      </c>
      <c r="HTK32" s="747" t="s">
        <v>6617</v>
      </c>
      <c r="HTL32" s="747" t="s">
        <v>6618</v>
      </c>
      <c r="HTM32" s="747" t="s">
        <v>6619</v>
      </c>
      <c r="HTN32" s="747" t="s">
        <v>6620</v>
      </c>
      <c r="HTO32" s="747" t="s">
        <v>6621</v>
      </c>
      <c r="HTP32" s="747" t="s">
        <v>6622</v>
      </c>
      <c r="HTQ32" s="747" t="s">
        <v>6623</v>
      </c>
      <c r="HTR32" s="747" t="s">
        <v>6624</v>
      </c>
      <c r="HTS32" s="747" t="s">
        <v>6625</v>
      </c>
      <c r="HTT32" s="747" t="s">
        <v>6626</v>
      </c>
      <c r="HTU32" s="747" t="s">
        <v>6627</v>
      </c>
      <c r="HTV32" s="747" t="s">
        <v>6628</v>
      </c>
      <c r="HTW32" s="747" t="s">
        <v>6629</v>
      </c>
      <c r="HTX32" s="747" t="s">
        <v>6630</v>
      </c>
      <c r="HTY32" s="747" t="s">
        <v>6631</v>
      </c>
      <c r="HTZ32" s="747" t="s">
        <v>6632</v>
      </c>
      <c r="HUA32" s="747" t="s">
        <v>6633</v>
      </c>
      <c r="HUB32" s="747" t="s">
        <v>6634</v>
      </c>
      <c r="HUC32" s="747" t="s">
        <v>6635</v>
      </c>
      <c r="HUD32" s="747" t="s">
        <v>6636</v>
      </c>
      <c r="HUE32" s="747" t="s">
        <v>6637</v>
      </c>
      <c r="HUF32" s="747" t="s">
        <v>6638</v>
      </c>
      <c r="HUG32" s="747" t="s">
        <v>6639</v>
      </c>
      <c r="HUH32" s="747" t="s">
        <v>6640</v>
      </c>
      <c r="HUI32" s="747" t="s">
        <v>6641</v>
      </c>
      <c r="HUJ32" s="747" t="s">
        <v>6642</v>
      </c>
      <c r="HUK32" s="747" t="s">
        <v>6643</v>
      </c>
      <c r="HUL32" s="747" t="s">
        <v>6644</v>
      </c>
      <c r="HUM32" s="747" t="s">
        <v>6645</v>
      </c>
      <c r="HUN32" s="747" t="s">
        <v>6646</v>
      </c>
      <c r="HUO32" s="747" t="s">
        <v>6647</v>
      </c>
      <c r="HUP32" s="747" t="s">
        <v>6648</v>
      </c>
      <c r="HUQ32" s="747" t="s">
        <v>6649</v>
      </c>
      <c r="HUR32" s="747" t="s">
        <v>6650</v>
      </c>
      <c r="HUS32" s="747" t="s">
        <v>6651</v>
      </c>
      <c r="HUT32" s="747" t="s">
        <v>6652</v>
      </c>
      <c r="HUU32" s="747" t="s">
        <v>6653</v>
      </c>
      <c r="HUV32" s="747" t="s">
        <v>6654</v>
      </c>
      <c r="HUW32" s="747" t="s">
        <v>6655</v>
      </c>
      <c r="HUX32" s="747" t="s">
        <v>6656</v>
      </c>
      <c r="HUY32" s="747" t="s">
        <v>6657</v>
      </c>
      <c r="HUZ32" s="747" t="s">
        <v>6658</v>
      </c>
      <c r="HVA32" s="747" t="s">
        <v>6659</v>
      </c>
      <c r="HVB32" s="747" t="s">
        <v>6660</v>
      </c>
      <c r="HVC32" s="747" t="s">
        <v>6661</v>
      </c>
      <c r="HVD32" s="747" t="s">
        <v>6662</v>
      </c>
      <c r="HVE32" s="747" t="s">
        <v>6663</v>
      </c>
      <c r="HVF32" s="747" t="s">
        <v>6664</v>
      </c>
      <c r="HVG32" s="747" t="s">
        <v>6665</v>
      </c>
      <c r="HVH32" s="747" t="s">
        <v>6666</v>
      </c>
      <c r="HVI32" s="747" t="s">
        <v>6667</v>
      </c>
      <c r="HVJ32" s="747" t="s">
        <v>6668</v>
      </c>
      <c r="HVK32" s="747" t="s">
        <v>6669</v>
      </c>
      <c r="HVL32" s="747" t="s">
        <v>6670</v>
      </c>
      <c r="HVM32" s="747" t="s">
        <v>6671</v>
      </c>
      <c r="HVN32" s="747" t="s">
        <v>6672</v>
      </c>
      <c r="HVO32" s="747" t="s">
        <v>6673</v>
      </c>
      <c r="HVP32" s="747" t="s">
        <v>6674</v>
      </c>
      <c r="HVQ32" s="747" t="s">
        <v>6675</v>
      </c>
      <c r="HVR32" s="747" t="s">
        <v>6676</v>
      </c>
      <c r="HVS32" s="747" t="s">
        <v>6677</v>
      </c>
      <c r="HVT32" s="747" t="s">
        <v>6678</v>
      </c>
      <c r="HVU32" s="747" t="s">
        <v>6679</v>
      </c>
      <c r="HVV32" s="747" t="s">
        <v>6680</v>
      </c>
      <c r="HVW32" s="747" t="s">
        <v>6681</v>
      </c>
      <c r="HVX32" s="747" t="s">
        <v>6682</v>
      </c>
      <c r="HVY32" s="747" t="s">
        <v>6683</v>
      </c>
      <c r="HVZ32" s="747" t="s">
        <v>6684</v>
      </c>
      <c r="HWA32" s="747" t="s">
        <v>6685</v>
      </c>
      <c r="HWB32" s="747" t="s">
        <v>6686</v>
      </c>
      <c r="HWC32" s="747" t="s">
        <v>6687</v>
      </c>
      <c r="HWD32" s="747" t="s">
        <v>6688</v>
      </c>
      <c r="HWE32" s="747" t="s">
        <v>6689</v>
      </c>
      <c r="HWF32" s="747" t="s">
        <v>6690</v>
      </c>
      <c r="HWG32" s="747" t="s">
        <v>6691</v>
      </c>
      <c r="HWH32" s="747" t="s">
        <v>6692</v>
      </c>
      <c r="HWI32" s="747" t="s">
        <v>6693</v>
      </c>
      <c r="HWJ32" s="747" t="s">
        <v>6694</v>
      </c>
      <c r="HWK32" s="747" t="s">
        <v>6695</v>
      </c>
      <c r="HWL32" s="747" t="s">
        <v>6696</v>
      </c>
      <c r="HWM32" s="747" t="s">
        <v>6697</v>
      </c>
      <c r="HWN32" s="747" t="s">
        <v>6698</v>
      </c>
      <c r="HWO32" s="747" t="s">
        <v>6699</v>
      </c>
      <c r="HWP32" s="747" t="s">
        <v>6700</v>
      </c>
      <c r="HWQ32" s="747" t="s">
        <v>6701</v>
      </c>
      <c r="HWR32" s="747" t="s">
        <v>6702</v>
      </c>
      <c r="HWS32" s="747" t="s">
        <v>6703</v>
      </c>
      <c r="HWT32" s="747" t="s">
        <v>6704</v>
      </c>
      <c r="HWU32" s="747" t="s">
        <v>6705</v>
      </c>
      <c r="HWV32" s="747" t="s">
        <v>6706</v>
      </c>
      <c r="HWW32" s="747" t="s">
        <v>6707</v>
      </c>
      <c r="HWX32" s="747" t="s">
        <v>6708</v>
      </c>
      <c r="HWY32" s="747" t="s">
        <v>6709</v>
      </c>
      <c r="HWZ32" s="747" t="s">
        <v>6710</v>
      </c>
      <c r="HXA32" s="747" t="s">
        <v>6711</v>
      </c>
      <c r="HXB32" s="747" t="s">
        <v>6712</v>
      </c>
      <c r="HXC32" s="747" t="s">
        <v>6713</v>
      </c>
      <c r="HXD32" s="747" t="s">
        <v>6714</v>
      </c>
      <c r="HXE32" s="747" t="s">
        <v>6715</v>
      </c>
      <c r="HXF32" s="747" t="s">
        <v>6716</v>
      </c>
      <c r="HXG32" s="747" t="s">
        <v>6717</v>
      </c>
      <c r="HXH32" s="747" t="s">
        <v>6718</v>
      </c>
      <c r="HXI32" s="747" t="s">
        <v>6719</v>
      </c>
      <c r="HXJ32" s="747" t="s">
        <v>6720</v>
      </c>
      <c r="HXK32" s="747" t="s">
        <v>6721</v>
      </c>
      <c r="HXL32" s="747" t="s">
        <v>6722</v>
      </c>
      <c r="HXM32" s="747" t="s">
        <v>6723</v>
      </c>
      <c r="HXN32" s="747" t="s">
        <v>6724</v>
      </c>
      <c r="HXO32" s="747" t="s">
        <v>6725</v>
      </c>
      <c r="HXP32" s="747" t="s">
        <v>6726</v>
      </c>
      <c r="HXQ32" s="747" t="s">
        <v>6727</v>
      </c>
      <c r="HXR32" s="747" t="s">
        <v>6728</v>
      </c>
      <c r="HXS32" s="747" t="s">
        <v>6729</v>
      </c>
      <c r="HXT32" s="747" t="s">
        <v>6730</v>
      </c>
      <c r="HXU32" s="747" t="s">
        <v>6731</v>
      </c>
      <c r="HXV32" s="747" t="s">
        <v>6732</v>
      </c>
      <c r="HXW32" s="747" t="s">
        <v>6733</v>
      </c>
      <c r="HXX32" s="747" t="s">
        <v>6734</v>
      </c>
      <c r="HXY32" s="747" t="s">
        <v>6735</v>
      </c>
      <c r="HXZ32" s="747" t="s">
        <v>6736</v>
      </c>
      <c r="HYA32" s="747" t="s">
        <v>6737</v>
      </c>
      <c r="HYB32" s="747" t="s">
        <v>6738</v>
      </c>
      <c r="HYC32" s="747" t="s">
        <v>6739</v>
      </c>
      <c r="HYD32" s="747" t="s">
        <v>6740</v>
      </c>
      <c r="HYE32" s="747" t="s">
        <v>6741</v>
      </c>
      <c r="HYF32" s="747" t="s">
        <v>6742</v>
      </c>
      <c r="HYG32" s="747" t="s">
        <v>6743</v>
      </c>
      <c r="HYH32" s="747" t="s">
        <v>6744</v>
      </c>
      <c r="HYI32" s="747" t="s">
        <v>6745</v>
      </c>
      <c r="HYJ32" s="747" t="s">
        <v>6746</v>
      </c>
      <c r="HYK32" s="747" t="s">
        <v>6747</v>
      </c>
      <c r="HYL32" s="747" t="s">
        <v>6748</v>
      </c>
      <c r="HYM32" s="747" t="s">
        <v>6749</v>
      </c>
      <c r="HYN32" s="747" t="s">
        <v>6750</v>
      </c>
      <c r="HYO32" s="747" t="s">
        <v>6751</v>
      </c>
      <c r="HYP32" s="747" t="s">
        <v>6752</v>
      </c>
      <c r="HYQ32" s="747" t="s">
        <v>6753</v>
      </c>
      <c r="HYR32" s="747" t="s">
        <v>6754</v>
      </c>
      <c r="HYS32" s="747" t="s">
        <v>6755</v>
      </c>
      <c r="HYT32" s="747" t="s">
        <v>6756</v>
      </c>
      <c r="HYU32" s="747" t="s">
        <v>6757</v>
      </c>
      <c r="HYV32" s="747" t="s">
        <v>6758</v>
      </c>
      <c r="HYW32" s="747" t="s">
        <v>6759</v>
      </c>
      <c r="HYX32" s="747" t="s">
        <v>6760</v>
      </c>
      <c r="HYY32" s="747" t="s">
        <v>6761</v>
      </c>
      <c r="HYZ32" s="747" t="s">
        <v>6762</v>
      </c>
      <c r="HZA32" s="747" t="s">
        <v>6763</v>
      </c>
      <c r="HZB32" s="747" t="s">
        <v>6764</v>
      </c>
      <c r="HZC32" s="747" t="s">
        <v>6765</v>
      </c>
      <c r="HZD32" s="747" t="s">
        <v>6766</v>
      </c>
      <c r="HZE32" s="747" t="s">
        <v>6767</v>
      </c>
      <c r="HZF32" s="747" t="s">
        <v>6768</v>
      </c>
      <c r="HZG32" s="747" t="s">
        <v>6769</v>
      </c>
      <c r="HZH32" s="747" t="s">
        <v>6770</v>
      </c>
      <c r="HZI32" s="747" t="s">
        <v>6771</v>
      </c>
      <c r="HZJ32" s="747" t="s">
        <v>6772</v>
      </c>
      <c r="HZK32" s="747" t="s">
        <v>6773</v>
      </c>
      <c r="HZL32" s="747" t="s">
        <v>6774</v>
      </c>
      <c r="HZM32" s="747" t="s">
        <v>6775</v>
      </c>
      <c r="HZN32" s="747" t="s">
        <v>6776</v>
      </c>
      <c r="HZO32" s="747" t="s">
        <v>6777</v>
      </c>
      <c r="HZP32" s="747" t="s">
        <v>6778</v>
      </c>
      <c r="HZQ32" s="747" t="s">
        <v>6779</v>
      </c>
      <c r="HZR32" s="747" t="s">
        <v>6780</v>
      </c>
      <c r="HZS32" s="747" t="s">
        <v>6781</v>
      </c>
      <c r="HZT32" s="747" t="s">
        <v>6782</v>
      </c>
      <c r="HZU32" s="747" t="s">
        <v>6783</v>
      </c>
      <c r="HZV32" s="747" t="s">
        <v>6784</v>
      </c>
      <c r="HZW32" s="747" t="s">
        <v>6785</v>
      </c>
      <c r="HZX32" s="747" t="s">
        <v>6786</v>
      </c>
      <c r="HZY32" s="747" t="s">
        <v>6787</v>
      </c>
      <c r="HZZ32" s="747" t="s">
        <v>6788</v>
      </c>
      <c r="IAA32" s="747" t="s">
        <v>6789</v>
      </c>
      <c r="IAB32" s="747" t="s">
        <v>6790</v>
      </c>
      <c r="IAC32" s="747" t="s">
        <v>6791</v>
      </c>
      <c r="IAD32" s="747" t="s">
        <v>6792</v>
      </c>
      <c r="IAE32" s="747" t="s">
        <v>6793</v>
      </c>
      <c r="IAF32" s="747" t="s">
        <v>6794</v>
      </c>
      <c r="IAG32" s="747" t="s">
        <v>6795</v>
      </c>
      <c r="IAH32" s="747" t="s">
        <v>6796</v>
      </c>
      <c r="IAI32" s="747" t="s">
        <v>6797</v>
      </c>
      <c r="IAJ32" s="747" t="s">
        <v>6798</v>
      </c>
      <c r="IAK32" s="747" t="s">
        <v>6799</v>
      </c>
      <c r="IAL32" s="747" t="s">
        <v>6800</v>
      </c>
      <c r="IAM32" s="747" t="s">
        <v>6801</v>
      </c>
      <c r="IAN32" s="747" t="s">
        <v>6802</v>
      </c>
      <c r="IAO32" s="747" t="s">
        <v>6803</v>
      </c>
      <c r="IAP32" s="747" t="s">
        <v>6804</v>
      </c>
      <c r="IAQ32" s="747" t="s">
        <v>6805</v>
      </c>
      <c r="IAR32" s="747" t="s">
        <v>6806</v>
      </c>
      <c r="IAS32" s="747" t="s">
        <v>6807</v>
      </c>
      <c r="IAT32" s="747" t="s">
        <v>6808</v>
      </c>
      <c r="IAU32" s="747" t="s">
        <v>6809</v>
      </c>
      <c r="IAV32" s="747" t="s">
        <v>6810</v>
      </c>
      <c r="IAW32" s="747" t="s">
        <v>6811</v>
      </c>
      <c r="IAX32" s="747" t="s">
        <v>6812</v>
      </c>
      <c r="IAY32" s="747" t="s">
        <v>6813</v>
      </c>
      <c r="IAZ32" s="747" t="s">
        <v>6814</v>
      </c>
      <c r="IBA32" s="747" t="s">
        <v>6815</v>
      </c>
      <c r="IBB32" s="747" t="s">
        <v>6816</v>
      </c>
      <c r="IBC32" s="747" t="s">
        <v>6817</v>
      </c>
      <c r="IBD32" s="747" t="s">
        <v>6818</v>
      </c>
      <c r="IBE32" s="747" t="s">
        <v>6819</v>
      </c>
      <c r="IBF32" s="747" t="s">
        <v>6820</v>
      </c>
      <c r="IBG32" s="747" t="s">
        <v>6821</v>
      </c>
      <c r="IBH32" s="747" t="s">
        <v>6822</v>
      </c>
      <c r="IBI32" s="747" t="s">
        <v>6823</v>
      </c>
      <c r="IBJ32" s="747" t="s">
        <v>6824</v>
      </c>
      <c r="IBK32" s="747" t="s">
        <v>6825</v>
      </c>
      <c r="IBL32" s="747" t="s">
        <v>6826</v>
      </c>
      <c r="IBM32" s="747" t="s">
        <v>6827</v>
      </c>
      <c r="IBN32" s="747" t="s">
        <v>6828</v>
      </c>
      <c r="IBO32" s="747" t="s">
        <v>6829</v>
      </c>
      <c r="IBP32" s="747" t="s">
        <v>6830</v>
      </c>
      <c r="IBQ32" s="747" t="s">
        <v>6831</v>
      </c>
      <c r="IBR32" s="747" t="s">
        <v>6832</v>
      </c>
      <c r="IBS32" s="747" t="s">
        <v>6833</v>
      </c>
      <c r="IBT32" s="747" t="s">
        <v>6834</v>
      </c>
      <c r="IBU32" s="747" t="s">
        <v>6835</v>
      </c>
      <c r="IBV32" s="747" t="s">
        <v>6836</v>
      </c>
      <c r="IBW32" s="747" t="s">
        <v>6837</v>
      </c>
      <c r="IBX32" s="747" t="s">
        <v>6838</v>
      </c>
      <c r="IBY32" s="747" t="s">
        <v>6839</v>
      </c>
      <c r="IBZ32" s="747" t="s">
        <v>6840</v>
      </c>
      <c r="ICA32" s="747" t="s">
        <v>6841</v>
      </c>
      <c r="ICB32" s="747" t="s">
        <v>6842</v>
      </c>
      <c r="ICC32" s="747" t="s">
        <v>6843</v>
      </c>
      <c r="ICD32" s="747" t="s">
        <v>6844</v>
      </c>
      <c r="ICE32" s="747" t="s">
        <v>6845</v>
      </c>
      <c r="ICF32" s="747" t="s">
        <v>6846</v>
      </c>
      <c r="ICG32" s="747" t="s">
        <v>6847</v>
      </c>
      <c r="ICH32" s="747" t="s">
        <v>6848</v>
      </c>
      <c r="ICI32" s="747" t="s">
        <v>6849</v>
      </c>
      <c r="ICJ32" s="747" t="s">
        <v>6850</v>
      </c>
      <c r="ICK32" s="747" t="s">
        <v>6851</v>
      </c>
      <c r="ICL32" s="747" t="s">
        <v>6852</v>
      </c>
      <c r="ICM32" s="747" t="s">
        <v>6853</v>
      </c>
      <c r="ICN32" s="747" t="s">
        <v>6854</v>
      </c>
      <c r="ICO32" s="747" t="s">
        <v>6855</v>
      </c>
      <c r="ICP32" s="747" t="s">
        <v>6856</v>
      </c>
      <c r="ICQ32" s="747" t="s">
        <v>6857</v>
      </c>
      <c r="ICR32" s="747" t="s">
        <v>6858</v>
      </c>
      <c r="ICS32" s="747" t="s">
        <v>6859</v>
      </c>
      <c r="ICT32" s="747" t="s">
        <v>6860</v>
      </c>
      <c r="ICU32" s="747" t="s">
        <v>6861</v>
      </c>
      <c r="ICV32" s="747" t="s">
        <v>6862</v>
      </c>
      <c r="ICW32" s="747" t="s">
        <v>6863</v>
      </c>
      <c r="ICX32" s="747" t="s">
        <v>6864</v>
      </c>
      <c r="ICY32" s="747" t="s">
        <v>6865</v>
      </c>
      <c r="ICZ32" s="747" t="s">
        <v>6866</v>
      </c>
      <c r="IDA32" s="747" t="s">
        <v>6867</v>
      </c>
      <c r="IDB32" s="747" t="s">
        <v>6868</v>
      </c>
      <c r="IDC32" s="747" t="s">
        <v>6869</v>
      </c>
      <c r="IDD32" s="747" t="s">
        <v>6870</v>
      </c>
      <c r="IDE32" s="747" t="s">
        <v>6871</v>
      </c>
      <c r="IDF32" s="747" t="s">
        <v>6872</v>
      </c>
      <c r="IDG32" s="747" t="s">
        <v>6873</v>
      </c>
      <c r="IDH32" s="747" t="s">
        <v>6874</v>
      </c>
      <c r="IDI32" s="747" t="s">
        <v>6875</v>
      </c>
      <c r="IDJ32" s="747" t="s">
        <v>6876</v>
      </c>
      <c r="IDK32" s="747" t="s">
        <v>6877</v>
      </c>
      <c r="IDL32" s="747" t="s">
        <v>6878</v>
      </c>
      <c r="IDM32" s="747" t="s">
        <v>6879</v>
      </c>
      <c r="IDN32" s="747" t="s">
        <v>6880</v>
      </c>
      <c r="IDO32" s="747" t="s">
        <v>6881</v>
      </c>
      <c r="IDP32" s="747" t="s">
        <v>6882</v>
      </c>
      <c r="IDQ32" s="747" t="s">
        <v>6883</v>
      </c>
      <c r="IDR32" s="747" t="s">
        <v>6884</v>
      </c>
      <c r="IDS32" s="747" t="s">
        <v>6885</v>
      </c>
      <c r="IDT32" s="747" t="s">
        <v>6886</v>
      </c>
      <c r="IDU32" s="747" t="s">
        <v>6887</v>
      </c>
      <c r="IDV32" s="747" t="s">
        <v>6888</v>
      </c>
      <c r="IDW32" s="747" t="s">
        <v>6889</v>
      </c>
      <c r="IDX32" s="747" t="s">
        <v>6890</v>
      </c>
      <c r="IDY32" s="747" t="s">
        <v>6891</v>
      </c>
      <c r="IDZ32" s="747" t="s">
        <v>6892</v>
      </c>
      <c r="IEA32" s="747" t="s">
        <v>6893</v>
      </c>
      <c r="IEB32" s="747" t="s">
        <v>6894</v>
      </c>
      <c r="IEC32" s="747" t="s">
        <v>6895</v>
      </c>
      <c r="IED32" s="747" t="s">
        <v>6896</v>
      </c>
      <c r="IEE32" s="747" t="s">
        <v>6897</v>
      </c>
      <c r="IEF32" s="747" t="s">
        <v>6898</v>
      </c>
      <c r="IEG32" s="747" t="s">
        <v>6899</v>
      </c>
      <c r="IEH32" s="747" t="s">
        <v>6900</v>
      </c>
      <c r="IEI32" s="747" t="s">
        <v>6901</v>
      </c>
      <c r="IEJ32" s="747" t="s">
        <v>6902</v>
      </c>
      <c r="IEK32" s="747" t="s">
        <v>6903</v>
      </c>
      <c r="IEL32" s="747" t="s">
        <v>6904</v>
      </c>
      <c r="IEM32" s="747" t="s">
        <v>6905</v>
      </c>
      <c r="IEN32" s="747" t="s">
        <v>6906</v>
      </c>
      <c r="IEO32" s="747" t="s">
        <v>6907</v>
      </c>
      <c r="IEP32" s="747" t="s">
        <v>6908</v>
      </c>
      <c r="IEQ32" s="747" t="s">
        <v>6909</v>
      </c>
      <c r="IER32" s="747" t="s">
        <v>6910</v>
      </c>
      <c r="IES32" s="747" t="s">
        <v>6911</v>
      </c>
      <c r="IET32" s="747" t="s">
        <v>6912</v>
      </c>
      <c r="IEU32" s="747" t="s">
        <v>6913</v>
      </c>
      <c r="IEV32" s="747" t="s">
        <v>6914</v>
      </c>
      <c r="IEW32" s="747" t="s">
        <v>6915</v>
      </c>
      <c r="IEX32" s="747" t="s">
        <v>6916</v>
      </c>
      <c r="IEY32" s="747" t="s">
        <v>6917</v>
      </c>
      <c r="IEZ32" s="747" t="s">
        <v>6918</v>
      </c>
      <c r="IFA32" s="747" t="s">
        <v>6919</v>
      </c>
      <c r="IFB32" s="747" t="s">
        <v>6920</v>
      </c>
      <c r="IFC32" s="747" t="s">
        <v>6921</v>
      </c>
      <c r="IFD32" s="747" t="s">
        <v>6922</v>
      </c>
      <c r="IFE32" s="747" t="s">
        <v>6923</v>
      </c>
      <c r="IFF32" s="747" t="s">
        <v>6924</v>
      </c>
      <c r="IFG32" s="747" t="s">
        <v>6925</v>
      </c>
      <c r="IFH32" s="747" t="s">
        <v>6926</v>
      </c>
      <c r="IFI32" s="747" t="s">
        <v>6927</v>
      </c>
      <c r="IFJ32" s="747" t="s">
        <v>6928</v>
      </c>
      <c r="IFK32" s="747" t="s">
        <v>6929</v>
      </c>
      <c r="IFL32" s="747" t="s">
        <v>6930</v>
      </c>
      <c r="IFM32" s="747" t="s">
        <v>6931</v>
      </c>
      <c r="IFN32" s="747" t="s">
        <v>6932</v>
      </c>
      <c r="IFO32" s="747" t="s">
        <v>6933</v>
      </c>
      <c r="IFP32" s="747" t="s">
        <v>6934</v>
      </c>
      <c r="IFQ32" s="747" t="s">
        <v>6935</v>
      </c>
      <c r="IFR32" s="747" t="s">
        <v>6936</v>
      </c>
      <c r="IFS32" s="747" t="s">
        <v>6937</v>
      </c>
      <c r="IFT32" s="747" t="s">
        <v>6938</v>
      </c>
      <c r="IFU32" s="747" t="s">
        <v>6939</v>
      </c>
      <c r="IFV32" s="747" t="s">
        <v>6940</v>
      </c>
      <c r="IFW32" s="747" t="s">
        <v>6941</v>
      </c>
      <c r="IFX32" s="747" t="s">
        <v>6942</v>
      </c>
      <c r="IFY32" s="747" t="s">
        <v>6943</v>
      </c>
      <c r="IFZ32" s="747" t="s">
        <v>6944</v>
      </c>
      <c r="IGA32" s="747" t="s">
        <v>6945</v>
      </c>
      <c r="IGB32" s="747" t="s">
        <v>6946</v>
      </c>
      <c r="IGC32" s="747" t="s">
        <v>6947</v>
      </c>
      <c r="IGD32" s="747" t="s">
        <v>6948</v>
      </c>
      <c r="IGE32" s="747" t="s">
        <v>6949</v>
      </c>
      <c r="IGF32" s="747" t="s">
        <v>6950</v>
      </c>
      <c r="IGG32" s="747" t="s">
        <v>6951</v>
      </c>
      <c r="IGH32" s="747" t="s">
        <v>6952</v>
      </c>
      <c r="IGI32" s="747" t="s">
        <v>6953</v>
      </c>
      <c r="IGJ32" s="747" t="s">
        <v>6954</v>
      </c>
      <c r="IGK32" s="747" t="s">
        <v>6955</v>
      </c>
      <c r="IGL32" s="747" t="s">
        <v>6956</v>
      </c>
      <c r="IGM32" s="747" t="s">
        <v>6957</v>
      </c>
      <c r="IGN32" s="747" t="s">
        <v>6958</v>
      </c>
      <c r="IGO32" s="747" t="s">
        <v>6959</v>
      </c>
      <c r="IGP32" s="747" t="s">
        <v>6960</v>
      </c>
      <c r="IGQ32" s="747" t="s">
        <v>6961</v>
      </c>
      <c r="IGR32" s="747" t="s">
        <v>6962</v>
      </c>
      <c r="IGS32" s="747" t="s">
        <v>6963</v>
      </c>
      <c r="IGT32" s="747" t="s">
        <v>6964</v>
      </c>
      <c r="IGU32" s="747" t="s">
        <v>6965</v>
      </c>
      <c r="IGV32" s="747" t="s">
        <v>6966</v>
      </c>
      <c r="IGW32" s="747" t="s">
        <v>6967</v>
      </c>
      <c r="IGX32" s="747" t="s">
        <v>6968</v>
      </c>
      <c r="IGY32" s="747" t="s">
        <v>6969</v>
      </c>
      <c r="IGZ32" s="747" t="s">
        <v>6970</v>
      </c>
      <c r="IHA32" s="747" t="s">
        <v>6971</v>
      </c>
      <c r="IHB32" s="747" t="s">
        <v>6972</v>
      </c>
      <c r="IHC32" s="747" t="s">
        <v>6973</v>
      </c>
      <c r="IHD32" s="747" t="s">
        <v>6974</v>
      </c>
      <c r="IHE32" s="747" t="s">
        <v>6975</v>
      </c>
      <c r="IHF32" s="747" t="s">
        <v>6976</v>
      </c>
      <c r="IHG32" s="747" t="s">
        <v>6977</v>
      </c>
      <c r="IHH32" s="747" t="s">
        <v>6978</v>
      </c>
      <c r="IHI32" s="747" t="s">
        <v>6979</v>
      </c>
      <c r="IHJ32" s="747" t="s">
        <v>6980</v>
      </c>
      <c r="IHK32" s="747" t="s">
        <v>6981</v>
      </c>
      <c r="IHL32" s="747" t="s">
        <v>6982</v>
      </c>
      <c r="IHM32" s="747" t="s">
        <v>6983</v>
      </c>
      <c r="IHN32" s="747" t="s">
        <v>6984</v>
      </c>
      <c r="IHO32" s="747" t="s">
        <v>6985</v>
      </c>
      <c r="IHP32" s="747" t="s">
        <v>6986</v>
      </c>
      <c r="IHQ32" s="747" t="s">
        <v>6987</v>
      </c>
      <c r="IHR32" s="747" t="s">
        <v>6988</v>
      </c>
      <c r="IHS32" s="747" t="s">
        <v>6989</v>
      </c>
      <c r="IHT32" s="747" t="s">
        <v>6990</v>
      </c>
      <c r="IHU32" s="747" t="s">
        <v>6991</v>
      </c>
      <c r="IHV32" s="747" t="s">
        <v>6992</v>
      </c>
      <c r="IHW32" s="747" t="s">
        <v>6993</v>
      </c>
      <c r="IHX32" s="747" t="s">
        <v>6994</v>
      </c>
      <c r="IHY32" s="747" t="s">
        <v>6995</v>
      </c>
      <c r="IHZ32" s="747" t="s">
        <v>6996</v>
      </c>
      <c r="IIA32" s="747" t="s">
        <v>6997</v>
      </c>
      <c r="IIB32" s="747" t="s">
        <v>6998</v>
      </c>
      <c r="IIC32" s="747" t="s">
        <v>6999</v>
      </c>
      <c r="IID32" s="747" t="s">
        <v>7000</v>
      </c>
      <c r="IIE32" s="747" t="s">
        <v>7001</v>
      </c>
      <c r="IIF32" s="747" t="s">
        <v>7002</v>
      </c>
      <c r="IIG32" s="747" t="s">
        <v>7003</v>
      </c>
      <c r="IIH32" s="747" t="s">
        <v>7004</v>
      </c>
      <c r="III32" s="747" t="s">
        <v>7005</v>
      </c>
      <c r="IIJ32" s="747" t="s">
        <v>7006</v>
      </c>
      <c r="IIK32" s="747" t="s">
        <v>7007</v>
      </c>
      <c r="IIL32" s="747" t="s">
        <v>7008</v>
      </c>
      <c r="IIM32" s="747" t="s">
        <v>7009</v>
      </c>
      <c r="IIN32" s="747" t="s">
        <v>7010</v>
      </c>
      <c r="IIO32" s="747" t="s">
        <v>7011</v>
      </c>
      <c r="IIP32" s="747" t="s">
        <v>7012</v>
      </c>
      <c r="IIQ32" s="747" t="s">
        <v>7013</v>
      </c>
      <c r="IIR32" s="747" t="s">
        <v>7014</v>
      </c>
      <c r="IIS32" s="747" t="s">
        <v>7015</v>
      </c>
      <c r="IIT32" s="747" t="s">
        <v>7016</v>
      </c>
      <c r="IIU32" s="747" t="s">
        <v>7017</v>
      </c>
      <c r="IIV32" s="747" t="s">
        <v>7018</v>
      </c>
      <c r="IIW32" s="747" t="s">
        <v>7019</v>
      </c>
      <c r="IIX32" s="747" t="s">
        <v>7020</v>
      </c>
      <c r="IIY32" s="747" t="s">
        <v>7021</v>
      </c>
      <c r="IIZ32" s="747" t="s">
        <v>7022</v>
      </c>
      <c r="IJA32" s="747" t="s">
        <v>7023</v>
      </c>
      <c r="IJB32" s="747" t="s">
        <v>7024</v>
      </c>
      <c r="IJC32" s="747" t="s">
        <v>7025</v>
      </c>
      <c r="IJD32" s="747" t="s">
        <v>7026</v>
      </c>
      <c r="IJE32" s="747" t="s">
        <v>7027</v>
      </c>
      <c r="IJF32" s="747" t="s">
        <v>7028</v>
      </c>
      <c r="IJG32" s="747" t="s">
        <v>7029</v>
      </c>
      <c r="IJH32" s="747" t="s">
        <v>7030</v>
      </c>
      <c r="IJI32" s="747" t="s">
        <v>7031</v>
      </c>
      <c r="IJJ32" s="747" t="s">
        <v>7032</v>
      </c>
      <c r="IJK32" s="747" t="s">
        <v>7033</v>
      </c>
      <c r="IJL32" s="747" t="s">
        <v>7034</v>
      </c>
      <c r="IJM32" s="747" t="s">
        <v>7035</v>
      </c>
      <c r="IJN32" s="747" t="s">
        <v>7036</v>
      </c>
      <c r="IJO32" s="747" t="s">
        <v>7037</v>
      </c>
      <c r="IJP32" s="747" t="s">
        <v>7038</v>
      </c>
      <c r="IJQ32" s="747" t="s">
        <v>7039</v>
      </c>
      <c r="IJR32" s="747" t="s">
        <v>7040</v>
      </c>
      <c r="IJS32" s="747" t="s">
        <v>7041</v>
      </c>
      <c r="IJT32" s="747" t="s">
        <v>7042</v>
      </c>
      <c r="IJU32" s="747" t="s">
        <v>7043</v>
      </c>
      <c r="IJV32" s="747" t="s">
        <v>7044</v>
      </c>
      <c r="IJW32" s="747" t="s">
        <v>7045</v>
      </c>
      <c r="IJX32" s="747" t="s">
        <v>7046</v>
      </c>
      <c r="IJY32" s="747" t="s">
        <v>7047</v>
      </c>
      <c r="IJZ32" s="747" t="s">
        <v>7048</v>
      </c>
      <c r="IKA32" s="747" t="s">
        <v>7049</v>
      </c>
      <c r="IKB32" s="747" t="s">
        <v>7050</v>
      </c>
      <c r="IKC32" s="747" t="s">
        <v>7051</v>
      </c>
      <c r="IKD32" s="747" t="s">
        <v>7052</v>
      </c>
      <c r="IKE32" s="747" t="s">
        <v>7053</v>
      </c>
      <c r="IKF32" s="747" t="s">
        <v>7054</v>
      </c>
      <c r="IKG32" s="747" t="s">
        <v>7055</v>
      </c>
      <c r="IKH32" s="747" t="s">
        <v>7056</v>
      </c>
      <c r="IKI32" s="747" t="s">
        <v>7057</v>
      </c>
      <c r="IKJ32" s="747" t="s">
        <v>7058</v>
      </c>
      <c r="IKK32" s="747" t="s">
        <v>7059</v>
      </c>
      <c r="IKL32" s="747" t="s">
        <v>7060</v>
      </c>
      <c r="IKM32" s="747" t="s">
        <v>7061</v>
      </c>
      <c r="IKN32" s="747" t="s">
        <v>7062</v>
      </c>
      <c r="IKO32" s="747" t="s">
        <v>7063</v>
      </c>
      <c r="IKP32" s="747" t="s">
        <v>7064</v>
      </c>
      <c r="IKQ32" s="747" t="s">
        <v>7065</v>
      </c>
      <c r="IKR32" s="747" t="s">
        <v>7066</v>
      </c>
      <c r="IKS32" s="747" t="s">
        <v>7067</v>
      </c>
      <c r="IKT32" s="747" t="s">
        <v>7068</v>
      </c>
      <c r="IKU32" s="747" t="s">
        <v>7069</v>
      </c>
      <c r="IKV32" s="747" t="s">
        <v>7070</v>
      </c>
      <c r="IKW32" s="747" t="s">
        <v>7071</v>
      </c>
      <c r="IKX32" s="747" t="s">
        <v>7072</v>
      </c>
      <c r="IKY32" s="747" t="s">
        <v>7073</v>
      </c>
      <c r="IKZ32" s="747" t="s">
        <v>7074</v>
      </c>
      <c r="ILA32" s="747" t="s">
        <v>7075</v>
      </c>
      <c r="ILB32" s="747" t="s">
        <v>7076</v>
      </c>
      <c r="ILC32" s="747" t="s">
        <v>7077</v>
      </c>
      <c r="ILD32" s="747" t="s">
        <v>7078</v>
      </c>
      <c r="ILE32" s="747" t="s">
        <v>7079</v>
      </c>
      <c r="ILF32" s="747" t="s">
        <v>7080</v>
      </c>
      <c r="ILG32" s="747" t="s">
        <v>7081</v>
      </c>
      <c r="ILH32" s="747" t="s">
        <v>7082</v>
      </c>
      <c r="ILI32" s="747" t="s">
        <v>7083</v>
      </c>
      <c r="ILJ32" s="747" t="s">
        <v>7084</v>
      </c>
      <c r="ILK32" s="747" t="s">
        <v>7085</v>
      </c>
      <c r="ILL32" s="747" t="s">
        <v>7086</v>
      </c>
      <c r="ILM32" s="747" t="s">
        <v>7087</v>
      </c>
      <c r="ILN32" s="747" t="s">
        <v>7088</v>
      </c>
      <c r="ILO32" s="747" t="s">
        <v>7089</v>
      </c>
      <c r="ILP32" s="747" t="s">
        <v>7090</v>
      </c>
      <c r="ILQ32" s="747" t="s">
        <v>7091</v>
      </c>
      <c r="ILR32" s="747" t="s">
        <v>7092</v>
      </c>
      <c r="ILS32" s="747" t="s">
        <v>7093</v>
      </c>
      <c r="ILT32" s="747" t="s">
        <v>7094</v>
      </c>
      <c r="ILU32" s="747" t="s">
        <v>7095</v>
      </c>
      <c r="ILV32" s="747" t="s">
        <v>7096</v>
      </c>
      <c r="ILW32" s="747" t="s">
        <v>7097</v>
      </c>
      <c r="ILX32" s="747" t="s">
        <v>7098</v>
      </c>
      <c r="ILY32" s="747" t="s">
        <v>7099</v>
      </c>
      <c r="ILZ32" s="747" t="s">
        <v>7100</v>
      </c>
      <c r="IMA32" s="747" t="s">
        <v>7101</v>
      </c>
      <c r="IMB32" s="747" t="s">
        <v>7102</v>
      </c>
      <c r="IMC32" s="747" t="s">
        <v>7103</v>
      </c>
      <c r="IMD32" s="747" t="s">
        <v>7104</v>
      </c>
      <c r="IME32" s="747" t="s">
        <v>7105</v>
      </c>
      <c r="IMF32" s="747" t="s">
        <v>7106</v>
      </c>
      <c r="IMG32" s="747" t="s">
        <v>7107</v>
      </c>
      <c r="IMH32" s="747" t="s">
        <v>7108</v>
      </c>
      <c r="IMI32" s="747" t="s">
        <v>7109</v>
      </c>
      <c r="IMJ32" s="747" t="s">
        <v>7110</v>
      </c>
      <c r="IMK32" s="747" t="s">
        <v>7111</v>
      </c>
      <c r="IML32" s="747" t="s">
        <v>7112</v>
      </c>
      <c r="IMM32" s="747" t="s">
        <v>7113</v>
      </c>
      <c r="IMN32" s="747" t="s">
        <v>7114</v>
      </c>
      <c r="IMO32" s="747" t="s">
        <v>7115</v>
      </c>
      <c r="IMP32" s="747" t="s">
        <v>7116</v>
      </c>
      <c r="IMQ32" s="747" t="s">
        <v>7117</v>
      </c>
      <c r="IMR32" s="747" t="s">
        <v>7118</v>
      </c>
      <c r="IMS32" s="747" t="s">
        <v>7119</v>
      </c>
      <c r="IMT32" s="747" t="s">
        <v>7120</v>
      </c>
      <c r="IMU32" s="747" t="s">
        <v>7121</v>
      </c>
      <c r="IMV32" s="747" t="s">
        <v>7122</v>
      </c>
      <c r="IMW32" s="747" t="s">
        <v>7123</v>
      </c>
      <c r="IMX32" s="747" t="s">
        <v>7124</v>
      </c>
      <c r="IMY32" s="747" t="s">
        <v>7125</v>
      </c>
      <c r="IMZ32" s="747" t="s">
        <v>7126</v>
      </c>
      <c r="INA32" s="747" t="s">
        <v>7127</v>
      </c>
      <c r="INB32" s="747" t="s">
        <v>7128</v>
      </c>
      <c r="INC32" s="747" t="s">
        <v>7129</v>
      </c>
      <c r="IND32" s="747" t="s">
        <v>7130</v>
      </c>
      <c r="INE32" s="747" t="s">
        <v>7131</v>
      </c>
      <c r="INF32" s="747" t="s">
        <v>7132</v>
      </c>
      <c r="ING32" s="747" t="s">
        <v>7133</v>
      </c>
      <c r="INH32" s="747" t="s">
        <v>7134</v>
      </c>
      <c r="INI32" s="747" t="s">
        <v>7135</v>
      </c>
      <c r="INJ32" s="747" t="s">
        <v>7136</v>
      </c>
      <c r="INK32" s="747" t="s">
        <v>7137</v>
      </c>
      <c r="INL32" s="747" t="s">
        <v>7138</v>
      </c>
      <c r="INM32" s="747" t="s">
        <v>7139</v>
      </c>
      <c r="INN32" s="747" t="s">
        <v>7140</v>
      </c>
      <c r="INO32" s="747" t="s">
        <v>7141</v>
      </c>
      <c r="INP32" s="747" t="s">
        <v>7142</v>
      </c>
      <c r="INQ32" s="747" t="s">
        <v>7143</v>
      </c>
      <c r="INR32" s="747" t="s">
        <v>7144</v>
      </c>
      <c r="INS32" s="747" t="s">
        <v>7145</v>
      </c>
      <c r="INT32" s="747" t="s">
        <v>7146</v>
      </c>
      <c r="INU32" s="747" t="s">
        <v>7147</v>
      </c>
      <c r="INV32" s="747" t="s">
        <v>7148</v>
      </c>
      <c r="INW32" s="747" t="s">
        <v>7149</v>
      </c>
      <c r="INX32" s="747" t="s">
        <v>7150</v>
      </c>
      <c r="INY32" s="747" t="s">
        <v>7151</v>
      </c>
      <c r="INZ32" s="747" t="s">
        <v>7152</v>
      </c>
      <c r="IOA32" s="747" t="s">
        <v>7153</v>
      </c>
      <c r="IOB32" s="747" t="s">
        <v>7154</v>
      </c>
      <c r="IOC32" s="747" t="s">
        <v>7155</v>
      </c>
      <c r="IOD32" s="747" t="s">
        <v>7156</v>
      </c>
      <c r="IOE32" s="747" t="s">
        <v>7157</v>
      </c>
      <c r="IOF32" s="747" t="s">
        <v>7158</v>
      </c>
      <c r="IOG32" s="747" t="s">
        <v>7159</v>
      </c>
      <c r="IOH32" s="747" t="s">
        <v>7160</v>
      </c>
      <c r="IOI32" s="747" t="s">
        <v>7161</v>
      </c>
      <c r="IOJ32" s="747" t="s">
        <v>7162</v>
      </c>
      <c r="IOK32" s="747" t="s">
        <v>7163</v>
      </c>
      <c r="IOL32" s="747" t="s">
        <v>7164</v>
      </c>
      <c r="IOM32" s="747" t="s">
        <v>7165</v>
      </c>
      <c r="ION32" s="747" t="s">
        <v>7166</v>
      </c>
      <c r="IOO32" s="747" t="s">
        <v>7167</v>
      </c>
      <c r="IOP32" s="747" t="s">
        <v>7168</v>
      </c>
      <c r="IOQ32" s="747" t="s">
        <v>7169</v>
      </c>
      <c r="IOR32" s="747" t="s">
        <v>7170</v>
      </c>
      <c r="IOS32" s="747" t="s">
        <v>7171</v>
      </c>
      <c r="IOT32" s="747" t="s">
        <v>7172</v>
      </c>
      <c r="IOU32" s="747" t="s">
        <v>7173</v>
      </c>
      <c r="IOV32" s="747" t="s">
        <v>7174</v>
      </c>
      <c r="IOW32" s="747" t="s">
        <v>7175</v>
      </c>
      <c r="IOX32" s="747" t="s">
        <v>7176</v>
      </c>
      <c r="IOY32" s="747" t="s">
        <v>7177</v>
      </c>
      <c r="IOZ32" s="747" t="s">
        <v>7178</v>
      </c>
      <c r="IPA32" s="747" t="s">
        <v>7179</v>
      </c>
      <c r="IPB32" s="747" t="s">
        <v>7180</v>
      </c>
      <c r="IPC32" s="747" t="s">
        <v>7181</v>
      </c>
      <c r="IPD32" s="747" t="s">
        <v>7182</v>
      </c>
      <c r="IPE32" s="747" t="s">
        <v>7183</v>
      </c>
      <c r="IPF32" s="747" t="s">
        <v>7184</v>
      </c>
      <c r="IPG32" s="747" t="s">
        <v>7185</v>
      </c>
      <c r="IPH32" s="747" t="s">
        <v>7186</v>
      </c>
      <c r="IPI32" s="747" t="s">
        <v>7187</v>
      </c>
      <c r="IPJ32" s="747" t="s">
        <v>7188</v>
      </c>
      <c r="IPK32" s="747" t="s">
        <v>7189</v>
      </c>
      <c r="IPL32" s="747" t="s">
        <v>7190</v>
      </c>
      <c r="IPM32" s="747" t="s">
        <v>7191</v>
      </c>
      <c r="IPN32" s="747" t="s">
        <v>7192</v>
      </c>
      <c r="IPO32" s="747" t="s">
        <v>7193</v>
      </c>
      <c r="IPP32" s="747" t="s">
        <v>7194</v>
      </c>
      <c r="IPQ32" s="747" t="s">
        <v>7195</v>
      </c>
      <c r="IPR32" s="747" t="s">
        <v>7196</v>
      </c>
      <c r="IPS32" s="747" t="s">
        <v>7197</v>
      </c>
      <c r="IPT32" s="747" t="s">
        <v>7198</v>
      </c>
      <c r="IPU32" s="747" t="s">
        <v>7199</v>
      </c>
      <c r="IPV32" s="747" t="s">
        <v>7200</v>
      </c>
      <c r="IPW32" s="747" t="s">
        <v>7201</v>
      </c>
      <c r="IPX32" s="747" t="s">
        <v>7202</v>
      </c>
      <c r="IPY32" s="747" t="s">
        <v>7203</v>
      </c>
      <c r="IPZ32" s="747" t="s">
        <v>7204</v>
      </c>
      <c r="IQA32" s="747" t="s">
        <v>7205</v>
      </c>
      <c r="IQB32" s="747" t="s">
        <v>7206</v>
      </c>
      <c r="IQC32" s="747" t="s">
        <v>7207</v>
      </c>
      <c r="IQD32" s="747" t="s">
        <v>7208</v>
      </c>
      <c r="IQE32" s="747" t="s">
        <v>7209</v>
      </c>
      <c r="IQF32" s="747" t="s">
        <v>7210</v>
      </c>
      <c r="IQG32" s="747" t="s">
        <v>7211</v>
      </c>
      <c r="IQH32" s="747" t="s">
        <v>7212</v>
      </c>
      <c r="IQI32" s="747" t="s">
        <v>7213</v>
      </c>
      <c r="IQJ32" s="747" t="s">
        <v>7214</v>
      </c>
      <c r="IQK32" s="747" t="s">
        <v>7215</v>
      </c>
      <c r="IQL32" s="747" t="s">
        <v>7216</v>
      </c>
      <c r="IQM32" s="747" t="s">
        <v>7217</v>
      </c>
      <c r="IQN32" s="747" t="s">
        <v>7218</v>
      </c>
      <c r="IQO32" s="747" t="s">
        <v>7219</v>
      </c>
      <c r="IQP32" s="747" t="s">
        <v>7220</v>
      </c>
      <c r="IQQ32" s="747" t="s">
        <v>7221</v>
      </c>
      <c r="IQR32" s="747" t="s">
        <v>7222</v>
      </c>
      <c r="IQS32" s="747" t="s">
        <v>7223</v>
      </c>
      <c r="IQT32" s="747" t="s">
        <v>7224</v>
      </c>
      <c r="IQU32" s="747" t="s">
        <v>7225</v>
      </c>
      <c r="IQV32" s="747" t="s">
        <v>7226</v>
      </c>
      <c r="IQW32" s="747" t="s">
        <v>7227</v>
      </c>
      <c r="IQX32" s="747" t="s">
        <v>7228</v>
      </c>
      <c r="IQY32" s="747" t="s">
        <v>7229</v>
      </c>
      <c r="IQZ32" s="747" t="s">
        <v>7230</v>
      </c>
      <c r="IRA32" s="747" t="s">
        <v>7231</v>
      </c>
      <c r="IRB32" s="747" t="s">
        <v>7232</v>
      </c>
      <c r="IRC32" s="747" t="s">
        <v>7233</v>
      </c>
      <c r="IRD32" s="747" t="s">
        <v>7234</v>
      </c>
      <c r="IRE32" s="747" t="s">
        <v>7235</v>
      </c>
      <c r="IRF32" s="747" t="s">
        <v>7236</v>
      </c>
      <c r="IRG32" s="747" t="s">
        <v>7237</v>
      </c>
      <c r="IRH32" s="747" t="s">
        <v>7238</v>
      </c>
      <c r="IRI32" s="747" t="s">
        <v>7239</v>
      </c>
      <c r="IRJ32" s="747" t="s">
        <v>7240</v>
      </c>
      <c r="IRK32" s="747" t="s">
        <v>7241</v>
      </c>
      <c r="IRL32" s="747" t="s">
        <v>7242</v>
      </c>
      <c r="IRM32" s="747" t="s">
        <v>7243</v>
      </c>
      <c r="IRN32" s="747" t="s">
        <v>7244</v>
      </c>
      <c r="IRO32" s="747" t="s">
        <v>7245</v>
      </c>
      <c r="IRP32" s="747" t="s">
        <v>7246</v>
      </c>
      <c r="IRQ32" s="747" t="s">
        <v>7247</v>
      </c>
      <c r="IRR32" s="747" t="s">
        <v>7248</v>
      </c>
      <c r="IRS32" s="747" t="s">
        <v>7249</v>
      </c>
      <c r="IRT32" s="747" t="s">
        <v>7250</v>
      </c>
      <c r="IRU32" s="747" t="s">
        <v>7251</v>
      </c>
      <c r="IRV32" s="747" t="s">
        <v>7252</v>
      </c>
      <c r="IRW32" s="747" t="s">
        <v>7253</v>
      </c>
      <c r="IRX32" s="747" t="s">
        <v>7254</v>
      </c>
      <c r="IRY32" s="747" t="s">
        <v>7255</v>
      </c>
      <c r="IRZ32" s="747" t="s">
        <v>7256</v>
      </c>
      <c r="ISA32" s="747" t="s">
        <v>7257</v>
      </c>
      <c r="ISB32" s="747" t="s">
        <v>7258</v>
      </c>
      <c r="ISC32" s="747" t="s">
        <v>7259</v>
      </c>
      <c r="ISD32" s="747" t="s">
        <v>7260</v>
      </c>
      <c r="ISE32" s="747" t="s">
        <v>7261</v>
      </c>
      <c r="ISF32" s="747" t="s">
        <v>7262</v>
      </c>
      <c r="ISG32" s="747" t="s">
        <v>7263</v>
      </c>
      <c r="ISH32" s="747" t="s">
        <v>7264</v>
      </c>
      <c r="ISI32" s="747" t="s">
        <v>7265</v>
      </c>
      <c r="ISJ32" s="747" t="s">
        <v>7266</v>
      </c>
      <c r="ISK32" s="747" t="s">
        <v>7267</v>
      </c>
      <c r="ISL32" s="747" t="s">
        <v>7268</v>
      </c>
      <c r="ISM32" s="747" t="s">
        <v>7269</v>
      </c>
      <c r="ISN32" s="747" t="s">
        <v>7270</v>
      </c>
      <c r="ISO32" s="747" t="s">
        <v>7271</v>
      </c>
      <c r="ISP32" s="747" t="s">
        <v>7272</v>
      </c>
      <c r="ISQ32" s="747" t="s">
        <v>7273</v>
      </c>
      <c r="ISR32" s="747" t="s">
        <v>7274</v>
      </c>
      <c r="ISS32" s="747" t="s">
        <v>7275</v>
      </c>
      <c r="IST32" s="747" t="s">
        <v>7276</v>
      </c>
      <c r="ISU32" s="747" t="s">
        <v>7277</v>
      </c>
      <c r="ISV32" s="747" t="s">
        <v>7278</v>
      </c>
      <c r="ISW32" s="747" t="s">
        <v>7279</v>
      </c>
      <c r="ISX32" s="747" t="s">
        <v>7280</v>
      </c>
      <c r="ISY32" s="747" t="s">
        <v>7281</v>
      </c>
      <c r="ISZ32" s="747" t="s">
        <v>7282</v>
      </c>
      <c r="ITA32" s="747" t="s">
        <v>7283</v>
      </c>
      <c r="ITB32" s="747" t="s">
        <v>7284</v>
      </c>
      <c r="ITC32" s="747" t="s">
        <v>7285</v>
      </c>
      <c r="ITD32" s="747" t="s">
        <v>7286</v>
      </c>
      <c r="ITE32" s="747" t="s">
        <v>7287</v>
      </c>
      <c r="ITF32" s="747" t="s">
        <v>7288</v>
      </c>
      <c r="ITG32" s="747" t="s">
        <v>7289</v>
      </c>
      <c r="ITH32" s="747" t="s">
        <v>7290</v>
      </c>
      <c r="ITI32" s="747" t="s">
        <v>7291</v>
      </c>
      <c r="ITJ32" s="747" t="s">
        <v>7292</v>
      </c>
      <c r="ITK32" s="747" t="s">
        <v>7293</v>
      </c>
      <c r="ITL32" s="747" t="s">
        <v>7294</v>
      </c>
      <c r="ITM32" s="747" t="s">
        <v>7295</v>
      </c>
      <c r="ITN32" s="747" t="s">
        <v>7296</v>
      </c>
      <c r="ITO32" s="747" t="s">
        <v>7297</v>
      </c>
      <c r="ITP32" s="747" t="s">
        <v>7298</v>
      </c>
      <c r="ITQ32" s="747" t="s">
        <v>7299</v>
      </c>
      <c r="ITR32" s="747" t="s">
        <v>7300</v>
      </c>
      <c r="ITS32" s="747" t="s">
        <v>7301</v>
      </c>
      <c r="ITT32" s="747" t="s">
        <v>7302</v>
      </c>
      <c r="ITU32" s="747" t="s">
        <v>7303</v>
      </c>
      <c r="ITV32" s="747" t="s">
        <v>7304</v>
      </c>
      <c r="ITW32" s="747" t="s">
        <v>7305</v>
      </c>
      <c r="ITX32" s="747" t="s">
        <v>7306</v>
      </c>
      <c r="ITY32" s="747" t="s">
        <v>7307</v>
      </c>
      <c r="ITZ32" s="747" t="s">
        <v>7308</v>
      </c>
      <c r="IUA32" s="747" t="s">
        <v>7309</v>
      </c>
      <c r="IUB32" s="747" t="s">
        <v>7310</v>
      </c>
      <c r="IUC32" s="747" t="s">
        <v>7311</v>
      </c>
      <c r="IUD32" s="747" t="s">
        <v>7312</v>
      </c>
      <c r="IUE32" s="747" t="s">
        <v>7313</v>
      </c>
      <c r="IUF32" s="747" t="s">
        <v>7314</v>
      </c>
      <c r="IUG32" s="747" t="s">
        <v>7315</v>
      </c>
      <c r="IUH32" s="747" t="s">
        <v>7316</v>
      </c>
      <c r="IUI32" s="747" t="s">
        <v>7317</v>
      </c>
      <c r="IUJ32" s="747" t="s">
        <v>7318</v>
      </c>
      <c r="IUK32" s="747" t="s">
        <v>7319</v>
      </c>
      <c r="IUL32" s="747" t="s">
        <v>7320</v>
      </c>
      <c r="IUM32" s="747" t="s">
        <v>7321</v>
      </c>
      <c r="IUN32" s="747" t="s">
        <v>7322</v>
      </c>
      <c r="IUO32" s="747" t="s">
        <v>7323</v>
      </c>
      <c r="IUP32" s="747" t="s">
        <v>7324</v>
      </c>
      <c r="IUQ32" s="747" t="s">
        <v>7325</v>
      </c>
      <c r="IUR32" s="747" t="s">
        <v>7326</v>
      </c>
      <c r="IUS32" s="747" t="s">
        <v>7327</v>
      </c>
      <c r="IUT32" s="747" t="s">
        <v>7328</v>
      </c>
      <c r="IUU32" s="747" t="s">
        <v>7329</v>
      </c>
      <c r="IUV32" s="747" t="s">
        <v>7330</v>
      </c>
      <c r="IUW32" s="747" t="s">
        <v>7331</v>
      </c>
      <c r="IUX32" s="747" t="s">
        <v>7332</v>
      </c>
      <c r="IUY32" s="747" t="s">
        <v>7333</v>
      </c>
      <c r="IUZ32" s="747" t="s">
        <v>7334</v>
      </c>
      <c r="IVA32" s="747" t="s">
        <v>7335</v>
      </c>
      <c r="IVB32" s="747" t="s">
        <v>7336</v>
      </c>
      <c r="IVC32" s="747" t="s">
        <v>7337</v>
      </c>
      <c r="IVD32" s="747" t="s">
        <v>7338</v>
      </c>
      <c r="IVE32" s="747" t="s">
        <v>7339</v>
      </c>
      <c r="IVF32" s="747" t="s">
        <v>7340</v>
      </c>
      <c r="IVG32" s="747" t="s">
        <v>7341</v>
      </c>
      <c r="IVH32" s="747" t="s">
        <v>7342</v>
      </c>
      <c r="IVI32" s="747" t="s">
        <v>7343</v>
      </c>
      <c r="IVJ32" s="747" t="s">
        <v>7344</v>
      </c>
      <c r="IVK32" s="747" t="s">
        <v>7345</v>
      </c>
      <c r="IVL32" s="747" t="s">
        <v>7346</v>
      </c>
      <c r="IVM32" s="747" t="s">
        <v>7347</v>
      </c>
      <c r="IVN32" s="747" t="s">
        <v>7348</v>
      </c>
      <c r="IVO32" s="747" t="s">
        <v>7349</v>
      </c>
      <c r="IVP32" s="747" t="s">
        <v>7350</v>
      </c>
      <c r="IVQ32" s="747" t="s">
        <v>7351</v>
      </c>
      <c r="IVR32" s="747" t="s">
        <v>7352</v>
      </c>
      <c r="IVS32" s="747" t="s">
        <v>7353</v>
      </c>
      <c r="IVT32" s="747" t="s">
        <v>7354</v>
      </c>
      <c r="IVU32" s="747" t="s">
        <v>7355</v>
      </c>
      <c r="IVV32" s="747" t="s">
        <v>7356</v>
      </c>
      <c r="IVW32" s="747" t="s">
        <v>7357</v>
      </c>
      <c r="IVX32" s="747" t="s">
        <v>7358</v>
      </c>
      <c r="IVY32" s="747" t="s">
        <v>7359</v>
      </c>
      <c r="IVZ32" s="747" t="s">
        <v>7360</v>
      </c>
      <c r="IWA32" s="747" t="s">
        <v>7361</v>
      </c>
      <c r="IWB32" s="747" t="s">
        <v>7362</v>
      </c>
      <c r="IWC32" s="747" t="s">
        <v>7363</v>
      </c>
      <c r="IWD32" s="747" t="s">
        <v>7364</v>
      </c>
      <c r="IWE32" s="747" t="s">
        <v>7365</v>
      </c>
      <c r="IWF32" s="747" t="s">
        <v>7366</v>
      </c>
      <c r="IWG32" s="747" t="s">
        <v>7367</v>
      </c>
      <c r="IWH32" s="747" t="s">
        <v>7368</v>
      </c>
      <c r="IWI32" s="747" t="s">
        <v>7369</v>
      </c>
      <c r="IWJ32" s="747" t="s">
        <v>7370</v>
      </c>
      <c r="IWK32" s="747" t="s">
        <v>7371</v>
      </c>
      <c r="IWL32" s="747" t="s">
        <v>7372</v>
      </c>
      <c r="IWM32" s="747" t="s">
        <v>7373</v>
      </c>
      <c r="IWN32" s="747" t="s">
        <v>7374</v>
      </c>
      <c r="IWO32" s="747" t="s">
        <v>7375</v>
      </c>
      <c r="IWP32" s="747" t="s">
        <v>7376</v>
      </c>
      <c r="IWQ32" s="747" t="s">
        <v>7377</v>
      </c>
      <c r="IWR32" s="747" t="s">
        <v>7378</v>
      </c>
      <c r="IWS32" s="747" t="s">
        <v>7379</v>
      </c>
      <c r="IWT32" s="747" t="s">
        <v>7380</v>
      </c>
      <c r="IWU32" s="747" t="s">
        <v>7381</v>
      </c>
      <c r="IWV32" s="747" t="s">
        <v>7382</v>
      </c>
      <c r="IWW32" s="747" t="s">
        <v>7383</v>
      </c>
      <c r="IWX32" s="747" t="s">
        <v>7384</v>
      </c>
      <c r="IWY32" s="747" t="s">
        <v>7385</v>
      </c>
      <c r="IWZ32" s="747" t="s">
        <v>7386</v>
      </c>
      <c r="IXA32" s="747" t="s">
        <v>7387</v>
      </c>
      <c r="IXB32" s="747" t="s">
        <v>7388</v>
      </c>
      <c r="IXC32" s="747" t="s">
        <v>7389</v>
      </c>
      <c r="IXD32" s="747" t="s">
        <v>7390</v>
      </c>
      <c r="IXE32" s="747" t="s">
        <v>7391</v>
      </c>
      <c r="IXF32" s="747" t="s">
        <v>7392</v>
      </c>
      <c r="IXG32" s="747" t="s">
        <v>7393</v>
      </c>
      <c r="IXH32" s="747" t="s">
        <v>7394</v>
      </c>
      <c r="IXI32" s="747" t="s">
        <v>7395</v>
      </c>
      <c r="IXJ32" s="747" t="s">
        <v>7396</v>
      </c>
      <c r="IXK32" s="747" t="s">
        <v>7397</v>
      </c>
      <c r="IXL32" s="747" t="s">
        <v>7398</v>
      </c>
      <c r="IXM32" s="747" t="s">
        <v>7399</v>
      </c>
      <c r="IXN32" s="747" t="s">
        <v>7400</v>
      </c>
      <c r="IXO32" s="747" t="s">
        <v>7401</v>
      </c>
      <c r="IXP32" s="747" t="s">
        <v>7402</v>
      </c>
      <c r="IXQ32" s="747" t="s">
        <v>7403</v>
      </c>
      <c r="IXR32" s="747" t="s">
        <v>7404</v>
      </c>
      <c r="IXS32" s="747" t="s">
        <v>7405</v>
      </c>
      <c r="IXT32" s="747" t="s">
        <v>7406</v>
      </c>
      <c r="IXU32" s="747" t="s">
        <v>7407</v>
      </c>
      <c r="IXV32" s="747" t="s">
        <v>7408</v>
      </c>
      <c r="IXW32" s="747" t="s">
        <v>7409</v>
      </c>
      <c r="IXX32" s="747" t="s">
        <v>7410</v>
      </c>
      <c r="IXY32" s="747" t="s">
        <v>7411</v>
      </c>
      <c r="IXZ32" s="747" t="s">
        <v>7412</v>
      </c>
      <c r="IYA32" s="747" t="s">
        <v>7413</v>
      </c>
      <c r="IYB32" s="747" t="s">
        <v>7414</v>
      </c>
      <c r="IYC32" s="747" t="s">
        <v>7415</v>
      </c>
      <c r="IYD32" s="747" t="s">
        <v>7416</v>
      </c>
      <c r="IYE32" s="747" t="s">
        <v>7417</v>
      </c>
      <c r="IYF32" s="747" t="s">
        <v>7418</v>
      </c>
      <c r="IYG32" s="747" t="s">
        <v>7419</v>
      </c>
      <c r="IYH32" s="747" t="s">
        <v>7420</v>
      </c>
      <c r="IYI32" s="747" t="s">
        <v>7421</v>
      </c>
      <c r="IYJ32" s="747" t="s">
        <v>7422</v>
      </c>
      <c r="IYK32" s="747" t="s">
        <v>7423</v>
      </c>
      <c r="IYL32" s="747" t="s">
        <v>7424</v>
      </c>
      <c r="IYM32" s="747" t="s">
        <v>7425</v>
      </c>
      <c r="IYN32" s="747" t="s">
        <v>7426</v>
      </c>
      <c r="IYO32" s="747" t="s">
        <v>7427</v>
      </c>
      <c r="IYP32" s="747" t="s">
        <v>7428</v>
      </c>
      <c r="IYQ32" s="747" t="s">
        <v>7429</v>
      </c>
      <c r="IYR32" s="747" t="s">
        <v>7430</v>
      </c>
      <c r="IYS32" s="747" t="s">
        <v>7431</v>
      </c>
      <c r="IYT32" s="747" t="s">
        <v>7432</v>
      </c>
      <c r="IYU32" s="747" t="s">
        <v>7433</v>
      </c>
      <c r="IYV32" s="747" t="s">
        <v>7434</v>
      </c>
      <c r="IYW32" s="747" t="s">
        <v>7435</v>
      </c>
      <c r="IYX32" s="747" t="s">
        <v>7436</v>
      </c>
      <c r="IYY32" s="747" t="s">
        <v>7437</v>
      </c>
      <c r="IYZ32" s="747" t="s">
        <v>7438</v>
      </c>
      <c r="IZA32" s="747" t="s">
        <v>7439</v>
      </c>
      <c r="IZB32" s="747" t="s">
        <v>7440</v>
      </c>
      <c r="IZC32" s="747" t="s">
        <v>7441</v>
      </c>
      <c r="IZD32" s="747" t="s">
        <v>7442</v>
      </c>
      <c r="IZE32" s="747" t="s">
        <v>7443</v>
      </c>
      <c r="IZF32" s="747" t="s">
        <v>7444</v>
      </c>
      <c r="IZG32" s="747" t="s">
        <v>7445</v>
      </c>
      <c r="IZH32" s="747" t="s">
        <v>7446</v>
      </c>
      <c r="IZI32" s="747" t="s">
        <v>7447</v>
      </c>
      <c r="IZJ32" s="747" t="s">
        <v>7448</v>
      </c>
      <c r="IZK32" s="747" t="s">
        <v>7449</v>
      </c>
      <c r="IZL32" s="747" t="s">
        <v>7450</v>
      </c>
      <c r="IZM32" s="747" t="s">
        <v>7451</v>
      </c>
      <c r="IZN32" s="747" t="s">
        <v>7452</v>
      </c>
      <c r="IZO32" s="747" t="s">
        <v>7453</v>
      </c>
      <c r="IZP32" s="747" t="s">
        <v>7454</v>
      </c>
      <c r="IZQ32" s="747" t="s">
        <v>7455</v>
      </c>
      <c r="IZR32" s="747" t="s">
        <v>7456</v>
      </c>
      <c r="IZS32" s="747" t="s">
        <v>7457</v>
      </c>
      <c r="IZT32" s="747" t="s">
        <v>7458</v>
      </c>
      <c r="IZU32" s="747" t="s">
        <v>7459</v>
      </c>
      <c r="IZV32" s="747" t="s">
        <v>7460</v>
      </c>
      <c r="IZW32" s="747" t="s">
        <v>7461</v>
      </c>
      <c r="IZX32" s="747" t="s">
        <v>7462</v>
      </c>
      <c r="IZY32" s="747" t="s">
        <v>7463</v>
      </c>
      <c r="IZZ32" s="747" t="s">
        <v>7464</v>
      </c>
      <c r="JAA32" s="747" t="s">
        <v>7465</v>
      </c>
      <c r="JAB32" s="747" t="s">
        <v>7466</v>
      </c>
      <c r="JAC32" s="747" t="s">
        <v>7467</v>
      </c>
      <c r="JAD32" s="747" t="s">
        <v>7468</v>
      </c>
      <c r="JAE32" s="747" t="s">
        <v>7469</v>
      </c>
      <c r="JAF32" s="747" t="s">
        <v>7470</v>
      </c>
      <c r="JAG32" s="747" t="s">
        <v>7471</v>
      </c>
      <c r="JAH32" s="747" t="s">
        <v>7472</v>
      </c>
      <c r="JAI32" s="747" t="s">
        <v>7473</v>
      </c>
      <c r="JAJ32" s="747" t="s">
        <v>7474</v>
      </c>
      <c r="JAK32" s="747" t="s">
        <v>7475</v>
      </c>
      <c r="JAL32" s="747" t="s">
        <v>7476</v>
      </c>
      <c r="JAM32" s="747" t="s">
        <v>7477</v>
      </c>
      <c r="JAN32" s="747" t="s">
        <v>7478</v>
      </c>
      <c r="JAO32" s="747" t="s">
        <v>7479</v>
      </c>
      <c r="JAP32" s="747" t="s">
        <v>7480</v>
      </c>
      <c r="JAQ32" s="747" t="s">
        <v>7481</v>
      </c>
      <c r="JAR32" s="747" t="s">
        <v>7482</v>
      </c>
      <c r="JAS32" s="747" t="s">
        <v>7483</v>
      </c>
      <c r="JAT32" s="747" t="s">
        <v>7484</v>
      </c>
      <c r="JAU32" s="747" t="s">
        <v>7485</v>
      </c>
      <c r="JAV32" s="747" t="s">
        <v>7486</v>
      </c>
      <c r="JAW32" s="747" t="s">
        <v>7487</v>
      </c>
      <c r="JAX32" s="747" t="s">
        <v>7488</v>
      </c>
      <c r="JAY32" s="747" t="s">
        <v>7489</v>
      </c>
      <c r="JAZ32" s="747" t="s">
        <v>7490</v>
      </c>
      <c r="JBA32" s="747" t="s">
        <v>7491</v>
      </c>
      <c r="JBB32" s="747" t="s">
        <v>7492</v>
      </c>
      <c r="JBC32" s="747" t="s">
        <v>7493</v>
      </c>
      <c r="JBD32" s="747" t="s">
        <v>7494</v>
      </c>
      <c r="JBE32" s="747" t="s">
        <v>7495</v>
      </c>
      <c r="JBF32" s="747" t="s">
        <v>7496</v>
      </c>
      <c r="JBG32" s="747" t="s">
        <v>7497</v>
      </c>
      <c r="JBH32" s="747" t="s">
        <v>7498</v>
      </c>
      <c r="JBI32" s="747" t="s">
        <v>7499</v>
      </c>
      <c r="JBJ32" s="747" t="s">
        <v>7500</v>
      </c>
      <c r="JBK32" s="747" t="s">
        <v>7501</v>
      </c>
      <c r="JBL32" s="747" t="s">
        <v>7502</v>
      </c>
      <c r="JBM32" s="747" t="s">
        <v>7503</v>
      </c>
      <c r="JBN32" s="747" t="s">
        <v>7504</v>
      </c>
      <c r="JBO32" s="747" t="s">
        <v>7505</v>
      </c>
      <c r="JBP32" s="747" t="s">
        <v>7506</v>
      </c>
      <c r="JBQ32" s="747" t="s">
        <v>7507</v>
      </c>
      <c r="JBR32" s="747" t="s">
        <v>7508</v>
      </c>
      <c r="JBS32" s="747" t="s">
        <v>7509</v>
      </c>
      <c r="JBT32" s="747" t="s">
        <v>7510</v>
      </c>
      <c r="JBU32" s="747" t="s">
        <v>7511</v>
      </c>
      <c r="JBV32" s="747" t="s">
        <v>7512</v>
      </c>
      <c r="JBW32" s="747" t="s">
        <v>7513</v>
      </c>
      <c r="JBX32" s="747" t="s">
        <v>7514</v>
      </c>
      <c r="JBY32" s="747" t="s">
        <v>7515</v>
      </c>
      <c r="JBZ32" s="747" t="s">
        <v>7516</v>
      </c>
      <c r="JCA32" s="747" t="s">
        <v>7517</v>
      </c>
      <c r="JCB32" s="747" t="s">
        <v>7518</v>
      </c>
      <c r="JCC32" s="747" t="s">
        <v>7519</v>
      </c>
      <c r="JCD32" s="747" t="s">
        <v>7520</v>
      </c>
      <c r="JCE32" s="747" t="s">
        <v>7521</v>
      </c>
      <c r="JCF32" s="747" t="s">
        <v>7522</v>
      </c>
      <c r="JCG32" s="747" t="s">
        <v>7523</v>
      </c>
      <c r="JCH32" s="747" t="s">
        <v>7524</v>
      </c>
      <c r="JCI32" s="747" t="s">
        <v>7525</v>
      </c>
      <c r="JCJ32" s="747" t="s">
        <v>7526</v>
      </c>
      <c r="JCK32" s="747" t="s">
        <v>7527</v>
      </c>
      <c r="JCL32" s="747" t="s">
        <v>7528</v>
      </c>
      <c r="JCM32" s="747" t="s">
        <v>7529</v>
      </c>
      <c r="JCN32" s="747" t="s">
        <v>7530</v>
      </c>
      <c r="JCO32" s="747" t="s">
        <v>7531</v>
      </c>
      <c r="JCP32" s="747" t="s">
        <v>7532</v>
      </c>
      <c r="JCQ32" s="747" t="s">
        <v>7533</v>
      </c>
      <c r="JCR32" s="747" t="s">
        <v>7534</v>
      </c>
      <c r="JCS32" s="747" t="s">
        <v>7535</v>
      </c>
      <c r="JCT32" s="747" t="s">
        <v>7536</v>
      </c>
      <c r="JCU32" s="747" t="s">
        <v>7537</v>
      </c>
      <c r="JCV32" s="747" t="s">
        <v>7538</v>
      </c>
      <c r="JCW32" s="747" t="s">
        <v>7539</v>
      </c>
      <c r="JCX32" s="747" t="s">
        <v>7540</v>
      </c>
      <c r="JCY32" s="747" t="s">
        <v>7541</v>
      </c>
      <c r="JCZ32" s="747" t="s">
        <v>7542</v>
      </c>
      <c r="JDA32" s="747" t="s">
        <v>7543</v>
      </c>
      <c r="JDB32" s="747" t="s">
        <v>7544</v>
      </c>
      <c r="JDC32" s="747" t="s">
        <v>7545</v>
      </c>
      <c r="JDD32" s="747" t="s">
        <v>7546</v>
      </c>
      <c r="JDE32" s="747" t="s">
        <v>7547</v>
      </c>
      <c r="JDF32" s="747" t="s">
        <v>7548</v>
      </c>
      <c r="JDG32" s="747" t="s">
        <v>7549</v>
      </c>
      <c r="JDH32" s="747" t="s">
        <v>7550</v>
      </c>
      <c r="JDI32" s="747" t="s">
        <v>7551</v>
      </c>
      <c r="JDJ32" s="747" t="s">
        <v>7552</v>
      </c>
      <c r="JDK32" s="747" t="s">
        <v>7553</v>
      </c>
      <c r="JDL32" s="747" t="s">
        <v>7554</v>
      </c>
      <c r="JDM32" s="747" t="s">
        <v>7555</v>
      </c>
      <c r="JDN32" s="747" t="s">
        <v>7556</v>
      </c>
      <c r="JDO32" s="747" t="s">
        <v>7557</v>
      </c>
      <c r="JDP32" s="747" t="s">
        <v>7558</v>
      </c>
      <c r="JDQ32" s="747" t="s">
        <v>7559</v>
      </c>
      <c r="JDR32" s="747" t="s">
        <v>7560</v>
      </c>
      <c r="JDS32" s="747" t="s">
        <v>7561</v>
      </c>
      <c r="JDT32" s="747" t="s">
        <v>7562</v>
      </c>
      <c r="JDU32" s="747" t="s">
        <v>7563</v>
      </c>
      <c r="JDV32" s="747" t="s">
        <v>7564</v>
      </c>
      <c r="JDW32" s="747" t="s">
        <v>7565</v>
      </c>
      <c r="JDX32" s="747" t="s">
        <v>7566</v>
      </c>
      <c r="JDY32" s="747" t="s">
        <v>7567</v>
      </c>
      <c r="JDZ32" s="747" t="s">
        <v>7568</v>
      </c>
      <c r="JEA32" s="747" t="s">
        <v>7569</v>
      </c>
      <c r="JEB32" s="747" t="s">
        <v>7570</v>
      </c>
      <c r="JEC32" s="747" t="s">
        <v>7571</v>
      </c>
      <c r="JED32" s="747" t="s">
        <v>7572</v>
      </c>
      <c r="JEE32" s="747" t="s">
        <v>7573</v>
      </c>
      <c r="JEF32" s="747" t="s">
        <v>7574</v>
      </c>
      <c r="JEG32" s="747" t="s">
        <v>7575</v>
      </c>
      <c r="JEH32" s="747" t="s">
        <v>7576</v>
      </c>
      <c r="JEI32" s="747" t="s">
        <v>7577</v>
      </c>
      <c r="JEJ32" s="747" t="s">
        <v>7578</v>
      </c>
      <c r="JEK32" s="747" t="s">
        <v>7579</v>
      </c>
      <c r="JEL32" s="747" t="s">
        <v>7580</v>
      </c>
      <c r="JEM32" s="747" t="s">
        <v>7581</v>
      </c>
      <c r="JEN32" s="747" t="s">
        <v>7582</v>
      </c>
      <c r="JEO32" s="747" t="s">
        <v>7583</v>
      </c>
      <c r="JEP32" s="747" t="s">
        <v>7584</v>
      </c>
      <c r="JEQ32" s="747" t="s">
        <v>7585</v>
      </c>
      <c r="JER32" s="747" t="s">
        <v>7586</v>
      </c>
      <c r="JES32" s="747" t="s">
        <v>7587</v>
      </c>
      <c r="JET32" s="747" t="s">
        <v>7588</v>
      </c>
      <c r="JEU32" s="747" t="s">
        <v>7589</v>
      </c>
      <c r="JEV32" s="747" t="s">
        <v>7590</v>
      </c>
      <c r="JEW32" s="747" t="s">
        <v>7591</v>
      </c>
      <c r="JEX32" s="747" t="s">
        <v>7592</v>
      </c>
      <c r="JEY32" s="747" t="s">
        <v>7593</v>
      </c>
      <c r="JEZ32" s="747" t="s">
        <v>7594</v>
      </c>
      <c r="JFA32" s="747" t="s">
        <v>7595</v>
      </c>
      <c r="JFB32" s="747" t="s">
        <v>7596</v>
      </c>
      <c r="JFC32" s="747" t="s">
        <v>7597</v>
      </c>
      <c r="JFD32" s="747" t="s">
        <v>7598</v>
      </c>
      <c r="JFE32" s="747" t="s">
        <v>7599</v>
      </c>
      <c r="JFF32" s="747" t="s">
        <v>7600</v>
      </c>
      <c r="JFG32" s="747" t="s">
        <v>7601</v>
      </c>
      <c r="JFH32" s="747" t="s">
        <v>7602</v>
      </c>
      <c r="JFI32" s="747" t="s">
        <v>7603</v>
      </c>
      <c r="JFJ32" s="747" t="s">
        <v>7604</v>
      </c>
      <c r="JFK32" s="747" t="s">
        <v>7605</v>
      </c>
      <c r="JFL32" s="747" t="s">
        <v>7606</v>
      </c>
      <c r="JFM32" s="747" t="s">
        <v>7607</v>
      </c>
      <c r="JFN32" s="747" t="s">
        <v>7608</v>
      </c>
      <c r="JFO32" s="747" t="s">
        <v>7609</v>
      </c>
      <c r="JFP32" s="747" t="s">
        <v>7610</v>
      </c>
      <c r="JFQ32" s="747" t="s">
        <v>7611</v>
      </c>
      <c r="JFR32" s="747" t="s">
        <v>7612</v>
      </c>
      <c r="JFS32" s="747" t="s">
        <v>7613</v>
      </c>
      <c r="JFT32" s="747" t="s">
        <v>7614</v>
      </c>
      <c r="JFU32" s="747" t="s">
        <v>7615</v>
      </c>
      <c r="JFV32" s="747" t="s">
        <v>7616</v>
      </c>
      <c r="JFW32" s="747" t="s">
        <v>7617</v>
      </c>
      <c r="JFX32" s="747" t="s">
        <v>7618</v>
      </c>
      <c r="JFY32" s="747" t="s">
        <v>7619</v>
      </c>
      <c r="JFZ32" s="747" t="s">
        <v>7620</v>
      </c>
      <c r="JGA32" s="747" t="s">
        <v>7621</v>
      </c>
      <c r="JGB32" s="747" t="s">
        <v>7622</v>
      </c>
      <c r="JGC32" s="747" t="s">
        <v>7623</v>
      </c>
      <c r="JGD32" s="747" t="s">
        <v>7624</v>
      </c>
      <c r="JGE32" s="747" t="s">
        <v>7625</v>
      </c>
      <c r="JGF32" s="747" t="s">
        <v>7626</v>
      </c>
      <c r="JGG32" s="747" t="s">
        <v>7627</v>
      </c>
      <c r="JGH32" s="747" t="s">
        <v>7628</v>
      </c>
      <c r="JGI32" s="747" t="s">
        <v>7629</v>
      </c>
      <c r="JGJ32" s="747" t="s">
        <v>7630</v>
      </c>
      <c r="JGK32" s="747" t="s">
        <v>7631</v>
      </c>
      <c r="JGL32" s="747" t="s">
        <v>7632</v>
      </c>
      <c r="JGM32" s="747" t="s">
        <v>7633</v>
      </c>
      <c r="JGN32" s="747" t="s">
        <v>7634</v>
      </c>
      <c r="JGO32" s="747" t="s">
        <v>7635</v>
      </c>
      <c r="JGP32" s="747" t="s">
        <v>7636</v>
      </c>
      <c r="JGQ32" s="747" t="s">
        <v>7637</v>
      </c>
      <c r="JGR32" s="747" t="s">
        <v>7638</v>
      </c>
      <c r="JGS32" s="747" t="s">
        <v>7639</v>
      </c>
      <c r="JGT32" s="747" t="s">
        <v>7640</v>
      </c>
      <c r="JGU32" s="747" t="s">
        <v>7641</v>
      </c>
      <c r="JGV32" s="747" t="s">
        <v>7642</v>
      </c>
      <c r="JGW32" s="747" t="s">
        <v>7643</v>
      </c>
      <c r="JGX32" s="747" t="s">
        <v>7644</v>
      </c>
      <c r="JGY32" s="747" t="s">
        <v>7645</v>
      </c>
      <c r="JGZ32" s="747" t="s">
        <v>7646</v>
      </c>
      <c r="JHA32" s="747" t="s">
        <v>7647</v>
      </c>
      <c r="JHB32" s="747" t="s">
        <v>7648</v>
      </c>
      <c r="JHC32" s="747" t="s">
        <v>7649</v>
      </c>
      <c r="JHD32" s="747" t="s">
        <v>7650</v>
      </c>
      <c r="JHE32" s="747" t="s">
        <v>7651</v>
      </c>
      <c r="JHF32" s="747" t="s">
        <v>7652</v>
      </c>
      <c r="JHG32" s="747" t="s">
        <v>7653</v>
      </c>
      <c r="JHH32" s="747" t="s">
        <v>7654</v>
      </c>
      <c r="JHI32" s="747" t="s">
        <v>7655</v>
      </c>
      <c r="JHJ32" s="747" t="s">
        <v>7656</v>
      </c>
      <c r="JHK32" s="747" t="s">
        <v>7657</v>
      </c>
      <c r="JHL32" s="747" t="s">
        <v>7658</v>
      </c>
      <c r="JHM32" s="747" t="s">
        <v>7659</v>
      </c>
      <c r="JHN32" s="747" t="s">
        <v>7660</v>
      </c>
      <c r="JHO32" s="747" t="s">
        <v>7661</v>
      </c>
      <c r="JHP32" s="747" t="s">
        <v>7662</v>
      </c>
      <c r="JHQ32" s="747" t="s">
        <v>7663</v>
      </c>
      <c r="JHR32" s="747" t="s">
        <v>7664</v>
      </c>
      <c r="JHS32" s="747" t="s">
        <v>7665</v>
      </c>
      <c r="JHT32" s="747" t="s">
        <v>7666</v>
      </c>
      <c r="JHU32" s="747" t="s">
        <v>7667</v>
      </c>
      <c r="JHV32" s="747" t="s">
        <v>7668</v>
      </c>
      <c r="JHW32" s="747" t="s">
        <v>7669</v>
      </c>
      <c r="JHX32" s="747" t="s">
        <v>7670</v>
      </c>
      <c r="JHY32" s="747" t="s">
        <v>7671</v>
      </c>
      <c r="JHZ32" s="747" t="s">
        <v>7672</v>
      </c>
      <c r="JIA32" s="747" t="s">
        <v>7673</v>
      </c>
      <c r="JIB32" s="747" t="s">
        <v>7674</v>
      </c>
      <c r="JIC32" s="747" t="s">
        <v>7675</v>
      </c>
      <c r="JID32" s="747" t="s">
        <v>7676</v>
      </c>
      <c r="JIE32" s="747" t="s">
        <v>7677</v>
      </c>
      <c r="JIF32" s="747" t="s">
        <v>7678</v>
      </c>
      <c r="JIG32" s="747" t="s">
        <v>7679</v>
      </c>
      <c r="JIH32" s="747" t="s">
        <v>7680</v>
      </c>
      <c r="JII32" s="747" t="s">
        <v>7681</v>
      </c>
      <c r="JIJ32" s="747" t="s">
        <v>7682</v>
      </c>
      <c r="JIK32" s="747" t="s">
        <v>7683</v>
      </c>
      <c r="JIL32" s="747" t="s">
        <v>7684</v>
      </c>
      <c r="JIM32" s="747" t="s">
        <v>7685</v>
      </c>
      <c r="JIN32" s="747" t="s">
        <v>7686</v>
      </c>
      <c r="JIO32" s="747" t="s">
        <v>7687</v>
      </c>
      <c r="JIP32" s="747" t="s">
        <v>7688</v>
      </c>
      <c r="JIQ32" s="747" t="s">
        <v>7689</v>
      </c>
      <c r="JIR32" s="747" t="s">
        <v>7690</v>
      </c>
      <c r="JIS32" s="747" t="s">
        <v>7691</v>
      </c>
      <c r="JIT32" s="747" t="s">
        <v>7692</v>
      </c>
      <c r="JIU32" s="747" t="s">
        <v>7693</v>
      </c>
      <c r="JIV32" s="747" t="s">
        <v>7694</v>
      </c>
      <c r="JIW32" s="747" t="s">
        <v>7695</v>
      </c>
      <c r="JIX32" s="747" t="s">
        <v>7696</v>
      </c>
      <c r="JIY32" s="747" t="s">
        <v>7697</v>
      </c>
      <c r="JIZ32" s="747" t="s">
        <v>7698</v>
      </c>
      <c r="JJA32" s="747" t="s">
        <v>7699</v>
      </c>
      <c r="JJB32" s="747" t="s">
        <v>7700</v>
      </c>
      <c r="JJC32" s="747" t="s">
        <v>7701</v>
      </c>
      <c r="JJD32" s="747" t="s">
        <v>7702</v>
      </c>
      <c r="JJE32" s="747" t="s">
        <v>7703</v>
      </c>
      <c r="JJF32" s="747" t="s">
        <v>7704</v>
      </c>
      <c r="JJG32" s="747" t="s">
        <v>7705</v>
      </c>
      <c r="JJH32" s="747" t="s">
        <v>7706</v>
      </c>
      <c r="JJI32" s="747" t="s">
        <v>7707</v>
      </c>
      <c r="JJJ32" s="747" t="s">
        <v>7708</v>
      </c>
      <c r="JJK32" s="747" t="s">
        <v>7709</v>
      </c>
      <c r="JJL32" s="747" t="s">
        <v>7710</v>
      </c>
      <c r="JJM32" s="747" t="s">
        <v>7711</v>
      </c>
      <c r="JJN32" s="747" t="s">
        <v>7712</v>
      </c>
      <c r="JJO32" s="747" t="s">
        <v>7713</v>
      </c>
      <c r="JJP32" s="747" t="s">
        <v>7714</v>
      </c>
      <c r="JJQ32" s="747" t="s">
        <v>7715</v>
      </c>
      <c r="JJR32" s="747" t="s">
        <v>7716</v>
      </c>
      <c r="JJS32" s="747" t="s">
        <v>7717</v>
      </c>
      <c r="JJT32" s="747" t="s">
        <v>7718</v>
      </c>
      <c r="JJU32" s="747" t="s">
        <v>7719</v>
      </c>
      <c r="JJV32" s="747" t="s">
        <v>7720</v>
      </c>
      <c r="JJW32" s="747" t="s">
        <v>7721</v>
      </c>
      <c r="JJX32" s="747" t="s">
        <v>7722</v>
      </c>
      <c r="JJY32" s="747" t="s">
        <v>7723</v>
      </c>
      <c r="JJZ32" s="747" t="s">
        <v>7724</v>
      </c>
      <c r="JKA32" s="747" t="s">
        <v>7725</v>
      </c>
      <c r="JKB32" s="747" t="s">
        <v>7726</v>
      </c>
      <c r="JKC32" s="747" t="s">
        <v>7727</v>
      </c>
      <c r="JKD32" s="747" t="s">
        <v>7728</v>
      </c>
      <c r="JKE32" s="747" t="s">
        <v>7729</v>
      </c>
      <c r="JKF32" s="747" t="s">
        <v>7730</v>
      </c>
      <c r="JKG32" s="747" t="s">
        <v>7731</v>
      </c>
      <c r="JKH32" s="747" t="s">
        <v>7732</v>
      </c>
      <c r="JKI32" s="747" t="s">
        <v>7733</v>
      </c>
      <c r="JKJ32" s="747" t="s">
        <v>7734</v>
      </c>
      <c r="JKK32" s="747" t="s">
        <v>7735</v>
      </c>
      <c r="JKL32" s="747" t="s">
        <v>7736</v>
      </c>
      <c r="JKM32" s="747" t="s">
        <v>7737</v>
      </c>
      <c r="JKN32" s="747" t="s">
        <v>7738</v>
      </c>
      <c r="JKO32" s="747" t="s">
        <v>7739</v>
      </c>
      <c r="JKP32" s="747" t="s">
        <v>7740</v>
      </c>
      <c r="JKQ32" s="747" t="s">
        <v>7741</v>
      </c>
      <c r="JKR32" s="747" t="s">
        <v>7742</v>
      </c>
      <c r="JKS32" s="747" t="s">
        <v>7743</v>
      </c>
      <c r="JKT32" s="747" t="s">
        <v>7744</v>
      </c>
      <c r="JKU32" s="747" t="s">
        <v>7745</v>
      </c>
      <c r="JKV32" s="747" t="s">
        <v>7746</v>
      </c>
      <c r="JKW32" s="747" t="s">
        <v>7747</v>
      </c>
      <c r="JKX32" s="747" t="s">
        <v>7748</v>
      </c>
      <c r="JKY32" s="747" t="s">
        <v>7749</v>
      </c>
      <c r="JKZ32" s="747" t="s">
        <v>7750</v>
      </c>
      <c r="JLA32" s="747" t="s">
        <v>7751</v>
      </c>
      <c r="JLB32" s="747" t="s">
        <v>7752</v>
      </c>
      <c r="JLC32" s="747" t="s">
        <v>7753</v>
      </c>
      <c r="JLD32" s="747" t="s">
        <v>7754</v>
      </c>
      <c r="JLE32" s="747" t="s">
        <v>7755</v>
      </c>
      <c r="JLF32" s="747" t="s">
        <v>7756</v>
      </c>
      <c r="JLG32" s="747" t="s">
        <v>7757</v>
      </c>
      <c r="JLH32" s="747" t="s">
        <v>7758</v>
      </c>
      <c r="JLI32" s="747" t="s">
        <v>7759</v>
      </c>
      <c r="JLJ32" s="747" t="s">
        <v>7760</v>
      </c>
      <c r="JLK32" s="747" t="s">
        <v>7761</v>
      </c>
      <c r="JLL32" s="747" t="s">
        <v>7762</v>
      </c>
      <c r="JLM32" s="747" t="s">
        <v>7763</v>
      </c>
      <c r="JLN32" s="747" t="s">
        <v>7764</v>
      </c>
      <c r="JLO32" s="747" t="s">
        <v>7765</v>
      </c>
      <c r="JLP32" s="747" t="s">
        <v>7766</v>
      </c>
      <c r="JLQ32" s="747" t="s">
        <v>7767</v>
      </c>
      <c r="JLR32" s="747" t="s">
        <v>7768</v>
      </c>
      <c r="JLS32" s="747" t="s">
        <v>7769</v>
      </c>
      <c r="JLT32" s="747" t="s">
        <v>7770</v>
      </c>
      <c r="JLU32" s="747" t="s">
        <v>7771</v>
      </c>
      <c r="JLV32" s="747" t="s">
        <v>7772</v>
      </c>
      <c r="JLW32" s="747" t="s">
        <v>7773</v>
      </c>
      <c r="JLX32" s="747" t="s">
        <v>7774</v>
      </c>
      <c r="JLY32" s="747" t="s">
        <v>7775</v>
      </c>
      <c r="JLZ32" s="747" t="s">
        <v>7776</v>
      </c>
      <c r="JMA32" s="747" t="s">
        <v>7777</v>
      </c>
      <c r="JMB32" s="747" t="s">
        <v>7778</v>
      </c>
      <c r="JMC32" s="747" t="s">
        <v>7779</v>
      </c>
      <c r="JMD32" s="747" t="s">
        <v>7780</v>
      </c>
      <c r="JME32" s="747" t="s">
        <v>7781</v>
      </c>
      <c r="JMF32" s="747" t="s">
        <v>7782</v>
      </c>
      <c r="JMG32" s="747" t="s">
        <v>7783</v>
      </c>
      <c r="JMH32" s="747" t="s">
        <v>7784</v>
      </c>
      <c r="JMI32" s="747" t="s">
        <v>7785</v>
      </c>
      <c r="JMJ32" s="747" t="s">
        <v>7786</v>
      </c>
      <c r="JMK32" s="747" t="s">
        <v>7787</v>
      </c>
      <c r="JML32" s="747" t="s">
        <v>7788</v>
      </c>
      <c r="JMM32" s="747" t="s">
        <v>7789</v>
      </c>
      <c r="JMN32" s="747" t="s">
        <v>7790</v>
      </c>
      <c r="JMO32" s="747" t="s">
        <v>7791</v>
      </c>
      <c r="JMP32" s="747" t="s">
        <v>7792</v>
      </c>
      <c r="JMQ32" s="747" t="s">
        <v>7793</v>
      </c>
      <c r="JMR32" s="747" t="s">
        <v>7794</v>
      </c>
      <c r="JMS32" s="747" t="s">
        <v>7795</v>
      </c>
      <c r="JMT32" s="747" t="s">
        <v>7796</v>
      </c>
      <c r="JMU32" s="747" t="s">
        <v>7797</v>
      </c>
      <c r="JMV32" s="747" t="s">
        <v>7798</v>
      </c>
      <c r="JMW32" s="747" t="s">
        <v>7799</v>
      </c>
      <c r="JMX32" s="747" t="s">
        <v>7800</v>
      </c>
      <c r="JMY32" s="747" t="s">
        <v>7801</v>
      </c>
      <c r="JMZ32" s="747" t="s">
        <v>7802</v>
      </c>
      <c r="JNA32" s="747" t="s">
        <v>7803</v>
      </c>
      <c r="JNB32" s="747" t="s">
        <v>7804</v>
      </c>
      <c r="JNC32" s="747" t="s">
        <v>7805</v>
      </c>
      <c r="JND32" s="747" t="s">
        <v>7806</v>
      </c>
      <c r="JNE32" s="747" t="s">
        <v>7807</v>
      </c>
      <c r="JNF32" s="747" t="s">
        <v>7808</v>
      </c>
      <c r="JNG32" s="747" t="s">
        <v>7809</v>
      </c>
      <c r="JNH32" s="747" t="s">
        <v>7810</v>
      </c>
      <c r="JNI32" s="747" t="s">
        <v>7811</v>
      </c>
      <c r="JNJ32" s="747" t="s">
        <v>7812</v>
      </c>
      <c r="JNK32" s="747" t="s">
        <v>7813</v>
      </c>
      <c r="JNL32" s="747" t="s">
        <v>7814</v>
      </c>
      <c r="JNM32" s="747" t="s">
        <v>7815</v>
      </c>
      <c r="JNN32" s="747" t="s">
        <v>7816</v>
      </c>
      <c r="JNO32" s="747" t="s">
        <v>7817</v>
      </c>
      <c r="JNP32" s="747" t="s">
        <v>7818</v>
      </c>
      <c r="JNQ32" s="747" t="s">
        <v>7819</v>
      </c>
      <c r="JNR32" s="747" t="s">
        <v>7820</v>
      </c>
      <c r="JNS32" s="747" t="s">
        <v>7821</v>
      </c>
      <c r="JNT32" s="747" t="s">
        <v>7822</v>
      </c>
      <c r="JNU32" s="747" t="s">
        <v>7823</v>
      </c>
      <c r="JNV32" s="747" t="s">
        <v>7824</v>
      </c>
      <c r="JNW32" s="747" t="s">
        <v>7825</v>
      </c>
      <c r="JNX32" s="747" t="s">
        <v>7826</v>
      </c>
      <c r="JNY32" s="747" t="s">
        <v>7827</v>
      </c>
      <c r="JNZ32" s="747" t="s">
        <v>7828</v>
      </c>
      <c r="JOA32" s="747" t="s">
        <v>7829</v>
      </c>
      <c r="JOB32" s="747" t="s">
        <v>7830</v>
      </c>
      <c r="JOC32" s="747" t="s">
        <v>7831</v>
      </c>
      <c r="JOD32" s="747" t="s">
        <v>7832</v>
      </c>
      <c r="JOE32" s="747" t="s">
        <v>7833</v>
      </c>
      <c r="JOF32" s="747" t="s">
        <v>7834</v>
      </c>
      <c r="JOG32" s="747" t="s">
        <v>7835</v>
      </c>
      <c r="JOH32" s="747" t="s">
        <v>7836</v>
      </c>
      <c r="JOI32" s="747" t="s">
        <v>7837</v>
      </c>
      <c r="JOJ32" s="747" t="s">
        <v>7838</v>
      </c>
      <c r="JOK32" s="747" t="s">
        <v>7839</v>
      </c>
      <c r="JOL32" s="747" t="s">
        <v>7840</v>
      </c>
      <c r="JOM32" s="747" t="s">
        <v>7841</v>
      </c>
      <c r="JON32" s="747" t="s">
        <v>7842</v>
      </c>
      <c r="JOO32" s="747" t="s">
        <v>7843</v>
      </c>
      <c r="JOP32" s="747" t="s">
        <v>7844</v>
      </c>
      <c r="JOQ32" s="747" t="s">
        <v>7845</v>
      </c>
      <c r="JOR32" s="747" t="s">
        <v>7846</v>
      </c>
      <c r="JOS32" s="747" t="s">
        <v>7847</v>
      </c>
      <c r="JOT32" s="747" t="s">
        <v>7848</v>
      </c>
      <c r="JOU32" s="747" t="s">
        <v>7849</v>
      </c>
      <c r="JOV32" s="747" t="s">
        <v>7850</v>
      </c>
      <c r="JOW32" s="747" t="s">
        <v>7851</v>
      </c>
      <c r="JOX32" s="747" t="s">
        <v>7852</v>
      </c>
      <c r="JOY32" s="747" t="s">
        <v>7853</v>
      </c>
      <c r="JOZ32" s="747" t="s">
        <v>7854</v>
      </c>
      <c r="JPA32" s="747" t="s">
        <v>7855</v>
      </c>
      <c r="JPB32" s="747" t="s">
        <v>7856</v>
      </c>
      <c r="JPC32" s="747" t="s">
        <v>7857</v>
      </c>
      <c r="JPD32" s="747" t="s">
        <v>7858</v>
      </c>
      <c r="JPE32" s="747" t="s">
        <v>7859</v>
      </c>
      <c r="JPF32" s="747" t="s">
        <v>7860</v>
      </c>
      <c r="JPG32" s="747" t="s">
        <v>7861</v>
      </c>
      <c r="JPH32" s="747" t="s">
        <v>7862</v>
      </c>
      <c r="JPI32" s="747" t="s">
        <v>7863</v>
      </c>
      <c r="JPJ32" s="747" t="s">
        <v>7864</v>
      </c>
      <c r="JPK32" s="747" t="s">
        <v>7865</v>
      </c>
      <c r="JPL32" s="747" t="s">
        <v>7866</v>
      </c>
      <c r="JPM32" s="747" t="s">
        <v>7867</v>
      </c>
      <c r="JPN32" s="747" t="s">
        <v>7868</v>
      </c>
      <c r="JPO32" s="747" t="s">
        <v>7869</v>
      </c>
      <c r="JPP32" s="747" t="s">
        <v>7870</v>
      </c>
      <c r="JPQ32" s="747" t="s">
        <v>7871</v>
      </c>
      <c r="JPR32" s="747" t="s">
        <v>7872</v>
      </c>
      <c r="JPS32" s="747" t="s">
        <v>7873</v>
      </c>
      <c r="JPT32" s="747" t="s">
        <v>7874</v>
      </c>
      <c r="JPU32" s="747" t="s">
        <v>7875</v>
      </c>
      <c r="JPV32" s="747" t="s">
        <v>7876</v>
      </c>
      <c r="JPW32" s="747" t="s">
        <v>7877</v>
      </c>
      <c r="JPX32" s="747" t="s">
        <v>7878</v>
      </c>
      <c r="JPY32" s="747" t="s">
        <v>7879</v>
      </c>
      <c r="JPZ32" s="747" t="s">
        <v>7880</v>
      </c>
      <c r="JQA32" s="747" t="s">
        <v>7881</v>
      </c>
      <c r="JQB32" s="747" t="s">
        <v>7882</v>
      </c>
      <c r="JQC32" s="747" t="s">
        <v>7883</v>
      </c>
      <c r="JQD32" s="747" t="s">
        <v>7884</v>
      </c>
      <c r="JQE32" s="747" t="s">
        <v>7885</v>
      </c>
      <c r="JQF32" s="747" t="s">
        <v>7886</v>
      </c>
      <c r="JQG32" s="747" t="s">
        <v>7887</v>
      </c>
      <c r="JQH32" s="747" t="s">
        <v>7888</v>
      </c>
      <c r="JQI32" s="747" t="s">
        <v>7889</v>
      </c>
      <c r="JQJ32" s="747" t="s">
        <v>7890</v>
      </c>
      <c r="JQK32" s="747" t="s">
        <v>7891</v>
      </c>
      <c r="JQL32" s="747" t="s">
        <v>7892</v>
      </c>
      <c r="JQM32" s="747" t="s">
        <v>7893</v>
      </c>
      <c r="JQN32" s="747" t="s">
        <v>7894</v>
      </c>
      <c r="JQO32" s="747" t="s">
        <v>7895</v>
      </c>
      <c r="JQP32" s="747" t="s">
        <v>7896</v>
      </c>
      <c r="JQQ32" s="747" t="s">
        <v>7897</v>
      </c>
      <c r="JQR32" s="747" t="s">
        <v>7898</v>
      </c>
      <c r="JQS32" s="747" t="s">
        <v>7899</v>
      </c>
      <c r="JQT32" s="747" t="s">
        <v>7900</v>
      </c>
      <c r="JQU32" s="747" t="s">
        <v>7901</v>
      </c>
      <c r="JQV32" s="747" t="s">
        <v>7902</v>
      </c>
      <c r="JQW32" s="747" t="s">
        <v>7903</v>
      </c>
      <c r="JQX32" s="747" t="s">
        <v>7904</v>
      </c>
      <c r="JQY32" s="747" t="s">
        <v>7905</v>
      </c>
      <c r="JQZ32" s="747" t="s">
        <v>7906</v>
      </c>
      <c r="JRA32" s="747" t="s">
        <v>7907</v>
      </c>
      <c r="JRB32" s="747" t="s">
        <v>7908</v>
      </c>
      <c r="JRC32" s="747" t="s">
        <v>7909</v>
      </c>
      <c r="JRD32" s="747" t="s">
        <v>7910</v>
      </c>
      <c r="JRE32" s="747" t="s">
        <v>7911</v>
      </c>
      <c r="JRF32" s="747" t="s">
        <v>7912</v>
      </c>
      <c r="JRG32" s="747" t="s">
        <v>7913</v>
      </c>
      <c r="JRH32" s="747" t="s">
        <v>7914</v>
      </c>
      <c r="JRI32" s="747" t="s">
        <v>7915</v>
      </c>
      <c r="JRJ32" s="747" t="s">
        <v>7916</v>
      </c>
      <c r="JRK32" s="747" t="s">
        <v>7917</v>
      </c>
      <c r="JRL32" s="747" t="s">
        <v>7918</v>
      </c>
      <c r="JRM32" s="747" t="s">
        <v>7919</v>
      </c>
      <c r="JRN32" s="747" t="s">
        <v>7920</v>
      </c>
      <c r="JRO32" s="747" t="s">
        <v>7921</v>
      </c>
      <c r="JRP32" s="747" t="s">
        <v>7922</v>
      </c>
      <c r="JRQ32" s="747" t="s">
        <v>7923</v>
      </c>
      <c r="JRR32" s="747" t="s">
        <v>7924</v>
      </c>
      <c r="JRS32" s="747" t="s">
        <v>7925</v>
      </c>
      <c r="JRT32" s="747" t="s">
        <v>7926</v>
      </c>
      <c r="JRU32" s="747" t="s">
        <v>7927</v>
      </c>
      <c r="JRV32" s="747" t="s">
        <v>7928</v>
      </c>
      <c r="JRW32" s="747" t="s">
        <v>7929</v>
      </c>
      <c r="JRX32" s="747" t="s">
        <v>7930</v>
      </c>
      <c r="JRY32" s="747" t="s">
        <v>7931</v>
      </c>
      <c r="JRZ32" s="747" t="s">
        <v>7932</v>
      </c>
      <c r="JSA32" s="747" t="s">
        <v>7933</v>
      </c>
      <c r="JSB32" s="747" t="s">
        <v>7934</v>
      </c>
      <c r="JSC32" s="747" t="s">
        <v>7935</v>
      </c>
      <c r="JSD32" s="747" t="s">
        <v>7936</v>
      </c>
      <c r="JSE32" s="747" t="s">
        <v>7937</v>
      </c>
      <c r="JSF32" s="747" t="s">
        <v>7938</v>
      </c>
      <c r="JSG32" s="747" t="s">
        <v>7939</v>
      </c>
      <c r="JSH32" s="747" t="s">
        <v>7940</v>
      </c>
      <c r="JSI32" s="747" t="s">
        <v>7941</v>
      </c>
      <c r="JSJ32" s="747" t="s">
        <v>7942</v>
      </c>
      <c r="JSK32" s="747" t="s">
        <v>7943</v>
      </c>
      <c r="JSL32" s="747" t="s">
        <v>7944</v>
      </c>
      <c r="JSM32" s="747" t="s">
        <v>7945</v>
      </c>
      <c r="JSN32" s="747" t="s">
        <v>7946</v>
      </c>
      <c r="JSO32" s="747" t="s">
        <v>7947</v>
      </c>
      <c r="JSP32" s="747" t="s">
        <v>7948</v>
      </c>
      <c r="JSQ32" s="747" t="s">
        <v>7949</v>
      </c>
      <c r="JSR32" s="747" t="s">
        <v>7950</v>
      </c>
      <c r="JSS32" s="747" t="s">
        <v>7951</v>
      </c>
      <c r="JST32" s="747" t="s">
        <v>7952</v>
      </c>
      <c r="JSU32" s="747" t="s">
        <v>7953</v>
      </c>
      <c r="JSV32" s="747" t="s">
        <v>7954</v>
      </c>
      <c r="JSW32" s="747" t="s">
        <v>7955</v>
      </c>
      <c r="JSX32" s="747" t="s">
        <v>7956</v>
      </c>
      <c r="JSY32" s="747" t="s">
        <v>7957</v>
      </c>
      <c r="JSZ32" s="747" t="s">
        <v>7958</v>
      </c>
      <c r="JTA32" s="747" t="s">
        <v>7959</v>
      </c>
      <c r="JTB32" s="747" t="s">
        <v>7960</v>
      </c>
      <c r="JTC32" s="747" t="s">
        <v>7961</v>
      </c>
      <c r="JTD32" s="747" t="s">
        <v>7962</v>
      </c>
      <c r="JTE32" s="747" t="s">
        <v>7963</v>
      </c>
      <c r="JTF32" s="747" t="s">
        <v>7964</v>
      </c>
      <c r="JTG32" s="747" t="s">
        <v>7965</v>
      </c>
      <c r="JTH32" s="747" t="s">
        <v>7966</v>
      </c>
      <c r="JTI32" s="747" t="s">
        <v>7967</v>
      </c>
      <c r="JTJ32" s="747" t="s">
        <v>7968</v>
      </c>
      <c r="JTK32" s="747" t="s">
        <v>7969</v>
      </c>
      <c r="JTL32" s="747" t="s">
        <v>7970</v>
      </c>
      <c r="JTM32" s="747" t="s">
        <v>7971</v>
      </c>
      <c r="JTN32" s="747" t="s">
        <v>7972</v>
      </c>
      <c r="JTO32" s="747" t="s">
        <v>7973</v>
      </c>
      <c r="JTP32" s="747" t="s">
        <v>7974</v>
      </c>
      <c r="JTQ32" s="747" t="s">
        <v>7975</v>
      </c>
      <c r="JTR32" s="747" t="s">
        <v>7976</v>
      </c>
      <c r="JTS32" s="747" t="s">
        <v>7977</v>
      </c>
      <c r="JTT32" s="747" t="s">
        <v>7978</v>
      </c>
      <c r="JTU32" s="747" t="s">
        <v>7979</v>
      </c>
      <c r="JTV32" s="747" t="s">
        <v>7980</v>
      </c>
      <c r="JTW32" s="747" t="s">
        <v>7981</v>
      </c>
      <c r="JTX32" s="747" t="s">
        <v>7982</v>
      </c>
      <c r="JTY32" s="747" t="s">
        <v>7983</v>
      </c>
      <c r="JTZ32" s="747" t="s">
        <v>7984</v>
      </c>
      <c r="JUA32" s="747" t="s">
        <v>7985</v>
      </c>
      <c r="JUB32" s="747" t="s">
        <v>7986</v>
      </c>
      <c r="JUC32" s="747" t="s">
        <v>7987</v>
      </c>
      <c r="JUD32" s="747" t="s">
        <v>7988</v>
      </c>
      <c r="JUE32" s="747" t="s">
        <v>7989</v>
      </c>
      <c r="JUF32" s="747" t="s">
        <v>7990</v>
      </c>
      <c r="JUG32" s="747" t="s">
        <v>7991</v>
      </c>
      <c r="JUH32" s="747" t="s">
        <v>7992</v>
      </c>
      <c r="JUI32" s="747" t="s">
        <v>7993</v>
      </c>
      <c r="JUJ32" s="747" t="s">
        <v>7994</v>
      </c>
      <c r="JUK32" s="747" t="s">
        <v>7995</v>
      </c>
      <c r="JUL32" s="747" t="s">
        <v>7996</v>
      </c>
      <c r="JUM32" s="747" t="s">
        <v>7997</v>
      </c>
      <c r="JUN32" s="747" t="s">
        <v>7998</v>
      </c>
      <c r="JUO32" s="747" t="s">
        <v>7999</v>
      </c>
      <c r="JUP32" s="747" t="s">
        <v>8000</v>
      </c>
      <c r="JUQ32" s="747" t="s">
        <v>8001</v>
      </c>
      <c r="JUR32" s="747" t="s">
        <v>8002</v>
      </c>
      <c r="JUS32" s="747" t="s">
        <v>8003</v>
      </c>
      <c r="JUT32" s="747" t="s">
        <v>8004</v>
      </c>
      <c r="JUU32" s="747" t="s">
        <v>8005</v>
      </c>
      <c r="JUV32" s="747" t="s">
        <v>8006</v>
      </c>
      <c r="JUW32" s="747" t="s">
        <v>8007</v>
      </c>
      <c r="JUX32" s="747" t="s">
        <v>8008</v>
      </c>
      <c r="JUY32" s="747" t="s">
        <v>8009</v>
      </c>
      <c r="JUZ32" s="747" t="s">
        <v>8010</v>
      </c>
      <c r="JVA32" s="747" t="s">
        <v>8011</v>
      </c>
      <c r="JVB32" s="747" t="s">
        <v>8012</v>
      </c>
      <c r="JVC32" s="747" t="s">
        <v>8013</v>
      </c>
      <c r="JVD32" s="747" t="s">
        <v>8014</v>
      </c>
      <c r="JVE32" s="747" t="s">
        <v>8015</v>
      </c>
      <c r="JVF32" s="747" t="s">
        <v>8016</v>
      </c>
      <c r="JVG32" s="747" t="s">
        <v>8017</v>
      </c>
      <c r="JVH32" s="747" t="s">
        <v>8018</v>
      </c>
      <c r="JVI32" s="747" t="s">
        <v>8019</v>
      </c>
      <c r="JVJ32" s="747" t="s">
        <v>8020</v>
      </c>
      <c r="JVK32" s="747" t="s">
        <v>8021</v>
      </c>
      <c r="JVL32" s="747" t="s">
        <v>8022</v>
      </c>
      <c r="JVM32" s="747" t="s">
        <v>8023</v>
      </c>
      <c r="JVN32" s="747" t="s">
        <v>8024</v>
      </c>
      <c r="JVO32" s="747" t="s">
        <v>8025</v>
      </c>
      <c r="JVP32" s="747" t="s">
        <v>8026</v>
      </c>
      <c r="JVQ32" s="747" t="s">
        <v>8027</v>
      </c>
      <c r="JVR32" s="747" t="s">
        <v>8028</v>
      </c>
      <c r="JVS32" s="747" t="s">
        <v>8029</v>
      </c>
      <c r="JVT32" s="747" t="s">
        <v>8030</v>
      </c>
      <c r="JVU32" s="747" t="s">
        <v>8031</v>
      </c>
      <c r="JVV32" s="747" t="s">
        <v>8032</v>
      </c>
      <c r="JVW32" s="747" t="s">
        <v>8033</v>
      </c>
      <c r="JVX32" s="747" t="s">
        <v>8034</v>
      </c>
      <c r="JVY32" s="747" t="s">
        <v>8035</v>
      </c>
      <c r="JVZ32" s="747" t="s">
        <v>8036</v>
      </c>
      <c r="JWA32" s="747" t="s">
        <v>8037</v>
      </c>
      <c r="JWB32" s="747" t="s">
        <v>8038</v>
      </c>
      <c r="JWC32" s="747" t="s">
        <v>8039</v>
      </c>
      <c r="JWD32" s="747" t="s">
        <v>8040</v>
      </c>
      <c r="JWE32" s="747" t="s">
        <v>8041</v>
      </c>
      <c r="JWF32" s="747" t="s">
        <v>8042</v>
      </c>
      <c r="JWG32" s="747" t="s">
        <v>8043</v>
      </c>
      <c r="JWH32" s="747" t="s">
        <v>8044</v>
      </c>
      <c r="JWI32" s="747" t="s">
        <v>8045</v>
      </c>
      <c r="JWJ32" s="747" t="s">
        <v>8046</v>
      </c>
      <c r="JWK32" s="747" t="s">
        <v>8047</v>
      </c>
      <c r="JWL32" s="747" t="s">
        <v>8048</v>
      </c>
      <c r="JWM32" s="747" t="s">
        <v>8049</v>
      </c>
      <c r="JWN32" s="747" t="s">
        <v>8050</v>
      </c>
      <c r="JWO32" s="747" t="s">
        <v>8051</v>
      </c>
      <c r="JWP32" s="747" t="s">
        <v>8052</v>
      </c>
      <c r="JWQ32" s="747" t="s">
        <v>8053</v>
      </c>
      <c r="JWR32" s="747" t="s">
        <v>8054</v>
      </c>
      <c r="JWS32" s="747" t="s">
        <v>8055</v>
      </c>
      <c r="JWT32" s="747" t="s">
        <v>8056</v>
      </c>
      <c r="JWU32" s="747" t="s">
        <v>8057</v>
      </c>
      <c r="JWV32" s="747" t="s">
        <v>8058</v>
      </c>
      <c r="JWW32" s="747" t="s">
        <v>8059</v>
      </c>
      <c r="JWX32" s="747" t="s">
        <v>8060</v>
      </c>
      <c r="JWY32" s="747" t="s">
        <v>8061</v>
      </c>
      <c r="JWZ32" s="747" t="s">
        <v>8062</v>
      </c>
      <c r="JXA32" s="747" t="s">
        <v>8063</v>
      </c>
      <c r="JXB32" s="747" t="s">
        <v>8064</v>
      </c>
      <c r="JXC32" s="747" t="s">
        <v>8065</v>
      </c>
      <c r="JXD32" s="747" t="s">
        <v>8066</v>
      </c>
      <c r="JXE32" s="747" t="s">
        <v>8067</v>
      </c>
      <c r="JXF32" s="747" t="s">
        <v>8068</v>
      </c>
      <c r="JXG32" s="747" t="s">
        <v>8069</v>
      </c>
      <c r="JXH32" s="747" t="s">
        <v>8070</v>
      </c>
      <c r="JXI32" s="747" t="s">
        <v>8071</v>
      </c>
      <c r="JXJ32" s="747" t="s">
        <v>8072</v>
      </c>
      <c r="JXK32" s="747" t="s">
        <v>8073</v>
      </c>
      <c r="JXL32" s="747" t="s">
        <v>8074</v>
      </c>
      <c r="JXM32" s="747" t="s">
        <v>8075</v>
      </c>
      <c r="JXN32" s="747" t="s">
        <v>8076</v>
      </c>
      <c r="JXO32" s="747" t="s">
        <v>8077</v>
      </c>
      <c r="JXP32" s="747" t="s">
        <v>8078</v>
      </c>
      <c r="JXQ32" s="747" t="s">
        <v>8079</v>
      </c>
      <c r="JXR32" s="747" t="s">
        <v>8080</v>
      </c>
      <c r="JXS32" s="747" t="s">
        <v>8081</v>
      </c>
      <c r="JXT32" s="747" t="s">
        <v>8082</v>
      </c>
      <c r="JXU32" s="747" t="s">
        <v>8083</v>
      </c>
      <c r="JXV32" s="747" t="s">
        <v>8084</v>
      </c>
      <c r="JXW32" s="747" t="s">
        <v>8085</v>
      </c>
      <c r="JXX32" s="747" t="s">
        <v>8086</v>
      </c>
      <c r="JXY32" s="747" t="s">
        <v>8087</v>
      </c>
      <c r="JXZ32" s="747" t="s">
        <v>8088</v>
      </c>
      <c r="JYA32" s="747" t="s">
        <v>8089</v>
      </c>
      <c r="JYB32" s="747" t="s">
        <v>8090</v>
      </c>
      <c r="JYC32" s="747" t="s">
        <v>8091</v>
      </c>
      <c r="JYD32" s="747" t="s">
        <v>8092</v>
      </c>
      <c r="JYE32" s="747" t="s">
        <v>8093</v>
      </c>
      <c r="JYF32" s="747" t="s">
        <v>8094</v>
      </c>
      <c r="JYG32" s="747" t="s">
        <v>8095</v>
      </c>
      <c r="JYH32" s="747" t="s">
        <v>8096</v>
      </c>
      <c r="JYI32" s="747" t="s">
        <v>8097</v>
      </c>
      <c r="JYJ32" s="747" t="s">
        <v>8098</v>
      </c>
      <c r="JYK32" s="747" t="s">
        <v>8099</v>
      </c>
      <c r="JYL32" s="747" t="s">
        <v>8100</v>
      </c>
      <c r="JYM32" s="747" t="s">
        <v>8101</v>
      </c>
      <c r="JYN32" s="747" t="s">
        <v>8102</v>
      </c>
      <c r="JYO32" s="747" t="s">
        <v>8103</v>
      </c>
      <c r="JYP32" s="747" t="s">
        <v>8104</v>
      </c>
      <c r="JYQ32" s="747" t="s">
        <v>8105</v>
      </c>
      <c r="JYR32" s="747" t="s">
        <v>8106</v>
      </c>
      <c r="JYS32" s="747" t="s">
        <v>8107</v>
      </c>
      <c r="JYT32" s="747" t="s">
        <v>8108</v>
      </c>
      <c r="JYU32" s="747" t="s">
        <v>8109</v>
      </c>
      <c r="JYV32" s="747" t="s">
        <v>8110</v>
      </c>
      <c r="JYW32" s="747" t="s">
        <v>8111</v>
      </c>
      <c r="JYX32" s="747" t="s">
        <v>8112</v>
      </c>
      <c r="JYY32" s="747" t="s">
        <v>8113</v>
      </c>
      <c r="JYZ32" s="747" t="s">
        <v>8114</v>
      </c>
      <c r="JZA32" s="747" t="s">
        <v>8115</v>
      </c>
      <c r="JZB32" s="747" t="s">
        <v>8116</v>
      </c>
      <c r="JZC32" s="747" t="s">
        <v>8117</v>
      </c>
      <c r="JZD32" s="747" t="s">
        <v>8118</v>
      </c>
      <c r="JZE32" s="747" t="s">
        <v>8119</v>
      </c>
      <c r="JZF32" s="747" t="s">
        <v>8120</v>
      </c>
      <c r="JZG32" s="747" t="s">
        <v>8121</v>
      </c>
      <c r="JZH32" s="747" t="s">
        <v>8122</v>
      </c>
      <c r="JZI32" s="747" t="s">
        <v>8123</v>
      </c>
      <c r="JZJ32" s="747" t="s">
        <v>8124</v>
      </c>
      <c r="JZK32" s="747" t="s">
        <v>8125</v>
      </c>
      <c r="JZL32" s="747" t="s">
        <v>8126</v>
      </c>
      <c r="JZM32" s="747" t="s">
        <v>8127</v>
      </c>
      <c r="JZN32" s="747" t="s">
        <v>8128</v>
      </c>
      <c r="JZO32" s="747" t="s">
        <v>8129</v>
      </c>
      <c r="JZP32" s="747" t="s">
        <v>8130</v>
      </c>
      <c r="JZQ32" s="747" t="s">
        <v>8131</v>
      </c>
      <c r="JZR32" s="747" t="s">
        <v>8132</v>
      </c>
      <c r="JZS32" s="747" t="s">
        <v>8133</v>
      </c>
      <c r="JZT32" s="747" t="s">
        <v>8134</v>
      </c>
      <c r="JZU32" s="747" t="s">
        <v>8135</v>
      </c>
      <c r="JZV32" s="747" t="s">
        <v>8136</v>
      </c>
      <c r="JZW32" s="747" t="s">
        <v>8137</v>
      </c>
      <c r="JZX32" s="747" t="s">
        <v>8138</v>
      </c>
      <c r="JZY32" s="747" t="s">
        <v>8139</v>
      </c>
      <c r="JZZ32" s="747" t="s">
        <v>8140</v>
      </c>
      <c r="KAA32" s="747" t="s">
        <v>8141</v>
      </c>
      <c r="KAB32" s="747" t="s">
        <v>8142</v>
      </c>
      <c r="KAC32" s="747" t="s">
        <v>8143</v>
      </c>
      <c r="KAD32" s="747" t="s">
        <v>8144</v>
      </c>
      <c r="KAE32" s="747" t="s">
        <v>8145</v>
      </c>
      <c r="KAF32" s="747" t="s">
        <v>8146</v>
      </c>
      <c r="KAG32" s="747" t="s">
        <v>8147</v>
      </c>
      <c r="KAH32" s="747" t="s">
        <v>8148</v>
      </c>
      <c r="KAI32" s="747" t="s">
        <v>8149</v>
      </c>
      <c r="KAJ32" s="747" t="s">
        <v>8150</v>
      </c>
      <c r="KAK32" s="747" t="s">
        <v>8151</v>
      </c>
      <c r="KAL32" s="747" t="s">
        <v>8152</v>
      </c>
      <c r="KAM32" s="747" t="s">
        <v>8153</v>
      </c>
      <c r="KAN32" s="747" t="s">
        <v>8154</v>
      </c>
      <c r="KAO32" s="747" t="s">
        <v>8155</v>
      </c>
      <c r="KAP32" s="747" t="s">
        <v>8156</v>
      </c>
      <c r="KAQ32" s="747" t="s">
        <v>8157</v>
      </c>
      <c r="KAR32" s="747" t="s">
        <v>8158</v>
      </c>
      <c r="KAS32" s="747" t="s">
        <v>8159</v>
      </c>
      <c r="KAT32" s="747" t="s">
        <v>8160</v>
      </c>
      <c r="KAU32" s="747" t="s">
        <v>8161</v>
      </c>
      <c r="KAV32" s="747" t="s">
        <v>8162</v>
      </c>
      <c r="KAW32" s="747" t="s">
        <v>8163</v>
      </c>
      <c r="KAX32" s="747" t="s">
        <v>8164</v>
      </c>
      <c r="KAY32" s="747" t="s">
        <v>8165</v>
      </c>
      <c r="KAZ32" s="747" t="s">
        <v>8166</v>
      </c>
      <c r="KBA32" s="747" t="s">
        <v>8167</v>
      </c>
      <c r="KBB32" s="747" t="s">
        <v>8168</v>
      </c>
      <c r="KBC32" s="747" t="s">
        <v>8169</v>
      </c>
      <c r="KBD32" s="747" t="s">
        <v>8170</v>
      </c>
      <c r="KBE32" s="747" t="s">
        <v>8171</v>
      </c>
      <c r="KBF32" s="747" t="s">
        <v>8172</v>
      </c>
      <c r="KBG32" s="747" t="s">
        <v>8173</v>
      </c>
      <c r="KBH32" s="747" t="s">
        <v>8174</v>
      </c>
      <c r="KBI32" s="747" t="s">
        <v>8175</v>
      </c>
      <c r="KBJ32" s="747" t="s">
        <v>8176</v>
      </c>
      <c r="KBK32" s="747" t="s">
        <v>8177</v>
      </c>
      <c r="KBL32" s="747" t="s">
        <v>8178</v>
      </c>
      <c r="KBM32" s="747" t="s">
        <v>8179</v>
      </c>
      <c r="KBN32" s="747" t="s">
        <v>8180</v>
      </c>
      <c r="KBO32" s="747" t="s">
        <v>8181</v>
      </c>
      <c r="KBP32" s="747" t="s">
        <v>8182</v>
      </c>
      <c r="KBQ32" s="747" t="s">
        <v>8183</v>
      </c>
      <c r="KBR32" s="747" t="s">
        <v>8184</v>
      </c>
      <c r="KBS32" s="747" t="s">
        <v>8185</v>
      </c>
      <c r="KBT32" s="747" t="s">
        <v>8186</v>
      </c>
      <c r="KBU32" s="747" t="s">
        <v>8187</v>
      </c>
      <c r="KBV32" s="747" t="s">
        <v>8188</v>
      </c>
      <c r="KBW32" s="747" t="s">
        <v>8189</v>
      </c>
      <c r="KBX32" s="747" t="s">
        <v>8190</v>
      </c>
      <c r="KBY32" s="747" t="s">
        <v>8191</v>
      </c>
      <c r="KBZ32" s="747" t="s">
        <v>8192</v>
      </c>
      <c r="KCA32" s="747" t="s">
        <v>8193</v>
      </c>
      <c r="KCB32" s="747" t="s">
        <v>8194</v>
      </c>
      <c r="KCC32" s="747" t="s">
        <v>8195</v>
      </c>
      <c r="KCD32" s="747" t="s">
        <v>8196</v>
      </c>
      <c r="KCE32" s="747" t="s">
        <v>8197</v>
      </c>
      <c r="KCF32" s="747" t="s">
        <v>8198</v>
      </c>
      <c r="KCG32" s="747" t="s">
        <v>8199</v>
      </c>
      <c r="KCH32" s="747" t="s">
        <v>8200</v>
      </c>
      <c r="KCI32" s="747" t="s">
        <v>8201</v>
      </c>
      <c r="KCJ32" s="747" t="s">
        <v>8202</v>
      </c>
      <c r="KCK32" s="747" t="s">
        <v>8203</v>
      </c>
      <c r="KCL32" s="747" t="s">
        <v>8204</v>
      </c>
      <c r="KCM32" s="747" t="s">
        <v>8205</v>
      </c>
      <c r="KCN32" s="747" t="s">
        <v>8206</v>
      </c>
      <c r="KCO32" s="747" t="s">
        <v>8207</v>
      </c>
      <c r="KCP32" s="747" t="s">
        <v>8208</v>
      </c>
      <c r="KCQ32" s="747" t="s">
        <v>8209</v>
      </c>
      <c r="KCR32" s="747" t="s">
        <v>8210</v>
      </c>
      <c r="KCS32" s="747" t="s">
        <v>8211</v>
      </c>
      <c r="KCT32" s="747" t="s">
        <v>8212</v>
      </c>
      <c r="KCU32" s="747" t="s">
        <v>8213</v>
      </c>
      <c r="KCV32" s="747" t="s">
        <v>8214</v>
      </c>
      <c r="KCW32" s="747" t="s">
        <v>8215</v>
      </c>
      <c r="KCX32" s="747" t="s">
        <v>8216</v>
      </c>
      <c r="KCY32" s="747" t="s">
        <v>8217</v>
      </c>
      <c r="KCZ32" s="747" t="s">
        <v>8218</v>
      </c>
      <c r="KDA32" s="747" t="s">
        <v>8219</v>
      </c>
      <c r="KDB32" s="747" t="s">
        <v>8220</v>
      </c>
      <c r="KDC32" s="747" t="s">
        <v>8221</v>
      </c>
      <c r="KDD32" s="747" t="s">
        <v>8222</v>
      </c>
      <c r="KDE32" s="747" t="s">
        <v>8223</v>
      </c>
      <c r="KDF32" s="747" t="s">
        <v>8224</v>
      </c>
      <c r="KDG32" s="747" t="s">
        <v>8225</v>
      </c>
      <c r="KDH32" s="747" t="s">
        <v>8226</v>
      </c>
      <c r="KDI32" s="747" t="s">
        <v>8227</v>
      </c>
      <c r="KDJ32" s="747" t="s">
        <v>8228</v>
      </c>
      <c r="KDK32" s="747" t="s">
        <v>8229</v>
      </c>
      <c r="KDL32" s="747" t="s">
        <v>8230</v>
      </c>
      <c r="KDM32" s="747" t="s">
        <v>8231</v>
      </c>
      <c r="KDN32" s="747" t="s">
        <v>8232</v>
      </c>
      <c r="KDO32" s="747" t="s">
        <v>8233</v>
      </c>
      <c r="KDP32" s="747" t="s">
        <v>8234</v>
      </c>
      <c r="KDQ32" s="747" t="s">
        <v>8235</v>
      </c>
      <c r="KDR32" s="747" t="s">
        <v>8236</v>
      </c>
      <c r="KDS32" s="747" t="s">
        <v>8237</v>
      </c>
      <c r="KDT32" s="747" t="s">
        <v>8238</v>
      </c>
      <c r="KDU32" s="747" t="s">
        <v>8239</v>
      </c>
      <c r="KDV32" s="747" t="s">
        <v>8240</v>
      </c>
      <c r="KDW32" s="747" t="s">
        <v>8241</v>
      </c>
      <c r="KDX32" s="747" t="s">
        <v>8242</v>
      </c>
      <c r="KDY32" s="747" t="s">
        <v>8243</v>
      </c>
      <c r="KDZ32" s="747" t="s">
        <v>8244</v>
      </c>
      <c r="KEA32" s="747" t="s">
        <v>8245</v>
      </c>
      <c r="KEB32" s="747" t="s">
        <v>8246</v>
      </c>
      <c r="KEC32" s="747" t="s">
        <v>8247</v>
      </c>
      <c r="KED32" s="747" t="s">
        <v>8248</v>
      </c>
      <c r="KEE32" s="747" t="s">
        <v>8249</v>
      </c>
      <c r="KEF32" s="747" t="s">
        <v>8250</v>
      </c>
      <c r="KEG32" s="747" t="s">
        <v>8251</v>
      </c>
      <c r="KEH32" s="747" t="s">
        <v>8252</v>
      </c>
      <c r="KEI32" s="747" t="s">
        <v>8253</v>
      </c>
      <c r="KEJ32" s="747" t="s">
        <v>8254</v>
      </c>
      <c r="KEK32" s="747" t="s">
        <v>8255</v>
      </c>
      <c r="KEL32" s="747" t="s">
        <v>8256</v>
      </c>
      <c r="KEM32" s="747" t="s">
        <v>8257</v>
      </c>
      <c r="KEN32" s="747" t="s">
        <v>8258</v>
      </c>
      <c r="KEO32" s="747" t="s">
        <v>8259</v>
      </c>
      <c r="KEP32" s="747" t="s">
        <v>8260</v>
      </c>
      <c r="KEQ32" s="747" t="s">
        <v>8261</v>
      </c>
      <c r="KER32" s="747" t="s">
        <v>8262</v>
      </c>
      <c r="KES32" s="747" t="s">
        <v>8263</v>
      </c>
      <c r="KET32" s="747" t="s">
        <v>8264</v>
      </c>
      <c r="KEU32" s="747" t="s">
        <v>8265</v>
      </c>
      <c r="KEV32" s="747" t="s">
        <v>8266</v>
      </c>
      <c r="KEW32" s="747" t="s">
        <v>8267</v>
      </c>
      <c r="KEX32" s="747" t="s">
        <v>8268</v>
      </c>
      <c r="KEY32" s="747" t="s">
        <v>8269</v>
      </c>
      <c r="KEZ32" s="747" t="s">
        <v>8270</v>
      </c>
      <c r="KFA32" s="747" t="s">
        <v>8271</v>
      </c>
      <c r="KFB32" s="747" t="s">
        <v>8272</v>
      </c>
      <c r="KFC32" s="747" t="s">
        <v>8273</v>
      </c>
      <c r="KFD32" s="747" t="s">
        <v>8274</v>
      </c>
      <c r="KFE32" s="747" t="s">
        <v>8275</v>
      </c>
      <c r="KFF32" s="747" t="s">
        <v>8276</v>
      </c>
      <c r="KFG32" s="747" t="s">
        <v>8277</v>
      </c>
      <c r="KFH32" s="747" t="s">
        <v>8278</v>
      </c>
      <c r="KFI32" s="747" t="s">
        <v>8279</v>
      </c>
      <c r="KFJ32" s="747" t="s">
        <v>8280</v>
      </c>
      <c r="KFK32" s="747" t="s">
        <v>8281</v>
      </c>
      <c r="KFL32" s="747" t="s">
        <v>8282</v>
      </c>
      <c r="KFM32" s="747" t="s">
        <v>8283</v>
      </c>
      <c r="KFN32" s="747" t="s">
        <v>8284</v>
      </c>
      <c r="KFO32" s="747" t="s">
        <v>8285</v>
      </c>
      <c r="KFP32" s="747" t="s">
        <v>8286</v>
      </c>
      <c r="KFQ32" s="747" t="s">
        <v>8287</v>
      </c>
      <c r="KFR32" s="747" t="s">
        <v>8288</v>
      </c>
      <c r="KFS32" s="747" t="s">
        <v>8289</v>
      </c>
      <c r="KFT32" s="747" t="s">
        <v>8290</v>
      </c>
      <c r="KFU32" s="747" t="s">
        <v>8291</v>
      </c>
      <c r="KFV32" s="747" t="s">
        <v>8292</v>
      </c>
      <c r="KFW32" s="747" t="s">
        <v>8293</v>
      </c>
      <c r="KFX32" s="747" t="s">
        <v>8294</v>
      </c>
      <c r="KFY32" s="747" t="s">
        <v>8295</v>
      </c>
      <c r="KFZ32" s="747" t="s">
        <v>8296</v>
      </c>
      <c r="KGA32" s="747" t="s">
        <v>8297</v>
      </c>
      <c r="KGB32" s="747" t="s">
        <v>8298</v>
      </c>
      <c r="KGC32" s="747" t="s">
        <v>8299</v>
      </c>
      <c r="KGD32" s="747" t="s">
        <v>8300</v>
      </c>
      <c r="KGE32" s="747" t="s">
        <v>8301</v>
      </c>
      <c r="KGF32" s="747" t="s">
        <v>8302</v>
      </c>
      <c r="KGG32" s="747" t="s">
        <v>8303</v>
      </c>
      <c r="KGH32" s="747" t="s">
        <v>8304</v>
      </c>
      <c r="KGI32" s="747" t="s">
        <v>8305</v>
      </c>
      <c r="KGJ32" s="747" t="s">
        <v>8306</v>
      </c>
      <c r="KGK32" s="747" t="s">
        <v>8307</v>
      </c>
      <c r="KGL32" s="747" t="s">
        <v>8308</v>
      </c>
      <c r="KGM32" s="747" t="s">
        <v>8309</v>
      </c>
      <c r="KGN32" s="747" t="s">
        <v>8310</v>
      </c>
      <c r="KGO32" s="747" t="s">
        <v>8311</v>
      </c>
      <c r="KGP32" s="747" t="s">
        <v>8312</v>
      </c>
      <c r="KGQ32" s="747" t="s">
        <v>8313</v>
      </c>
      <c r="KGR32" s="747" t="s">
        <v>8314</v>
      </c>
      <c r="KGS32" s="747" t="s">
        <v>8315</v>
      </c>
      <c r="KGT32" s="747" t="s">
        <v>8316</v>
      </c>
      <c r="KGU32" s="747" t="s">
        <v>8317</v>
      </c>
      <c r="KGV32" s="747" t="s">
        <v>8318</v>
      </c>
      <c r="KGW32" s="747" t="s">
        <v>8319</v>
      </c>
      <c r="KGX32" s="747" t="s">
        <v>8320</v>
      </c>
      <c r="KGY32" s="747" t="s">
        <v>8321</v>
      </c>
      <c r="KGZ32" s="747" t="s">
        <v>8322</v>
      </c>
      <c r="KHA32" s="747" t="s">
        <v>8323</v>
      </c>
      <c r="KHB32" s="747" t="s">
        <v>8324</v>
      </c>
      <c r="KHC32" s="747" t="s">
        <v>8325</v>
      </c>
      <c r="KHD32" s="747" t="s">
        <v>8326</v>
      </c>
      <c r="KHE32" s="747" t="s">
        <v>8327</v>
      </c>
      <c r="KHF32" s="747" t="s">
        <v>8328</v>
      </c>
      <c r="KHG32" s="747" t="s">
        <v>8329</v>
      </c>
      <c r="KHH32" s="747" t="s">
        <v>8330</v>
      </c>
      <c r="KHI32" s="747" t="s">
        <v>8331</v>
      </c>
      <c r="KHJ32" s="747" t="s">
        <v>8332</v>
      </c>
      <c r="KHK32" s="747" t="s">
        <v>8333</v>
      </c>
      <c r="KHL32" s="747" t="s">
        <v>8334</v>
      </c>
      <c r="KHM32" s="747" t="s">
        <v>8335</v>
      </c>
      <c r="KHN32" s="747" t="s">
        <v>8336</v>
      </c>
      <c r="KHO32" s="747" t="s">
        <v>8337</v>
      </c>
      <c r="KHP32" s="747" t="s">
        <v>8338</v>
      </c>
      <c r="KHQ32" s="747" t="s">
        <v>8339</v>
      </c>
      <c r="KHR32" s="747" t="s">
        <v>8340</v>
      </c>
      <c r="KHS32" s="747" t="s">
        <v>8341</v>
      </c>
      <c r="KHT32" s="747" t="s">
        <v>8342</v>
      </c>
      <c r="KHU32" s="747" t="s">
        <v>8343</v>
      </c>
      <c r="KHV32" s="747" t="s">
        <v>8344</v>
      </c>
      <c r="KHW32" s="747" t="s">
        <v>8345</v>
      </c>
      <c r="KHX32" s="747" t="s">
        <v>8346</v>
      </c>
      <c r="KHY32" s="747" t="s">
        <v>8347</v>
      </c>
      <c r="KHZ32" s="747" t="s">
        <v>8348</v>
      </c>
      <c r="KIA32" s="747" t="s">
        <v>8349</v>
      </c>
      <c r="KIB32" s="747" t="s">
        <v>8350</v>
      </c>
      <c r="KIC32" s="747" t="s">
        <v>8351</v>
      </c>
      <c r="KID32" s="747" t="s">
        <v>8352</v>
      </c>
      <c r="KIE32" s="747" t="s">
        <v>8353</v>
      </c>
      <c r="KIF32" s="747" t="s">
        <v>8354</v>
      </c>
      <c r="KIG32" s="747" t="s">
        <v>8355</v>
      </c>
      <c r="KIH32" s="747" t="s">
        <v>8356</v>
      </c>
      <c r="KII32" s="747" t="s">
        <v>8357</v>
      </c>
      <c r="KIJ32" s="747" t="s">
        <v>8358</v>
      </c>
      <c r="KIK32" s="747" t="s">
        <v>8359</v>
      </c>
      <c r="KIL32" s="747" t="s">
        <v>8360</v>
      </c>
      <c r="KIM32" s="747" t="s">
        <v>8361</v>
      </c>
      <c r="KIN32" s="747" t="s">
        <v>8362</v>
      </c>
      <c r="KIO32" s="747" t="s">
        <v>8363</v>
      </c>
      <c r="KIP32" s="747" t="s">
        <v>8364</v>
      </c>
      <c r="KIQ32" s="747" t="s">
        <v>8365</v>
      </c>
      <c r="KIR32" s="747" t="s">
        <v>8366</v>
      </c>
      <c r="KIS32" s="747" t="s">
        <v>8367</v>
      </c>
      <c r="KIT32" s="747" t="s">
        <v>8368</v>
      </c>
      <c r="KIU32" s="747" t="s">
        <v>8369</v>
      </c>
      <c r="KIV32" s="747" t="s">
        <v>8370</v>
      </c>
      <c r="KIW32" s="747" t="s">
        <v>8371</v>
      </c>
      <c r="KIX32" s="747" t="s">
        <v>8372</v>
      </c>
      <c r="KIY32" s="747" t="s">
        <v>8373</v>
      </c>
      <c r="KIZ32" s="747" t="s">
        <v>8374</v>
      </c>
      <c r="KJA32" s="747" t="s">
        <v>8375</v>
      </c>
      <c r="KJB32" s="747" t="s">
        <v>8376</v>
      </c>
      <c r="KJC32" s="747" t="s">
        <v>8377</v>
      </c>
      <c r="KJD32" s="747" t="s">
        <v>8378</v>
      </c>
      <c r="KJE32" s="747" t="s">
        <v>8379</v>
      </c>
      <c r="KJF32" s="747" t="s">
        <v>8380</v>
      </c>
      <c r="KJG32" s="747" t="s">
        <v>8381</v>
      </c>
      <c r="KJH32" s="747" t="s">
        <v>8382</v>
      </c>
      <c r="KJI32" s="747" t="s">
        <v>8383</v>
      </c>
      <c r="KJJ32" s="747" t="s">
        <v>8384</v>
      </c>
      <c r="KJK32" s="747" t="s">
        <v>8385</v>
      </c>
      <c r="KJL32" s="747" t="s">
        <v>8386</v>
      </c>
      <c r="KJM32" s="747" t="s">
        <v>8387</v>
      </c>
      <c r="KJN32" s="747" t="s">
        <v>8388</v>
      </c>
      <c r="KJO32" s="747" t="s">
        <v>8389</v>
      </c>
      <c r="KJP32" s="747" t="s">
        <v>8390</v>
      </c>
      <c r="KJQ32" s="747" t="s">
        <v>8391</v>
      </c>
      <c r="KJR32" s="747" t="s">
        <v>8392</v>
      </c>
      <c r="KJS32" s="747" t="s">
        <v>8393</v>
      </c>
      <c r="KJT32" s="747" t="s">
        <v>8394</v>
      </c>
      <c r="KJU32" s="747" t="s">
        <v>8395</v>
      </c>
      <c r="KJV32" s="747" t="s">
        <v>8396</v>
      </c>
      <c r="KJW32" s="747" t="s">
        <v>8397</v>
      </c>
      <c r="KJX32" s="747" t="s">
        <v>8398</v>
      </c>
      <c r="KJY32" s="747" t="s">
        <v>8399</v>
      </c>
      <c r="KJZ32" s="747" t="s">
        <v>8400</v>
      </c>
      <c r="KKA32" s="747" t="s">
        <v>8401</v>
      </c>
      <c r="KKB32" s="747" t="s">
        <v>8402</v>
      </c>
      <c r="KKC32" s="747" t="s">
        <v>8403</v>
      </c>
      <c r="KKD32" s="747" t="s">
        <v>8404</v>
      </c>
      <c r="KKE32" s="747" t="s">
        <v>8405</v>
      </c>
      <c r="KKF32" s="747" t="s">
        <v>8406</v>
      </c>
      <c r="KKG32" s="747" t="s">
        <v>8407</v>
      </c>
      <c r="KKH32" s="747" t="s">
        <v>8408</v>
      </c>
      <c r="KKI32" s="747" t="s">
        <v>8409</v>
      </c>
      <c r="KKJ32" s="747" t="s">
        <v>8410</v>
      </c>
      <c r="KKK32" s="747" t="s">
        <v>8411</v>
      </c>
      <c r="KKL32" s="747" t="s">
        <v>8412</v>
      </c>
      <c r="KKM32" s="747" t="s">
        <v>8413</v>
      </c>
      <c r="KKN32" s="747" t="s">
        <v>8414</v>
      </c>
      <c r="KKO32" s="747" t="s">
        <v>8415</v>
      </c>
      <c r="KKP32" s="747" t="s">
        <v>8416</v>
      </c>
      <c r="KKQ32" s="747" t="s">
        <v>8417</v>
      </c>
      <c r="KKR32" s="747" t="s">
        <v>8418</v>
      </c>
      <c r="KKS32" s="747" t="s">
        <v>8419</v>
      </c>
      <c r="KKT32" s="747" t="s">
        <v>8420</v>
      </c>
      <c r="KKU32" s="747" t="s">
        <v>8421</v>
      </c>
      <c r="KKV32" s="747" t="s">
        <v>8422</v>
      </c>
      <c r="KKW32" s="747" t="s">
        <v>8423</v>
      </c>
      <c r="KKX32" s="747" t="s">
        <v>8424</v>
      </c>
      <c r="KKY32" s="747" t="s">
        <v>8425</v>
      </c>
      <c r="KKZ32" s="747" t="s">
        <v>8426</v>
      </c>
      <c r="KLA32" s="747" t="s">
        <v>8427</v>
      </c>
      <c r="KLB32" s="747" t="s">
        <v>8428</v>
      </c>
      <c r="KLC32" s="747" t="s">
        <v>8429</v>
      </c>
      <c r="KLD32" s="747" t="s">
        <v>8430</v>
      </c>
      <c r="KLE32" s="747" t="s">
        <v>8431</v>
      </c>
      <c r="KLF32" s="747" t="s">
        <v>8432</v>
      </c>
      <c r="KLG32" s="747" t="s">
        <v>8433</v>
      </c>
      <c r="KLH32" s="747" t="s">
        <v>8434</v>
      </c>
      <c r="KLI32" s="747" t="s">
        <v>8435</v>
      </c>
      <c r="KLJ32" s="747" t="s">
        <v>8436</v>
      </c>
      <c r="KLK32" s="747" t="s">
        <v>8437</v>
      </c>
      <c r="KLL32" s="747" t="s">
        <v>8438</v>
      </c>
      <c r="KLM32" s="747" t="s">
        <v>8439</v>
      </c>
      <c r="KLN32" s="747" t="s">
        <v>8440</v>
      </c>
      <c r="KLO32" s="747" t="s">
        <v>8441</v>
      </c>
      <c r="KLP32" s="747" t="s">
        <v>8442</v>
      </c>
      <c r="KLQ32" s="747" t="s">
        <v>8443</v>
      </c>
      <c r="KLR32" s="747" t="s">
        <v>8444</v>
      </c>
      <c r="KLS32" s="747" t="s">
        <v>8445</v>
      </c>
      <c r="KLT32" s="747" t="s">
        <v>8446</v>
      </c>
      <c r="KLU32" s="747" t="s">
        <v>8447</v>
      </c>
      <c r="KLV32" s="747" t="s">
        <v>8448</v>
      </c>
      <c r="KLW32" s="747" t="s">
        <v>8449</v>
      </c>
      <c r="KLX32" s="747" t="s">
        <v>8450</v>
      </c>
      <c r="KLY32" s="747" t="s">
        <v>8451</v>
      </c>
      <c r="KLZ32" s="747" t="s">
        <v>8452</v>
      </c>
      <c r="KMA32" s="747" t="s">
        <v>8453</v>
      </c>
      <c r="KMB32" s="747" t="s">
        <v>8454</v>
      </c>
      <c r="KMC32" s="747" t="s">
        <v>8455</v>
      </c>
      <c r="KMD32" s="747" t="s">
        <v>8456</v>
      </c>
      <c r="KME32" s="747" t="s">
        <v>8457</v>
      </c>
      <c r="KMF32" s="747" t="s">
        <v>8458</v>
      </c>
      <c r="KMG32" s="747" t="s">
        <v>8459</v>
      </c>
      <c r="KMH32" s="747" t="s">
        <v>8460</v>
      </c>
      <c r="KMI32" s="747" t="s">
        <v>8461</v>
      </c>
      <c r="KMJ32" s="747" t="s">
        <v>8462</v>
      </c>
      <c r="KMK32" s="747" t="s">
        <v>8463</v>
      </c>
      <c r="KML32" s="747" t="s">
        <v>8464</v>
      </c>
      <c r="KMM32" s="747" t="s">
        <v>8465</v>
      </c>
      <c r="KMN32" s="747" t="s">
        <v>8466</v>
      </c>
      <c r="KMO32" s="747" t="s">
        <v>8467</v>
      </c>
      <c r="KMP32" s="747" t="s">
        <v>8468</v>
      </c>
      <c r="KMQ32" s="747" t="s">
        <v>8469</v>
      </c>
      <c r="KMR32" s="747" t="s">
        <v>8470</v>
      </c>
      <c r="KMS32" s="747" t="s">
        <v>8471</v>
      </c>
      <c r="KMT32" s="747" t="s">
        <v>8472</v>
      </c>
      <c r="KMU32" s="747" t="s">
        <v>8473</v>
      </c>
      <c r="KMV32" s="747" t="s">
        <v>8474</v>
      </c>
      <c r="KMW32" s="747" t="s">
        <v>8475</v>
      </c>
      <c r="KMX32" s="747" t="s">
        <v>8476</v>
      </c>
      <c r="KMY32" s="747" t="s">
        <v>8477</v>
      </c>
      <c r="KMZ32" s="747" t="s">
        <v>8478</v>
      </c>
      <c r="KNA32" s="747" t="s">
        <v>8479</v>
      </c>
      <c r="KNB32" s="747" t="s">
        <v>8480</v>
      </c>
      <c r="KNC32" s="747" t="s">
        <v>8481</v>
      </c>
      <c r="KND32" s="747" t="s">
        <v>8482</v>
      </c>
      <c r="KNE32" s="747" t="s">
        <v>8483</v>
      </c>
      <c r="KNF32" s="747" t="s">
        <v>8484</v>
      </c>
      <c r="KNG32" s="747" t="s">
        <v>8485</v>
      </c>
      <c r="KNH32" s="747" t="s">
        <v>8486</v>
      </c>
      <c r="KNI32" s="747" t="s">
        <v>8487</v>
      </c>
      <c r="KNJ32" s="747" t="s">
        <v>8488</v>
      </c>
      <c r="KNK32" s="747" t="s">
        <v>8489</v>
      </c>
      <c r="KNL32" s="747" t="s">
        <v>8490</v>
      </c>
      <c r="KNM32" s="747" t="s">
        <v>8491</v>
      </c>
      <c r="KNN32" s="747" t="s">
        <v>8492</v>
      </c>
      <c r="KNO32" s="747" t="s">
        <v>8493</v>
      </c>
      <c r="KNP32" s="747" t="s">
        <v>8494</v>
      </c>
      <c r="KNQ32" s="747" t="s">
        <v>8495</v>
      </c>
      <c r="KNR32" s="747" t="s">
        <v>8496</v>
      </c>
      <c r="KNS32" s="747" t="s">
        <v>8497</v>
      </c>
      <c r="KNT32" s="747" t="s">
        <v>8498</v>
      </c>
      <c r="KNU32" s="747" t="s">
        <v>8499</v>
      </c>
      <c r="KNV32" s="747" t="s">
        <v>8500</v>
      </c>
      <c r="KNW32" s="747" t="s">
        <v>8501</v>
      </c>
      <c r="KNX32" s="747" t="s">
        <v>8502</v>
      </c>
      <c r="KNY32" s="747" t="s">
        <v>8503</v>
      </c>
      <c r="KNZ32" s="747" t="s">
        <v>8504</v>
      </c>
      <c r="KOA32" s="747" t="s">
        <v>8505</v>
      </c>
      <c r="KOB32" s="747" t="s">
        <v>8506</v>
      </c>
      <c r="KOC32" s="747" t="s">
        <v>8507</v>
      </c>
      <c r="KOD32" s="747" t="s">
        <v>8508</v>
      </c>
      <c r="KOE32" s="747" t="s">
        <v>8509</v>
      </c>
      <c r="KOF32" s="747" t="s">
        <v>8510</v>
      </c>
      <c r="KOG32" s="747" t="s">
        <v>8511</v>
      </c>
      <c r="KOH32" s="747" t="s">
        <v>8512</v>
      </c>
      <c r="KOI32" s="747" t="s">
        <v>8513</v>
      </c>
      <c r="KOJ32" s="747" t="s">
        <v>8514</v>
      </c>
      <c r="KOK32" s="747" t="s">
        <v>8515</v>
      </c>
      <c r="KOL32" s="747" t="s">
        <v>8516</v>
      </c>
      <c r="KOM32" s="747" t="s">
        <v>8517</v>
      </c>
      <c r="KON32" s="747" t="s">
        <v>8518</v>
      </c>
      <c r="KOO32" s="747" t="s">
        <v>8519</v>
      </c>
      <c r="KOP32" s="747" t="s">
        <v>8520</v>
      </c>
      <c r="KOQ32" s="747" t="s">
        <v>8521</v>
      </c>
      <c r="KOR32" s="747" t="s">
        <v>8522</v>
      </c>
      <c r="KOS32" s="747" t="s">
        <v>8523</v>
      </c>
      <c r="KOT32" s="747" t="s">
        <v>8524</v>
      </c>
      <c r="KOU32" s="747" t="s">
        <v>8525</v>
      </c>
      <c r="KOV32" s="747" t="s">
        <v>8526</v>
      </c>
      <c r="KOW32" s="747" t="s">
        <v>8527</v>
      </c>
      <c r="KOX32" s="747" t="s">
        <v>8528</v>
      </c>
      <c r="KOY32" s="747" t="s">
        <v>8529</v>
      </c>
      <c r="KOZ32" s="747" t="s">
        <v>8530</v>
      </c>
      <c r="KPA32" s="747" t="s">
        <v>8531</v>
      </c>
      <c r="KPB32" s="747" t="s">
        <v>8532</v>
      </c>
      <c r="KPC32" s="747" t="s">
        <v>8533</v>
      </c>
      <c r="KPD32" s="747" t="s">
        <v>8534</v>
      </c>
      <c r="KPE32" s="747" t="s">
        <v>8535</v>
      </c>
      <c r="KPF32" s="747" t="s">
        <v>8536</v>
      </c>
      <c r="KPG32" s="747" t="s">
        <v>8537</v>
      </c>
      <c r="KPH32" s="747" t="s">
        <v>8538</v>
      </c>
      <c r="KPI32" s="747" t="s">
        <v>8539</v>
      </c>
      <c r="KPJ32" s="747" t="s">
        <v>8540</v>
      </c>
      <c r="KPK32" s="747" t="s">
        <v>8541</v>
      </c>
      <c r="KPL32" s="747" t="s">
        <v>8542</v>
      </c>
      <c r="KPM32" s="747" t="s">
        <v>8543</v>
      </c>
      <c r="KPN32" s="747" t="s">
        <v>8544</v>
      </c>
      <c r="KPO32" s="747" t="s">
        <v>8545</v>
      </c>
      <c r="KPP32" s="747" t="s">
        <v>8546</v>
      </c>
      <c r="KPQ32" s="747" t="s">
        <v>8547</v>
      </c>
      <c r="KPR32" s="747" t="s">
        <v>8548</v>
      </c>
      <c r="KPS32" s="747" t="s">
        <v>8549</v>
      </c>
      <c r="KPT32" s="747" t="s">
        <v>8550</v>
      </c>
      <c r="KPU32" s="747" t="s">
        <v>8551</v>
      </c>
      <c r="KPV32" s="747" t="s">
        <v>8552</v>
      </c>
      <c r="KPW32" s="747" t="s">
        <v>8553</v>
      </c>
      <c r="KPX32" s="747" t="s">
        <v>8554</v>
      </c>
      <c r="KPY32" s="747" t="s">
        <v>8555</v>
      </c>
      <c r="KPZ32" s="747" t="s">
        <v>8556</v>
      </c>
      <c r="KQA32" s="747" t="s">
        <v>8557</v>
      </c>
      <c r="KQB32" s="747" t="s">
        <v>8558</v>
      </c>
      <c r="KQC32" s="747" t="s">
        <v>8559</v>
      </c>
      <c r="KQD32" s="747" t="s">
        <v>8560</v>
      </c>
      <c r="KQE32" s="747" t="s">
        <v>8561</v>
      </c>
      <c r="KQF32" s="747" t="s">
        <v>8562</v>
      </c>
      <c r="KQG32" s="747" t="s">
        <v>8563</v>
      </c>
      <c r="KQH32" s="747" t="s">
        <v>8564</v>
      </c>
      <c r="KQI32" s="747" t="s">
        <v>8565</v>
      </c>
      <c r="KQJ32" s="747" t="s">
        <v>8566</v>
      </c>
      <c r="KQK32" s="747" t="s">
        <v>8567</v>
      </c>
      <c r="KQL32" s="747" t="s">
        <v>8568</v>
      </c>
      <c r="KQM32" s="747" t="s">
        <v>8569</v>
      </c>
      <c r="KQN32" s="747" t="s">
        <v>8570</v>
      </c>
      <c r="KQO32" s="747" t="s">
        <v>8571</v>
      </c>
      <c r="KQP32" s="747" t="s">
        <v>8572</v>
      </c>
      <c r="KQQ32" s="747" t="s">
        <v>8573</v>
      </c>
      <c r="KQR32" s="747" t="s">
        <v>8574</v>
      </c>
      <c r="KQS32" s="747" t="s">
        <v>8575</v>
      </c>
      <c r="KQT32" s="747" t="s">
        <v>8576</v>
      </c>
      <c r="KQU32" s="747" t="s">
        <v>8577</v>
      </c>
      <c r="KQV32" s="747" t="s">
        <v>8578</v>
      </c>
      <c r="KQW32" s="747" t="s">
        <v>8579</v>
      </c>
      <c r="KQX32" s="747" t="s">
        <v>8580</v>
      </c>
      <c r="KQY32" s="747" t="s">
        <v>8581</v>
      </c>
      <c r="KQZ32" s="747" t="s">
        <v>8582</v>
      </c>
      <c r="KRA32" s="747" t="s">
        <v>8583</v>
      </c>
      <c r="KRB32" s="747" t="s">
        <v>8584</v>
      </c>
      <c r="KRC32" s="747" t="s">
        <v>8585</v>
      </c>
      <c r="KRD32" s="747" t="s">
        <v>8586</v>
      </c>
      <c r="KRE32" s="747" t="s">
        <v>8587</v>
      </c>
      <c r="KRF32" s="747" t="s">
        <v>8588</v>
      </c>
      <c r="KRG32" s="747" t="s">
        <v>8589</v>
      </c>
      <c r="KRH32" s="747" t="s">
        <v>8590</v>
      </c>
      <c r="KRI32" s="747" t="s">
        <v>8591</v>
      </c>
      <c r="KRJ32" s="747" t="s">
        <v>8592</v>
      </c>
      <c r="KRK32" s="747" t="s">
        <v>8593</v>
      </c>
      <c r="KRL32" s="747" t="s">
        <v>8594</v>
      </c>
      <c r="KRM32" s="747" t="s">
        <v>8595</v>
      </c>
      <c r="KRN32" s="747" t="s">
        <v>8596</v>
      </c>
      <c r="KRO32" s="747" t="s">
        <v>8597</v>
      </c>
      <c r="KRP32" s="747" t="s">
        <v>8598</v>
      </c>
      <c r="KRQ32" s="747" t="s">
        <v>8599</v>
      </c>
      <c r="KRR32" s="747" t="s">
        <v>8600</v>
      </c>
      <c r="KRS32" s="747" t="s">
        <v>8601</v>
      </c>
      <c r="KRT32" s="747" t="s">
        <v>8602</v>
      </c>
      <c r="KRU32" s="747" t="s">
        <v>8603</v>
      </c>
      <c r="KRV32" s="747" t="s">
        <v>8604</v>
      </c>
      <c r="KRW32" s="747" t="s">
        <v>8605</v>
      </c>
      <c r="KRX32" s="747" t="s">
        <v>8606</v>
      </c>
      <c r="KRY32" s="747" t="s">
        <v>8607</v>
      </c>
      <c r="KRZ32" s="747" t="s">
        <v>8608</v>
      </c>
      <c r="KSA32" s="747" t="s">
        <v>8609</v>
      </c>
      <c r="KSB32" s="747" t="s">
        <v>8610</v>
      </c>
      <c r="KSC32" s="747" t="s">
        <v>8611</v>
      </c>
      <c r="KSD32" s="747" t="s">
        <v>8612</v>
      </c>
      <c r="KSE32" s="747" t="s">
        <v>8613</v>
      </c>
      <c r="KSF32" s="747" t="s">
        <v>8614</v>
      </c>
      <c r="KSG32" s="747" t="s">
        <v>8615</v>
      </c>
      <c r="KSH32" s="747" t="s">
        <v>8616</v>
      </c>
      <c r="KSI32" s="747" t="s">
        <v>8617</v>
      </c>
      <c r="KSJ32" s="747" t="s">
        <v>8618</v>
      </c>
      <c r="KSK32" s="747" t="s">
        <v>8619</v>
      </c>
      <c r="KSL32" s="747" t="s">
        <v>8620</v>
      </c>
      <c r="KSM32" s="747" t="s">
        <v>8621</v>
      </c>
      <c r="KSN32" s="747" t="s">
        <v>8622</v>
      </c>
      <c r="KSO32" s="747" t="s">
        <v>8623</v>
      </c>
      <c r="KSP32" s="747" t="s">
        <v>8624</v>
      </c>
      <c r="KSQ32" s="747" t="s">
        <v>8625</v>
      </c>
      <c r="KSR32" s="747" t="s">
        <v>8626</v>
      </c>
      <c r="KSS32" s="747" t="s">
        <v>8627</v>
      </c>
      <c r="KST32" s="747" t="s">
        <v>8628</v>
      </c>
      <c r="KSU32" s="747" t="s">
        <v>8629</v>
      </c>
      <c r="KSV32" s="747" t="s">
        <v>8630</v>
      </c>
      <c r="KSW32" s="747" t="s">
        <v>8631</v>
      </c>
      <c r="KSX32" s="747" t="s">
        <v>8632</v>
      </c>
      <c r="KSY32" s="747" t="s">
        <v>8633</v>
      </c>
      <c r="KSZ32" s="747" t="s">
        <v>8634</v>
      </c>
      <c r="KTA32" s="747" t="s">
        <v>8635</v>
      </c>
      <c r="KTB32" s="747" t="s">
        <v>8636</v>
      </c>
      <c r="KTC32" s="747" t="s">
        <v>8637</v>
      </c>
      <c r="KTD32" s="747" t="s">
        <v>8638</v>
      </c>
      <c r="KTE32" s="747" t="s">
        <v>8639</v>
      </c>
      <c r="KTF32" s="747" t="s">
        <v>8640</v>
      </c>
      <c r="KTG32" s="747" t="s">
        <v>8641</v>
      </c>
      <c r="KTH32" s="747" t="s">
        <v>8642</v>
      </c>
      <c r="KTI32" s="747" t="s">
        <v>8643</v>
      </c>
      <c r="KTJ32" s="747" t="s">
        <v>8644</v>
      </c>
      <c r="KTK32" s="747" t="s">
        <v>8645</v>
      </c>
      <c r="KTL32" s="747" t="s">
        <v>8646</v>
      </c>
      <c r="KTM32" s="747" t="s">
        <v>8647</v>
      </c>
      <c r="KTN32" s="747" t="s">
        <v>8648</v>
      </c>
      <c r="KTO32" s="747" t="s">
        <v>8649</v>
      </c>
      <c r="KTP32" s="747" t="s">
        <v>8650</v>
      </c>
      <c r="KTQ32" s="747" t="s">
        <v>8651</v>
      </c>
      <c r="KTR32" s="747" t="s">
        <v>8652</v>
      </c>
      <c r="KTS32" s="747" t="s">
        <v>8653</v>
      </c>
      <c r="KTT32" s="747" t="s">
        <v>8654</v>
      </c>
      <c r="KTU32" s="747" t="s">
        <v>8655</v>
      </c>
      <c r="KTV32" s="747" t="s">
        <v>8656</v>
      </c>
      <c r="KTW32" s="747" t="s">
        <v>8657</v>
      </c>
      <c r="KTX32" s="747" t="s">
        <v>8658</v>
      </c>
      <c r="KTY32" s="747" t="s">
        <v>8659</v>
      </c>
      <c r="KTZ32" s="747" t="s">
        <v>8660</v>
      </c>
      <c r="KUA32" s="747" t="s">
        <v>8661</v>
      </c>
      <c r="KUB32" s="747" t="s">
        <v>8662</v>
      </c>
      <c r="KUC32" s="747" t="s">
        <v>8663</v>
      </c>
      <c r="KUD32" s="747" t="s">
        <v>8664</v>
      </c>
      <c r="KUE32" s="747" t="s">
        <v>8665</v>
      </c>
      <c r="KUF32" s="747" t="s">
        <v>8666</v>
      </c>
      <c r="KUG32" s="747" t="s">
        <v>8667</v>
      </c>
      <c r="KUH32" s="747" t="s">
        <v>8668</v>
      </c>
      <c r="KUI32" s="747" t="s">
        <v>8669</v>
      </c>
      <c r="KUJ32" s="747" t="s">
        <v>8670</v>
      </c>
      <c r="KUK32" s="747" t="s">
        <v>8671</v>
      </c>
      <c r="KUL32" s="747" t="s">
        <v>8672</v>
      </c>
      <c r="KUM32" s="747" t="s">
        <v>8673</v>
      </c>
      <c r="KUN32" s="747" t="s">
        <v>8674</v>
      </c>
      <c r="KUO32" s="747" t="s">
        <v>8675</v>
      </c>
      <c r="KUP32" s="747" t="s">
        <v>8676</v>
      </c>
      <c r="KUQ32" s="747" t="s">
        <v>8677</v>
      </c>
      <c r="KUR32" s="747" t="s">
        <v>8678</v>
      </c>
      <c r="KUS32" s="747" t="s">
        <v>8679</v>
      </c>
      <c r="KUT32" s="747" t="s">
        <v>8680</v>
      </c>
      <c r="KUU32" s="747" t="s">
        <v>8681</v>
      </c>
      <c r="KUV32" s="747" t="s">
        <v>8682</v>
      </c>
      <c r="KUW32" s="747" t="s">
        <v>8683</v>
      </c>
      <c r="KUX32" s="747" t="s">
        <v>8684</v>
      </c>
      <c r="KUY32" s="747" t="s">
        <v>8685</v>
      </c>
      <c r="KUZ32" s="747" t="s">
        <v>8686</v>
      </c>
      <c r="KVA32" s="747" t="s">
        <v>8687</v>
      </c>
      <c r="KVB32" s="747" t="s">
        <v>8688</v>
      </c>
      <c r="KVC32" s="747" t="s">
        <v>8689</v>
      </c>
      <c r="KVD32" s="747" t="s">
        <v>8690</v>
      </c>
      <c r="KVE32" s="747" t="s">
        <v>8691</v>
      </c>
      <c r="KVF32" s="747" t="s">
        <v>8692</v>
      </c>
      <c r="KVG32" s="747" t="s">
        <v>8693</v>
      </c>
      <c r="KVH32" s="747" t="s">
        <v>8694</v>
      </c>
      <c r="KVI32" s="747" t="s">
        <v>8695</v>
      </c>
      <c r="KVJ32" s="747" t="s">
        <v>8696</v>
      </c>
      <c r="KVK32" s="747" t="s">
        <v>8697</v>
      </c>
      <c r="KVL32" s="747" t="s">
        <v>8698</v>
      </c>
      <c r="KVM32" s="747" t="s">
        <v>8699</v>
      </c>
      <c r="KVN32" s="747" t="s">
        <v>8700</v>
      </c>
      <c r="KVO32" s="747" t="s">
        <v>8701</v>
      </c>
      <c r="KVP32" s="747" t="s">
        <v>8702</v>
      </c>
      <c r="KVQ32" s="747" t="s">
        <v>8703</v>
      </c>
      <c r="KVR32" s="747" t="s">
        <v>8704</v>
      </c>
      <c r="KVS32" s="747" t="s">
        <v>8705</v>
      </c>
      <c r="KVT32" s="747" t="s">
        <v>8706</v>
      </c>
      <c r="KVU32" s="747" t="s">
        <v>8707</v>
      </c>
      <c r="KVV32" s="747" t="s">
        <v>8708</v>
      </c>
      <c r="KVW32" s="747" t="s">
        <v>8709</v>
      </c>
      <c r="KVX32" s="747" t="s">
        <v>8710</v>
      </c>
      <c r="KVY32" s="747" t="s">
        <v>8711</v>
      </c>
      <c r="KVZ32" s="747" t="s">
        <v>8712</v>
      </c>
      <c r="KWA32" s="747" t="s">
        <v>8713</v>
      </c>
      <c r="KWB32" s="747" t="s">
        <v>8714</v>
      </c>
      <c r="KWC32" s="747" t="s">
        <v>8715</v>
      </c>
      <c r="KWD32" s="747" t="s">
        <v>8716</v>
      </c>
      <c r="KWE32" s="747" t="s">
        <v>8717</v>
      </c>
      <c r="KWF32" s="747" t="s">
        <v>8718</v>
      </c>
      <c r="KWG32" s="747" t="s">
        <v>8719</v>
      </c>
      <c r="KWH32" s="747" t="s">
        <v>8720</v>
      </c>
      <c r="KWI32" s="747" t="s">
        <v>8721</v>
      </c>
      <c r="KWJ32" s="747" t="s">
        <v>8722</v>
      </c>
      <c r="KWK32" s="747" t="s">
        <v>8723</v>
      </c>
      <c r="KWL32" s="747" t="s">
        <v>8724</v>
      </c>
      <c r="KWM32" s="747" t="s">
        <v>8725</v>
      </c>
      <c r="KWN32" s="747" t="s">
        <v>8726</v>
      </c>
      <c r="KWO32" s="747" t="s">
        <v>8727</v>
      </c>
      <c r="KWP32" s="747" t="s">
        <v>8728</v>
      </c>
      <c r="KWQ32" s="747" t="s">
        <v>8729</v>
      </c>
      <c r="KWR32" s="747" t="s">
        <v>8730</v>
      </c>
      <c r="KWS32" s="747" t="s">
        <v>8731</v>
      </c>
      <c r="KWT32" s="747" t="s">
        <v>8732</v>
      </c>
      <c r="KWU32" s="747" t="s">
        <v>8733</v>
      </c>
      <c r="KWV32" s="747" t="s">
        <v>8734</v>
      </c>
      <c r="KWW32" s="747" t="s">
        <v>8735</v>
      </c>
      <c r="KWX32" s="747" t="s">
        <v>8736</v>
      </c>
      <c r="KWY32" s="747" t="s">
        <v>8737</v>
      </c>
      <c r="KWZ32" s="747" t="s">
        <v>8738</v>
      </c>
      <c r="KXA32" s="747" t="s">
        <v>8739</v>
      </c>
      <c r="KXB32" s="747" t="s">
        <v>8740</v>
      </c>
      <c r="KXC32" s="747" t="s">
        <v>8741</v>
      </c>
      <c r="KXD32" s="747" t="s">
        <v>8742</v>
      </c>
      <c r="KXE32" s="747" t="s">
        <v>8743</v>
      </c>
      <c r="KXF32" s="747" t="s">
        <v>8744</v>
      </c>
      <c r="KXG32" s="747" t="s">
        <v>8745</v>
      </c>
      <c r="KXH32" s="747" t="s">
        <v>8746</v>
      </c>
      <c r="KXI32" s="747" t="s">
        <v>8747</v>
      </c>
      <c r="KXJ32" s="747" t="s">
        <v>8748</v>
      </c>
      <c r="KXK32" s="747" t="s">
        <v>8749</v>
      </c>
      <c r="KXL32" s="747" t="s">
        <v>8750</v>
      </c>
      <c r="KXM32" s="747" t="s">
        <v>8751</v>
      </c>
      <c r="KXN32" s="747" t="s">
        <v>8752</v>
      </c>
      <c r="KXO32" s="747" t="s">
        <v>8753</v>
      </c>
      <c r="KXP32" s="747" t="s">
        <v>8754</v>
      </c>
      <c r="KXQ32" s="747" t="s">
        <v>8755</v>
      </c>
      <c r="KXR32" s="747" t="s">
        <v>8756</v>
      </c>
      <c r="KXS32" s="747" t="s">
        <v>8757</v>
      </c>
      <c r="KXT32" s="747" t="s">
        <v>8758</v>
      </c>
      <c r="KXU32" s="747" t="s">
        <v>8759</v>
      </c>
      <c r="KXV32" s="747" t="s">
        <v>8760</v>
      </c>
      <c r="KXW32" s="747" t="s">
        <v>8761</v>
      </c>
      <c r="KXX32" s="747" t="s">
        <v>8762</v>
      </c>
      <c r="KXY32" s="747" t="s">
        <v>8763</v>
      </c>
      <c r="KXZ32" s="747" t="s">
        <v>8764</v>
      </c>
      <c r="KYA32" s="747" t="s">
        <v>8765</v>
      </c>
      <c r="KYB32" s="747" t="s">
        <v>8766</v>
      </c>
      <c r="KYC32" s="747" t="s">
        <v>8767</v>
      </c>
      <c r="KYD32" s="747" t="s">
        <v>8768</v>
      </c>
      <c r="KYE32" s="747" t="s">
        <v>8769</v>
      </c>
      <c r="KYF32" s="747" t="s">
        <v>8770</v>
      </c>
      <c r="KYG32" s="747" t="s">
        <v>8771</v>
      </c>
      <c r="KYH32" s="747" t="s">
        <v>8772</v>
      </c>
      <c r="KYI32" s="747" t="s">
        <v>8773</v>
      </c>
      <c r="KYJ32" s="747" t="s">
        <v>8774</v>
      </c>
      <c r="KYK32" s="747" t="s">
        <v>8775</v>
      </c>
      <c r="KYL32" s="747" t="s">
        <v>8776</v>
      </c>
      <c r="KYM32" s="747" t="s">
        <v>8777</v>
      </c>
      <c r="KYN32" s="747" t="s">
        <v>8778</v>
      </c>
      <c r="KYO32" s="747" t="s">
        <v>8779</v>
      </c>
      <c r="KYP32" s="747" t="s">
        <v>8780</v>
      </c>
      <c r="KYQ32" s="747" t="s">
        <v>8781</v>
      </c>
      <c r="KYR32" s="747" t="s">
        <v>8782</v>
      </c>
      <c r="KYS32" s="747" t="s">
        <v>8783</v>
      </c>
      <c r="KYT32" s="747" t="s">
        <v>8784</v>
      </c>
      <c r="KYU32" s="747" t="s">
        <v>8785</v>
      </c>
      <c r="KYV32" s="747" t="s">
        <v>8786</v>
      </c>
      <c r="KYW32" s="747" t="s">
        <v>8787</v>
      </c>
      <c r="KYX32" s="747" t="s">
        <v>8788</v>
      </c>
      <c r="KYY32" s="747" t="s">
        <v>8789</v>
      </c>
      <c r="KYZ32" s="747" t="s">
        <v>8790</v>
      </c>
      <c r="KZA32" s="747" t="s">
        <v>8791</v>
      </c>
      <c r="KZB32" s="747" t="s">
        <v>8792</v>
      </c>
      <c r="KZC32" s="747" t="s">
        <v>8793</v>
      </c>
      <c r="KZD32" s="747" t="s">
        <v>8794</v>
      </c>
      <c r="KZE32" s="747" t="s">
        <v>8795</v>
      </c>
      <c r="KZF32" s="747" t="s">
        <v>8796</v>
      </c>
      <c r="KZG32" s="747" t="s">
        <v>8797</v>
      </c>
      <c r="KZH32" s="747" t="s">
        <v>8798</v>
      </c>
      <c r="KZI32" s="747" t="s">
        <v>8799</v>
      </c>
      <c r="KZJ32" s="747" t="s">
        <v>8800</v>
      </c>
      <c r="KZK32" s="747" t="s">
        <v>8801</v>
      </c>
      <c r="KZL32" s="747" t="s">
        <v>8802</v>
      </c>
      <c r="KZM32" s="747" t="s">
        <v>8803</v>
      </c>
      <c r="KZN32" s="747" t="s">
        <v>8804</v>
      </c>
      <c r="KZO32" s="747" t="s">
        <v>8805</v>
      </c>
      <c r="KZP32" s="747" t="s">
        <v>8806</v>
      </c>
      <c r="KZQ32" s="747" t="s">
        <v>8807</v>
      </c>
      <c r="KZR32" s="747" t="s">
        <v>8808</v>
      </c>
      <c r="KZS32" s="747" t="s">
        <v>8809</v>
      </c>
      <c r="KZT32" s="747" t="s">
        <v>8810</v>
      </c>
      <c r="KZU32" s="747" t="s">
        <v>8811</v>
      </c>
      <c r="KZV32" s="747" t="s">
        <v>8812</v>
      </c>
      <c r="KZW32" s="747" t="s">
        <v>8813</v>
      </c>
      <c r="KZX32" s="747" t="s">
        <v>8814</v>
      </c>
      <c r="KZY32" s="747" t="s">
        <v>8815</v>
      </c>
      <c r="KZZ32" s="747" t="s">
        <v>8816</v>
      </c>
      <c r="LAA32" s="747" t="s">
        <v>8817</v>
      </c>
      <c r="LAB32" s="747" t="s">
        <v>8818</v>
      </c>
      <c r="LAC32" s="747" t="s">
        <v>8819</v>
      </c>
      <c r="LAD32" s="747" t="s">
        <v>8820</v>
      </c>
      <c r="LAE32" s="747" t="s">
        <v>8821</v>
      </c>
      <c r="LAF32" s="747" t="s">
        <v>8822</v>
      </c>
      <c r="LAG32" s="747" t="s">
        <v>8823</v>
      </c>
      <c r="LAH32" s="747" t="s">
        <v>8824</v>
      </c>
      <c r="LAI32" s="747" t="s">
        <v>8825</v>
      </c>
      <c r="LAJ32" s="747" t="s">
        <v>8826</v>
      </c>
      <c r="LAK32" s="747" t="s">
        <v>8827</v>
      </c>
      <c r="LAL32" s="747" t="s">
        <v>8828</v>
      </c>
      <c r="LAM32" s="747" t="s">
        <v>8829</v>
      </c>
      <c r="LAN32" s="747" t="s">
        <v>8830</v>
      </c>
      <c r="LAO32" s="747" t="s">
        <v>8831</v>
      </c>
      <c r="LAP32" s="747" t="s">
        <v>8832</v>
      </c>
      <c r="LAQ32" s="747" t="s">
        <v>8833</v>
      </c>
      <c r="LAR32" s="747" t="s">
        <v>8834</v>
      </c>
      <c r="LAS32" s="747" t="s">
        <v>8835</v>
      </c>
      <c r="LAT32" s="747" t="s">
        <v>8836</v>
      </c>
      <c r="LAU32" s="747" t="s">
        <v>8837</v>
      </c>
      <c r="LAV32" s="747" t="s">
        <v>8838</v>
      </c>
      <c r="LAW32" s="747" t="s">
        <v>8839</v>
      </c>
      <c r="LAX32" s="747" t="s">
        <v>8840</v>
      </c>
      <c r="LAY32" s="747" t="s">
        <v>8841</v>
      </c>
      <c r="LAZ32" s="747" t="s">
        <v>8842</v>
      </c>
      <c r="LBA32" s="747" t="s">
        <v>8843</v>
      </c>
      <c r="LBB32" s="747" t="s">
        <v>8844</v>
      </c>
      <c r="LBC32" s="747" t="s">
        <v>8845</v>
      </c>
      <c r="LBD32" s="747" t="s">
        <v>8846</v>
      </c>
      <c r="LBE32" s="747" t="s">
        <v>8847</v>
      </c>
      <c r="LBF32" s="747" t="s">
        <v>8848</v>
      </c>
      <c r="LBG32" s="747" t="s">
        <v>8849</v>
      </c>
      <c r="LBH32" s="747" t="s">
        <v>8850</v>
      </c>
      <c r="LBI32" s="747" t="s">
        <v>8851</v>
      </c>
      <c r="LBJ32" s="747" t="s">
        <v>8852</v>
      </c>
      <c r="LBK32" s="747" t="s">
        <v>8853</v>
      </c>
      <c r="LBL32" s="747" t="s">
        <v>8854</v>
      </c>
      <c r="LBM32" s="747" t="s">
        <v>8855</v>
      </c>
      <c r="LBN32" s="747" t="s">
        <v>8856</v>
      </c>
      <c r="LBO32" s="747" t="s">
        <v>8857</v>
      </c>
      <c r="LBP32" s="747" t="s">
        <v>8858</v>
      </c>
      <c r="LBQ32" s="747" t="s">
        <v>8859</v>
      </c>
      <c r="LBR32" s="747" t="s">
        <v>8860</v>
      </c>
      <c r="LBS32" s="747" t="s">
        <v>8861</v>
      </c>
      <c r="LBT32" s="747" t="s">
        <v>8862</v>
      </c>
      <c r="LBU32" s="747" t="s">
        <v>8863</v>
      </c>
      <c r="LBV32" s="747" t="s">
        <v>8864</v>
      </c>
      <c r="LBW32" s="747" t="s">
        <v>8865</v>
      </c>
      <c r="LBX32" s="747" t="s">
        <v>8866</v>
      </c>
      <c r="LBY32" s="747" t="s">
        <v>8867</v>
      </c>
      <c r="LBZ32" s="747" t="s">
        <v>8868</v>
      </c>
      <c r="LCA32" s="747" t="s">
        <v>8869</v>
      </c>
      <c r="LCB32" s="747" t="s">
        <v>8870</v>
      </c>
      <c r="LCC32" s="747" t="s">
        <v>8871</v>
      </c>
      <c r="LCD32" s="747" t="s">
        <v>8872</v>
      </c>
      <c r="LCE32" s="747" t="s">
        <v>8873</v>
      </c>
      <c r="LCF32" s="747" t="s">
        <v>8874</v>
      </c>
      <c r="LCG32" s="747" t="s">
        <v>8875</v>
      </c>
      <c r="LCH32" s="747" t="s">
        <v>8876</v>
      </c>
      <c r="LCI32" s="747" t="s">
        <v>8877</v>
      </c>
      <c r="LCJ32" s="747" t="s">
        <v>8878</v>
      </c>
      <c r="LCK32" s="747" t="s">
        <v>8879</v>
      </c>
      <c r="LCL32" s="747" t="s">
        <v>8880</v>
      </c>
      <c r="LCM32" s="747" t="s">
        <v>8881</v>
      </c>
      <c r="LCN32" s="747" t="s">
        <v>8882</v>
      </c>
      <c r="LCO32" s="747" t="s">
        <v>8883</v>
      </c>
      <c r="LCP32" s="747" t="s">
        <v>8884</v>
      </c>
      <c r="LCQ32" s="747" t="s">
        <v>8885</v>
      </c>
      <c r="LCR32" s="747" t="s">
        <v>8886</v>
      </c>
      <c r="LCS32" s="747" t="s">
        <v>8887</v>
      </c>
      <c r="LCT32" s="747" t="s">
        <v>8888</v>
      </c>
      <c r="LCU32" s="747" t="s">
        <v>8889</v>
      </c>
      <c r="LCV32" s="747" t="s">
        <v>8890</v>
      </c>
      <c r="LCW32" s="747" t="s">
        <v>8891</v>
      </c>
      <c r="LCX32" s="747" t="s">
        <v>8892</v>
      </c>
      <c r="LCY32" s="747" t="s">
        <v>8893</v>
      </c>
      <c r="LCZ32" s="747" t="s">
        <v>8894</v>
      </c>
      <c r="LDA32" s="747" t="s">
        <v>8895</v>
      </c>
      <c r="LDB32" s="747" t="s">
        <v>8896</v>
      </c>
      <c r="LDC32" s="747" t="s">
        <v>8897</v>
      </c>
      <c r="LDD32" s="747" t="s">
        <v>8898</v>
      </c>
      <c r="LDE32" s="747" t="s">
        <v>8899</v>
      </c>
      <c r="LDF32" s="747" t="s">
        <v>8900</v>
      </c>
      <c r="LDG32" s="747" t="s">
        <v>8901</v>
      </c>
      <c r="LDH32" s="747" t="s">
        <v>8902</v>
      </c>
      <c r="LDI32" s="747" t="s">
        <v>8903</v>
      </c>
      <c r="LDJ32" s="747" t="s">
        <v>8904</v>
      </c>
      <c r="LDK32" s="747" t="s">
        <v>8905</v>
      </c>
      <c r="LDL32" s="747" t="s">
        <v>8906</v>
      </c>
      <c r="LDM32" s="747" t="s">
        <v>8907</v>
      </c>
      <c r="LDN32" s="747" t="s">
        <v>8908</v>
      </c>
      <c r="LDO32" s="747" t="s">
        <v>8909</v>
      </c>
      <c r="LDP32" s="747" t="s">
        <v>8910</v>
      </c>
      <c r="LDQ32" s="747" t="s">
        <v>8911</v>
      </c>
      <c r="LDR32" s="747" t="s">
        <v>8912</v>
      </c>
      <c r="LDS32" s="747" t="s">
        <v>8913</v>
      </c>
      <c r="LDT32" s="747" t="s">
        <v>8914</v>
      </c>
      <c r="LDU32" s="747" t="s">
        <v>8915</v>
      </c>
      <c r="LDV32" s="747" t="s">
        <v>8916</v>
      </c>
      <c r="LDW32" s="747" t="s">
        <v>8917</v>
      </c>
      <c r="LDX32" s="747" t="s">
        <v>8918</v>
      </c>
      <c r="LDY32" s="747" t="s">
        <v>8919</v>
      </c>
      <c r="LDZ32" s="747" t="s">
        <v>8920</v>
      </c>
      <c r="LEA32" s="747" t="s">
        <v>8921</v>
      </c>
      <c r="LEB32" s="747" t="s">
        <v>8922</v>
      </c>
      <c r="LEC32" s="747" t="s">
        <v>8923</v>
      </c>
      <c r="LED32" s="747" t="s">
        <v>8924</v>
      </c>
      <c r="LEE32" s="747" t="s">
        <v>8925</v>
      </c>
      <c r="LEF32" s="747" t="s">
        <v>8926</v>
      </c>
      <c r="LEG32" s="747" t="s">
        <v>8927</v>
      </c>
      <c r="LEH32" s="747" t="s">
        <v>8928</v>
      </c>
      <c r="LEI32" s="747" t="s">
        <v>8929</v>
      </c>
      <c r="LEJ32" s="747" t="s">
        <v>8930</v>
      </c>
      <c r="LEK32" s="747" t="s">
        <v>8931</v>
      </c>
      <c r="LEL32" s="747" t="s">
        <v>8932</v>
      </c>
      <c r="LEM32" s="747" t="s">
        <v>8933</v>
      </c>
      <c r="LEN32" s="747" t="s">
        <v>8934</v>
      </c>
      <c r="LEO32" s="747" t="s">
        <v>8935</v>
      </c>
      <c r="LEP32" s="747" t="s">
        <v>8936</v>
      </c>
      <c r="LEQ32" s="747" t="s">
        <v>8937</v>
      </c>
      <c r="LER32" s="747" t="s">
        <v>8938</v>
      </c>
      <c r="LES32" s="747" t="s">
        <v>8939</v>
      </c>
      <c r="LET32" s="747" t="s">
        <v>8940</v>
      </c>
      <c r="LEU32" s="747" t="s">
        <v>8941</v>
      </c>
      <c r="LEV32" s="747" t="s">
        <v>8942</v>
      </c>
      <c r="LEW32" s="747" t="s">
        <v>8943</v>
      </c>
      <c r="LEX32" s="747" t="s">
        <v>8944</v>
      </c>
      <c r="LEY32" s="747" t="s">
        <v>8945</v>
      </c>
      <c r="LEZ32" s="747" t="s">
        <v>8946</v>
      </c>
      <c r="LFA32" s="747" t="s">
        <v>8947</v>
      </c>
      <c r="LFB32" s="747" t="s">
        <v>8948</v>
      </c>
      <c r="LFC32" s="747" t="s">
        <v>8949</v>
      </c>
      <c r="LFD32" s="747" t="s">
        <v>8950</v>
      </c>
      <c r="LFE32" s="747" t="s">
        <v>8951</v>
      </c>
      <c r="LFF32" s="747" t="s">
        <v>8952</v>
      </c>
      <c r="LFG32" s="747" t="s">
        <v>8953</v>
      </c>
      <c r="LFH32" s="747" t="s">
        <v>8954</v>
      </c>
      <c r="LFI32" s="747" t="s">
        <v>8955</v>
      </c>
      <c r="LFJ32" s="747" t="s">
        <v>8956</v>
      </c>
      <c r="LFK32" s="747" t="s">
        <v>8957</v>
      </c>
      <c r="LFL32" s="747" t="s">
        <v>8958</v>
      </c>
      <c r="LFM32" s="747" t="s">
        <v>8959</v>
      </c>
      <c r="LFN32" s="747" t="s">
        <v>8960</v>
      </c>
      <c r="LFO32" s="747" t="s">
        <v>8961</v>
      </c>
      <c r="LFP32" s="747" t="s">
        <v>8962</v>
      </c>
      <c r="LFQ32" s="747" t="s">
        <v>8963</v>
      </c>
      <c r="LFR32" s="747" t="s">
        <v>8964</v>
      </c>
      <c r="LFS32" s="747" t="s">
        <v>8965</v>
      </c>
      <c r="LFT32" s="747" t="s">
        <v>8966</v>
      </c>
      <c r="LFU32" s="747" t="s">
        <v>8967</v>
      </c>
      <c r="LFV32" s="747" t="s">
        <v>8968</v>
      </c>
      <c r="LFW32" s="747" t="s">
        <v>8969</v>
      </c>
      <c r="LFX32" s="747" t="s">
        <v>8970</v>
      </c>
      <c r="LFY32" s="747" t="s">
        <v>8971</v>
      </c>
      <c r="LFZ32" s="747" t="s">
        <v>8972</v>
      </c>
      <c r="LGA32" s="747" t="s">
        <v>8973</v>
      </c>
      <c r="LGB32" s="747" t="s">
        <v>8974</v>
      </c>
      <c r="LGC32" s="747" t="s">
        <v>8975</v>
      </c>
      <c r="LGD32" s="747" t="s">
        <v>8976</v>
      </c>
      <c r="LGE32" s="747" t="s">
        <v>8977</v>
      </c>
      <c r="LGF32" s="747" t="s">
        <v>8978</v>
      </c>
      <c r="LGG32" s="747" t="s">
        <v>8979</v>
      </c>
      <c r="LGH32" s="747" t="s">
        <v>8980</v>
      </c>
      <c r="LGI32" s="747" t="s">
        <v>8981</v>
      </c>
      <c r="LGJ32" s="747" t="s">
        <v>8982</v>
      </c>
      <c r="LGK32" s="747" t="s">
        <v>8983</v>
      </c>
      <c r="LGL32" s="747" t="s">
        <v>8984</v>
      </c>
      <c r="LGM32" s="747" t="s">
        <v>8985</v>
      </c>
      <c r="LGN32" s="747" t="s">
        <v>8986</v>
      </c>
      <c r="LGO32" s="747" t="s">
        <v>8987</v>
      </c>
      <c r="LGP32" s="747" t="s">
        <v>8988</v>
      </c>
      <c r="LGQ32" s="747" t="s">
        <v>8989</v>
      </c>
      <c r="LGR32" s="747" t="s">
        <v>8990</v>
      </c>
      <c r="LGS32" s="747" t="s">
        <v>8991</v>
      </c>
      <c r="LGT32" s="747" t="s">
        <v>8992</v>
      </c>
      <c r="LGU32" s="747" t="s">
        <v>8993</v>
      </c>
      <c r="LGV32" s="747" t="s">
        <v>8994</v>
      </c>
      <c r="LGW32" s="747" t="s">
        <v>8995</v>
      </c>
      <c r="LGX32" s="747" t="s">
        <v>8996</v>
      </c>
      <c r="LGY32" s="747" t="s">
        <v>8997</v>
      </c>
      <c r="LGZ32" s="747" t="s">
        <v>8998</v>
      </c>
      <c r="LHA32" s="747" t="s">
        <v>8999</v>
      </c>
      <c r="LHB32" s="747" t="s">
        <v>9000</v>
      </c>
      <c r="LHC32" s="747" t="s">
        <v>9001</v>
      </c>
      <c r="LHD32" s="747" t="s">
        <v>9002</v>
      </c>
      <c r="LHE32" s="747" t="s">
        <v>9003</v>
      </c>
      <c r="LHF32" s="747" t="s">
        <v>9004</v>
      </c>
      <c r="LHG32" s="747" t="s">
        <v>9005</v>
      </c>
      <c r="LHH32" s="747" t="s">
        <v>9006</v>
      </c>
      <c r="LHI32" s="747" t="s">
        <v>9007</v>
      </c>
      <c r="LHJ32" s="747" t="s">
        <v>9008</v>
      </c>
      <c r="LHK32" s="747" t="s">
        <v>9009</v>
      </c>
      <c r="LHL32" s="747" t="s">
        <v>9010</v>
      </c>
      <c r="LHM32" s="747" t="s">
        <v>9011</v>
      </c>
      <c r="LHN32" s="747" t="s">
        <v>9012</v>
      </c>
      <c r="LHO32" s="747" t="s">
        <v>9013</v>
      </c>
      <c r="LHP32" s="747" t="s">
        <v>9014</v>
      </c>
      <c r="LHQ32" s="747" t="s">
        <v>9015</v>
      </c>
      <c r="LHR32" s="747" t="s">
        <v>9016</v>
      </c>
      <c r="LHS32" s="747" t="s">
        <v>9017</v>
      </c>
      <c r="LHT32" s="747" t="s">
        <v>9018</v>
      </c>
      <c r="LHU32" s="747" t="s">
        <v>9019</v>
      </c>
      <c r="LHV32" s="747" t="s">
        <v>9020</v>
      </c>
      <c r="LHW32" s="747" t="s">
        <v>9021</v>
      </c>
      <c r="LHX32" s="747" t="s">
        <v>9022</v>
      </c>
      <c r="LHY32" s="747" t="s">
        <v>9023</v>
      </c>
      <c r="LHZ32" s="747" t="s">
        <v>9024</v>
      </c>
      <c r="LIA32" s="747" t="s">
        <v>9025</v>
      </c>
      <c r="LIB32" s="747" t="s">
        <v>9026</v>
      </c>
      <c r="LIC32" s="747" t="s">
        <v>9027</v>
      </c>
      <c r="LID32" s="747" t="s">
        <v>9028</v>
      </c>
      <c r="LIE32" s="747" t="s">
        <v>9029</v>
      </c>
      <c r="LIF32" s="747" t="s">
        <v>9030</v>
      </c>
      <c r="LIG32" s="747" t="s">
        <v>9031</v>
      </c>
      <c r="LIH32" s="747" t="s">
        <v>9032</v>
      </c>
      <c r="LII32" s="747" t="s">
        <v>9033</v>
      </c>
      <c r="LIJ32" s="747" t="s">
        <v>9034</v>
      </c>
      <c r="LIK32" s="747" t="s">
        <v>9035</v>
      </c>
      <c r="LIL32" s="747" t="s">
        <v>9036</v>
      </c>
      <c r="LIM32" s="747" t="s">
        <v>9037</v>
      </c>
      <c r="LIN32" s="747" t="s">
        <v>9038</v>
      </c>
      <c r="LIO32" s="747" t="s">
        <v>9039</v>
      </c>
      <c r="LIP32" s="747" t="s">
        <v>9040</v>
      </c>
      <c r="LIQ32" s="747" t="s">
        <v>9041</v>
      </c>
      <c r="LIR32" s="747" t="s">
        <v>9042</v>
      </c>
      <c r="LIS32" s="747" t="s">
        <v>9043</v>
      </c>
      <c r="LIT32" s="747" t="s">
        <v>9044</v>
      </c>
      <c r="LIU32" s="747" t="s">
        <v>9045</v>
      </c>
      <c r="LIV32" s="747" t="s">
        <v>9046</v>
      </c>
      <c r="LIW32" s="747" t="s">
        <v>9047</v>
      </c>
      <c r="LIX32" s="747" t="s">
        <v>9048</v>
      </c>
      <c r="LIY32" s="747" t="s">
        <v>9049</v>
      </c>
      <c r="LIZ32" s="747" t="s">
        <v>9050</v>
      </c>
      <c r="LJA32" s="747" t="s">
        <v>9051</v>
      </c>
      <c r="LJB32" s="747" t="s">
        <v>9052</v>
      </c>
      <c r="LJC32" s="747" t="s">
        <v>9053</v>
      </c>
      <c r="LJD32" s="747" t="s">
        <v>9054</v>
      </c>
      <c r="LJE32" s="747" t="s">
        <v>9055</v>
      </c>
      <c r="LJF32" s="747" t="s">
        <v>9056</v>
      </c>
      <c r="LJG32" s="747" t="s">
        <v>9057</v>
      </c>
      <c r="LJH32" s="747" t="s">
        <v>9058</v>
      </c>
      <c r="LJI32" s="747" t="s">
        <v>9059</v>
      </c>
      <c r="LJJ32" s="747" t="s">
        <v>9060</v>
      </c>
      <c r="LJK32" s="747" t="s">
        <v>9061</v>
      </c>
      <c r="LJL32" s="747" t="s">
        <v>9062</v>
      </c>
      <c r="LJM32" s="747" t="s">
        <v>9063</v>
      </c>
      <c r="LJN32" s="747" t="s">
        <v>9064</v>
      </c>
      <c r="LJO32" s="747" t="s">
        <v>9065</v>
      </c>
      <c r="LJP32" s="747" t="s">
        <v>9066</v>
      </c>
      <c r="LJQ32" s="747" t="s">
        <v>9067</v>
      </c>
      <c r="LJR32" s="747" t="s">
        <v>9068</v>
      </c>
      <c r="LJS32" s="747" t="s">
        <v>9069</v>
      </c>
      <c r="LJT32" s="747" t="s">
        <v>9070</v>
      </c>
      <c r="LJU32" s="747" t="s">
        <v>9071</v>
      </c>
      <c r="LJV32" s="747" t="s">
        <v>9072</v>
      </c>
      <c r="LJW32" s="747" t="s">
        <v>9073</v>
      </c>
      <c r="LJX32" s="747" t="s">
        <v>9074</v>
      </c>
      <c r="LJY32" s="747" t="s">
        <v>9075</v>
      </c>
      <c r="LJZ32" s="747" t="s">
        <v>9076</v>
      </c>
      <c r="LKA32" s="747" t="s">
        <v>9077</v>
      </c>
      <c r="LKB32" s="747" t="s">
        <v>9078</v>
      </c>
      <c r="LKC32" s="747" t="s">
        <v>9079</v>
      </c>
      <c r="LKD32" s="747" t="s">
        <v>9080</v>
      </c>
      <c r="LKE32" s="747" t="s">
        <v>9081</v>
      </c>
      <c r="LKF32" s="747" t="s">
        <v>9082</v>
      </c>
      <c r="LKG32" s="747" t="s">
        <v>9083</v>
      </c>
      <c r="LKH32" s="747" t="s">
        <v>9084</v>
      </c>
      <c r="LKI32" s="747" t="s">
        <v>9085</v>
      </c>
      <c r="LKJ32" s="747" t="s">
        <v>9086</v>
      </c>
      <c r="LKK32" s="747" t="s">
        <v>9087</v>
      </c>
      <c r="LKL32" s="747" t="s">
        <v>9088</v>
      </c>
      <c r="LKM32" s="747" t="s">
        <v>9089</v>
      </c>
      <c r="LKN32" s="747" t="s">
        <v>9090</v>
      </c>
      <c r="LKO32" s="747" t="s">
        <v>9091</v>
      </c>
      <c r="LKP32" s="747" t="s">
        <v>9092</v>
      </c>
      <c r="LKQ32" s="747" t="s">
        <v>9093</v>
      </c>
      <c r="LKR32" s="747" t="s">
        <v>9094</v>
      </c>
      <c r="LKS32" s="747" t="s">
        <v>9095</v>
      </c>
      <c r="LKT32" s="747" t="s">
        <v>9096</v>
      </c>
      <c r="LKU32" s="747" t="s">
        <v>9097</v>
      </c>
      <c r="LKV32" s="747" t="s">
        <v>9098</v>
      </c>
      <c r="LKW32" s="747" t="s">
        <v>9099</v>
      </c>
      <c r="LKX32" s="747" t="s">
        <v>9100</v>
      </c>
      <c r="LKY32" s="747" t="s">
        <v>9101</v>
      </c>
      <c r="LKZ32" s="747" t="s">
        <v>9102</v>
      </c>
      <c r="LLA32" s="747" t="s">
        <v>9103</v>
      </c>
      <c r="LLB32" s="747" t="s">
        <v>9104</v>
      </c>
      <c r="LLC32" s="747" t="s">
        <v>9105</v>
      </c>
      <c r="LLD32" s="747" t="s">
        <v>9106</v>
      </c>
      <c r="LLE32" s="747" t="s">
        <v>9107</v>
      </c>
      <c r="LLF32" s="747" t="s">
        <v>9108</v>
      </c>
      <c r="LLG32" s="747" t="s">
        <v>9109</v>
      </c>
      <c r="LLH32" s="747" t="s">
        <v>9110</v>
      </c>
      <c r="LLI32" s="747" t="s">
        <v>9111</v>
      </c>
      <c r="LLJ32" s="747" t="s">
        <v>9112</v>
      </c>
      <c r="LLK32" s="747" t="s">
        <v>9113</v>
      </c>
      <c r="LLL32" s="747" t="s">
        <v>9114</v>
      </c>
      <c r="LLM32" s="747" t="s">
        <v>9115</v>
      </c>
      <c r="LLN32" s="747" t="s">
        <v>9116</v>
      </c>
      <c r="LLO32" s="747" t="s">
        <v>9117</v>
      </c>
      <c r="LLP32" s="747" t="s">
        <v>9118</v>
      </c>
      <c r="LLQ32" s="747" t="s">
        <v>9119</v>
      </c>
      <c r="LLR32" s="747" t="s">
        <v>9120</v>
      </c>
      <c r="LLS32" s="747" t="s">
        <v>9121</v>
      </c>
      <c r="LLT32" s="747" t="s">
        <v>9122</v>
      </c>
      <c r="LLU32" s="747" t="s">
        <v>9123</v>
      </c>
      <c r="LLV32" s="747" t="s">
        <v>9124</v>
      </c>
      <c r="LLW32" s="747" t="s">
        <v>9125</v>
      </c>
      <c r="LLX32" s="747" t="s">
        <v>9126</v>
      </c>
      <c r="LLY32" s="747" t="s">
        <v>9127</v>
      </c>
      <c r="LLZ32" s="747" t="s">
        <v>9128</v>
      </c>
      <c r="LMA32" s="747" t="s">
        <v>9129</v>
      </c>
      <c r="LMB32" s="747" t="s">
        <v>9130</v>
      </c>
      <c r="LMC32" s="747" t="s">
        <v>9131</v>
      </c>
      <c r="LMD32" s="747" t="s">
        <v>9132</v>
      </c>
      <c r="LME32" s="747" t="s">
        <v>9133</v>
      </c>
      <c r="LMF32" s="747" t="s">
        <v>9134</v>
      </c>
      <c r="LMG32" s="747" t="s">
        <v>9135</v>
      </c>
      <c r="LMH32" s="747" t="s">
        <v>9136</v>
      </c>
      <c r="LMI32" s="747" t="s">
        <v>9137</v>
      </c>
      <c r="LMJ32" s="747" t="s">
        <v>9138</v>
      </c>
      <c r="LMK32" s="747" t="s">
        <v>9139</v>
      </c>
      <c r="LML32" s="747" t="s">
        <v>9140</v>
      </c>
      <c r="LMM32" s="747" t="s">
        <v>9141</v>
      </c>
      <c r="LMN32" s="747" t="s">
        <v>9142</v>
      </c>
      <c r="LMO32" s="747" t="s">
        <v>9143</v>
      </c>
      <c r="LMP32" s="747" t="s">
        <v>9144</v>
      </c>
      <c r="LMQ32" s="747" t="s">
        <v>9145</v>
      </c>
      <c r="LMR32" s="747" t="s">
        <v>9146</v>
      </c>
      <c r="LMS32" s="747" t="s">
        <v>9147</v>
      </c>
      <c r="LMT32" s="747" t="s">
        <v>9148</v>
      </c>
      <c r="LMU32" s="747" t="s">
        <v>9149</v>
      </c>
      <c r="LMV32" s="747" t="s">
        <v>9150</v>
      </c>
      <c r="LMW32" s="747" t="s">
        <v>9151</v>
      </c>
      <c r="LMX32" s="747" t="s">
        <v>9152</v>
      </c>
      <c r="LMY32" s="747" t="s">
        <v>9153</v>
      </c>
      <c r="LMZ32" s="747" t="s">
        <v>9154</v>
      </c>
      <c r="LNA32" s="747" t="s">
        <v>9155</v>
      </c>
      <c r="LNB32" s="747" t="s">
        <v>9156</v>
      </c>
      <c r="LNC32" s="747" t="s">
        <v>9157</v>
      </c>
      <c r="LND32" s="747" t="s">
        <v>9158</v>
      </c>
      <c r="LNE32" s="747" t="s">
        <v>9159</v>
      </c>
      <c r="LNF32" s="747" t="s">
        <v>9160</v>
      </c>
      <c r="LNG32" s="747" t="s">
        <v>9161</v>
      </c>
      <c r="LNH32" s="747" t="s">
        <v>9162</v>
      </c>
      <c r="LNI32" s="747" t="s">
        <v>9163</v>
      </c>
      <c r="LNJ32" s="747" t="s">
        <v>9164</v>
      </c>
      <c r="LNK32" s="747" t="s">
        <v>9165</v>
      </c>
      <c r="LNL32" s="747" t="s">
        <v>9166</v>
      </c>
      <c r="LNM32" s="747" t="s">
        <v>9167</v>
      </c>
      <c r="LNN32" s="747" t="s">
        <v>9168</v>
      </c>
      <c r="LNO32" s="747" t="s">
        <v>9169</v>
      </c>
      <c r="LNP32" s="747" t="s">
        <v>9170</v>
      </c>
      <c r="LNQ32" s="747" t="s">
        <v>9171</v>
      </c>
      <c r="LNR32" s="747" t="s">
        <v>9172</v>
      </c>
      <c r="LNS32" s="747" t="s">
        <v>9173</v>
      </c>
      <c r="LNT32" s="747" t="s">
        <v>9174</v>
      </c>
      <c r="LNU32" s="747" t="s">
        <v>9175</v>
      </c>
      <c r="LNV32" s="747" t="s">
        <v>9176</v>
      </c>
      <c r="LNW32" s="747" t="s">
        <v>9177</v>
      </c>
      <c r="LNX32" s="747" t="s">
        <v>9178</v>
      </c>
      <c r="LNY32" s="747" t="s">
        <v>9179</v>
      </c>
      <c r="LNZ32" s="747" t="s">
        <v>9180</v>
      </c>
      <c r="LOA32" s="747" t="s">
        <v>9181</v>
      </c>
      <c r="LOB32" s="747" t="s">
        <v>9182</v>
      </c>
      <c r="LOC32" s="747" t="s">
        <v>9183</v>
      </c>
      <c r="LOD32" s="747" t="s">
        <v>9184</v>
      </c>
      <c r="LOE32" s="747" t="s">
        <v>9185</v>
      </c>
      <c r="LOF32" s="747" t="s">
        <v>9186</v>
      </c>
      <c r="LOG32" s="747" t="s">
        <v>9187</v>
      </c>
      <c r="LOH32" s="747" t="s">
        <v>9188</v>
      </c>
      <c r="LOI32" s="747" t="s">
        <v>9189</v>
      </c>
      <c r="LOJ32" s="747" t="s">
        <v>9190</v>
      </c>
      <c r="LOK32" s="747" t="s">
        <v>9191</v>
      </c>
      <c r="LOL32" s="747" t="s">
        <v>9192</v>
      </c>
      <c r="LOM32" s="747" t="s">
        <v>9193</v>
      </c>
      <c r="LON32" s="747" t="s">
        <v>9194</v>
      </c>
      <c r="LOO32" s="747" t="s">
        <v>9195</v>
      </c>
      <c r="LOP32" s="747" t="s">
        <v>9196</v>
      </c>
      <c r="LOQ32" s="747" t="s">
        <v>9197</v>
      </c>
      <c r="LOR32" s="747" t="s">
        <v>9198</v>
      </c>
      <c r="LOS32" s="747" t="s">
        <v>9199</v>
      </c>
      <c r="LOT32" s="747" t="s">
        <v>9200</v>
      </c>
      <c r="LOU32" s="747" t="s">
        <v>9201</v>
      </c>
      <c r="LOV32" s="747" t="s">
        <v>9202</v>
      </c>
      <c r="LOW32" s="747" t="s">
        <v>9203</v>
      </c>
      <c r="LOX32" s="747" t="s">
        <v>9204</v>
      </c>
      <c r="LOY32" s="747" t="s">
        <v>9205</v>
      </c>
      <c r="LOZ32" s="747" t="s">
        <v>9206</v>
      </c>
      <c r="LPA32" s="747" t="s">
        <v>9207</v>
      </c>
      <c r="LPB32" s="747" t="s">
        <v>9208</v>
      </c>
      <c r="LPC32" s="747" t="s">
        <v>9209</v>
      </c>
      <c r="LPD32" s="747" t="s">
        <v>9210</v>
      </c>
      <c r="LPE32" s="747" t="s">
        <v>9211</v>
      </c>
      <c r="LPF32" s="747" t="s">
        <v>9212</v>
      </c>
      <c r="LPG32" s="747" t="s">
        <v>9213</v>
      </c>
      <c r="LPH32" s="747" t="s">
        <v>9214</v>
      </c>
      <c r="LPI32" s="747" t="s">
        <v>9215</v>
      </c>
      <c r="LPJ32" s="747" t="s">
        <v>9216</v>
      </c>
      <c r="LPK32" s="747" t="s">
        <v>9217</v>
      </c>
      <c r="LPL32" s="747" t="s">
        <v>9218</v>
      </c>
      <c r="LPM32" s="747" t="s">
        <v>9219</v>
      </c>
      <c r="LPN32" s="747" t="s">
        <v>9220</v>
      </c>
      <c r="LPO32" s="747" t="s">
        <v>9221</v>
      </c>
      <c r="LPP32" s="747" t="s">
        <v>9222</v>
      </c>
      <c r="LPQ32" s="747" t="s">
        <v>9223</v>
      </c>
      <c r="LPR32" s="747" t="s">
        <v>9224</v>
      </c>
      <c r="LPS32" s="747" t="s">
        <v>9225</v>
      </c>
      <c r="LPT32" s="747" t="s">
        <v>9226</v>
      </c>
      <c r="LPU32" s="747" t="s">
        <v>9227</v>
      </c>
      <c r="LPV32" s="747" t="s">
        <v>9228</v>
      </c>
      <c r="LPW32" s="747" t="s">
        <v>9229</v>
      </c>
      <c r="LPX32" s="747" t="s">
        <v>9230</v>
      </c>
      <c r="LPY32" s="747" t="s">
        <v>9231</v>
      </c>
      <c r="LPZ32" s="747" t="s">
        <v>9232</v>
      </c>
      <c r="LQA32" s="747" t="s">
        <v>9233</v>
      </c>
      <c r="LQB32" s="747" t="s">
        <v>9234</v>
      </c>
      <c r="LQC32" s="747" t="s">
        <v>9235</v>
      </c>
      <c r="LQD32" s="747" t="s">
        <v>9236</v>
      </c>
      <c r="LQE32" s="747" t="s">
        <v>9237</v>
      </c>
      <c r="LQF32" s="747" t="s">
        <v>9238</v>
      </c>
      <c r="LQG32" s="747" t="s">
        <v>9239</v>
      </c>
      <c r="LQH32" s="747" t="s">
        <v>9240</v>
      </c>
      <c r="LQI32" s="747" t="s">
        <v>9241</v>
      </c>
      <c r="LQJ32" s="747" t="s">
        <v>9242</v>
      </c>
      <c r="LQK32" s="747" t="s">
        <v>9243</v>
      </c>
      <c r="LQL32" s="747" t="s">
        <v>9244</v>
      </c>
      <c r="LQM32" s="747" t="s">
        <v>9245</v>
      </c>
      <c r="LQN32" s="747" t="s">
        <v>9246</v>
      </c>
      <c r="LQO32" s="747" t="s">
        <v>9247</v>
      </c>
      <c r="LQP32" s="747" t="s">
        <v>9248</v>
      </c>
      <c r="LQQ32" s="747" t="s">
        <v>9249</v>
      </c>
      <c r="LQR32" s="747" t="s">
        <v>9250</v>
      </c>
      <c r="LQS32" s="747" t="s">
        <v>9251</v>
      </c>
      <c r="LQT32" s="747" t="s">
        <v>9252</v>
      </c>
      <c r="LQU32" s="747" t="s">
        <v>9253</v>
      </c>
      <c r="LQV32" s="747" t="s">
        <v>9254</v>
      </c>
      <c r="LQW32" s="747" t="s">
        <v>9255</v>
      </c>
      <c r="LQX32" s="747" t="s">
        <v>9256</v>
      </c>
      <c r="LQY32" s="747" t="s">
        <v>9257</v>
      </c>
      <c r="LQZ32" s="747" t="s">
        <v>9258</v>
      </c>
      <c r="LRA32" s="747" t="s">
        <v>9259</v>
      </c>
      <c r="LRB32" s="747" t="s">
        <v>9260</v>
      </c>
      <c r="LRC32" s="747" t="s">
        <v>9261</v>
      </c>
      <c r="LRD32" s="747" t="s">
        <v>9262</v>
      </c>
      <c r="LRE32" s="747" t="s">
        <v>9263</v>
      </c>
      <c r="LRF32" s="747" t="s">
        <v>9264</v>
      </c>
      <c r="LRG32" s="747" t="s">
        <v>9265</v>
      </c>
      <c r="LRH32" s="747" t="s">
        <v>9266</v>
      </c>
      <c r="LRI32" s="747" t="s">
        <v>9267</v>
      </c>
      <c r="LRJ32" s="747" t="s">
        <v>9268</v>
      </c>
      <c r="LRK32" s="747" t="s">
        <v>9269</v>
      </c>
      <c r="LRL32" s="747" t="s">
        <v>9270</v>
      </c>
      <c r="LRM32" s="747" t="s">
        <v>9271</v>
      </c>
      <c r="LRN32" s="747" t="s">
        <v>9272</v>
      </c>
      <c r="LRO32" s="747" t="s">
        <v>9273</v>
      </c>
      <c r="LRP32" s="747" t="s">
        <v>9274</v>
      </c>
      <c r="LRQ32" s="747" t="s">
        <v>9275</v>
      </c>
      <c r="LRR32" s="747" t="s">
        <v>9276</v>
      </c>
      <c r="LRS32" s="747" t="s">
        <v>9277</v>
      </c>
      <c r="LRT32" s="747" t="s">
        <v>9278</v>
      </c>
      <c r="LRU32" s="747" t="s">
        <v>9279</v>
      </c>
      <c r="LRV32" s="747" t="s">
        <v>9280</v>
      </c>
      <c r="LRW32" s="747" t="s">
        <v>9281</v>
      </c>
      <c r="LRX32" s="747" t="s">
        <v>9282</v>
      </c>
      <c r="LRY32" s="747" t="s">
        <v>9283</v>
      </c>
      <c r="LRZ32" s="747" t="s">
        <v>9284</v>
      </c>
      <c r="LSA32" s="747" t="s">
        <v>9285</v>
      </c>
      <c r="LSB32" s="747" t="s">
        <v>9286</v>
      </c>
      <c r="LSC32" s="747" t="s">
        <v>9287</v>
      </c>
      <c r="LSD32" s="747" t="s">
        <v>9288</v>
      </c>
      <c r="LSE32" s="747" t="s">
        <v>9289</v>
      </c>
      <c r="LSF32" s="747" t="s">
        <v>9290</v>
      </c>
      <c r="LSG32" s="747" t="s">
        <v>9291</v>
      </c>
      <c r="LSH32" s="747" t="s">
        <v>9292</v>
      </c>
      <c r="LSI32" s="747" t="s">
        <v>9293</v>
      </c>
      <c r="LSJ32" s="747" t="s">
        <v>9294</v>
      </c>
      <c r="LSK32" s="747" t="s">
        <v>9295</v>
      </c>
      <c r="LSL32" s="747" t="s">
        <v>9296</v>
      </c>
      <c r="LSM32" s="747" t="s">
        <v>9297</v>
      </c>
      <c r="LSN32" s="747" t="s">
        <v>9298</v>
      </c>
      <c r="LSO32" s="747" t="s">
        <v>9299</v>
      </c>
      <c r="LSP32" s="747" t="s">
        <v>9300</v>
      </c>
      <c r="LSQ32" s="747" t="s">
        <v>9301</v>
      </c>
      <c r="LSR32" s="747" t="s">
        <v>9302</v>
      </c>
      <c r="LSS32" s="747" t="s">
        <v>9303</v>
      </c>
      <c r="LST32" s="747" t="s">
        <v>9304</v>
      </c>
      <c r="LSU32" s="747" t="s">
        <v>9305</v>
      </c>
      <c r="LSV32" s="747" t="s">
        <v>9306</v>
      </c>
      <c r="LSW32" s="747" t="s">
        <v>9307</v>
      </c>
      <c r="LSX32" s="747" t="s">
        <v>9308</v>
      </c>
      <c r="LSY32" s="747" t="s">
        <v>9309</v>
      </c>
      <c r="LSZ32" s="747" t="s">
        <v>9310</v>
      </c>
      <c r="LTA32" s="747" t="s">
        <v>9311</v>
      </c>
      <c r="LTB32" s="747" t="s">
        <v>9312</v>
      </c>
      <c r="LTC32" s="747" t="s">
        <v>9313</v>
      </c>
      <c r="LTD32" s="747" t="s">
        <v>9314</v>
      </c>
      <c r="LTE32" s="747" t="s">
        <v>9315</v>
      </c>
      <c r="LTF32" s="747" t="s">
        <v>9316</v>
      </c>
      <c r="LTG32" s="747" t="s">
        <v>9317</v>
      </c>
      <c r="LTH32" s="747" t="s">
        <v>9318</v>
      </c>
      <c r="LTI32" s="747" t="s">
        <v>9319</v>
      </c>
      <c r="LTJ32" s="747" t="s">
        <v>9320</v>
      </c>
      <c r="LTK32" s="747" t="s">
        <v>9321</v>
      </c>
      <c r="LTL32" s="747" t="s">
        <v>9322</v>
      </c>
      <c r="LTM32" s="747" t="s">
        <v>9323</v>
      </c>
      <c r="LTN32" s="747" t="s">
        <v>9324</v>
      </c>
      <c r="LTO32" s="747" t="s">
        <v>9325</v>
      </c>
      <c r="LTP32" s="747" t="s">
        <v>9326</v>
      </c>
      <c r="LTQ32" s="747" t="s">
        <v>9327</v>
      </c>
      <c r="LTR32" s="747" t="s">
        <v>9328</v>
      </c>
      <c r="LTS32" s="747" t="s">
        <v>9329</v>
      </c>
      <c r="LTT32" s="747" t="s">
        <v>9330</v>
      </c>
      <c r="LTU32" s="747" t="s">
        <v>9331</v>
      </c>
      <c r="LTV32" s="747" t="s">
        <v>9332</v>
      </c>
      <c r="LTW32" s="747" t="s">
        <v>9333</v>
      </c>
      <c r="LTX32" s="747" t="s">
        <v>9334</v>
      </c>
      <c r="LTY32" s="747" t="s">
        <v>9335</v>
      </c>
      <c r="LTZ32" s="747" t="s">
        <v>9336</v>
      </c>
      <c r="LUA32" s="747" t="s">
        <v>9337</v>
      </c>
      <c r="LUB32" s="747" t="s">
        <v>9338</v>
      </c>
      <c r="LUC32" s="747" t="s">
        <v>9339</v>
      </c>
      <c r="LUD32" s="747" t="s">
        <v>9340</v>
      </c>
      <c r="LUE32" s="747" t="s">
        <v>9341</v>
      </c>
      <c r="LUF32" s="747" t="s">
        <v>9342</v>
      </c>
      <c r="LUG32" s="747" t="s">
        <v>9343</v>
      </c>
      <c r="LUH32" s="747" t="s">
        <v>9344</v>
      </c>
      <c r="LUI32" s="747" t="s">
        <v>9345</v>
      </c>
      <c r="LUJ32" s="747" t="s">
        <v>9346</v>
      </c>
      <c r="LUK32" s="747" t="s">
        <v>9347</v>
      </c>
      <c r="LUL32" s="747" t="s">
        <v>9348</v>
      </c>
      <c r="LUM32" s="747" t="s">
        <v>9349</v>
      </c>
      <c r="LUN32" s="747" t="s">
        <v>9350</v>
      </c>
      <c r="LUO32" s="747" t="s">
        <v>9351</v>
      </c>
      <c r="LUP32" s="747" t="s">
        <v>9352</v>
      </c>
      <c r="LUQ32" s="747" t="s">
        <v>9353</v>
      </c>
      <c r="LUR32" s="747" t="s">
        <v>9354</v>
      </c>
      <c r="LUS32" s="747" t="s">
        <v>9355</v>
      </c>
      <c r="LUT32" s="747" t="s">
        <v>9356</v>
      </c>
      <c r="LUU32" s="747" t="s">
        <v>9357</v>
      </c>
      <c r="LUV32" s="747" t="s">
        <v>9358</v>
      </c>
      <c r="LUW32" s="747" t="s">
        <v>9359</v>
      </c>
      <c r="LUX32" s="747" t="s">
        <v>9360</v>
      </c>
      <c r="LUY32" s="747" t="s">
        <v>9361</v>
      </c>
      <c r="LUZ32" s="747" t="s">
        <v>9362</v>
      </c>
      <c r="LVA32" s="747" t="s">
        <v>9363</v>
      </c>
      <c r="LVB32" s="747" t="s">
        <v>9364</v>
      </c>
      <c r="LVC32" s="747" t="s">
        <v>9365</v>
      </c>
      <c r="LVD32" s="747" t="s">
        <v>9366</v>
      </c>
      <c r="LVE32" s="747" t="s">
        <v>9367</v>
      </c>
      <c r="LVF32" s="747" t="s">
        <v>9368</v>
      </c>
      <c r="LVG32" s="747" t="s">
        <v>9369</v>
      </c>
      <c r="LVH32" s="747" t="s">
        <v>9370</v>
      </c>
      <c r="LVI32" s="747" t="s">
        <v>9371</v>
      </c>
      <c r="LVJ32" s="747" t="s">
        <v>9372</v>
      </c>
      <c r="LVK32" s="747" t="s">
        <v>9373</v>
      </c>
      <c r="LVL32" s="747" t="s">
        <v>9374</v>
      </c>
      <c r="LVM32" s="747" t="s">
        <v>9375</v>
      </c>
      <c r="LVN32" s="747" t="s">
        <v>9376</v>
      </c>
      <c r="LVO32" s="747" t="s">
        <v>9377</v>
      </c>
      <c r="LVP32" s="747" t="s">
        <v>9378</v>
      </c>
      <c r="LVQ32" s="747" t="s">
        <v>9379</v>
      </c>
      <c r="LVR32" s="747" t="s">
        <v>9380</v>
      </c>
      <c r="LVS32" s="747" t="s">
        <v>9381</v>
      </c>
      <c r="LVT32" s="747" t="s">
        <v>9382</v>
      </c>
      <c r="LVU32" s="747" t="s">
        <v>9383</v>
      </c>
      <c r="LVV32" s="747" t="s">
        <v>9384</v>
      </c>
      <c r="LVW32" s="747" t="s">
        <v>9385</v>
      </c>
      <c r="LVX32" s="747" t="s">
        <v>9386</v>
      </c>
      <c r="LVY32" s="747" t="s">
        <v>9387</v>
      </c>
      <c r="LVZ32" s="747" t="s">
        <v>9388</v>
      </c>
      <c r="LWA32" s="747" t="s">
        <v>9389</v>
      </c>
      <c r="LWB32" s="747" t="s">
        <v>9390</v>
      </c>
      <c r="LWC32" s="747" t="s">
        <v>9391</v>
      </c>
      <c r="LWD32" s="747" t="s">
        <v>9392</v>
      </c>
      <c r="LWE32" s="747" t="s">
        <v>9393</v>
      </c>
      <c r="LWF32" s="747" t="s">
        <v>9394</v>
      </c>
      <c r="LWG32" s="747" t="s">
        <v>9395</v>
      </c>
      <c r="LWH32" s="747" t="s">
        <v>9396</v>
      </c>
      <c r="LWI32" s="747" t="s">
        <v>9397</v>
      </c>
      <c r="LWJ32" s="747" t="s">
        <v>9398</v>
      </c>
      <c r="LWK32" s="747" t="s">
        <v>9399</v>
      </c>
      <c r="LWL32" s="747" t="s">
        <v>9400</v>
      </c>
      <c r="LWM32" s="747" t="s">
        <v>9401</v>
      </c>
      <c r="LWN32" s="747" t="s">
        <v>9402</v>
      </c>
      <c r="LWO32" s="747" t="s">
        <v>9403</v>
      </c>
      <c r="LWP32" s="747" t="s">
        <v>9404</v>
      </c>
      <c r="LWQ32" s="747" t="s">
        <v>9405</v>
      </c>
      <c r="LWR32" s="747" t="s">
        <v>9406</v>
      </c>
      <c r="LWS32" s="747" t="s">
        <v>9407</v>
      </c>
      <c r="LWT32" s="747" t="s">
        <v>9408</v>
      </c>
      <c r="LWU32" s="747" t="s">
        <v>9409</v>
      </c>
      <c r="LWV32" s="747" t="s">
        <v>9410</v>
      </c>
      <c r="LWW32" s="747" t="s">
        <v>9411</v>
      </c>
      <c r="LWX32" s="747" t="s">
        <v>9412</v>
      </c>
      <c r="LWY32" s="747" t="s">
        <v>9413</v>
      </c>
      <c r="LWZ32" s="747" t="s">
        <v>9414</v>
      </c>
      <c r="LXA32" s="747" t="s">
        <v>9415</v>
      </c>
      <c r="LXB32" s="747" t="s">
        <v>9416</v>
      </c>
      <c r="LXC32" s="747" t="s">
        <v>9417</v>
      </c>
      <c r="LXD32" s="747" t="s">
        <v>9418</v>
      </c>
      <c r="LXE32" s="747" t="s">
        <v>9419</v>
      </c>
      <c r="LXF32" s="747" t="s">
        <v>9420</v>
      </c>
      <c r="LXG32" s="747" t="s">
        <v>9421</v>
      </c>
      <c r="LXH32" s="747" t="s">
        <v>9422</v>
      </c>
      <c r="LXI32" s="747" t="s">
        <v>9423</v>
      </c>
      <c r="LXJ32" s="747" t="s">
        <v>9424</v>
      </c>
      <c r="LXK32" s="747" t="s">
        <v>9425</v>
      </c>
      <c r="LXL32" s="747" t="s">
        <v>9426</v>
      </c>
      <c r="LXM32" s="747" t="s">
        <v>9427</v>
      </c>
      <c r="LXN32" s="747" t="s">
        <v>9428</v>
      </c>
      <c r="LXO32" s="747" t="s">
        <v>9429</v>
      </c>
      <c r="LXP32" s="747" t="s">
        <v>9430</v>
      </c>
      <c r="LXQ32" s="747" t="s">
        <v>9431</v>
      </c>
      <c r="LXR32" s="747" t="s">
        <v>9432</v>
      </c>
      <c r="LXS32" s="747" t="s">
        <v>9433</v>
      </c>
      <c r="LXT32" s="747" t="s">
        <v>9434</v>
      </c>
      <c r="LXU32" s="747" t="s">
        <v>9435</v>
      </c>
      <c r="LXV32" s="747" t="s">
        <v>9436</v>
      </c>
      <c r="LXW32" s="747" t="s">
        <v>9437</v>
      </c>
      <c r="LXX32" s="747" t="s">
        <v>9438</v>
      </c>
      <c r="LXY32" s="747" t="s">
        <v>9439</v>
      </c>
      <c r="LXZ32" s="747" t="s">
        <v>9440</v>
      </c>
      <c r="LYA32" s="747" t="s">
        <v>9441</v>
      </c>
      <c r="LYB32" s="747" t="s">
        <v>9442</v>
      </c>
      <c r="LYC32" s="747" t="s">
        <v>9443</v>
      </c>
      <c r="LYD32" s="747" t="s">
        <v>9444</v>
      </c>
      <c r="LYE32" s="747" t="s">
        <v>9445</v>
      </c>
      <c r="LYF32" s="747" t="s">
        <v>9446</v>
      </c>
      <c r="LYG32" s="747" t="s">
        <v>9447</v>
      </c>
      <c r="LYH32" s="747" t="s">
        <v>9448</v>
      </c>
      <c r="LYI32" s="747" t="s">
        <v>9449</v>
      </c>
      <c r="LYJ32" s="747" t="s">
        <v>9450</v>
      </c>
      <c r="LYK32" s="747" t="s">
        <v>9451</v>
      </c>
      <c r="LYL32" s="747" t="s">
        <v>9452</v>
      </c>
      <c r="LYM32" s="747" t="s">
        <v>9453</v>
      </c>
      <c r="LYN32" s="747" t="s">
        <v>9454</v>
      </c>
      <c r="LYO32" s="747" t="s">
        <v>9455</v>
      </c>
      <c r="LYP32" s="747" t="s">
        <v>9456</v>
      </c>
      <c r="LYQ32" s="747" t="s">
        <v>9457</v>
      </c>
      <c r="LYR32" s="747" t="s">
        <v>9458</v>
      </c>
      <c r="LYS32" s="747" t="s">
        <v>9459</v>
      </c>
      <c r="LYT32" s="747" t="s">
        <v>9460</v>
      </c>
      <c r="LYU32" s="747" t="s">
        <v>9461</v>
      </c>
      <c r="LYV32" s="747" t="s">
        <v>9462</v>
      </c>
      <c r="LYW32" s="747" t="s">
        <v>9463</v>
      </c>
      <c r="LYX32" s="747" t="s">
        <v>9464</v>
      </c>
      <c r="LYY32" s="747" t="s">
        <v>9465</v>
      </c>
      <c r="LYZ32" s="747" t="s">
        <v>9466</v>
      </c>
      <c r="LZA32" s="747" t="s">
        <v>9467</v>
      </c>
      <c r="LZB32" s="747" t="s">
        <v>9468</v>
      </c>
      <c r="LZC32" s="747" t="s">
        <v>9469</v>
      </c>
      <c r="LZD32" s="747" t="s">
        <v>9470</v>
      </c>
      <c r="LZE32" s="747" t="s">
        <v>9471</v>
      </c>
      <c r="LZF32" s="747" t="s">
        <v>9472</v>
      </c>
      <c r="LZG32" s="747" t="s">
        <v>9473</v>
      </c>
      <c r="LZH32" s="747" t="s">
        <v>9474</v>
      </c>
      <c r="LZI32" s="747" t="s">
        <v>9475</v>
      </c>
      <c r="LZJ32" s="747" t="s">
        <v>9476</v>
      </c>
      <c r="LZK32" s="747" t="s">
        <v>9477</v>
      </c>
      <c r="LZL32" s="747" t="s">
        <v>9478</v>
      </c>
      <c r="LZM32" s="747" t="s">
        <v>9479</v>
      </c>
      <c r="LZN32" s="747" t="s">
        <v>9480</v>
      </c>
      <c r="LZO32" s="747" t="s">
        <v>9481</v>
      </c>
      <c r="LZP32" s="747" t="s">
        <v>9482</v>
      </c>
      <c r="LZQ32" s="747" t="s">
        <v>9483</v>
      </c>
      <c r="LZR32" s="747" t="s">
        <v>9484</v>
      </c>
      <c r="LZS32" s="747" t="s">
        <v>9485</v>
      </c>
      <c r="LZT32" s="747" t="s">
        <v>9486</v>
      </c>
      <c r="LZU32" s="747" t="s">
        <v>9487</v>
      </c>
      <c r="LZV32" s="747" t="s">
        <v>9488</v>
      </c>
      <c r="LZW32" s="747" t="s">
        <v>9489</v>
      </c>
      <c r="LZX32" s="747" t="s">
        <v>9490</v>
      </c>
      <c r="LZY32" s="747" t="s">
        <v>9491</v>
      </c>
      <c r="LZZ32" s="747" t="s">
        <v>9492</v>
      </c>
      <c r="MAA32" s="747" t="s">
        <v>9493</v>
      </c>
      <c r="MAB32" s="747" t="s">
        <v>9494</v>
      </c>
      <c r="MAC32" s="747" t="s">
        <v>9495</v>
      </c>
      <c r="MAD32" s="747" t="s">
        <v>9496</v>
      </c>
      <c r="MAE32" s="747" t="s">
        <v>9497</v>
      </c>
      <c r="MAF32" s="747" t="s">
        <v>9498</v>
      </c>
      <c r="MAG32" s="747" t="s">
        <v>9499</v>
      </c>
      <c r="MAH32" s="747" t="s">
        <v>9500</v>
      </c>
      <c r="MAI32" s="747" t="s">
        <v>9501</v>
      </c>
      <c r="MAJ32" s="747" t="s">
        <v>9502</v>
      </c>
      <c r="MAK32" s="747" t="s">
        <v>9503</v>
      </c>
      <c r="MAL32" s="747" t="s">
        <v>9504</v>
      </c>
      <c r="MAM32" s="747" t="s">
        <v>9505</v>
      </c>
      <c r="MAN32" s="747" t="s">
        <v>9506</v>
      </c>
      <c r="MAO32" s="747" t="s">
        <v>9507</v>
      </c>
      <c r="MAP32" s="747" t="s">
        <v>9508</v>
      </c>
      <c r="MAQ32" s="747" t="s">
        <v>9509</v>
      </c>
      <c r="MAR32" s="747" t="s">
        <v>9510</v>
      </c>
      <c r="MAS32" s="747" t="s">
        <v>9511</v>
      </c>
      <c r="MAT32" s="747" t="s">
        <v>9512</v>
      </c>
      <c r="MAU32" s="747" t="s">
        <v>9513</v>
      </c>
      <c r="MAV32" s="747" t="s">
        <v>9514</v>
      </c>
      <c r="MAW32" s="747" t="s">
        <v>9515</v>
      </c>
      <c r="MAX32" s="747" t="s">
        <v>9516</v>
      </c>
      <c r="MAY32" s="747" t="s">
        <v>9517</v>
      </c>
      <c r="MAZ32" s="747" t="s">
        <v>9518</v>
      </c>
      <c r="MBA32" s="747" t="s">
        <v>9519</v>
      </c>
      <c r="MBB32" s="747" t="s">
        <v>9520</v>
      </c>
      <c r="MBC32" s="747" t="s">
        <v>9521</v>
      </c>
      <c r="MBD32" s="747" t="s">
        <v>9522</v>
      </c>
      <c r="MBE32" s="747" t="s">
        <v>9523</v>
      </c>
      <c r="MBF32" s="747" t="s">
        <v>9524</v>
      </c>
      <c r="MBG32" s="747" t="s">
        <v>9525</v>
      </c>
      <c r="MBH32" s="747" t="s">
        <v>9526</v>
      </c>
      <c r="MBI32" s="747" t="s">
        <v>9527</v>
      </c>
      <c r="MBJ32" s="747" t="s">
        <v>9528</v>
      </c>
      <c r="MBK32" s="747" t="s">
        <v>9529</v>
      </c>
      <c r="MBL32" s="747" t="s">
        <v>9530</v>
      </c>
      <c r="MBM32" s="747" t="s">
        <v>9531</v>
      </c>
      <c r="MBN32" s="747" t="s">
        <v>9532</v>
      </c>
      <c r="MBO32" s="747" t="s">
        <v>9533</v>
      </c>
      <c r="MBP32" s="747" t="s">
        <v>9534</v>
      </c>
      <c r="MBQ32" s="747" t="s">
        <v>9535</v>
      </c>
      <c r="MBR32" s="747" t="s">
        <v>9536</v>
      </c>
      <c r="MBS32" s="747" t="s">
        <v>9537</v>
      </c>
      <c r="MBT32" s="747" t="s">
        <v>9538</v>
      </c>
      <c r="MBU32" s="747" t="s">
        <v>9539</v>
      </c>
      <c r="MBV32" s="747" t="s">
        <v>9540</v>
      </c>
      <c r="MBW32" s="747" t="s">
        <v>9541</v>
      </c>
      <c r="MBX32" s="747" t="s">
        <v>9542</v>
      </c>
      <c r="MBY32" s="747" t="s">
        <v>9543</v>
      </c>
      <c r="MBZ32" s="747" t="s">
        <v>9544</v>
      </c>
      <c r="MCA32" s="747" t="s">
        <v>9545</v>
      </c>
      <c r="MCB32" s="747" t="s">
        <v>9546</v>
      </c>
      <c r="MCC32" s="747" t="s">
        <v>9547</v>
      </c>
      <c r="MCD32" s="747" t="s">
        <v>9548</v>
      </c>
      <c r="MCE32" s="747" t="s">
        <v>9549</v>
      </c>
      <c r="MCF32" s="747" t="s">
        <v>9550</v>
      </c>
      <c r="MCG32" s="747" t="s">
        <v>9551</v>
      </c>
      <c r="MCH32" s="747" t="s">
        <v>9552</v>
      </c>
      <c r="MCI32" s="747" t="s">
        <v>9553</v>
      </c>
      <c r="MCJ32" s="747" t="s">
        <v>9554</v>
      </c>
      <c r="MCK32" s="747" t="s">
        <v>9555</v>
      </c>
      <c r="MCL32" s="747" t="s">
        <v>9556</v>
      </c>
      <c r="MCM32" s="747" t="s">
        <v>9557</v>
      </c>
      <c r="MCN32" s="747" t="s">
        <v>9558</v>
      </c>
      <c r="MCO32" s="747" t="s">
        <v>9559</v>
      </c>
      <c r="MCP32" s="747" t="s">
        <v>9560</v>
      </c>
      <c r="MCQ32" s="747" t="s">
        <v>9561</v>
      </c>
      <c r="MCR32" s="747" t="s">
        <v>9562</v>
      </c>
      <c r="MCS32" s="747" t="s">
        <v>9563</v>
      </c>
      <c r="MCT32" s="747" t="s">
        <v>9564</v>
      </c>
      <c r="MCU32" s="747" t="s">
        <v>9565</v>
      </c>
      <c r="MCV32" s="747" t="s">
        <v>9566</v>
      </c>
      <c r="MCW32" s="747" t="s">
        <v>9567</v>
      </c>
      <c r="MCX32" s="747" t="s">
        <v>9568</v>
      </c>
      <c r="MCY32" s="747" t="s">
        <v>9569</v>
      </c>
      <c r="MCZ32" s="747" t="s">
        <v>9570</v>
      </c>
      <c r="MDA32" s="747" t="s">
        <v>9571</v>
      </c>
      <c r="MDB32" s="747" t="s">
        <v>9572</v>
      </c>
      <c r="MDC32" s="747" t="s">
        <v>9573</v>
      </c>
      <c r="MDD32" s="747" t="s">
        <v>9574</v>
      </c>
      <c r="MDE32" s="747" t="s">
        <v>9575</v>
      </c>
      <c r="MDF32" s="747" t="s">
        <v>9576</v>
      </c>
      <c r="MDG32" s="747" t="s">
        <v>9577</v>
      </c>
      <c r="MDH32" s="747" t="s">
        <v>9578</v>
      </c>
      <c r="MDI32" s="747" t="s">
        <v>9579</v>
      </c>
      <c r="MDJ32" s="747" t="s">
        <v>9580</v>
      </c>
      <c r="MDK32" s="747" t="s">
        <v>9581</v>
      </c>
      <c r="MDL32" s="747" t="s">
        <v>9582</v>
      </c>
      <c r="MDM32" s="747" t="s">
        <v>9583</v>
      </c>
      <c r="MDN32" s="747" t="s">
        <v>9584</v>
      </c>
      <c r="MDO32" s="747" t="s">
        <v>9585</v>
      </c>
      <c r="MDP32" s="747" t="s">
        <v>9586</v>
      </c>
      <c r="MDQ32" s="747" t="s">
        <v>9587</v>
      </c>
      <c r="MDR32" s="747" t="s">
        <v>9588</v>
      </c>
      <c r="MDS32" s="747" t="s">
        <v>9589</v>
      </c>
      <c r="MDT32" s="747" t="s">
        <v>9590</v>
      </c>
      <c r="MDU32" s="747" t="s">
        <v>9591</v>
      </c>
      <c r="MDV32" s="747" t="s">
        <v>9592</v>
      </c>
      <c r="MDW32" s="747" t="s">
        <v>9593</v>
      </c>
      <c r="MDX32" s="747" t="s">
        <v>9594</v>
      </c>
      <c r="MDY32" s="747" t="s">
        <v>9595</v>
      </c>
      <c r="MDZ32" s="747" t="s">
        <v>9596</v>
      </c>
      <c r="MEA32" s="747" t="s">
        <v>9597</v>
      </c>
      <c r="MEB32" s="747" t="s">
        <v>9598</v>
      </c>
      <c r="MEC32" s="747" t="s">
        <v>9599</v>
      </c>
      <c r="MED32" s="747" t="s">
        <v>9600</v>
      </c>
      <c r="MEE32" s="747" t="s">
        <v>9601</v>
      </c>
      <c r="MEF32" s="747" t="s">
        <v>9602</v>
      </c>
      <c r="MEG32" s="747" t="s">
        <v>9603</v>
      </c>
      <c r="MEH32" s="747" t="s">
        <v>9604</v>
      </c>
      <c r="MEI32" s="747" t="s">
        <v>9605</v>
      </c>
      <c r="MEJ32" s="747" t="s">
        <v>9606</v>
      </c>
      <c r="MEK32" s="747" t="s">
        <v>9607</v>
      </c>
      <c r="MEL32" s="747" t="s">
        <v>9608</v>
      </c>
      <c r="MEM32" s="747" t="s">
        <v>9609</v>
      </c>
      <c r="MEN32" s="747" t="s">
        <v>9610</v>
      </c>
      <c r="MEO32" s="747" t="s">
        <v>9611</v>
      </c>
      <c r="MEP32" s="747" t="s">
        <v>9612</v>
      </c>
      <c r="MEQ32" s="747" t="s">
        <v>9613</v>
      </c>
      <c r="MER32" s="747" t="s">
        <v>9614</v>
      </c>
      <c r="MES32" s="747" t="s">
        <v>9615</v>
      </c>
      <c r="MET32" s="747" t="s">
        <v>9616</v>
      </c>
      <c r="MEU32" s="747" t="s">
        <v>9617</v>
      </c>
      <c r="MEV32" s="747" t="s">
        <v>9618</v>
      </c>
      <c r="MEW32" s="747" t="s">
        <v>9619</v>
      </c>
      <c r="MEX32" s="747" t="s">
        <v>9620</v>
      </c>
      <c r="MEY32" s="747" t="s">
        <v>9621</v>
      </c>
      <c r="MEZ32" s="747" t="s">
        <v>9622</v>
      </c>
      <c r="MFA32" s="747" t="s">
        <v>9623</v>
      </c>
      <c r="MFB32" s="747" t="s">
        <v>9624</v>
      </c>
      <c r="MFC32" s="747" t="s">
        <v>9625</v>
      </c>
      <c r="MFD32" s="747" t="s">
        <v>9626</v>
      </c>
      <c r="MFE32" s="747" t="s">
        <v>9627</v>
      </c>
      <c r="MFF32" s="747" t="s">
        <v>9628</v>
      </c>
      <c r="MFG32" s="747" t="s">
        <v>9629</v>
      </c>
      <c r="MFH32" s="747" t="s">
        <v>9630</v>
      </c>
      <c r="MFI32" s="747" t="s">
        <v>9631</v>
      </c>
      <c r="MFJ32" s="747" t="s">
        <v>9632</v>
      </c>
      <c r="MFK32" s="747" t="s">
        <v>9633</v>
      </c>
      <c r="MFL32" s="747" t="s">
        <v>9634</v>
      </c>
      <c r="MFM32" s="747" t="s">
        <v>9635</v>
      </c>
      <c r="MFN32" s="747" t="s">
        <v>9636</v>
      </c>
      <c r="MFO32" s="747" t="s">
        <v>9637</v>
      </c>
      <c r="MFP32" s="747" t="s">
        <v>9638</v>
      </c>
      <c r="MFQ32" s="747" t="s">
        <v>9639</v>
      </c>
      <c r="MFR32" s="747" t="s">
        <v>9640</v>
      </c>
      <c r="MFS32" s="747" t="s">
        <v>9641</v>
      </c>
      <c r="MFT32" s="747" t="s">
        <v>9642</v>
      </c>
      <c r="MFU32" s="747" t="s">
        <v>9643</v>
      </c>
      <c r="MFV32" s="747" t="s">
        <v>9644</v>
      </c>
      <c r="MFW32" s="747" t="s">
        <v>9645</v>
      </c>
      <c r="MFX32" s="747" t="s">
        <v>9646</v>
      </c>
      <c r="MFY32" s="747" t="s">
        <v>9647</v>
      </c>
      <c r="MFZ32" s="747" t="s">
        <v>9648</v>
      </c>
      <c r="MGA32" s="747" t="s">
        <v>9649</v>
      </c>
      <c r="MGB32" s="747" t="s">
        <v>9650</v>
      </c>
      <c r="MGC32" s="747" t="s">
        <v>9651</v>
      </c>
      <c r="MGD32" s="747" t="s">
        <v>9652</v>
      </c>
      <c r="MGE32" s="747" t="s">
        <v>9653</v>
      </c>
      <c r="MGF32" s="747" t="s">
        <v>9654</v>
      </c>
      <c r="MGG32" s="747" t="s">
        <v>9655</v>
      </c>
      <c r="MGH32" s="747" t="s">
        <v>9656</v>
      </c>
      <c r="MGI32" s="747" t="s">
        <v>9657</v>
      </c>
      <c r="MGJ32" s="747" t="s">
        <v>9658</v>
      </c>
      <c r="MGK32" s="747" t="s">
        <v>9659</v>
      </c>
      <c r="MGL32" s="747" t="s">
        <v>9660</v>
      </c>
      <c r="MGM32" s="747" t="s">
        <v>9661</v>
      </c>
      <c r="MGN32" s="747" t="s">
        <v>9662</v>
      </c>
      <c r="MGO32" s="747" t="s">
        <v>9663</v>
      </c>
      <c r="MGP32" s="747" t="s">
        <v>9664</v>
      </c>
      <c r="MGQ32" s="747" t="s">
        <v>9665</v>
      </c>
      <c r="MGR32" s="747" t="s">
        <v>9666</v>
      </c>
      <c r="MGS32" s="747" t="s">
        <v>9667</v>
      </c>
      <c r="MGT32" s="747" t="s">
        <v>9668</v>
      </c>
      <c r="MGU32" s="747" t="s">
        <v>9669</v>
      </c>
      <c r="MGV32" s="747" t="s">
        <v>9670</v>
      </c>
      <c r="MGW32" s="747" t="s">
        <v>9671</v>
      </c>
      <c r="MGX32" s="747" t="s">
        <v>9672</v>
      </c>
      <c r="MGY32" s="747" t="s">
        <v>9673</v>
      </c>
      <c r="MGZ32" s="747" t="s">
        <v>9674</v>
      </c>
      <c r="MHA32" s="747" t="s">
        <v>9675</v>
      </c>
      <c r="MHB32" s="747" t="s">
        <v>9676</v>
      </c>
      <c r="MHC32" s="747" t="s">
        <v>9677</v>
      </c>
      <c r="MHD32" s="747" t="s">
        <v>9678</v>
      </c>
      <c r="MHE32" s="747" t="s">
        <v>9679</v>
      </c>
      <c r="MHF32" s="747" t="s">
        <v>9680</v>
      </c>
      <c r="MHG32" s="747" t="s">
        <v>9681</v>
      </c>
      <c r="MHH32" s="747" t="s">
        <v>9682</v>
      </c>
      <c r="MHI32" s="747" t="s">
        <v>9683</v>
      </c>
      <c r="MHJ32" s="747" t="s">
        <v>9684</v>
      </c>
      <c r="MHK32" s="747" t="s">
        <v>9685</v>
      </c>
      <c r="MHL32" s="747" t="s">
        <v>9686</v>
      </c>
      <c r="MHM32" s="747" t="s">
        <v>9687</v>
      </c>
      <c r="MHN32" s="747" t="s">
        <v>9688</v>
      </c>
      <c r="MHO32" s="747" t="s">
        <v>9689</v>
      </c>
      <c r="MHP32" s="747" t="s">
        <v>9690</v>
      </c>
      <c r="MHQ32" s="747" t="s">
        <v>9691</v>
      </c>
      <c r="MHR32" s="747" t="s">
        <v>9692</v>
      </c>
      <c r="MHS32" s="747" t="s">
        <v>9693</v>
      </c>
      <c r="MHT32" s="747" t="s">
        <v>9694</v>
      </c>
      <c r="MHU32" s="747" t="s">
        <v>9695</v>
      </c>
      <c r="MHV32" s="747" t="s">
        <v>9696</v>
      </c>
      <c r="MHW32" s="747" t="s">
        <v>9697</v>
      </c>
      <c r="MHX32" s="747" t="s">
        <v>9698</v>
      </c>
      <c r="MHY32" s="747" t="s">
        <v>9699</v>
      </c>
      <c r="MHZ32" s="747" t="s">
        <v>9700</v>
      </c>
      <c r="MIA32" s="747" t="s">
        <v>9701</v>
      </c>
      <c r="MIB32" s="747" t="s">
        <v>9702</v>
      </c>
      <c r="MIC32" s="747" t="s">
        <v>9703</v>
      </c>
      <c r="MID32" s="747" t="s">
        <v>9704</v>
      </c>
      <c r="MIE32" s="747" t="s">
        <v>9705</v>
      </c>
      <c r="MIF32" s="747" t="s">
        <v>9706</v>
      </c>
      <c r="MIG32" s="747" t="s">
        <v>9707</v>
      </c>
      <c r="MIH32" s="747" t="s">
        <v>9708</v>
      </c>
      <c r="MII32" s="747" t="s">
        <v>9709</v>
      </c>
      <c r="MIJ32" s="747" t="s">
        <v>9710</v>
      </c>
      <c r="MIK32" s="747" t="s">
        <v>9711</v>
      </c>
      <c r="MIL32" s="747" t="s">
        <v>9712</v>
      </c>
      <c r="MIM32" s="747" t="s">
        <v>9713</v>
      </c>
      <c r="MIN32" s="747" t="s">
        <v>9714</v>
      </c>
      <c r="MIO32" s="747" t="s">
        <v>9715</v>
      </c>
      <c r="MIP32" s="747" t="s">
        <v>9716</v>
      </c>
      <c r="MIQ32" s="747" t="s">
        <v>9717</v>
      </c>
      <c r="MIR32" s="747" t="s">
        <v>9718</v>
      </c>
      <c r="MIS32" s="747" t="s">
        <v>9719</v>
      </c>
      <c r="MIT32" s="747" t="s">
        <v>9720</v>
      </c>
      <c r="MIU32" s="747" t="s">
        <v>9721</v>
      </c>
      <c r="MIV32" s="747" t="s">
        <v>9722</v>
      </c>
      <c r="MIW32" s="747" t="s">
        <v>9723</v>
      </c>
      <c r="MIX32" s="747" t="s">
        <v>9724</v>
      </c>
      <c r="MIY32" s="747" t="s">
        <v>9725</v>
      </c>
      <c r="MIZ32" s="747" t="s">
        <v>9726</v>
      </c>
      <c r="MJA32" s="747" t="s">
        <v>9727</v>
      </c>
      <c r="MJB32" s="747" t="s">
        <v>9728</v>
      </c>
      <c r="MJC32" s="747" t="s">
        <v>9729</v>
      </c>
      <c r="MJD32" s="747" t="s">
        <v>9730</v>
      </c>
      <c r="MJE32" s="747" t="s">
        <v>9731</v>
      </c>
      <c r="MJF32" s="747" t="s">
        <v>9732</v>
      </c>
      <c r="MJG32" s="747" t="s">
        <v>9733</v>
      </c>
      <c r="MJH32" s="747" t="s">
        <v>9734</v>
      </c>
      <c r="MJI32" s="747" t="s">
        <v>9735</v>
      </c>
      <c r="MJJ32" s="747" t="s">
        <v>9736</v>
      </c>
      <c r="MJK32" s="747" t="s">
        <v>9737</v>
      </c>
      <c r="MJL32" s="747" t="s">
        <v>9738</v>
      </c>
      <c r="MJM32" s="747" t="s">
        <v>9739</v>
      </c>
      <c r="MJN32" s="747" t="s">
        <v>9740</v>
      </c>
      <c r="MJO32" s="747" t="s">
        <v>9741</v>
      </c>
      <c r="MJP32" s="747" t="s">
        <v>9742</v>
      </c>
      <c r="MJQ32" s="747" t="s">
        <v>9743</v>
      </c>
      <c r="MJR32" s="747" t="s">
        <v>9744</v>
      </c>
      <c r="MJS32" s="747" t="s">
        <v>9745</v>
      </c>
      <c r="MJT32" s="747" t="s">
        <v>9746</v>
      </c>
      <c r="MJU32" s="747" t="s">
        <v>9747</v>
      </c>
      <c r="MJV32" s="747" t="s">
        <v>9748</v>
      </c>
      <c r="MJW32" s="747" t="s">
        <v>9749</v>
      </c>
      <c r="MJX32" s="747" t="s">
        <v>9750</v>
      </c>
      <c r="MJY32" s="747" t="s">
        <v>9751</v>
      </c>
      <c r="MJZ32" s="747" t="s">
        <v>9752</v>
      </c>
      <c r="MKA32" s="747" t="s">
        <v>9753</v>
      </c>
      <c r="MKB32" s="747" t="s">
        <v>9754</v>
      </c>
      <c r="MKC32" s="747" t="s">
        <v>9755</v>
      </c>
      <c r="MKD32" s="747" t="s">
        <v>9756</v>
      </c>
      <c r="MKE32" s="747" t="s">
        <v>9757</v>
      </c>
      <c r="MKF32" s="747" t="s">
        <v>9758</v>
      </c>
      <c r="MKG32" s="747" t="s">
        <v>9759</v>
      </c>
      <c r="MKH32" s="747" t="s">
        <v>9760</v>
      </c>
      <c r="MKI32" s="747" t="s">
        <v>9761</v>
      </c>
      <c r="MKJ32" s="747" t="s">
        <v>9762</v>
      </c>
      <c r="MKK32" s="747" t="s">
        <v>9763</v>
      </c>
      <c r="MKL32" s="747" t="s">
        <v>9764</v>
      </c>
      <c r="MKM32" s="747" t="s">
        <v>9765</v>
      </c>
      <c r="MKN32" s="747" t="s">
        <v>9766</v>
      </c>
      <c r="MKO32" s="747" t="s">
        <v>9767</v>
      </c>
      <c r="MKP32" s="747" t="s">
        <v>9768</v>
      </c>
      <c r="MKQ32" s="747" t="s">
        <v>9769</v>
      </c>
      <c r="MKR32" s="747" t="s">
        <v>9770</v>
      </c>
      <c r="MKS32" s="747" t="s">
        <v>9771</v>
      </c>
      <c r="MKT32" s="747" t="s">
        <v>9772</v>
      </c>
      <c r="MKU32" s="747" t="s">
        <v>9773</v>
      </c>
      <c r="MKV32" s="747" t="s">
        <v>9774</v>
      </c>
      <c r="MKW32" s="747" t="s">
        <v>9775</v>
      </c>
      <c r="MKX32" s="747" t="s">
        <v>9776</v>
      </c>
      <c r="MKY32" s="747" t="s">
        <v>9777</v>
      </c>
      <c r="MKZ32" s="747" t="s">
        <v>9778</v>
      </c>
      <c r="MLA32" s="747" t="s">
        <v>9779</v>
      </c>
      <c r="MLB32" s="747" t="s">
        <v>9780</v>
      </c>
      <c r="MLC32" s="747" t="s">
        <v>9781</v>
      </c>
      <c r="MLD32" s="747" t="s">
        <v>9782</v>
      </c>
      <c r="MLE32" s="747" t="s">
        <v>9783</v>
      </c>
      <c r="MLF32" s="747" t="s">
        <v>9784</v>
      </c>
      <c r="MLG32" s="747" t="s">
        <v>9785</v>
      </c>
      <c r="MLH32" s="747" t="s">
        <v>9786</v>
      </c>
      <c r="MLI32" s="747" t="s">
        <v>9787</v>
      </c>
      <c r="MLJ32" s="747" t="s">
        <v>9788</v>
      </c>
      <c r="MLK32" s="747" t="s">
        <v>9789</v>
      </c>
      <c r="MLL32" s="747" t="s">
        <v>9790</v>
      </c>
      <c r="MLM32" s="747" t="s">
        <v>9791</v>
      </c>
      <c r="MLN32" s="747" t="s">
        <v>9792</v>
      </c>
      <c r="MLO32" s="747" t="s">
        <v>9793</v>
      </c>
      <c r="MLP32" s="747" t="s">
        <v>9794</v>
      </c>
      <c r="MLQ32" s="747" t="s">
        <v>9795</v>
      </c>
      <c r="MLR32" s="747" t="s">
        <v>9796</v>
      </c>
      <c r="MLS32" s="747" t="s">
        <v>9797</v>
      </c>
      <c r="MLT32" s="747" t="s">
        <v>9798</v>
      </c>
      <c r="MLU32" s="747" t="s">
        <v>9799</v>
      </c>
      <c r="MLV32" s="747" t="s">
        <v>9800</v>
      </c>
      <c r="MLW32" s="747" t="s">
        <v>9801</v>
      </c>
      <c r="MLX32" s="747" t="s">
        <v>9802</v>
      </c>
      <c r="MLY32" s="747" t="s">
        <v>9803</v>
      </c>
      <c r="MLZ32" s="747" t="s">
        <v>9804</v>
      </c>
      <c r="MMA32" s="747" t="s">
        <v>9805</v>
      </c>
      <c r="MMB32" s="747" t="s">
        <v>9806</v>
      </c>
      <c r="MMC32" s="747" t="s">
        <v>9807</v>
      </c>
      <c r="MMD32" s="747" t="s">
        <v>9808</v>
      </c>
      <c r="MME32" s="747" t="s">
        <v>9809</v>
      </c>
      <c r="MMF32" s="747" t="s">
        <v>9810</v>
      </c>
      <c r="MMG32" s="747" t="s">
        <v>9811</v>
      </c>
      <c r="MMH32" s="747" t="s">
        <v>9812</v>
      </c>
      <c r="MMI32" s="747" t="s">
        <v>9813</v>
      </c>
      <c r="MMJ32" s="747" t="s">
        <v>9814</v>
      </c>
      <c r="MMK32" s="747" t="s">
        <v>9815</v>
      </c>
      <c r="MML32" s="747" t="s">
        <v>9816</v>
      </c>
      <c r="MMM32" s="747" t="s">
        <v>9817</v>
      </c>
      <c r="MMN32" s="747" t="s">
        <v>9818</v>
      </c>
      <c r="MMO32" s="747" t="s">
        <v>9819</v>
      </c>
      <c r="MMP32" s="747" t="s">
        <v>9820</v>
      </c>
      <c r="MMQ32" s="747" t="s">
        <v>9821</v>
      </c>
      <c r="MMR32" s="747" t="s">
        <v>9822</v>
      </c>
      <c r="MMS32" s="747" t="s">
        <v>9823</v>
      </c>
      <c r="MMT32" s="747" t="s">
        <v>9824</v>
      </c>
      <c r="MMU32" s="747" t="s">
        <v>9825</v>
      </c>
      <c r="MMV32" s="747" t="s">
        <v>9826</v>
      </c>
      <c r="MMW32" s="747" t="s">
        <v>9827</v>
      </c>
      <c r="MMX32" s="747" t="s">
        <v>9828</v>
      </c>
      <c r="MMY32" s="747" t="s">
        <v>9829</v>
      </c>
      <c r="MMZ32" s="747" t="s">
        <v>9830</v>
      </c>
      <c r="MNA32" s="747" t="s">
        <v>9831</v>
      </c>
      <c r="MNB32" s="747" t="s">
        <v>9832</v>
      </c>
      <c r="MNC32" s="747" t="s">
        <v>9833</v>
      </c>
      <c r="MND32" s="747" t="s">
        <v>9834</v>
      </c>
      <c r="MNE32" s="747" t="s">
        <v>9835</v>
      </c>
      <c r="MNF32" s="747" t="s">
        <v>9836</v>
      </c>
      <c r="MNG32" s="747" t="s">
        <v>9837</v>
      </c>
      <c r="MNH32" s="747" t="s">
        <v>9838</v>
      </c>
      <c r="MNI32" s="747" t="s">
        <v>9839</v>
      </c>
      <c r="MNJ32" s="747" t="s">
        <v>9840</v>
      </c>
      <c r="MNK32" s="747" t="s">
        <v>9841</v>
      </c>
      <c r="MNL32" s="747" t="s">
        <v>9842</v>
      </c>
      <c r="MNM32" s="747" t="s">
        <v>9843</v>
      </c>
      <c r="MNN32" s="747" t="s">
        <v>9844</v>
      </c>
      <c r="MNO32" s="747" t="s">
        <v>9845</v>
      </c>
      <c r="MNP32" s="747" t="s">
        <v>9846</v>
      </c>
      <c r="MNQ32" s="747" t="s">
        <v>9847</v>
      </c>
      <c r="MNR32" s="747" t="s">
        <v>9848</v>
      </c>
      <c r="MNS32" s="747" t="s">
        <v>9849</v>
      </c>
      <c r="MNT32" s="747" t="s">
        <v>9850</v>
      </c>
      <c r="MNU32" s="747" t="s">
        <v>9851</v>
      </c>
      <c r="MNV32" s="747" t="s">
        <v>9852</v>
      </c>
      <c r="MNW32" s="747" t="s">
        <v>9853</v>
      </c>
      <c r="MNX32" s="747" t="s">
        <v>9854</v>
      </c>
      <c r="MNY32" s="747" t="s">
        <v>9855</v>
      </c>
      <c r="MNZ32" s="747" t="s">
        <v>9856</v>
      </c>
      <c r="MOA32" s="747" t="s">
        <v>9857</v>
      </c>
      <c r="MOB32" s="747" t="s">
        <v>9858</v>
      </c>
      <c r="MOC32" s="747" t="s">
        <v>9859</v>
      </c>
      <c r="MOD32" s="747" t="s">
        <v>9860</v>
      </c>
      <c r="MOE32" s="747" t="s">
        <v>9861</v>
      </c>
      <c r="MOF32" s="747" t="s">
        <v>9862</v>
      </c>
      <c r="MOG32" s="747" t="s">
        <v>9863</v>
      </c>
      <c r="MOH32" s="747" t="s">
        <v>9864</v>
      </c>
      <c r="MOI32" s="747" t="s">
        <v>9865</v>
      </c>
      <c r="MOJ32" s="747" t="s">
        <v>9866</v>
      </c>
      <c r="MOK32" s="747" t="s">
        <v>9867</v>
      </c>
      <c r="MOL32" s="747" t="s">
        <v>9868</v>
      </c>
      <c r="MOM32" s="747" t="s">
        <v>9869</v>
      </c>
      <c r="MON32" s="747" t="s">
        <v>9870</v>
      </c>
      <c r="MOO32" s="747" t="s">
        <v>9871</v>
      </c>
      <c r="MOP32" s="747" t="s">
        <v>9872</v>
      </c>
      <c r="MOQ32" s="747" t="s">
        <v>9873</v>
      </c>
      <c r="MOR32" s="747" t="s">
        <v>9874</v>
      </c>
      <c r="MOS32" s="747" t="s">
        <v>9875</v>
      </c>
      <c r="MOT32" s="747" t="s">
        <v>9876</v>
      </c>
      <c r="MOU32" s="747" t="s">
        <v>9877</v>
      </c>
      <c r="MOV32" s="747" t="s">
        <v>9878</v>
      </c>
      <c r="MOW32" s="747" t="s">
        <v>9879</v>
      </c>
      <c r="MOX32" s="747" t="s">
        <v>9880</v>
      </c>
      <c r="MOY32" s="747" t="s">
        <v>9881</v>
      </c>
      <c r="MOZ32" s="747" t="s">
        <v>9882</v>
      </c>
      <c r="MPA32" s="747" t="s">
        <v>9883</v>
      </c>
      <c r="MPB32" s="747" t="s">
        <v>9884</v>
      </c>
      <c r="MPC32" s="747" t="s">
        <v>9885</v>
      </c>
      <c r="MPD32" s="747" t="s">
        <v>9886</v>
      </c>
      <c r="MPE32" s="747" t="s">
        <v>9887</v>
      </c>
      <c r="MPF32" s="747" t="s">
        <v>9888</v>
      </c>
      <c r="MPG32" s="747" t="s">
        <v>9889</v>
      </c>
      <c r="MPH32" s="747" t="s">
        <v>9890</v>
      </c>
      <c r="MPI32" s="747" t="s">
        <v>9891</v>
      </c>
      <c r="MPJ32" s="747" t="s">
        <v>9892</v>
      </c>
      <c r="MPK32" s="747" t="s">
        <v>9893</v>
      </c>
      <c r="MPL32" s="747" t="s">
        <v>9894</v>
      </c>
      <c r="MPM32" s="747" t="s">
        <v>9895</v>
      </c>
      <c r="MPN32" s="747" t="s">
        <v>9896</v>
      </c>
      <c r="MPO32" s="747" t="s">
        <v>9897</v>
      </c>
      <c r="MPP32" s="747" t="s">
        <v>9898</v>
      </c>
      <c r="MPQ32" s="747" t="s">
        <v>9899</v>
      </c>
      <c r="MPR32" s="747" t="s">
        <v>9900</v>
      </c>
      <c r="MPS32" s="747" t="s">
        <v>9901</v>
      </c>
      <c r="MPT32" s="747" t="s">
        <v>9902</v>
      </c>
      <c r="MPU32" s="747" t="s">
        <v>9903</v>
      </c>
      <c r="MPV32" s="747" t="s">
        <v>9904</v>
      </c>
      <c r="MPW32" s="747" t="s">
        <v>9905</v>
      </c>
      <c r="MPX32" s="747" t="s">
        <v>9906</v>
      </c>
      <c r="MPY32" s="747" t="s">
        <v>9907</v>
      </c>
      <c r="MPZ32" s="747" t="s">
        <v>9908</v>
      </c>
      <c r="MQA32" s="747" t="s">
        <v>9909</v>
      </c>
      <c r="MQB32" s="747" t="s">
        <v>9910</v>
      </c>
      <c r="MQC32" s="747" t="s">
        <v>9911</v>
      </c>
      <c r="MQD32" s="747" t="s">
        <v>9912</v>
      </c>
      <c r="MQE32" s="747" t="s">
        <v>9913</v>
      </c>
      <c r="MQF32" s="747" t="s">
        <v>9914</v>
      </c>
      <c r="MQG32" s="747" t="s">
        <v>9915</v>
      </c>
      <c r="MQH32" s="747" t="s">
        <v>9916</v>
      </c>
      <c r="MQI32" s="747" t="s">
        <v>9917</v>
      </c>
      <c r="MQJ32" s="747" t="s">
        <v>9918</v>
      </c>
      <c r="MQK32" s="747" t="s">
        <v>9919</v>
      </c>
      <c r="MQL32" s="747" t="s">
        <v>9920</v>
      </c>
      <c r="MQM32" s="747" t="s">
        <v>9921</v>
      </c>
      <c r="MQN32" s="747" t="s">
        <v>9922</v>
      </c>
      <c r="MQO32" s="747" t="s">
        <v>9923</v>
      </c>
      <c r="MQP32" s="747" t="s">
        <v>9924</v>
      </c>
      <c r="MQQ32" s="747" t="s">
        <v>9925</v>
      </c>
      <c r="MQR32" s="747" t="s">
        <v>9926</v>
      </c>
      <c r="MQS32" s="747" t="s">
        <v>9927</v>
      </c>
      <c r="MQT32" s="747" t="s">
        <v>9928</v>
      </c>
      <c r="MQU32" s="747" t="s">
        <v>9929</v>
      </c>
      <c r="MQV32" s="747" t="s">
        <v>9930</v>
      </c>
      <c r="MQW32" s="747" t="s">
        <v>9931</v>
      </c>
      <c r="MQX32" s="747" t="s">
        <v>9932</v>
      </c>
      <c r="MQY32" s="747" t="s">
        <v>9933</v>
      </c>
      <c r="MQZ32" s="747" t="s">
        <v>9934</v>
      </c>
      <c r="MRA32" s="747" t="s">
        <v>9935</v>
      </c>
      <c r="MRB32" s="747" t="s">
        <v>9936</v>
      </c>
      <c r="MRC32" s="747" t="s">
        <v>9937</v>
      </c>
      <c r="MRD32" s="747" t="s">
        <v>9938</v>
      </c>
      <c r="MRE32" s="747" t="s">
        <v>9939</v>
      </c>
      <c r="MRF32" s="747" t="s">
        <v>9940</v>
      </c>
      <c r="MRG32" s="747" t="s">
        <v>9941</v>
      </c>
      <c r="MRH32" s="747" t="s">
        <v>9942</v>
      </c>
      <c r="MRI32" s="747" t="s">
        <v>9943</v>
      </c>
      <c r="MRJ32" s="747" t="s">
        <v>9944</v>
      </c>
      <c r="MRK32" s="747" t="s">
        <v>9945</v>
      </c>
      <c r="MRL32" s="747" t="s">
        <v>9946</v>
      </c>
      <c r="MRM32" s="747" t="s">
        <v>9947</v>
      </c>
      <c r="MRN32" s="747" t="s">
        <v>9948</v>
      </c>
      <c r="MRO32" s="747" t="s">
        <v>9949</v>
      </c>
      <c r="MRP32" s="747" t="s">
        <v>9950</v>
      </c>
      <c r="MRQ32" s="747" t="s">
        <v>9951</v>
      </c>
      <c r="MRR32" s="747" t="s">
        <v>9952</v>
      </c>
      <c r="MRS32" s="747" t="s">
        <v>9953</v>
      </c>
      <c r="MRT32" s="747" t="s">
        <v>9954</v>
      </c>
      <c r="MRU32" s="747" t="s">
        <v>9955</v>
      </c>
      <c r="MRV32" s="747" t="s">
        <v>9956</v>
      </c>
      <c r="MRW32" s="747" t="s">
        <v>9957</v>
      </c>
      <c r="MRX32" s="747" t="s">
        <v>9958</v>
      </c>
      <c r="MRY32" s="747" t="s">
        <v>9959</v>
      </c>
      <c r="MRZ32" s="747" t="s">
        <v>9960</v>
      </c>
      <c r="MSA32" s="747" t="s">
        <v>9961</v>
      </c>
      <c r="MSB32" s="747" t="s">
        <v>9962</v>
      </c>
      <c r="MSC32" s="747" t="s">
        <v>9963</v>
      </c>
      <c r="MSD32" s="747" t="s">
        <v>9964</v>
      </c>
      <c r="MSE32" s="747" t="s">
        <v>9965</v>
      </c>
      <c r="MSF32" s="747" t="s">
        <v>9966</v>
      </c>
      <c r="MSG32" s="747" t="s">
        <v>9967</v>
      </c>
      <c r="MSH32" s="747" t="s">
        <v>9968</v>
      </c>
      <c r="MSI32" s="747" t="s">
        <v>9969</v>
      </c>
      <c r="MSJ32" s="747" t="s">
        <v>9970</v>
      </c>
      <c r="MSK32" s="747" t="s">
        <v>9971</v>
      </c>
      <c r="MSL32" s="747" t="s">
        <v>9972</v>
      </c>
      <c r="MSM32" s="747" t="s">
        <v>9973</v>
      </c>
      <c r="MSN32" s="747" t="s">
        <v>9974</v>
      </c>
      <c r="MSO32" s="747" t="s">
        <v>9975</v>
      </c>
      <c r="MSP32" s="747" t="s">
        <v>9976</v>
      </c>
      <c r="MSQ32" s="747" t="s">
        <v>9977</v>
      </c>
      <c r="MSR32" s="747" t="s">
        <v>9978</v>
      </c>
      <c r="MSS32" s="747" t="s">
        <v>9979</v>
      </c>
      <c r="MST32" s="747" t="s">
        <v>9980</v>
      </c>
      <c r="MSU32" s="747" t="s">
        <v>9981</v>
      </c>
      <c r="MSV32" s="747" t="s">
        <v>9982</v>
      </c>
      <c r="MSW32" s="747" t="s">
        <v>9983</v>
      </c>
      <c r="MSX32" s="747" t="s">
        <v>9984</v>
      </c>
      <c r="MSY32" s="747" t="s">
        <v>9985</v>
      </c>
      <c r="MSZ32" s="747" t="s">
        <v>9986</v>
      </c>
      <c r="MTA32" s="747" t="s">
        <v>9987</v>
      </c>
      <c r="MTB32" s="747" t="s">
        <v>9988</v>
      </c>
      <c r="MTC32" s="747" t="s">
        <v>9989</v>
      </c>
      <c r="MTD32" s="747" t="s">
        <v>9990</v>
      </c>
      <c r="MTE32" s="747" t="s">
        <v>9991</v>
      </c>
      <c r="MTF32" s="747" t="s">
        <v>9992</v>
      </c>
      <c r="MTG32" s="747" t="s">
        <v>9993</v>
      </c>
      <c r="MTH32" s="747" t="s">
        <v>9994</v>
      </c>
      <c r="MTI32" s="747" t="s">
        <v>9995</v>
      </c>
      <c r="MTJ32" s="747" t="s">
        <v>9996</v>
      </c>
      <c r="MTK32" s="747" t="s">
        <v>9997</v>
      </c>
      <c r="MTL32" s="747" t="s">
        <v>9998</v>
      </c>
      <c r="MTM32" s="747" t="s">
        <v>9999</v>
      </c>
      <c r="MTN32" s="747" t="s">
        <v>10000</v>
      </c>
      <c r="MTO32" s="747" t="s">
        <v>10001</v>
      </c>
      <c r="MTP32" s="747" t="s">
        <v>10002</v>
      </c>
      <c r="MTQ32" s="747" t="s">
        <v>10003</v>
      </c>
      <c r="MTR32" s="747" t="s">
        <v>10004</v>
      </c>
      <c r="MTS32" s="747" t="s">
        <v>10005</v>
      </c>
      <c r="MTT32" s="747" t="s">
        <v>10006</v>
      </c>
      <c r="MTU32" s="747" t="s">
        <v>10007</v>
      </c>
      <c r="MTV32" s="747" t="s">
        <v>10008</v>
      </c>
      <c r="MTW32" s="747" t="s">
        <v>10009</v>
      </c>
      <c r="MTX32" s="747" t="s">
        <v>10010</v>
      </c>
      <c r="MTY32" s="747" t="s">
        <v>10011</v>
      </c>
      <c r="MTZ32" s="747" t="s">
        <v>10012</v>
      </c>
      <c r="MUA32" s="747" t="s">
        <v>10013</v>
      </c>
      <c r="MUB32" s="747" t="s">
        <v>10014</v>
      </c>
      <c r="MUC32" s="747" t="s">
        <v>10015</v>
      </c>
      <c r="MUD32" s="747" t="s">
        <v>10016</v>
      </c>
      <c r="MUE32" s="747" t="s">
        <v>10017</v>
      </c>
      <c r="MUF32" s="747" t="s">
        <v>10018</v>
      </c>
      <c r="MUG32" s="747" t="s">
        <v>10019</v>
      </c>
      <c r="MUH32" s="747" t="s">
        <v>10020</v>
      </c>
      <c r="MUI32" s="747" t="s">
        <v>10021</v>
      </c>
      <c r="MUJ32" s="747" t="s">
        <v>10022</v>
      </c>
      <c r="MUK32" s="747" t="s">
        <v>10023</v>
      </c>
      <c r="MUL32" s="747" t="s">
        <v>10024</v>
      </c>
      <c r="MUM32" s="747" t="s">
        <v>10025</v>
      </c>
      <c r="MUN32" s="747" t="s">
        <v>10026</v>
      </c>
      <c r="MUO32" s="747" t="s">
        <v>10027</v>
      </c>
      <c r="MUP32" s="747" t="s">
        <v>10028</v>
      </c>
      <c r="MUQ32" s="747" t="s">
        <v>10029</v>
      </c>
      <c r="MUR32" s="747" t="s">
        <v>10030</v>
      </c>
      <c r="MUS32" s="747" t="s">
        <v>10031</v>
      </c>
      <c r="MUT32" s="747" t="s">
        <v>10032</v>
      </c>
      <c r="MUU32" s="747" t="s">
        <v>10033</v>
      </c>
      <c r="MUV32" s="747" t="s">
        <v>10034</v>
      </c>
      <c r="MUW32" s="747" t="s">
        <v>10035</v>
      </c>
      <c r="MUX32" s="747" t="s">
        <v>10036</v>
      </c>
      <c r="MUY32" s="747" t="s">
        <v>10037</v>
      </c>
      <c r="MUZ32" s="747" t="s">
        <v>10038</v>
      </c>
      <c r="MVA32" s="747" t="s">
        <v>10039</v>
      </c>
      <c r="MVB32" s="747" t="s">
        <v>10040</v>
      </c>
      <c r="MVC32" s="747" t="s">
        <v>10041</v>
      </c>
      <c r="MVD32" s="747" t="s">
        <v>10042</v>
      </c>
      <c r="MVE32" s="747" t="s">
        <v>10043</v>
      </c>
      <c r="MVF32" s="747" t="s">
        <v>10044</v>
      </c>
      <c r="MVG32" s="747" t="s">
        <v>10045</v>
      </c>
      <c r="MVH32" s="747" t="s">
        <v>10046</v>
      </c>
      <c r="MVI32" s="747" t="s">
        <v>10047</v>
      </c>
      <c r="MVJ32" s="747" t="s">
        <v>10048</v>
      </c>
      <c r="MVK32" s="747" t="s">
        <v>10049</v>
      </c>
      <c r="MVL32" s="747" t="s">
        <v>10050</v>
      </c>
      <c r="MVM32" s="747" t="s">
        <v>10051</v>
      </c>
      <c r="MVN32" s="747" t="s">
        <v>10052</v>
      </c>
      <c r="MVO32" s="747" t="s">
        <v>10053</v>
      </c>
      <c r="MVP32" s="747" t="s">
        <v>10054</v>
      </c>
      <c r="MVQ32" s="747" t="s">
        <v>10055</v>
      </c>
      <c r="MVR32" s="747" t="s">
        <v>10056</v>
      </c>
      <c r="MVS32" s="747" t="s">
        <v>10057</v>
      </c>
      <c r="MVT32" s="747" t="s">
        <v>10058</v>
      </c>
      <c r="MVU32" s="747" t="s">
        <v>10059</v>
      </c>
      <c r="MVV32" s="747" t="s">
        <v>10060</v>
      </c>
      <c r="MVW32" s="747" t="s">
        <v>10061</v>
      </c>
      <c r="MVX32" s="747" t="s">
        <v>10062</v>
      </c>
      <c r="MVY32" s="747" t="s">
        <v>10063</v>
      </c>
      <c r="MVZ32" s="747" t="s">
        <v>10064</v>
      </c>
      <c r="MWA32" s="747" t="s">
        <v>10065</v>
      </c>
      <c r="MWB32" s="747" t="s">
        <v>10066</v>
      </c>
      <c r="MWC32" s="747" t="s">
        <v>10067</v>
      </c>
      <c r="MWD32" s="747" t="s">
        <v>10068</v>
      </c>
      <c r="MWE32" s="747" t="s">
        <v>10069</v>
      </c>
      <c r="MWF32" s="747" t="s">
        <v>10070</v>
      </c>
      <c r="MWG32" s="747" t="s">
        <v>10071</v>
      </c>
      <c r="MWH32" s="747" t="s">
        <v>10072</v>
      </c>
      <c r="MWI32" s="747" t="s">
        <v>10073</v>
      </c>
      <c r="MWJ32" s="747" t="s">
        <v>10074</v>
      </c>
      <c r="MWK32" s="747" t="s">
        <v>10075</v>
      </c>
      <c r="MWL32" s="747" t="s">
        <v>10076</v>
      </c>
      <c r="MWM32" s="747" t="s">
        <v>10077</v>
      </c>
      <c r="MWN32" s="747" t="s">
        <v>10078</v>
      </c>
      <c r="MWO32" s="747" t="s">
        <v>10079</v>
      </c>
      <c r="MWP32" s="747" t="s">
        <v>10080</v>
      </c>
      <c r="MWQ32" s="747" t="s">
        <v>10081</v>
      </c>
      <c r="MWR32" s="747" t="s">
        <v>10082</v>
      </c>
      <c r="MWS32" s="747" t="s">
        <v>10083</v>
      </c>
      <c r="MWT32" s="747" t="s">
        <v>10084</v>
      </c>
      <c r="MWU32" s="747" t="s">
        <v>10085</v>
      </c>
      <c r="MWV32" s="747" t="s">
        <v>10086</v>
      </c>
      <c r="MWW32" s="747" t="s">
        <v>10087</v>
      </c>
      <c r="MWX32" s="747" t="s">
        <v>10088</v>
      </c>
      <c r="MWY32" s="747" t="s">
        <v>10089</v>
      </c>
      <c r="MWZ32" s="747" t="s">
        <v>10090</v>
      </c>
      <c r="MXA32" s="747" t="s">
        <v>10091</v>
      </c>
      <c r="MXB32" s="747" t="s">
        <v>10092</v>
      </c>
      <c r="MXC32" s="747" t="s">
        <v>10093</v>
      </c>
      <c r="MXD32" s="747" t="s">
        <v>10094</v>
      </c>
      <c r="MXE32" s="747" t="s">
        <v>10095</v>
      </c>
      <c r="MXF32" s="747" t="s">
        <v>10096</v>
      </c>
      <c r="MXG32" s="747" t="s">
        <v>10097</v>
      </c>
      <c r="MXH32" s="747" t="s">
        <v>10098</v>
      </c>
      <c r="MXI32" s="747" t="s">
        <v>10099</v>
      </c>
      <c r="MXJ32" s="747" t="s">
        <v>10100</v>
      </c>
      <c r="MXK32" s="747" t="s">
        <v>10101</v>
      </c>
      <c r="MXL32" s="747" t="s">
        <v>10102</v>
      </c>
      <c r="MXM32" s="747" t="s">
        <v>10103</v>
      </c>
      <c r="MXN32" s="747" t="s">
        <v>10104</v>
      </c>
      <c r="MXO32" s="747" t="s">
        <v>10105</v>
      </c>
      <c r="MXP32" s="747" t="s">
        <v>10106</v>
      </c>
      <c r="MXQ32" s="747" t="s">
        <v>10107</v>
      </c>
      <c r="MXR32" s="747" t="s">
        <v>10108</v>
      </c>
      <c r="MXS32" s="747" t="s">
        <v>10109</v>
      </c>
      <c r="MXT32" s="747" t="s">
        <v>10110</v>
      </c>
      <c r="MXU32" s="747" t="s">
        <v>10111</v>
      </c>
      <c r="MXV32" s="747" t="s">
        <v>10112</v>
      </c>
      <c r="MXW32" s="747" t="s">
        <v>10113</v>
      </c>
      <c r="MXX32" s="747" t="s">
        <v>10114</v>
      </c>
      <c r="MXY32" s="747" t="s">
        <v>10115</v>
      </c>
      <c r="MXZ32" s="747" t="s">
        <v>10116</v>
      </c>
      <c r="MYA32" s="747" t="s">
        <v>10117</v>
      </c>
      <c r="MYB32" s="747" t="s">
        <v>10118</v>
      </c>
      <c r="MYC32" s="747" t="s">
        <v>10119</v>
      </c>
      <c r="MYD32" s="747" t="s">
        <v>10120</v>
      </c>
      <c r="MYE32" s="747" t="s">
        <v>10121</v>
      </c>
      <c r="MYF32" s="747" t="s">
        <v>10122</v>
      </c>
      <c r="MYG32" s="747" t="s">
        <v>10123</v>
      </c>
      <c r="MYH32" s="747" t="s">
        <v>10124</v>
      </c>
      <c r="MYI32" s="747" t="s">
        <v>10125</v>
      </c>
      <c r="MYJ32" s="747" t="s">
        <v>10126</v>
      </c>
      <c r="MYK32" s="747" t="s">
        <v>10127</v>
      </c>
      <c r="MYL32" s="747" t="s">
        <v>10128</v>
      </c>
      <c r="MYM32" s="747" t="s">
        <v>10129</v>
      </c>
      <c r="MYN32" s="747" t="s">
        <v>10130</v>
      </c>
      <c r="MYO32" s="747" t="s">
        <v>10131</v>
      </c>
      <c r="MYP32" s="747" t="s">
        <v>10132</v>
      </c>
      <c r="MYQ32" s="747" t="s">
        <v>10133</v>
      </c>
      <c r="MYR32" s="747" t="s">
        <v>10134</v>
      </c>
      <c r="MYS32" s="747" t="s">
        <v>10135</v>
      </c>
      <c r="MYT32" s="747" t="s">
        <v>10136</v>
      </c>
      <c r="MYU32" s="747" t="s">
        <v>10137</v>
      </c>
      <c r="MYV32" s="747" t="s">
        <v>10138</v>
      </c>
      <c r="MYW32" s="747" t="s">
        <v>10139</v>
      </c>
      <c r="MYX32" s="747" t="s">
        <v>10140</v>
      </c>
      <c r="MYY32" s="747" t="s">
        <v>10141</v>
      </c>
      <c r="MYZ32" s="747" t="s">
        <v>10142</v>
      </c>
      <c r="MZA32" s="747" t="s">
        <v>10143</v>
      </c>
      <c r="MZB32" s="747" t="s">
        <v>10144</v>
      </c>
      <c r="MZC32" s="747" t="s">
        <v>10145</v>
      </c>
      <c r="MZD32" s="747" t="s">
        <v>10146</v>
      </c>
      <c r="MZE32" s="747" t="s">
        <v>10147</v>
      </c>
      <c r="MZF32" s="747" t="s">
        <v>10148</v>
      </c>
      <c r="MZG32" s="747" t="s">
        <v>10149</v>
      </c>
      <c r="MZH32" s="747" t="s">
        <v>10150</v>
      </c>
      <c r="MZI32" s="747" t="s">
        <v>10151</v>
      </c>
      <c r="MZJ32" s="747" t="s">
        <v>10152</v>
      </c>
      <c r="MZK32" s="747" t="s">
        <v>10153</v>
      </c>
      <c r="MZL32" s="747" t="s">
        <v>10154</v>
      </c>
      <c r="MZM32" s="747" t="s">
        <v>10155</v>
      </c>
      <c r="MZN32" s="747" t="s">
        <v>10156</v>
      </c>
      <c r="MZO32" s="747" t="s">
        <v>10157</v>
      </c>
      <c r="MZP32" s="747" t="s">
        <v>10158</v>
      </c>
      <c r="MZQ32" s="747" t="s">
        <v>10159</v>
      </c>
      <c r="MZR32" s="747" t="s">
        <v>10160</v>
      </c>
      <c r="MZS32" s="747" t="s">
        <v>10161</v>
      </c>
      <c r="MZT32" s="747" t="s">
        <v>10162</v>
      </c>
      <c r="MZU32" s="747" t="s">
        <v>10163</v>
      </c>
      <c r="MZV32" s="747" t="s">
        <v>10164</v>
      </c>
      <c r="MZW32" s="747" t="s">
        <v>10165</v>
      </c>
      <c r="MZX32" s="747" t="s">
        <v>10166</v>
      </c>
      <c r="MZY32" s="747" t="s">
        <v>10167</v>
      </c>
      <c r="MZZ32" s="747" t="s">
        <v>10168</v>
      </c>
      <c r="NAA32" s="747" t="s">
        <v>10169</v>
      </c>
      <c r="NAB32" s="747" t="s">
        <v>10170</v>
      </c>
      <c r="NAC32" s="747" t="s">
        <v>10171</v>
      </c>
      <c r="NAD32" s="747" t="s">
        <v>10172</v>
      </c>
      <c r="NAE32" s="747" t="s">
        <v>10173</v>
      </c>
      <c r="NAF32" s="747" t="s">
        <v>10174</v>
      </c>
      <c r="NAG32" s="747" t="s">
        <v>10175</v>
      </c>
      <c r="NAH32" s="747" t="s">
        <v>10176</v>
      </c>
      <c r="NAI32" s="747" t="s">
        <v>10177</v>
      </c>
      <c r="NAJ32" s="747" t="s">
        <v>10178</v>
      </c>
      <c r="NAK32" s="747" t="s">
        <v>10179</v>
      </c>
      <c r="NAL32" s="747" t="s">
        <v>10180</v>
      </c>
      <c r="NAM32" s="747" t="s">
        <v>10181</v>
      </c>
      <c r="NAN32" s="747" t="s">
        <v>10182</v>
      </c>
      <c r="NAO32" s="747" t="s">
        <v>10183</v>
      </c>
      <c r="NAP32" s="747" t="s">
        <v>10184</v>
      </c>
      <c r="NAQ32" s="747" t="s">
        <v>10185</v>
      </c>
      <c r="NAR32" s="747" t="s">
        <v>10186</v>
      </c>
      <c r="NAS32" s="747" t="s">
        <v>10187</v>
      </c>
      <c r="NAT32" s="747" t="s">
        <v>10188</v>
      </c>
      <c r="NAU32" s="747" t="s">
        <v>10189</v>
      </c>
      <c r="NAV32" s="747" t="s">
        <v>10190</v>
      </c>
      <c r="NAW32" s="747" t="s">
        <v>10191</v>
      </c>
      <c r="NAX32" s="747" t="s">
        <v>10192</v>
      </c>
      <c r="NAY32" s="747" t="s">
        <v>10193</v>
      </c>
      <c r="NAZ32" s="747" t="s">
        <v>10194</v>
      </c>
      <c r="NBA32" s="747" t="s">
        <v>10195</v>
      </c>
      <c r="NBB32" s="747" t="s">
        <v>10196</v>
      </c>
      <c r="NBC32" s="747" t="s">
        <v>10197</v>
      </c>
      <c r="NBD32" s="747" t="s">
        <v>10198</v>
      </c>
      <c r="NBE32" s="747" t="s">
        <v>10199</v>
      </c>
      <c r="NBF32" s="747" t="s">
        <v>10200</v>
      </c>
      <c r="NBG32" s="747" t="s">
        <v>10201</v>
      </c>
      <c r="NBH32" s="747" t="s">
        <v>10202</v>
      </c>
      <c r="NBI32" s="747" t="s">
        <v>10203</v>
      </c>
      <c r="NBJ32" s="747" t="s">
        <v>10204</v>
      </c>
      <c r="NBK32" s="747" t="s">
        <v>10205</v>
      </c>
      <c r="NBL32" s="747" t="s">
        <v>10206</v>
      </c>
      <c r="NBM32" s="747" t="s">
        <v>10207</v>
      </c>
      <c r="NBN32" s="747" t="s">
        <v>10208</v>
      </c>
      <c r="NBO32" s="747" t="s">
        <v>10209</v>
      </c>
      <c r="NBP32" s="747" t="s">
        <v>10210</v>
      </c>
      <c r="NBQ32" s="747" t="s">
        <v>10211</v>
      </c>
      <c r="NBR32" s="747" t="s">
        <v>10212</v>
      </c>
      <c r="NBS32" s="747" t="s">
        <v>10213</v>
      </c>
      <c r="NBT32" s="747" t="s">
        <v>10214</v>
      </c>
      <c r="NBU32" s="747" t="s">
        <v>10215</v>
      </c>
      <c r="NBV32" s="747" t="s">
        <v>10216</v>
      </c>
      <c r="NBW32" s="747" t="s">
        <v>10217</v>
      </c>
      <c r="NBX32" s="747" t="s">
        <v>10218</v>
      </c>
      <c r="NBY32" s="747" t="s">
        <v>10219</v>
      </c>
      <c r="NBZ32" s="747" t="s">
        <v>10220</v>
      </c>
      <c r="NCA32" s="747" t="s">
        <v>10221</v>
      </c>
      <c r="NCB32" s="747" t="s">
        <v>10222</v>
      </c>
      <c r="NCC32" s="747" t="s">
        <v>10223</v>
      </c>
      <c r="NCD32" s="747" t="s">
        <v>10224</v>
      </c>
      <c r="NCE32" s="747" t="s">
        <v>10225</v>
      </c>
      <c r="NCF32" s="747" t="s">
        <v>10226</v>
      </c>
      <c r="NCG32" s="747" t="s">
        <v>10227</v>
      </c>
      <c r="NCH32" s="747" t="s">
        <v>10228</v>
      </c>
      <c r="NCI32" s="747" t="s">
        <v>10229</v>
      </c>
      <c r="NCJ32" s="747" t="s">
        <v>10230</v>
      </c>
      <c r="NCK32" s="747" t="s">
        <v>10231</v>
      </c>
      <c r="NCL32" s="747" t="s">
        <v>10232</v>
      </c>
      <c r="NCM32" s="747" t="s">
        <v>10233</v>
      </c>
      <c r="NCN32" s="747" t="s">
        <v>10234</v>
      </c>
      <c r="NCO32" s="747" t="s">
        <v>10235</v>
      </c>
      <c r="NCP32" s="747" t="s">
        <v>10236</v>
      </c>
      <c r="NCQ32" s="747" t="s">
        <v>10237</v>
      </c>
      <c r="NCR32" s="747" t="s">
        <v>10238</v>
      </c>
      <c r="NCS32" s="747" t="s">
        <v>10239</v>
      </c>
      <c r="NCT32" s="747" t="s">
        <v>10240</v>
      </c>
      <c r="NCU32" s="747" t="s">
        <v>10241</v>
      </c>
      <c r="NCV32" s="747" t="s">
        <v>10242</v>
      </c>
      <c r="NCW32" s="747" t="s">
        <v>10243</v>
      </c>
      <c r="NCX32" s="747" t="s">
        <v>10244</v>
      </c>
      <c r="NCY32" s="747" t="s">
        <v>10245</v>
      </c>
      <c r="NCZ32" s="747" t="s">
        <v>10246</v>
      </c>
      <c r="NDA32" s="747" t="s">
        <v>10247</v>
      </c>
      <c r="NDB32" s="747" t="s">
        <v>10248</v>
      </c>
      <c r="NDC32" s="747" t="s">
        <v>10249</v>
      </c>
      <c r="NDD32" s="747" t="s">
        <v>10250</v>
      </c>
      <c r="NDE32" s="747" t="s">
        <v>10251</v>
      </c>
      <c r="NDF32" s="747" t="s">
        <v>10252</v>
      </c>
      <c r="NDG32" s="747" t="s">
        <v>10253</v>
      </c>
      <c r="NDH32" s="747" t="s">
        <v>10254</v>
      </c>
      <c r="NDI32" s="747" t="s">
        <v>10255</v>
      </c>
      <c r="NDJ32" s="747" t="s">
        <v>10256</v>
      </c>
      <c r="NDK32" s="747" t="s">
        <v>10257</v>
      </c>
      <c r="NDL32" s="747" t="s">
        <v>10258</v>
      </c>
      <c r="NDM32" s="747" t="s">
        <v>10259</v>
      </c>
      <c r="NDN32" s="747" t="s">
        <v>10260</v>
      </c>
      <c r="NDO32" s="747" t="s">
        <v>10261</v>
      </c>
      <c r="NDP32" s="747" t="s">
        <v>10262</v>
      </c>
      <c r="NDQ32" s="747" t="s">
        <v>10263</v>
      </c>
      <c r="NDR32" s="747" t="s">
        <v>10264</v>
      </c>
      <c r="NDS32" s="747" t="s">
        <v>10265</v>
      </c>
      <c r="NDT32" s="747" t="s">
        <v>10266</v>
      </c>
      <c r="NDU32" s="747" t="s">
        <v>10267</v>
      </c>
      <c r="NDV32" s="747" t="s">
        <v>10268</v>
      </c>
      <c r="NDW32" s="747" t="s">
        <v>10269</v>
      </c>
      <c r="NDX32" s="747" t="s">
        <v>10270</v>
      </c>
      <c r="NDY32" s="747" t="s">
        <v>10271</v>
      </c>
      <c r="NDZ32" s="747" t="s">
        <v>10272</v>
      </c>
      <c r="NEA32" s="747" t="s">
        <v>10273</v>
      </c>
      <c r="NEB32" s="747" t="s">
        <v>10274</v>
      </c>
      <c r="NEC32" s="747" t="s">
        <v>10275</v>
      </c>
      <c r="NED32" s="747" t="s">
        <v>10276</v>
      </c>
      <c r="NEE32" s="747" t="s">
        <v>10277</v>
      </c>
      <c r="NEF32" s="747" t="s">
        <v>10278</v>
      </c>
      <c r="NEG32" s="747" t="s">
        <v>10279</v>
      </c>
      <c r="NEH32" s="747" t="s">
        <v>10280</v>
      </c>
      <c r="NEI32" s="747" t="s">
        <v>10281</v>
      </c>
      <c r="NEJ32" s="747" t="s">
        <v>10282</v>
      </c>
      <c r="NEK32" s="747" t="s">
        <v>10283</v>
      </c>
      <c r="NEL32" s="747" t="s">
        <v>10284</v>
      </c>
      <c r="NEM32" s="747" t="s">
        <v>10285</v>
      </c>
      <c r="NEN32" s="747" t="s">
        <v>10286</v>
      </c>
      <c r="NEO32" s="747" t="s">
        <v>10287</v>
      </c>
      <c r="NEP32" s="747" t="s">
        <v>10288</v>
      </c>
      <c r="NEQ32" s="747" t="s">
        <v>10289</v>
      </c>
      <c r="NER32" s="747" t="s">
        <v>10290</v>
      </c>
      <c r="NES32" s="747" t="s">
        <v>10291</v>
      </c>
      <c r="NET32" s="747" t="s">
        <v>10292</v>
      </c>
      <c r="NEU32" s="747" t="s">
        <v>10293</v>
      </c>
      <c r="NEV32" s="747" t="s">
        <v>10294</v>
      </c>
      <c r="NEW32" s="747" t="s">
        <v>10295</v>
      </c>
      <c r="NEX32" s="747" t="s">
        <v>10296</v>
      </c>
      <c r="NEY32" s="747" t="s">
        <v>10297</v>
      </c>
      <c r="NEZ32" s="747" t="s">
        <v>10298</v>
      </c>
      <c r="NFA32" s="747" t="s">
        <v>10299</v>
      </c>
      <c r="NFB32" s="747" t="s">
        <v>10300</v>
      </c>
      <c r="NFC32" s="747" t="s">
        <v>10301</v>
      </c>
      <c r="NFD32" s="747" t="s">
        <v>10302</v>
      </c>
      <c r="NFE32" s="747" t="s">
        <v>10303</v>
      </c>
      <c r="NFF32" s="747" t="s">
        <v>10304</v>
      </c>
      <c r="NFG32" s="747" t="s">
        <v>10305</v>
      </c>
      <c r="NFH32" s="747" t="s">
        <v>10306</v>
      </c>
      <c r="NFI32" s="747" t="s">
        <v>10307</v>
      </c>
      <c r="NFJ32" s="747" t="s">
        <v>10308</v>
      </c>
      <c r="NFK32" s="747" t="s">
        <v>10309</v>
      </c>
      <c r="NFL32" s="747" t="s">
        <v>10310</v>
      </c>
      <c r="NFM32" s="747" t="s">
        <v>10311</v>
      </c>
      <c r="NFN32" s="747" t="s">
        <v>10312</v>
      </c>
      <c r="NFO32" s="747" t="s">
        <v>10313</v>
      </c>
      <c r="NFP32" s="747" t="s">
        <v>10314</v>
      </c>
      <c r="NFQ32" s="747" t="s">
        <v>10315</v>
      </c>
      <c r="NFR32" s="747" t="s">
        <v>10316</v>
      </c>
      <c r="NFS32" s="747" t="s">
        <v>10317</v>
      </c>
      <c r="NFT32" s="747" t="s">
        <v>10318</v>
      </c>
      <c r="NFU32" s="747" t="s">
        <v>10319</v>
      </c>
      <c r="NFV32" s="747" t="s">
        <v>10320</v>
      </c>
      <c r="NFW32" s="747" t="s">
        <v>10321</v>
      </c>
      <c r="NFX32" s="747" t="s">
        <v>10322</v>
      </c>
      <c r="NFY32" s="747" t="s">
        <v>10323</v>
      </c>
      <c r="NFZ32" s="747" t="s">
        <v>10324</v>
      </c>
      <c r="NGA32" s="747" t="s">
        <v>10325</v>
      </c>
      <c r="NGB32" s="747" t="s">
        <v>10326</v>
      </c>
      <c r="NGC32" s="747" t="s">
        <v>10327</v>
      </c>
      <c r="NGD32" s="747" t="s">
        <v>10328</v>
      </c>
      <c r="NGE32" s="747" t="s">
        <v>10329</v>
      </c>
      <c r="NGF32" s="747" t="s">
        <v>10330</v>
      </c>
      <c r="NGG32" s="747" t="s">
        <v>10331</v>
      </c>
      <c r="NGH32" s="747" t="s">
        <v>10332</v>
      </c>
      <c r="NGI32" s="747" t="s">
        <v>10333</v>
      </c>
      <c r="NGJ32" s="747" t="s">
        <v>10334</v>
      </c>
      <c r="NGK32" s="747" t="s">
        <v>10335</v>
      </c>
      <c r="NGL32" s="747" t="s">
        <v>10336</v>
      </c>
      <c r="NGM32" s="747" t="s">
        <v>10337</v>
      </c>
      <c r="NGN32" s="747" t="s">
        <v>10338</v>
      </c>
      <c r="NGO32" s="747" t="s">
        <v>10339</v>
      </c>
      <c r="NGP32" s="747" t="s">
        <v>10340</v>
      </c>
      <c r="NGQ32" s="747" t="s">
        <v>10341</v>
      </c>
      <c r="NGR32" s="747" t="s">
        <v>10342</v>
      </c>
      <c r="NGS32" s="747" t="s">
        <v>10343</v>
      </c>
      <c r="NGT32" s="747" t="s">
        <v>10344</v>
      </c>
      <c r="NGU32" s="747" t="s">
        <v>10345</v>
      </c>
      <c r="NGV32" s="747" t="s">
        <v>10346</v>
      </c>
      <c r="NGW32" s="747" t="s">
        <v>10347</v>
      </c>
      <c r="NGX32" s="747" t="s">
        <v>10348</v>
      </c>
      <c r="NGY32" s="747" t="s">
        <v>10349</v>
      </c>
      <c r="NGZ32" s="747" t="s">
        <v>10350</v>
      </c>
      <c r="NHA32" s="747" t="s">
        <v>10351</v>
      </c>
      <c r="NHB32" s="747" t="s">
        <v>10352</v>
      </c>
      <c r="NHC32" s="747" t="s">
        <v>10353</v>
      </c>
      <c r="NHD32" s="747" t="s">
        <v>10354</v>
      </c>
      <c r="NHE32" s="747" t="s">
        <v>10355</v>
      </c>
      <c r="NHF32" s="747" t="s">
        <v>10356</v>
      </c>
      <c r="NHG32" s="747" t="s">
        <v>10357</v>
      </c>
      <c r="NHH32" s="747" t="s">
        <v>10358</v>
      </c>
      <c r="NHI32" s="747" t="s">
        <v>10359</v>
      </c>
      <c r="NHJ32" s="747" t="s">
        <v>10360</v>
      </c>
      <c r="NHK32" s="747" t="s">
        <v>10361</v>
      </c>
      <c r="NHL32" s="747" t="s">
        <v>10362</v>
      </c>
      <c r="NHM32" s="747" t="s">
        <v>10363</v>
      </c>
      <c r="NHN32" s="747" t="s">
        <v>10364</v>
      </c>
      <c r="NHO32" s="747" t="s">
        <v>10365</v>
      </c>
      <c r="NHP32" s="747" t="s">
        <v>10366</v>
      </c>
      <c r="NHQ32" s="747" t="s">
        <v>10367</v>
      </c>
      <c r="NHR32" s="747" t="s">
        <v>10368</v>
      </c>
      <c r="NHS32" s="747" t="s">
        <v>10369</v>
      </c>
      <c r="NHT32" s="747" t="s">
        <v>10370</v>
      </c>
      <c r="NHU32" s="747" t="s">
        <v>10371</v>
      </c>
      <c r="NHV32" s="747" t="s">
        <v>10372</v>
      </c>
      <c r="NHW32" s="747" t="s">
        <v>10373</v>
      </c>
      <c r="NHX32" s="747" t="s">
        <v>10374</v>
      </c>
      <c r="NHY32" s="747" t="s">
        <v>10375</v>
      </c>
      <c r="NHZ32" s="747" t="s">
        <v>10376</v>
      </c>
      <c r="NIA32" s="747" t="s">
        <v>10377</v>
      </c>
      <c r="NIB32" s="747" t="s">
        <v>10378</v>
      </c>
      <c r="NIC32" s="747" t="s">
        <v>10379</v>
      </c>
      <c r="NID32" s="747" t="s">
        <v>10380</v>
      </c>
      <c r="NIE32" s="747" t="s">
        <v>10381</v>
      </c>
      <c r="NIF32" s="747" t="s">
        <v>10382</v>
      </c>
      <c r="NIG32" s="747" t="s">
        <v>10383</v>
      </c>
      <c r="NIH32" s="747" t="s">
        <v>10384</v>
      </c>
      <c r="NII32" s="747" t="s">
        <v>10385</v>
      </c>
      <c r="NIJ32" s="747" t="s">
        <v>10386</v>
      </c>
      <c r="NIK32" s="747" t="s">
        <v>10387</v>
      </c>
      <c r="NIL32" s="747" t="s">
        <v>10388</v>
      </c>
      <c r="NIM32" s="747" t="s">
        <v>10389</v>
      </c>
      <c r="NIN32" s="747" t="s">
        <v>10390</v>
      </c>
      <c r="NIO32" s="747" t="s">
        <v>10391</v>
      </c>
      <c r="NIP32" s="747" t="s">
        <v>10392</v>
      </c>
      <c r="NIQ32" s="747" t="s">
        <v>10393</v>
      </c>
      <c r="NIR32" s="747" t="s">
        <v>10394</v>
      </c>
      <c r="NIS32" s="747" t="s">
        <v>10395</v>
      </c>
      <c r="NIT32" s="747" t="s">
        <v>10396</v>
      </c>
      <c r="NIU32" s="747" t="s">
        <v>10397</v>
      </c>
      <c r="NIV32" s="747" t="s">
        <v>10398</v>
      </c>
      <c r="NIW32" s="747" t="s">
        <v>10399</v>
      </c>
      <c r="NIX32" s="747" t="s">
        <v>10400</v>
      </c>
      <c r="NIY32" s="747" t="s">
        <v>10401</v>
      </c>
      <c r="NIZ32" s="747" t="s">
        <v>10402</v>
      </c>
      <c r="NJA32" s="747" t="s">
        <v>10403</v>
      </c>
      <c r="NJB32" s="747" t="s">
        <v>10404</v>
      </c>
      <c r="NJC32" s="747" t="s">
        <v>10405</v>
      </c>
      <c r="NJD32" s="747" t="s">
        <v>10406</v>
      </c>
      <c r="NJE32" s="747" t="s">
        <v>10407</v>
      </c>
      <c r="NJF32" s="747" t="s">
        <v>10408</v>
      </c>
      <c r="NJG32" s="747" t="s">
        <v>10409</v>
      </c>
      <c r="NJH32" s="747" t="s">
        <v>10410</v>
      </c>
      <c r="NJI32" s="747" t="s">
        <v>10411</v>
      </c>
      <c r="NJJ32" s="747" t="s">
        <v>10412</v>
      </c>
      <c r="NJK32" s="747" t="s">
        <v>10413</v>
      </c>
      <c r="NJL32" s="747" t="s">
        <v>10414</v>
      </c>
      <c r="NJM32" s="747" t="s">
        <v>10415</v>
      </c>
      <c r="NJN32" s="747" t="s">
        <v>10416</v>
      </c>
      <c r="NJO32" s="747" t="s">
        <v>10417</v>
      </c>
      <c r="NJP32" s="747" t="s">
        <v>10418</v>
      </c>
      <c r="NJQ32" s="747" t="s">
        <v>10419</v>
      </c>
      <c r="NJR32" s="747" t="s">
        <v>10420</v>
      </c>
      <c r="NJS32" s="747" t="s">
        <v>10421</v>
      </c>
      <c r="NJT32" s="747" t="s">
        <v>10422</v>
      </c>
      <c r="NJU32" s="747" t="s">
        <v>10423</v>
      </c>
      <c r="NJV32" s="747" t="s">
        <v>10424</v>
      </c>
      <c r="NJW32" s="747" t="s">
        <v>10425</v>
      </c>
      <c r="NJX32" s="747" t="s">
        <v>10426</v>
      </c>
      <c r="NJY32" s="747" t="s">
        <v>10427</v>
      </c>
      <c r="NJZ32" s="747" t="s">
        <v>10428</v>
      </c>
      <c r="NKA32" s="747" t="s">
        <v>10429</v>
      </c>
      <c r="NKB32" s="747" t="s">
        <v>10430</v>
      </c>
      <c r="NKC32" s="747" t="s">
        <v>10431</v>
      </c>
      <c r="NKD32" s="747" t="s">
        <v>10432</v>
      </c>
      <c r="NKE32" s="747" t="s">
        <v>10433</v>
      </c>
      <c r="NKF32" s="747" t="s">
        <v>10434</v>
      </c>
      <c r="NKG32" s="747" t="s">
        <v>10435</v>
      </c>
      <c r="NKH32" s="747" t="s">
        <v>10436</v>
      </c>
      <c r="NKI32" s="747" t="s">
        <v>10437</v>
      </c>
      <c r="NKJ32" s="747" t="s">
        <v>10438</v>
      </c>
      <c r="NKK32" s="747" t="s">
        <v>10439</v>
      </c>
      <c r="NKL32" s="747" t="s">
        <v>10440</v>
      </c>
      <c r="NKM32" s="747" t="s">
        <v>10441</v>
      </c>
      <c r="NKN32" s="747" t="s">
        <v>10442</v>
      </c>
      <c r="NKO32" s="747" t="s">
        <v>10443</v>
      </c>
      <c r="NKP32" s="747" t="s">
        <v>10444</v>
      </c>
      <c r="NKQ32" s="747" t="s">
        <v>10445</v>
      </c>
      <c r="NKR32" s="747" t="s">
        <v>10446</v>
      </c>
      <c r="NKS32" s="747" t="s">
        <v>10447</v>
      </c>
      <c r="NKT32" s="747" t="s">
        <v>10448</v>
      </c>
      <c r="NKU32" s="747" t="s">
        <v>10449</v>
      </c>
      <c r="NKV32" s="747" t="s">
        <v>10450</v>
      </c>
      <c r="NKW32" s="747" t="s">
        <v>10451</v>
      </c>
      <c r="NKX32" s="747" t="s">
        <v>10452</v>
      </c>
      <c r="NKY32" s="747" t="s">
        <v>10453</v>
      </c>
      <c r="NKZ32" s="747" t="s">
        <v>10454</v>
      </c>
      <c r="NLA32" s="747" t="s">
        <v>10455</v>
      </c>
      <c r="NLB32" s="747" t="s">
        <v>10456</v>
      </c>
      <c r="NLC32" s="747" t="s">
        <v>10457</v>
      </c>
      <c r="NLD32" s="747" t="s">
        <v>10458</v>
      </c>
      <c r="NLE32" s="747" t="s">
        <v>10459</v>
      </c>
      <c r="NLF32" s="747" t="s">
        <v>10460</v>
      </c>
      <c r="NLG32" s="747" t="s">
        <v>10461</v>
      </c>
      <c r="NLH32" s="747" t="s">
        <v>10462</v>
      </c>
      <c r="NLI32" s="747" t="s">
        <v>10463</v>
      </c>
      <c r="NLJ32" s="747" t="s">
        <v>10464</v>
      </c>
      <c r="NLK32" s="747" t="s">
        <v>10465</v>
      </c>
      <c r="NLL32" s="747" t="s">
        <v>10466</v>
      </c>
      <c r="NLM32" s="747" t="s">
        <v>10467</v>
      </c>
      <c r="NLN32" s="747" t="s">
        <v>10468</v>
      </c>
      <c r="NLO32" s="747" t="s">
        <v>10469</v>
      </c>
      <c r="NLP32" s="747" t="s">
        <v>10470</v>
      </c>
      <c r="NLQ32" s="747" t="s">
        <v>10471</v>
      </c>
      <c r="NLR32" s="747" t="s">
        <v>10472</v>
      </c>
      <c r="NLS32" s="747" t="s">
        <v>10473</v>
      </c>
      <c r="NLT32" s="747" t="s">
        <v>10474</v>
      </c>
      <c r="NLU32" s="747" t="s">
        <v>10475</v>
      </c>
      <c r="NLV32" s="747" t="s">
        <v>10476</v>
      </c>
      <c r="NLW32" s="747" t="s">
        <v>10477</v>
      </c>
      <c r="NLX32" s="747" t="s">
        <v>10478</v>
      </c>
      <c r="NLY32" s="747" t="s">
        <v>10479</v>
      </c>
      <c r="NLZ32" s="747" t="s">
        <v>10480</v>
      </c>
      <c r="NMA32" s="747" t="s">
        <v>10481</v>
      </c>
      <c r="NMB32" s="747" t="s">
        <v>10482</v>
      </c>
      <c r="NMC32" s="747" t="s">
        <v>10483</v>
      </c>
      <c r="NMD32" s="747" t="s">
        <v>10484</v>
      </c>
      <c r="NME32" s="747" t="s">
        <v>10485</v>
      </c>
      <c r="NMF32" s="747" t="s">
        <v>10486</v>
      </c>
      <c r="NMG32" s="747" t="s">
        <v>10487</v>
      </c>
      <c r="NMH32" s="747" t="s">
        <v>10488</v>
      </c>
      <c r="NMI32" s="747" t="s">
        <v>10489</v>
      </c>
      <c r="NMJ32" s="747" t="s">
        <v>10490</v>
      </c>
      <c r="NMK32" s="747" t="s">
        <v>10491</v>
      </c>
      <c r="NML32" s="747" t="s">
        <v>10492</v>
      </c>
      <c r="NMM32" s="747" t="s">
        <v>10493</v>
      </c>
      <c r="NMN32" s="747" t="s">
        <v>10494</v>
      </c>
      <c r="NMO32" s="747" t="s">
        <v>10495</v>
      </c>
      <c r="NMP32" s="747" t="s">
        <v>10496</v>
      </c>
      <c r="NMQ32" s="747" t="s">
        <v>10497</v>
      </c>
      <c r="NMR32" s="747" t="s">
        <v>10498</v>
      </c>
      <c r="NMS32" s="747" t="s">
        <v>10499</v>
      </c>
      <c r="NMT32" s="747" t="s">
        <v>10500</v>
      </c>
      <c r="NMU32" s="747" t="s">
        <v>10501</v>
      </c>
      <c r="NMV32" s="747" t="s">
        <v>10502</v>
      </c>
      <c r="NMW32" s="747" t="s">
        <v>10503</v>
      </c>
      <c r="NMX32" s="747" t="s">
        <v>10504</v>
      </c>
      <c r="NMY32" s="747" t="s">
        <v>10505</v>
      </c>
      <c r="NMZ32" s="747" t="s">
        <v>10506</v>
      </c>
      <c r="NNA32" s="747" t="s">
        <v>10507</v>
      </c>
      <c r="NNB32" s="747" t="s">
        <v>10508</v>
      </c>
      <c r="NNC32" s="747" t="s">
        <v>10509</v>
      </c>
      <c r="NND32" s="747" t="s">
        <v>10510</v>
      </c>
      <c r="NNE32" s="747" t="s">
        <v>10511</v>
      </c>
      <c r="NNF32" s="747" t="s">
        <v>10512</v>
      </c>
      <c r="NNG32" s="747" t="s">
        <v>10513</v>
      </c>
      <c r="NNH32" s="747" t="s">
        <v>10514</v>
      </c>
      <c r="NNI32" s="747" t="s">
        <v>10515</v>
      </c>
      <c r="NNJ32" s="747" t="s">
        <v>10516</v>
      </c>
      <c r="NNK32" s="747" t="s">
        <v>10517</v>
      </c>
      <c r="NNL32" s="747" t="s">
        <v>10518</v>
      </c>
      <c r="NNM32" s="747" t="s">
        <v>10519</v>
      </c>
      <c r="NNN32" s="747" t="s">
        <v>10520</v>
      </c>
      <c r="NNO32" s="747" t="s">
        <v>10521</v>
      </c>
      <c r="NNP32" s="747" t="s">
        <v>10522</v>
      </c>
      <c r="NNQ32" s="747" t="s">
        <v>10523</v>
      </c>
      <c r="NNR32" s="747" t="s">
        <v>10524</v>
      </c>
      <c r="NNS32" s="747" t="s">
        <v>10525</v>
      </c>
      <c r="NNT32" s="747" t="s">
        <v>10526</v>
      </c>
      <c r="NNU32" s="747" t="s">
        <v>10527</v>
      </c>
      <c r="NNV32" s="747" t="s">
        <v>10528</v>
      </c>
      <c r="NNW32" s="747" t="s">
        <v>10529</v>
      </c>
      <c r="NNX32" s="747" t="s">
        <v>10530</v>
      </c>
      <c r="NNY32" s="747" t="s">
        <v>10531</v>
      </c>
      <c r="NNZ32" s="747" t="s">
        <v>10532</v>
      </c>
      <c r="NOA32" s="747" t="s">
        <v>10533</v>
      </c>
      <c r="NOB32" s="747" t="s">
        <v>10534</v>
      </c>
      <c r="NOC32" s="747" t="s">
        <v>10535</v>
      </c>
      <c r="NOD32" s="747" t="s">
        <v>10536</v>
      </c>
      <c r="NOE32" s="747" t="s">
        <v>10537</v>
      </c>
      <c r="NOF32" s="747" t="s">
        <v>10538</v>
      </c>
      <c r="NOG32" s="747" t="s">
        <v>10539</v>
      </c>
      <c r="NOH32" s="747" t="s">
        <v>10540</v>
      </c>
      <c r="NOI32" s="747" t="s">
        <v>10541</v>
      </c>
      <c r="NOJ32" s="747" t="s">
        <v>10542</v>
      </c>
      <c r="NOK32" s="747" t="s">
        <v>10543</v>
      </c>
      <c r="NOL32" s="747" t="s">
        <v>10544</v>
      </c>
      <c r="NOM32" s="747" t="s">
        <v>10545</v>
      </c>
      <c r="NON32" s="747" t="s">
        <v>10546</v>
      </c>
      <c r="NOO32" s="747" t="s">
        <v>10547</v>
      </c>
      <c r="NOP32" s="747" t="s">
        <v>10548</v>
      </c>
      <c r="NOQ32" s="747" t="s">
        <v>10549</v>
      </c>
      <c r="NOR32" s="747" t="s">
        <v>10550</v>
      </c>
      <c r="NOS32" s="747" t="s">
        <v>10551</v>
      </c>
      <c r="NOT32" s="747" t="s">
        <v>10552</v>
      </c>
      <c r="NOU32" s="747" t="s">
        <v>10553</v>
      </c>
      <c r="NOV32" s="747" t="s">
        <v>10554</v>
      </c>
      <c r="NOW32" s="747" t="s">
        <v>10555</v>
      </c>
      <c r="NOX32" s="747" t="s">
        <v>10556</v>
      </c>
      <c r="NOY32" s="747" t="s">
        <v>10557</v>
      </c>
      <c r="NOZ32" s="747" t="s">
        <v>10558</v>
      </c>
      <c r="NPA32" s="747" t="s">
        <v>10559</v>
      </c>
      <c r="NPB32" s="747" t="s">
        <v>10560</v>
      </c>
      <c r="NPC32" s="747" t="s">
        <v>10561</v>
      </c>
      <c r="NPD32" s="747" t="s">
        <v>10562</v>
      </c>
      <c r="NPE32" s="747" t="s">
        <v>10563</v>
      </c>
      <c r="NPF32" s="747" t="s">
        <v>10564</v>
      </c>
      <c r="NPG32" s="747" t="s">
        <v>10565</v>
      </c>
      <c r="NPH32" s="747" t="s">
        <v>10566</v>
      </c>
      <c r="NPI32" s="747" t="s">
        <v>10567</v>
      </c>
      <c r="NPJ32" s="747" t="s">
        <v>10568</v>
      </c>
      <c r="NPK32" s="747" t="s">
        <v>10569</v>
      </c>
      <c r="NPL32" s="747" t="s">
        <v>10570</v>
      </c>
      <c r="NPM32" s="747" t="s">
        <v>10571</v>
      </c>
      <c r="NPN32" s="747" t="s">
        <v>10572</v>
      </c>
      <c r="NPO32" s="747" t="s">
        <v>10573</v>
      </c>
      <c r="NPP32" s="747" t="s">
        <v>10574</v>
      </c>
      <c r="NPQ32" s="747" t="s">
        <v>10575</v>
      </c>
      <c r="NPR32" s="747" t="s">
        <v>10576</v>
      </c>
      <c r="NPS32" s="747" t="s">
        <v>10577</v>
      </c>
      <c r="NPT32" s="747" t="s">
        <v>10578</v>
      </c>
      <c r="NPU32" s="747" t="s">
        <v>10579</v>
      </c>
      <c r="NPV32" s="747" t="s">
        <v>10580</v>
      </c>
      <c r="NPW32" s="747" t="s">
        <v>10581</v>
      </c>
      <c r="NPX32" s="747" t="s">
        <v>10582</v>
      </c>
      <c r="NPY32" s="747" t="s">
        <v>10583</v>
      </c>
      <c r="NPZ32" s="747" t="s">
        <v>10584</v>
      </c>
      <c r="NQA32" s="747" t="s">
        <v>10585</v>
      </c>
      <c r="NQB32" s="747" t="s">
        <v>10586</v>
      </c>
      <c r="NQC32" s="747" t="s">
        <v>10587</v>
      </c>
      <c r="NQD32" s="747" t="s">
        <v>10588</v>
      </c>
      <c r="NQE32" s="747" t="s">
        <v>10589</v>
      </c>
      <c r="NQF32" s="747" t="s">
        <v>10590</v>
      </c>
      <c r="NQG32" s="747" t="s">
        <v>10591</v>
      </c>
      <c r="NQH32" s="747" t="s">
        <v>10592</v>
      </c>
      <c r="NQI32" s="747" t="s">
        <v>10593</v>
      </c>
      <c r="NQJ32" s="747" t="s">
        <v>10594</v>
      </c>
      <c r="NQK32" s="747" t="s">
        <v>10595</v>
      </c>
      <c r="NQL32" s="747" t="s">
        <v>10596</v>
      </c>
      <c r="NQM32" s="747" t="s">
        <v>10597</v>
      </c>
      <c r="NQN32" s="747" t="s">
        <v>10598</v>
      </c>
      <c r="NQO32" s="747" t="s">
        <v>10599</v>
      </c>
      <c r="NQP32" s="747" t="s">
        <v>10600</v>
      </c>
      <c r="NQQ32" s="747" t="s">
        <v>10601</v>
      </c>
      <c r="NQR32" s="747" t="s">
        <v>10602</v>
      </c>
      <c r="NQS32" s="747" t="s">
        <v>10603</v>
      </c>
      <c r="NQT32" s="747" t="s">
        <v>10604</v>
      </c>
      <c r="NQU32" s="747" t="s">
        <v>10605</v>
      </c>
      <c r="NQV32" s="747" t="s">
        <v>10606</v>
      </c>
      <c r="NQW32" s="747" t="s">
        <v>10607</v>
      </c>
      <c r="NQX32" s="747" t="s">
        <v>10608</v>
      </c>
      <c r="NQY32" s="747" t="s">
        <v>10609</v>
      </c>
      <c r="NQZ32" s="747" t="s">
        <v>10610</v>
      </c>
      <c r="NRA32" s="747" t="s">
        <v>10611</v>
      </c>
      <c r="NRB32" s="747" t="s">
        <v>10612</v>
      </c>
      <c r="NRC32" s="747" t="s">
        <v>10613</v>
      </c>
      <c r="NRD32" s="747" t="s">
        <v>10614</v>
      </c>
      <c r="NRE32" s="747" t="s">
        <v>10615</v>
      </c>
      <c r="NRF32" s="747" t="s">
        <v>10616</v>
      </c>
      <c r="NRG32" s="747" t="s">
        <v>10617</v>
      </c>
      <c r="NRH32" s="747" t="s">
        <v>10618</v>
      </c>
      <c r="NRI32" s="747" t="s">
        <v>10619</v>
      </c>
      <c r="NRJ32" s="747" t="s">
        <v>10620</v>
      </c>
      <c r="NRK32" s="747" t="s">
        <v>10621</v>
      </c>
      <c r="NRL32" s="747" t="s">
        <v>10622</v>
      </c>
      <c r="NRM32" s="747" t="s">
        <v>10623</v>
      </c>
      <c r="NRN32" s="747" t="s">
        <v>10624</v>
      </c>
      <c r="NRO32" s="747" t="s">
        <v>10625</v>
      </c>
      <c r="NRP32" s="747" t="s">
        <v>10626</v>
      </c>
      <c r="NRQ32" s="747" t="s">
        <v>10627</v>
      </c>
      <c r="NRR32" s="747" t="s">
        <v>10628</v>
      </c>
      <c r="NRS32" s="747" t="s">
        <v>10629</v>
      </c>
      <c r="NRT32" s="747" t="s">
        <v>10630</v>
      </c>
      <c r="NRU32" s="747" t="s">
        <v>10631</v>
      </c>
      <c r="NRV32" s="747" t="s">
        <v>10632</v>
      </c>
      <c r="NRW32" s="747" t="s">
        <v>10633</v>
      </c>
      <c r="NRX32" s="747" t="s">
        <v>10634</v>
      </c>
      <c r="NRY32" s="747" t="s">
        <v>10635</v>
      </c>
      <c r="NRZ32" s="747" t="s">
        <v>10636</v>
      </c>
      <c r="NSA32" s="747" t="s">
        <v>10637</v>
      </c>
      <c r="NSB32" s="747" t="s">
        <v>10638</v>
      </c>
      <c r="NSC32" s="747" t="s">
        <v>10639</v>
      </c>
      <c r="NSD32" s="747" t="s">
        <v>10640</v>
      </c>
      <c r="NSE32" s="747" t="s">
        <v>10641</v>
      </c>
      <c r="NSF32" s="747" t="s">
        <v>10642</v>
      </c>
      <c r="NSG32" s="747" t="s">
        <v>10643</v>
      </c>
      <c r="NSH32" s="747" t="s">
        <v>10644</v>
      </c>
      <c r="NSI32" s="747" t="s">
        <v>10645</v>
      </c>
      <c r="NSJ32" s="747" t="s">
        <v>10646</v>
      </c>
      <c r="NSK32" s="747" t="s">
        <v>10647</v>
      </c>
      <c r="NSL32" s="747" t="s">
        <v>10648</v>
      </c>
      <c r="NSM32" s="747" t="s">
        <v>10649</v>
      </c>
      <c r="NSN32" s="747" t="s">
        <v>10650</v>
      </c>
      <c r="NSO32" s="747" t="s">
        <v>10651</v>
      </c>
      <c r="NSP32" s="747" t="s">
        <v>10652</v>
      </c>
      <c r="NSQ32" s="747" t="s">
        <v>10653</v>
      </c>
      <c r="NSR32" s="747" t="s">
        <v>10654</v>
      </c>
      <c r="NSS32" s="747" t="s">
        <v>10655</v>
      </c>
      <c r="NST32" s="747" t="s">
        <v>10656</v>
      </c>
      <c r="NSU32" s="747" t="s">
        <v>10657</v>
      </c>
      <c r="NSV32" s="747" t="s">
        <v>10658</v>
      </c>
      <c r="NSW32" s="747" t="s">
        <v>10659</v>
      </c>
      <c r="NSX32" s="747" t="s">
        <v>10660</v>
      </c>
      <c r="NSY32" s="747" t="s">
        <v>10661</v>
      </c>
      <c r="NSZ32" s="747" t="s">
        <v>10662</v>
      </c>
      <c r="NTA32" s="747" t="s">
        <v>10663</v>
      </c>
      <c r="NTB32" s="747" t="s">
        <v>10664</v>
      </c>
      <c r="NTC32" s="747" t="s">
        <v>10665</v>
      </c>
      <c r="NTD32" s="747" t="s">
        <v>10666</v>
      </c>
      <c r="NTE32" s="747" t="s">
        <v>10667</v>
      </c>
      <c r="NTF32" s="747" t="s">
        <v>10668</v>
      </c>
      <c r="NTG32" s="747" t="s">
        <v>10669</v>
      </c>
      <c r="NTH32" s="747" t="s">
        <v>10670</v>
      </c>
      <c r="NTI32" s="747" t="s">
        <v>10671</v>
      </c>
      <c r="NTJ32" s="747" t="s">
        <v>10672</v>
      </c>
      <c r="NTK32" s="747" t="s">
        <v>10673</v>
      </c>
      <c r="NTL32" s="747" t="s">
        <v>10674</v>
      </c>
      <c r="NTM32" s="747" t="s">
        <v>10675</v>
      </c>
      <c r="NTN32" s="747" t="s">
        <v>10676</v>
      </c>
      <c r="NTO32" s="747" t="s">
        <v>10677</v>
      </c>
      <c r="NTP32" s="747" t="s">
        <v>10678</v>
      </c>
      <c r="NTQ32" s="747" t="s">
        <v>10679</v>
      </c>
      <c r="NTR32" s="747" t="s">
        <v>10680</v>
      </c>
      <c r="NTS32" s="747" t="s">
        <v>10681</v>
      </c>
      <c r="NTT32" s="747" t="s">
        <v>10682</v>
      </c>
      <c r="NTU32" s="747" t="s">
        <v>10683</v>
      </c>
      <c r="NTV32" s="747" t="s">
        <v>10684</v>
      </c>
      <c r="NTW32" s="747" t="s">
        <v>10685</v>
      </c>
      <c r="NTX32" s="747" t="s">
        <v>10686</v>
      </c>
      <c r="NTY32" s="747" t="s">
        <v>10687</v>
      </c>
      <c r="NTZ32" s="747" t="s">
        <v>10688</v>
      </c>
      <c r="NUA32" s="747" t="s">
        <v>10689</v>
      </c>
      <c r="NUB32" s="747" t="s">
        <v>10690</v>
      </c>
      <c r="NUC32" s="747" t="s">
        <v>10691</v>
      </c>
      <c r="NUD32" s="747" t="s">
        <v>10692</v>
      </c>
      <c r="NUE32" s="747" t="s">
        <v>10693</v>
      </c>
      <c r="NUF32" s="747" t="s">
        <v>10694</v>
      </c>
      <c r="NUG32" s="747" t="s">
        <v>10695</v>
      </c>
      <c r="NUH32" s="747" t="s">
        <v>10696</v>
      </c>
      <c r="NUI32" s="747" t="s">
        <v>10697</v>
      </c>
      <c r="NUJ32" s="747" t="s">
        <v>10698</v>
      </c>
      <c r="NUK32" s="747" t="s">
        <v>10699</v>
      </c>
      <c r="NUL32" s="747" t="s">
        <v>10700</v>
      </c>
      <c r="NUM32" s="747" t="s">
        <v>10701</v>
      </c>
      <c r="NUN32" s="747" t="s">
        <v>10702</v>
      </c>
      <c r="NUO32" s="747" t="s">
        <v>10703</v>
      </c>
      <c r="NUP32" s="747" t="s">
        <v>10704</v>
      </c>
      <c r="NUQ32" s="747" t="s">
        <v>10705</v>
      </c>
      <c r="NUR32" s="747" t="s">
        <v>10706</v>
      </c>
      <c r="NUS32" s="747" t="s">
        <v>10707</v>
      </c>
      <c r="NUT32" s="747" t="s">
        <v>10708</v>
      </c>
      <c r="NUU32" s="747" t="s">
        <v>10709</v>
      </c>
      <c r="NUV32" s="747" t="s">
        <v>10710</v>
      </c>
      <c r="NUW32" s="747" t="s">
        <v>10711</v>
      </c>
      <c r="NUX32" s="747" t="s">
        <v>10712</v>
      </c>
      <c r="NUY32" s="747" t="s">
        <v>10713</v>
      </c>
      <c r="NUZ32" s="747" t="s">
        <v>10714</v>
      </c>
      <c r="NVA32" s="747" t="s">
        <v>10715</v>
      </c>
      <c r="NVB32" s="747" t="s">
        <v>10716</v>
      </c>
      <c r="NVC32" s="747" t="s">
        <v>10717</v>
      </c>
      <c r="NVD32" s="747" t="s">
        <v>10718</v>
      </c>
      <c r="NVE32" s="747" t="s">
        <v>10719</v>
      </c>
      <c r="NVF32" s="747" t="s">
        <v>10720</v>
      </c>
      <c r="NVG32" s="747" t="s">
        <v>10721</v>
      </c>
      <c r="NVH32" s="747" t="s">
        <v>10722</v>
      </c>
      <c r="NVI32" s="747" t="s">
        <v>10723</v>
      </c>
      <c r="NVJ32" s="747" t="s">
        <v>10724</v>
      </c>
      <c r="NVK32" s="747" t="s">
        <v>10725</v>
      </c>
      <c r="NVL32" s="747" t="s">
        <v>10726</v>
      </c>
      <c r="NVM32" s="747" t="s">
        <v>10727</v>
      </c>
      <c r="NVN32" s="747" t="s">
        <v>10728</v>
      </c>
      <c r="NVO32" s="747" t="s">
        <v>10729</v>
      </c>
      <c r="NVP32" s="747" t="s">
        <v>10730</v>
      </c>
      <c r="NVQ32" s="747" t="s">
        <v>10731</v>
      </c>
      <c r="NVR32" s="747" t="s">
        <v>10732</v>
      </c>
      <c r="NVS32" s="747" t="s">
        <v>10733</v>
      </c>
      <c r="NVT32" s="747" t="s">
        <v>10734</v>
      </c>
      <c r="NVU32" s="747" t="s">
        <v>10735</v>
      </c>
      <c r="NVV32" s="747" t="s">
        <v>10736</v>
      </c>
      <c r="NVW32" s="747" t="s">
        <v>10737</v>
      </c>
      <c r="NVX32" s="747" t="s">
        <v>10738</v>
      </c>
      <c r="NVY32" s="747" t="s">
        <v>10739</v>
      </c>
      <c r="NVZ32" s="747" t="s">
        <v>10740</v>
      </c>
      <c r="NWA32" s="747" t="s">
        <v>10741</v>
      </c>
      <c r="NWB32" s="747" t="s">
        <v>10742</v>
      </c>
      <c r="NWC32" s="747" t="s">
        <v>10743</v>
      </c>
      <c r="NWD32" s="747" t="s">
        <v>10744</v>
      </c>
      <c r="NWE32" s="747" t="s">
        <v>10745</v>
      </c>
      <c r="NWF32" s="747" t="s">
        <v>10746</v>
      </c>
      <c r="NWG32" s="747" t="s">
        <v>10747</v>
      </c>
      <c r="NWH32" s="747" t="s">
        <v>10748</v>
      </c>
      <c r="NWI32" s="747" t="s">
        <v>10749</v>
      </c>
      <c r="NWJ32" s="747" t="s">
        <v>10750</v>
      </c>
      <c r="NWK32" s="747" t="s">
        <v>10751</v>
      </c>
      <c r="NWL32" s="747" t="s">
        <v>10752</v>
      </c>
      <c r="NWM32" s="747" t="s">
        <v>10753</v>
      </c>
      <c r="NWN32" s="747" t="s">
        <v>10754</v>
      </c>
      <c r="NWO32" s="747" t="s">
        <v>10755</v>
      </c>
      <c r="NWP32" s="747" t="s">
        <v>10756</v>
      </c>
      <c r="NWQ32" s="747" t="s">
        <v>10757</v>
      </c>
      <c r="NWR32" s="747" t="s">
        <v>10758</v>
      </c>
      <c r="NWS32" s="747" t="s">
        <v>10759</v>
      </c>
      <c r="NWT32" s="747" t="s">
        <v>10760</v>
      </c>
      <c r="NWU32" s="747" t="s">
        <v>10761</v>
      </c>
      <c r="NWV32" s="747" t="s">
        <v>10762</v>
      </c>
      <c r="NWW32" s="747" t="s">
        <v>10763</v>
      </c>
      <c r="NWX32" s="747" t="s">
        <v>10764</v>
      </c>
      <c r="NWY32" s="747" t="s">
        <v>10765</v>
      </c>
      <c r="NWZ32" s="747" t="s">
        <v>10766</v>
      </c>
      <c r="NXA32" s="747" t="s">
        <v>10767</v>
      </c>
      <c r="NXB32" s="747" t="s">
        <v>10768</v>
      </c>
      <c r="NXC32" s="747" t="s">
        <v>10769</v>
      </c>
      <c r="NXD32" s="747" t="s">
        <v>10770</v>
      </c>
      <c r="NXE32" s="747" t="s">
        <v>10771</v>
      </c>
      <c r="NXF32" s="747" t="s">
        <v>10772</v>
      </c>
      <c r="NXG32" s="747" t="s">
        <v>10773</v>
      </c>
      <c r="NXH32" s="747" t="s">
        <v>10774</v>
      </c>
      <c r="NXI32" s="747" t="s">
        <v>10775</v>
      </c>
      <c r="NXJ32" s="747" t="s">
        <v>10776</v>
      </c>
      <c r="NXK32" s="747" t="s">
        <v>10777</v>
      </c>
      <c r="NXL32" s="747" t="s">
        <v>10778</v>
      </c>
      <c r="NXM32" s="747" t="s">
        <v>10779</v>
      </c>
      <c r="NXN32" s="747" t="s">
        <v>10780</v>
      </c>
      <c r="NXO32" s="747" t="s">
        <v>10781</v>
      </c>
      <c r="NXP32" s="747" t="s">
        <v>10782</v>
      </c>
      <c r="NXQ32" s="747" t="s">
        <v>10783</v>
      </c>
      <c r="NXR32" s="747" t="s">
        <v>10784</v>
      </c>
      <c r="NXS32" s="747" t="s">
        <v>10785</v>
      </c>
      <c r="NXT32" s="747" t="s">
        <v>10786</v>
      </c>
      <c r="NXU32" s="747" t="s">
        <v>10787</v>
      </c>
      <c r="NXV32" s="747" t="s">
        <v>10788</v>
      </c>
      <c r="NXW32" s="747" t="s">
        <v>10789</v>
      </c>
      <c r="NXX32" s="747" t="s">
        <v>10790</v>
      </c>
      <c r="NXY32" s="747" t="s">
        <v>10791</v>
      </c>
      <c r="NXZ32" s="747" t="s">
        <v>10792</v>
      </c>
      <c r="NYA32" s="747" t="s">
        <v>10793</v>
      </c>
      <c r="NYB32" s="747" t="s">
        <v>10794</v>
      </c>
      <c r="NYC32" s="747" t="s">
        <v>10795</v>
      </c>
      <c r="NYD32" s="747" t="s">
        <v>10796</v>
      </c>
      <c r="NYE32" s="747" t="s">
        <v>10797</v>
      </c>
      <c r="NYF32" s="747" t="s">
        <v>10798</v>
      </c>
      <c r="NYG32" s="747" t="s">
        <v>10799</v>
      </c>
      <c r="NYH32" s="747" t="s">
        <v>10800</v>
      </c>
      <c r="NYI32" s="747" t="s">
        <v>10801</v>
      </c>
      <c r="NYJ32" s="747" t="s">
        <v>10802</v>
      </c>
      <c r="NYK32" s="747" t="s">
        <v>10803</v>
      </c>
      <c r="NYL32" s="747" t="s">
        <v>10804</v>
      </c>
      <c r="NYM32" s="747" t="s">
        <v>10805</v>
      </c>
      <c r="NYN32" s="747" t="s">
        <v>10806</v>
      </c>
      <c r="NYO32" s="747" t="s">
        <v>10807</v>
      </c>
      <c r="NYP32" s="747" t="s">
        <v>10808</v>
      </c>
      <c r="NYQ32" s="747" t="s">
        <v>10809</v>
      </c>
      <c r="NYR32" s="747" t="s">
        <v>10810</v>
      </c>
      <c r="NYS32" s="747" t="s">
        <v>10811</v>
      </c>
      <c r="NYT32" s="747" t="s">
        <v>10812</v>
      </c>
      <c r="NYU32" s="747" t="s">
        <v>10813</v>
      </c>
      <c r="NYV32" s="747" t="s">
        <v>10814</v>
      </c>
      <c r="NYW32" s="747" t="s">
        <v>10815</v>
      </c>
      <c r="NYX32" s="747" t="s">
        <v>10816</v>
      </c>
      <c r="NYY32" s="747" t="s">
        <v>10817</v>
      </c>
      <c r="NYZ32" s="747" t="s">
        <v>10818</v>
      </c>
      <c r="NZA32" s="747" t="s">
        <v>10819</v>
      </c>
      <c r="NZB32" s="747" t="s">
        <v>10820</v>
      </c>
      <c r="NZC32" s="747" t="s">
        <v>10821</v>
      </c>
      <c r="NZD32" s="747" t="s">
        <v>10822</v>
      </c>
      <c r="NZE32" s="747" t="s">
        <v>10823</v>
      </c>
      <c r="NZF32" s="747" t="s">
        <v>10824</v>
      </c>
      <c r="NZG32" s="747" t="s">
        <v>10825</v>
      </c>
      <c r="NZH32" s="747" t="s">
        <v>10826</v>
      </c>
      <c r="NZI32" s="747" t="s">
        <v>10827</v>
      </c>
      <c r="NZJ32" s="747" t="s">
        <v>10828</v>
      </c>
      <c r="NZK32" s="747" t="s">
        <v>10829</v>
      </c>
      <c r="NZL32" s="747" t="s">
        <v>10830</v>
      </c>
      <c r="NZM32" s="747" t="s">
        <v>10831</v>
      </c>
      <c r="NZN32" s="747" t="s">
        <v>10832</v>
      </c>
      <c r="NZO32" s="747" t="s">
        <v>10833</v>
      </c>
      <c r="NZP32" s="747" t="s">
        <v>10834</v>
      </c>
      <c r="NZQ32" s="747" t="s">
        <v>10835</v>
      </c>
      <c r="NZR32" s="747" t="s">
        <v>10836</v>
      </c>
      <c r="NZS32" s="747" t="s">
        <v>10837</v>
      </c>
      <c r="NZT32" s="747" t="s">
        <v>10838</v>
      </c>
      <c r="NZU32" s="747" t="s">
        <v>10839</v>
      </c>
      <c r="NZV32" s="747" t="s">
        <v>10840</v>
      </c>
      <c r="NZW32" s="747" t="s">
        <v>10841</v>
      </c>
      <c r="NZX32" s="747" t="s">
        <v>10842</v>
      </c>
      <c r="NZY32" s="747" t="s">
        <v>10843</v>
      </c>
      <c r="NZZ32" s="747" t="s">
        <v>10844</v>
      </c>
      <c r="OAA32" s="747" t="s">
        <v>10845</v>
      </c>
      <c r="OAB32" s="747" t="s">
        <v>10846</v>
      </c>
      <c r="OAC32" s="747" t="s">
        <v>10847</v>
      </c>
      <c r="OAD32" s="747" t="s">
        <v>10848</v>
      </c>
      <c r="OAE32" s="747" t="s">
        <v>10849</v>
      </c>
      <c r="OAF32" s="747" t="s">
        <v>10850</v>
      </c>
      <c r="OAG32" s="747" t="s">
        <v>10851</v>
      </c>
      <c r="OAH32" s="747" t="s">
        <v>10852</v>
      </c>
      <c r="OAI32" s="747" t="s">
        <v>10853</v>
      </c>
      <c r="OAJ32" s="747" t="s">
        <v>10854</v>
      </c>
      <c r="OAK32" s="747" t="s">
        <v>10855</v>
      </c>
      <c r="OAL32" s="747" t="s">
        <v>10856</v>
      </c>
      <c r="OAM32" s="747" t="s">
        <v>10857</v>
      </c>
      <c r="OAN32" s="747" t="s">
        <v>10858</v>
      </c>
      <c r="OAO32" s="747" t="s">
        <v>10859</v>
      </c>
      <c r="OAP32" s="747" t="s">
        <v>10860</v>
      </c>
      <c r="OAQ32" s="747" t="s">
        <v>10861</v>
      </c>
      <c r="OAR32" s="747" t="s">
        <v>10862</v>
      </c>
      <c r="OAS32" s="747" t="s">
        <v>10863</v>
      </c>
      <c r="OAT32" s="747" t="s">
        <v>10864</v>
      </c>
      <c r="OAU32" s="747" t="s">
        <v>10865</v>
      </c>
      <c r="OAV32" s="747" t="s">
        <v>10866</v>
      </c>
      <c r="OAW32" s="747" t="s">
        <v>10867</v>
      </c>
      <c r="OAX32" s="747" t="s">
        <v>10868</v>
      </c>
      <c r="OAY32" s="747" t="s">
        <v>10869</v>
      </c>
      <c r="OAZ32" s="747" t="s">
        <v>10870</v>
      </c>
      <c r="OBA32" s="747" t="s">
        <v>10871</v>
      </c>
      <c r="OBB32" s="747" t="s">
        <v>10872</v>
      </c>
      <c r="OBC32" s="747" t="s">
        <v>10873</v>
      </c>
      <c r="OBD32" s="747" t="s">
        <v>10874</v>
      </c>
      <c r="OBE32" s="747" t="s">
        <v>10875</v>
      </c>
      <c r="OBF32" s="747" t="s">
        <v>10876</v>
      </c>
      <c r="OBG32" s="747" t="s">
        <v>10877</v>
      </c>
      <c r="OBH32" s="747" t="s">
        <v>10878</v>
      </c>
      <c r="OBI32" s="747" t="s">
        <v>10879</v>
      </c>
      <c r="OBJ32" s="747" t="s">
        <v>10880</v>
      </c>
      <c r="OBK32" s="747" t="s">
        <v>10881</v>
      </c>
      <c r="OBL32" s="747" t="s">
        <v>10882</v>
      </c>
      <c r="OBM32" s="747" t="s">
        <v>10883</v>
      </c>
      <c r="OBN32" s="747" t="s">
        <v>10884</v>
      </c>
      <c r="OBO32" s="747" t="s">
        <v>10885</v>
      </c>
      <c r="OBP32" s="747" t="s">
        <v>10886</v>
      </c>
      <c r="OBQ32" s="747" t="s">
        <v>10887</v>
      </c>
      <c r="OBR32" s="747" t="s">
        <v>10888</v>
      </c>
      <c r="OBS32" s="747" t="s">
        <v>10889</v>
      </c>
      <c r="OBT32" s="747" t="s">
        <v>10890</v>
      </c>
      <c r="OBU32" s="747" t="s">
        <v>10891</v>
      </c>
      <c r="OBV32" s="747" t="s">
        <v>10892</v>
      </c>
      <c r="OBW32" s="747" t="s">
        <v>10893</v>
      </c>
      <c r="OBX32" s="747" t="s">
        <v>10894</v>
      </c>
      <c r="OBY32" s="747" t="s">
        <v>10895</v>
      </c>
      <c r="OBZ32" s="747" t="s">
        <v>10896</v>
      </c>
      <c r="OCA32" s="747" t="s">
        <v>10897</v>
      </c>
      <c r="OCB32" s="747" t="s">
        <v>10898</v>
      </c>
      <c r="OCC32" s="747" t="s">
        <v>10899</v>
      </c>
      <c r="OCD32" s="747" t="s">
        <v>10900</v>
      </c>
      <c r="OCE32" s="747" t="s">
        <v>10901</v>
      </c>
      <c r="OCF32" s="747" t="s">
        <v>10902</v>
      </c>
      <c r="OCG32" s="747" t="s">
        <v>10903</v>
      </c>
      <c r="OCH32" s="747" t="s">
        <v>10904</v>
      </c>
      <c r="OCI32" s="747" t="s">
        <v>10905</v>
      </c>
      <c r="OCJ32" s="747" t="s">
        <v>10906</v>
      </c>
      <c r="OCK32" s="747" t="s">
        <v>10907</v>
      </c>
      <c r="OCL32" s="747" t="s">
        <v>10908</v>
      </c>
      <c r="OCM32" s="747" t="s">
        <v>10909</v>
      </c>
      <c r="OCN32" s="747" t="s">
        <v>10910</v>
      </c>
      <c r="OCO32" s="747" t="s">
        <v>10911</v>
      </c>
      <c r="OCP32" s="747" t="s">
        <v>10912</v>
      </c>
      <c r="OCQ32" s="747" t="s">
        <v>10913</v>
      </c>
      <c r="OCR32" s="747" t="s">
        <v>10914</v>
      </c>
      <c r="OCS32" s="747" t="s">
        <v>10915</v>
      </c>
      <c r="OCT32" s="747" t="s">
        <v>10916</v>
      </c>
      <c r="OCU32" s="747" t="s">
        <v>10917</v>
      </c>
      <c r="OCV32" s="747" t="s">
        <v>10918</v>
      </c>
      <c r="OCW32" s="747" t="s">
        <v>10919</v>
      </c>
      <c r="OCX32" s="747" t="s">
        <v>10920</v>
      </c>
      <c r="OCY32" s="747" t="s">
        <v>10921</v>
      </c>
      <c r="OCZ32" s="747" t="s">
        <v>10922</v>
      </c>
      <c r="ODA32" s="747" t="s">
        <v>10923</v>
      </c>
      <c r="ODB32" s="747" t="s">
        <v>10924</v>
      </c>
      <c r="ODC32" s="747" t="s">
        <v>10925</v>
      </c>
      <c r="ODD32" s="747" t="s">
        <v>10926</v>
      </c>
      <c r="ODE32" s="747" t="s">
        <v>10927</v>
      </c>
      <c r="ODF32" s="747" t="s">
        <v>10928</v>
      </c>
      <c r="ODG32" s="747" t="s">
        <v>10929</v>
      </c>
      <c r="ODH32" s="747" t="s">
        <v>10930</v>
      </c>
      <c r="ODI32" s="747" t="s">
        <v>10931</v>
      </c>
      <c r="ODJ32" s="747" t="s">
        <v>10932</v>
      </c>
      <c r="ODK32" s="747" t="s">
        <v>10933</v>
      </c>
      <c r="ODL32" s="747" t="s">
        <v>10934</v>
      </c>
      <c r="ODM32" s="747" t="s">
        <v>10935</v>
      </c>
      <c r="ODN32" s="747" t="s">
        <v>10936</v>
      </c>
      <c r="ODO32" s="747" t="s">
        <v>10937</v>
      </c>
      <c r="ODP32" s="747" t="s">
        <v>10938</v>
      </c>
      <c r="ODQ32" s="747" t="s">
        <v>10939</v>
      </c>
      <c r="ODR32" s="747" t="s">
        <v>10940</v>
      </c>
      <c r="ODS32" s="747" t="s">
        <v>10941</v>
      </c>
      <c r="ODT32" s="747" t="s">
        <v>10942</v>
      </c>
      <c r="ODU32" s="747" t="s">
        <v>10943</v>
      </c>
      <c r="ODV32" s="747" t="s">
        <v>10944</v>
      </c>
      <c r="ODW32" s="747" t="s">
        <v>10945</v>
      </c>
      <c r="ODX32" s="747" t="s">
        <v>10946</v>
      </c>
      <c r="ODY32" s="747" t="s">
        <v>10947</v>
      </c>
      <c r="ODZ32" s="747" t="s">
        <v>10948</v>
      </c>
      <c r="OEA32" s="747" t="s">
        <v>10949</v>
      </c>
      <c r="OEB32" s="747" t="s">
        <v>10950</v>
      </c>
      <c r="OEC32" s="747" t="s">
        <v>10951</v>
      </c>
      <c r="OED32" s="747" t="s">
        <v>10952</v>
      </c>
      <c r="OEE32" s="747" t="s">
        <v>10953</v>
      </c>
      <c r="OEF32" s="747" t="s">
        <v>10954</v>
      </c>
      <c r="OEG32" s="747" t="s">
        <v>10955</v>
      </c>
      <c r="OEH32" s="747" t="s">
        <v>10956</v>
      </c>
      <c r="OEI32" s="747" t="s">
        <v>10957</v>
      </c>
      <c r="OEJ32" s="747" t="s">
        <v>10958</v>
      </c>
      <c r="OEK32" s="747" t="s">
        <v>10959</v>
      </c>
      <c r="OEL32" s="747" t="s">
        <v>10960</v>
      </c>
      <c r="OEM32" s="747" t="s">
        <v>10961</v>
      </c>
      <c r="OEN32" s="747" t="s">
        <v>10962</v>
      </c>
      <c r="OEO32" s="747" t="s">
        <v>10963</v>
      </c>
      <c r="OEP32" s="747" t="s">
        <v>10964</v>
      </c>
      <c r="OEQ32" s="747" t="s">
        <v>10965</v>
      </c>
      <c r="OER32" s="747" t="s">
        <v>10966</v>
      </c>
      <c r="OES32" s="747" t="s">
        <v>10967</v>
      </c>
      <c r="OET32" s="747" t="s">
        <v>10968</v>
      </c>
      <c r="OEU32" s="747" t="s">
        <v>10969</v>
      </c>
      <c r="OEV32" s="747" t="s">
        <v>10970</v>
      </c>
      <c r="OEW32" s="747" t="s">
        <v>10971</v>
      </c>
      <c r="OEX32" s="747" t="s">
        <v>10972</v>
      </c>
      <c r="OEY32" s="747" t="s">
        <v>10973</v>
      </c>
      <c r="OEZ32" s="747" t="s">
        <v>10974</v>
      </c>
      <c r="OFA32" s="747" t="s">
        <v>10975</v>
      </c>
      <c r="OFB32" s="747" t="s">
        <v>10976</v>
      </c>
      <c r="OFC32" s="747" t="s">
        <v>10977</v>
      </c>
      <c r="OFD32" s="747" t="s">
        <v>10978</v>
      </c>
      <c r="OFE32" s="747" t="s">
        <v>10979</v>
      </c>
      <c r="OFF32" s="747" t="s">
        <v>10980</v>
      </c>
      <c r="OFG32" s="747" t="s">
        <v>10981</v>
      </c>
      <c r="OFH32" s="747" t="s">
        <v>10982</v>
      </c>
      <c r="OFI32" s="747" t="s">
        <v>10983</v>
      </c>
      <c r="OFJ32" s="747" t="s">
        <v>10984</v>
      </c>
      <c r="OFK32" s="747" t="s">
        <v>10985</v>
      </c>
      <c r="OFL32" s="747" t="s">
        <v>10986</v>
      </c>
      <c r="OFM32" s="747" t="s">
        <v>10987</v>
      </c>
      <c r="OFN32" s="747" t="s">
        <v>10988</v>
      </c>
      <c r="OFO32" s="747" t="s">
        <v>10989</v>
      </c>
      <c r="OFP32" s="747" t="s">
        <v>10990</v>
      </c>
      <c r="OFQ32" s="747" t="s">
        <v>10991</v>
      </c>
      <c r="OFR32" s="747" t="s">
        <v>10992</v>
      </c>
      <c r="OFS32" s="747" t="s">
        <v>10993</v>
      </c>
      <c r="OFT32" s="747" t="s">
        <v>10994</v>
      </c>
      <c r="OFU32" s="747" t="s">
        <v>10995</v>
      </c>
      <c r="OFV32" s="747" t="s">
        <v>10996</v>
      </c>
      <c r="OFW32" s="747" t="s">
        <v>10997</v>
      </c>
      <c r="OFX32" s="747" t="s">
        <v>10998</v>
      </c>
      <c r="OFY32" s="747" t="s">
        <v>10999</v>
      </c>
      <c r="OFZ32" s="747" t="s">
        <v>11000</v>
      </c>
      <c r="OGA32" s="747" t="s">
        <v>11001</v>
      </c>
      <c r="OGB32" s="747" t="s">
        <v>11002</v>
      </c>
      <c r="OGC32" s="747" t="s">
        <v>11003</v>
      </c>
      <c r="OGD32" s="747" t="s">
        <v>11004</v>
      </c>
      <c r="OGE32" s="747" t="s">
        <v>11005</v>
      </c>
      <c r="OGF32" s="747" t="s">
        <v>11006</v>
      </c>
      <c r="OGG32" s="747" t="s">
        <v>11007</v>
      </c>
      <c r="OGH32" s="747" t="s">
        <v>11008</v>
      </c>
      <c r="OGI32" s="747" t="s">
        <v>11009</v>
      </c>
      <c r="OGJ32" s="747" t="s">
        <v>11010</v>
      </c>
      <c r="OGK32" s="747" t="s">
        <v>11011</v>
      </c>
      <c r="OGL32" s="747" t="s">
        <v>11012</v>
      </c>
      <c r="OGM32" s="747" t="s">
        <v>11013</v>
      </c>
      <c r="OGN32" s="747" t="s">
        <v>11014</v>
      </c>
      <c r="OGO32" s="747" t="s">
        <v>11015</v>
      </c>
      <c r="OGP32" s="747" t="s">
        <v>11016</v>
      </c>
      <c r="OGQ32" s="747" t="s">
        <v>11017</v>
      </c>
      <c r="OGR32" s="747" t="s">
        <v>11018</v>
      </c>
      <c r="OGS32" s="747" t="s">
        <v>11019</v>
      </c>
      <c r="OGT32" s="747" t="s">
        <v>11020</v>
      </c>
      <c r="OGU32" s="747" t="s">
        <v>11021</v>
      </c>
      <c r="OGV32" s="747" t="s">
        <v>11022</v>
      </c>
      <c r="OGW32" s="747" t="s">
        <v>11023</v>
      </c>
      <c r="OGX32" s="747" t="s">
        <v>11024</v>
      </c>
      <c r="OGY32" s="747" t="s">
        <v>11025</v>
      </c>
      <c r="OGZ32" s="747" t="s">
        <v>11026</v>
      </c>
      <c r="OHA32" s="747" t="s">
        <v>11027</v>
      </c>
      <c r="OHB32" s="747" t="s">
        <v>11028</v>
      </c>
      <c r="OHC32" s="747" t="s">
        <v>11029</v>
      </c>
      <c r="OHD32" s="747" t="s">
        <v>11030</v>
      </c>
      <c r="OHE32" s="747" t="s">
        <v>11031</v>
      </c>
      <c r="OHF32" s="747" t="s">
        <v>11032</v>
      </c>
      <c r="OHG32" s="747" t="s">
        <v>11033</v>
      </c>
      <c r="OHH32" s="747" t="s">
        <v>11034</v>
      </c>
      <c r="OHI32" s="747" t="s">
        <v>11035</v>
      </c>
      <c r="OHJ32" s="747" t="s">
        <v>11036</v>
      </c>
      <c r="OHK32" s="747" t="s">
        <v>11037</v>
      </c>
      <c r="OHL32" s="747" t="s">
        <v>11038</v>
      </c>
      <c r="OHM32" s="747" t="s">
        <v>11039</v>
      </c>
      <c r="OHN32" s="747" t="s">
        <v>11040</v>
      </c>
      <c r="OHO32" s="747" t="s">
        <v>11041</v>
      </c>
      <c r="OHP32" s="747" t="s">
        <v>11042</v>
      </c>
      <c r="OHQ32" s="747" t="s">
        <v>11043</v>
      </c>
      <c r="OHR32" s="747" t="s">
        <v>11044</v>
      </c>
      <c r="OHS32" s="747" t="s">
        <v>11045</v>
      </c>
      <c r="OHT32" s="747" t="s">
        <v>11046</v>
      </c>
      <c r="OHU32" s="747" t="s">
        <v>11047</v>
      </c>
      <c r="OHV32" s="747" t="s">
        <v>11048</v>
      </c>
      <c r="OHW32" s="747" t="s">
        <v>11049</v>
      </c>
      <c r="OHX32" s="747" t="s">
        <v>11050</v>
      </c>
      <c r="OHY32" s="747" t="s">
        <v>11051</v>
      </c>
      <c r="OHZ32" s="747" t="s">
        <v>11052</v>
      </c>
      <c r="OIA32" s="747" t="s">
        <v>11053</v>
      </c>
      <c r="OIB32" s="747" t="s">
        <v>11054</v>
      </c>
      <c r="OIC32" s="747" t="s">
        <v>11055</v>
      </c>
      <c r="OID32" s="747" t="s">
        <v>11056</v>
      </c>
      <c r="OIE32" s="747" t="s">
        <v>11057</v>
      </c>
      <c r="OIF32" s="747" t="s">
        <v>11058</v>
      </c>
      <c r="OIG32" s="747" t="s">
        <v>11059</v>
      </c>
      <c r="OIH32" s="747" t="s">
        <v>11060</v>
      </c>
      <c r="OII32" s="747" t="s">
        <v>11061</v>
      </c>
      <c r="OIJ32" s="747" t="s">
        <v>11062</v>
      </c>
      <c r="OIK32" s="747" t="s">
        <v>11063</v>
      </c>
      <c r="OIL32" s="747" t="s">
        <v>11064</v>
      </c>
      <c r="OIM32" s="747" t="s">
        <v>11065</v>
      </c>
      <c r="OIN32" s="747" t="s">
        <v>11066</v>
      </c>
      <c r="OIO32" s="747" t="s">
        <v>11067</v>
      </c>
      <c r="OIP32" s="747" t="s">
        <v>11068</v>
      </c>
      <c r="OIQ32" s="747" t="s">
        <v>11069</v>
      </c>
      <c r="OIR32" s="747" t="s">
        <v>11070</v>
      </c>
      <c r="OIS32" s="747" t="s">
        <v>11071</v>
      </c>
      <c r="OIT32" s="747" t="s">
        <v>11072</v>
      </c>
      <c r="OIU32" s="747" t="s">
        <v>11073</v>
      </c>
      <c r="OIV32" s="747" t="s">
        <v>11074</v>
      </c>
      <c r="OIW32" s="747" t="s">
        <v>11075</v>
      </c>
      <c r="OIX32" s="747" t="s">
        <v>11076</v>
      </c>
      <c r="OIY32" s="747" t="s">
        <v>11077</v>
      </c>
      <c r="OIZ32" s="747" t="s">
        <v>11078</v>
      </c>
      <c r="OJA32" s="747" t="s">
        <v>11079</v>
      </c>
      <c r="OJB32" s="747" t="s">
        <v>11080</v>
      </c>
      <c r="OJC32" s="747" t="s">
        <v>11081</v>
      </c>
      <c r="OJD32" s="747" t="s">
        <v>11082</v>
      </c>
      <c r="OJE32" s="747" t="s">
        <v>11083</v>
      </c>
      <c r="OJF32" s="747" t="s">
        <v>11084</v>
      </c>
      <c r="OJG32" s="747" t="s">
        <v>11085</v>
      </c>
      <c r="OJH32" s="747" t="s">
        <v>11086</v>
      </c>
      <c r="OJI32" s="747" t="s">
        <v>11087</v>
      </c>
      <c r="OJJ32" s="747" t="s">
        <v>11088</v>
      </c>
      <c r="OJK32" s="747" t="s">
        <v>11089</v>
      </c>
      <c r="OJL32" s="747" t="s">
        <v>11090</v>
      </c>
      <c r="OJM32" s="747" t="s">
        <v>11091</v>
      </c>
      <c r="OJN32" s="747" t="s">
        <v>11092</v>
      </c>
      <c r="OJO32" s="747" t="s">
        <v>11093</v>
      </c>
      <c r="OJP32" s="747" t="s">
        <v>11094</v>
      </c>
      <c r="OJQ32" s="747" t="s">
        <v>11095</v>
      </c>
      <c r="OJR32" s="747" t="s">
        <v>11096</v>
      </c>
      <c r="OJS32" s="747" t="s">
        <v>11097</v>
      </c>
      <c r="OJT32" s="747" t="s">
        <v>11098</v>
      </c>
      <c r="OJU32" s="747" t="s">
        <v>11099</v>
      </c>
      <c r="OJV32" s="747" t="s">
        <v>11100</v>
      </c>
      <c r="OJW32" s="747" t="s">
        <v>11101</v>
      </c>
      <c r="OJX32" s="747" t="s">
        <v>11102</v>
      </c>
      <c r="OJY32" s="747" t="s">
        <v>11103</v>
      </c>
      <c r="OJZ32" s="747" t="s">
        <v>11104</v>
      </c>
      <c r="OKA32" s="747" t="s">
        <v>11105</v>
      </c>
      <c r="OKB32" s="747" t="s">
        <v>11106</v>
      </c>
      <c r="OKC32" s="747" t="s">
        <v>11107</v>
      </c>
      <c r="OKD32" s="747" t="s">
        <v>11108</v>
      </c>
      <c r="OKE32" s="747" t="s">
        <v>11109</v>
      </c>
      <c r="OKF32" s="747" t="s">
        <v>11110</v>
      </c>
      <c r="OKG32" s="747" t="s">
        <v>11111</v>
      </c>
      <c r="OKH32" s="747" t="s">
        <v>11112</v>
      </c>
      <c r="OKI32" s="747" t="s">
        <v>11113</v>
      </c>
      <c r="OKJ32" s="747" t="s">
        <v>11114</v>
      </c>
      <c r="OKK32" s="747" t="s">
        <v>11115</v>
      </c>
      <c r="OKL32" s="747" t="s">
        <v>11116</v>
      </c>
      <c r="OKM32" s="747" t="s">
        <v>11117</v>
      </c>
      <c r="OKN32" s="747" t="s">
        <v>11118</v>
      </c>
      <c r="OKO32" s="747" t="s">
        <v>11119</v>
      </c>
      <c r="OKP32" s="747" t="s">
        <v>11120</v>
      </c>
      <c r="OKQ32" s="747" t="s">
        <v>11121</v>
      </c>
      <c r="OKR32" s="747" t="s">
        <v>11122</v>
      </c>
      <c r="OKS32" s="747" t="s">
        <v>11123</v>
      </c>
      <c r="OKT32" s="747" t="s">
        <v>11124</v>
      </c>
      <c r="OKU32" s="747" t="s">
        <v>11125</v>
      </c>
      <c r="OKV32" s="747" t="s">
        <v>11126</v>
      </c>
      <c r="OKW32" s="747" t="s">
        <v>11127</v>
      </c>
      <c r="OKX32" s="747" t="s">
        <v>11128</v>
      </c>
      <c r="OKY32" s="747" t="s">
        <v>11129</v>
      </c>
      <c r="OKZ32" s="747" t="s">
        <v>11130</v>
      </c>
      <c r="OLA32" s="747" t="s">
        <v>11131</v>
      </c>
      <c r="OLB32" s="747" t="s">
        <v>11132</v>
      </c>
      <c r="OLC32" s="747" t="s">
        <v>11133</v>
      </c>
      <c r="OLD32" s="747" t="s">
        <v>11134</v>
      </c>
      <c r="OLE32" s="747" t="s">
        <v>11135</v>
      </c>
      <c r="OLF32" s="747" t="s">
        <v>11136</v>
      </c>
      <c r="OLG32" s="747" t="s">
        <v>11137</v>
      </c>
      <c r="OLH32" s="747" t="s">
        <v>11138</v>
      </c>
      <c r="OLI32" s="747" t="s">
        <v>11139</v>
      </c>
      <c r="OLJ32" s="747" t="s">
        <v>11140</v>
      </c>
      <c r="OLK32" s="747" t="s">
        <v>11141</v>
      </c>
      <c r="OLL32" s="747" t="s">
        <v>11142</v>
      </c>
      <c r="OLM32" s="747" t="s">
        <v>11143</v>
      </c>
      <c r="OLN32" s="747" t="s">
        <v>11144</v>
      </c>
      <c r="OLO32" s="747" t="s">
        <v>11145</v>
      </c>
      <c r="OLP32" s="747" t="s">
        <v>11146</v>
      </c>
      <c r="OLQ32" s="747" t="s">
        <v>11147</v>
      </c>
      <c r="OLR32" s="747" t="s">
        <v>11148</v>
      </c>
      <c r="OLS32" s="747" t="s">
        <v>11149</v>
      </c>
      <c r="OLT32" s="747" t="s">
        <v>11150</v>
      </c>
      <c r="OLU32" s="747" t="s">
        <v>11151</v>
      </c>
      <c r="OLV32" s="747" t="s">
        <v>11152</v>
      </c>
      <c r="OLW32" s="747" t="s">
        <v>11153</v>
      </c>
      <c r="OLX32" s="747" t="s">
        <v>11154</v>
      </c>
      <c r="OLY32" s="747" t="s">
        <v>11155</v>
      </c>
      <c r="OLZ32" s="747" t="s">
        <v>11156</v>
      </c>
      <c r="OMA32" s="747" t="s">
        <v>11157</v>
      </c>
      <c r="OMB32" s="747" t="s">
        <v>11158</v>
      </c>
      <c r="OMC32" s="747" t="s">
        <v>11159</v>
      </c>
      <c r="OMD32" s="747" t="s">
        <v>11160</v>
      </c>
      <c r="OME32" s="747" t="s">
        <v>11161</v>
      </c>
      <c r="OMF32" s="747" t="s">
        <v>11162</v>
      </c>
      <c r="OMG32" s="747" t="s">
        <v>11163</v>
      </c>
      <c r="OMH32" s="747" t="s">
        <v>11164</v>
      </c>
      <c r="OMI32" s="747" t="s">
        <v>11165</v>
      </c>
      <c r="OMJ32" s="747" t="s">
        <v>11166</v>
      </c>
      <c r="OMK32" s="747" t="s">
        <v>11167</v>
      </c>
      <c r="OML32" s="747" t="s">
        <v>11168</v>
      </c>
      <c r="OMM32" s="747" t="s">
        <v>11169</v>
      </c>
      <c r="OMN32" s="747" t="s">
        <v>11170</v>
      </c>
      <c r="OMO32" s="747" t="s">
        <v>11171</v>
      </c>
      <c r="OMP32" s="747" t="s">
        <v>11172</v>
      </c>
      <c r="OMQ32" s="747" t="s">
        <v>11173</v>
      </c>
      <c r="OMR32" s="747" t="s">
        <v>11174</v>
      </c>
      <c r="OMS32" s="747" t="s">
        <v>11175</v>
      </c>
      <c r="OMT32" s="747" t="s">
        <v>11176</v>
      </c>
      <c r="OMU32" s="747" t="s">
        <v>11177</v>
      </c>
      <c r="OMV32" s="747" t="s">
        <v>11178</v>
      </c>
      <c r="OMW32" s="747" t="s">
        <v>11179</v>
      </c>
      <c r="OMX32" s="747" t="s">
        <v>11180</v>
      </c>
      <c r="OMY32" s="747" t="s">
        <v>11181</v>
      </c>
      <c r="OMZ32" s="747" t="s">
        <v>11182</v>
      </c>
      <c r="ONA32" s="747" t="s">
        <v>11183</v>
      </c>
      <c r="ONB32" s="747" t="s">
        <v>11184</v>
      </c>
      <c r="ONC32" s="747" t="s">
        <v>11185</v>
      </c>
      <c r="OND32" s="747" t="s">
        <v>11186</v>
      </c>
      <c r="ONE32" s="747" t="s">
        <v>11187</v>
      </c>
      <c r="ONF32" s="747" t="s">
        <v>11188</v>
      </c>
      <c r="ONG32" s="747" t="s">
        <v>11189</v>
      </c>
      <c r="ONH32" s="747" t="s">
        <v>11190</v>
      </c>
      <c r="ONI32" s="747" t="s">
        <v>11191</v>
      </c>
      <c r="ONJ32" s="747" t="s">
        <v>11192</v>
      </c>
      <c r="ONK32" s="747" t="s">
        <v>11193</v>
      </c>
      <c r="ONL32" s="747" t="s">
        <v>11194</v>
      </c>
      <c r="ONM32" s="747" t="s">
        <v>11195</v>
      </c>
      <c r="ONN32" s="747" t="s">
        <v>11196</v>
      </c>
      <c r="ONO32" s="747" t="s">
        <v>11197</v>
      </c>
      <c r="ONP32" s="747" t="s">
        <v>11198</v>
      </c>
      <c r="ONQ32" s="747" t="s">
        <v>11199</v>
      </c>
      <c r="ONR32" s="747" t="s">
        <v>11200</v>
      </c>
      <c r="ONS32" s="747" t="s">
        <v>11201</v>
      </c>
      <c r="ONT32" s="747" t="s">
        <v>11202</v>
      </c>
      <c r="ONU32" s="747" t="s">
        <v>11203</v>
      </c>
      <c r="ONV32" s="747" t="s">
        <v>11204</v>
      </c>
      <c r="ONW32" s="747" t="s">
        <v>11205</v>
      </c>
      <c r="ONX32" s="747" t="s">
        <v>11206</v>
      </c>
      <c r="ONY32" s="747" t="s">
        <v>11207</v>
      </c>
      <c r="ONZ32" s="747" t="s">
        <v>11208</v>
      </c>
      <c r="OOA32" s="747" t="s">
        <v>11209</v>
      </c>
      <c r="OOB32" s="747" t="s">
        <v>11210</v>
      </c>
      <c r="OOC32" s="747" t="s">
        <v>11211</v>
      </c>
      <c r="OOD32" s="747" t="s">
        <v>11212</v>
      </c>
      <c r="OOE32" s="747" t="s">
        <v>11213</v>
      </c>
      <c r="OOF32" s="747" t="s">
        <v>11214</v>
      </c>
      <c r="OOG32" s="747" t="s">
        <v>11215</v>
      </c>
      <c r="OOH32" s="747" t="s">
        <v>11216</v>
      </c>
      <c r="OOI32" s="747" t="s">
        <v>11217</v>
      </c>
      <c r="OOJ32" s="747" t="s">
        <v>11218</v>
      </c>
      <c r="OOK32" s="747" t="s">
        <v>11219</v>
      </c>
      <c r="OOL32" s="747" t="s">
        <v>11220</v>
      </c>
      <c r="OOM32" s="747" t="s">
        <v>11221</v>
      </c>
      <c r="OON32" s="747" t="s">
        <v>11222</v>
      </c>
      <c r="OOO32" s="747" t="s">
        <v>11223</v>
      </c>
      <c r="OOP32" s="747" t="s">
        <v>11224</v>
      </c>
      <c r="OOQ32" s="747" t="s">
        <v>11225</v>
      </c>
      <c r="OOR32" s="747" t="s">
        <v>11226</v>
      </c>
      <c r="OOS32" s="747" t="s">
        <v>11227</v>
      </c>
      <c r="OOT32" s="747" t="s">
        <v>11228</v>
      </c>
      <c r="OOU32" s="747" t="s">
        <v>11229</v>
      </c>
      <c r="OOV32" s="747" t="s">
        <v>11230</v>
      </c>
      <c r="OOW32" s="747" t="s">
        <v>11231</v>
      </c>
      <c r="OOX32" s="747" t="s">
        <v>11232</v>
      </c>
      <c r="OOY32" s="747" t="s">
        <v>11233</v>
      </c>
      <c r="OOZ32" s="747" t="s">
        <v>11234</v>
      </c>
      <c r="OPA32" s="747" t="s">
        <v>11235</v>
      </c>
      <c r="OPB32" s="747" t="s">
        <v>11236</v>
      </c>
      <c r="OPC32" s="747" t="s">
        <v>11237</v>
      </c>
      <c r="OPD32" s="747" t="s">
        <v>11238</v>
      </c>
      <c r="OPE32" s="747" t="s">
        <v>11239</v>
      </c>
      <c r="OPF32" s="747" t="s">
        <v>11240</v>
      </c>
      <c r="OPG32" s="747" t="s">
        <v>11241</v>
      </c>
      <c r="OPH32" s="747" t="s">
        <v>11242</v>
      </c>
      <c r="OPI32" s="747" t="s">
        <v>11243</v>
      </c>
      <c r="OPJ32" s="747" t="s">
        <v>11244</v>
      </c>
      <c r="OPK32" s="747" t="s">
        <v>11245</v>
      </c>
      <c r="OPL32" s="747" t="s">
        <v>11246</v>
      </c>
      <c r="OPM32" s="747" t="s">
        <v>11247</v>
      </c>
      <c r="OPN32" s="747" t="s">
        <v>11248</v>
      </c>
      <c r="OPO32" s="747" t="s">
        <v>11249</v>
      </c>
      <c r="OPP32" s="747" t="s">
        <v>11250</v>
      </c>
      <c r="OPQ32" s="747" t="s">
        <v>11251</v>
      </c>
      <c r="OPR32" s="747" t="s">
        <v>11252</v>
      </c>
      <c r="OPS32" s="747" t="s">
        <v>11253</v>
      </c>
      <c r="OPT32" s="747" t="s">
        <v>11254</v>
      </c>
      <c r="OPU32" s="747" t="s">
        <v>11255</v>
      </c>
      <c r="OPV32" s="747" t="s">
        <v>11256</v>
      </c>
      <c r="OPW32" s="747" t="s">
        <v>11257</v>
      </c>
      <c r="OPX32" s="747" t="s">
        <v>11258</v>
      </c>
      <c r="OPY32" s="747" t="s">
        <v>11259</v>
      </c>
      <c r="OPZ32" s="747" t="s">
        <v>11260</v>
      </c>
      <c r="OQA32" s="747" t="s">
        <v>11261</v>
      </c>
      <c r="OQB32" s="747" t="s">
        <v>11262</v>
      </c>
      <c r="OQC32" s="747" t="s">
        <v>11263</v>
      </c>
      <c r="OQD32" s="747" t="s">
        <v>11264</v>
      </c>
      <c r="OQE32" s="747" t="s">
        <v>11265</v>
      </c>
      <c r="OQF32" s="747" t="s">
        <v>11266</v>
      </c>
      <c r="OQG32" s="747" t="s">
        <v>11267</v>
      </c>
      <c r="OQH32" s="747" t="s">
        <v>11268</v>
      </c>
      <c r="OQI32" s="747" t="s">
        <v>11269</v>
      </c>
      <c r="OQJ32" s="747" t="s">
        <v>11270</v>
      </c>
      <c r="OQK32" s="747" t="s">
        <v>11271</v>
      </c>
      <c r="OQL32" s="747" t="s">
        <v>11272</v>
      </c>
      <c r="OQM32" s="747" t="s">
        <v>11273</v>
      </c>
      <c r="OQN32" s="747" t="s">
        <v>11274</v>
      </c>
      <c r="OQO32" s="747" t="s">
        <v>11275</v>
      </c>
      <c r="OQP32" s="747" t="s">
        <v>11276</v>
      </c>
      <c r="OQQ32" s="747" t="s">
        <v>11277</v>
      </c>
      <c r="OQR32" s="747" t="s">
        <v>11278</v>
      </c>
      <c r="OQS32" s="747" t="s">
        <v>11279</v>
      </c>
      <c r="OQT32" s="747" t="s">
        <v>11280</v>
      </c>
      <c r="OQU32" s="747" t="s">
        <v>11281</v>
      </c>
      <c r="OQV32" s="747" t="s">
        <v>11282</v>
      </c>
      <c r="OQW32" s="747" t="s">
        <v>11283</v>
      </c>
      <c r="OQX32" s="747" t="s">
        <v>11284</v>
      </c>
      <c r="OQY32" s="747" t="s">
        <v>11285</v>
      </c>
      <c r="OQZ32" s="747" t="s">
        <v>11286</v>
      </c>
      <c r="ORA32" s="747" t="s">
        <v>11287</v>
      </c>
      <c r="ORB32" s="747" t="s">
        <v>11288</v>
      </c>
      <c r="ORC32" s="747" t="s">
        <v>11289</v>
      </c>
      <c r="ORD32" s="747" t="s">
        <v>11290</v>
      </c>
      <c r="ORE32" s="747" t="s">
        <v>11291</v>
      </c>
      <c r="ORF32" s="747" t="s">
        <v>11292</v>
      </c>
      <c r="ORG32" s="747" t="s">
        <v>11293</v>
      </c>
      <c r="ORH32" s="747" t="s">
        <v>11294</v>
      </c>
      <c r="ORI32" s="747" t="s">
        <v>11295</v>
      </c>
      <c r="ORJ32" s="747" t="s">
        <v>11296</v>
      </c>
      <c r="ORK32" s="747" t="s">
        <v>11297</v>
      </c>
      <c r="ORL32" s="747" t="s">
        <v>11298</v>
      </c>
      <c r="ORM32" s="747" t="s">
        <v>11299</v>
      </c>
      <c r="ORN32" s="747" t="s">
        <v>11300</v>
      </c>
      <c r="ORO32" s="747" t="s">
        <v>11301</v>
      </c>
      <c r="ORP32" s="747" t="s">
        <v>11302</v>
      </c>
      <c r="ORQ32" s="747" t="s">
        <v>11303</v>
      </c>
      <c r="ORR32" s="747" t="s">
        <v>11304</v>
      </c>
      <c r="ORS32" s="747" t="s">
        <v>11305</v>
      </c>
      <c r="ORT32" s="747" t="s">
        <v>11306</v>
      </c>
      <c r="ORU32" s="747" t="s">
        <v>11307</v>
      </c>
      <c r="ORV32" s="747" t="s">
        <v>11308</v>
      </c>
      <c r="ORW32" s="747" t="s">
        <v>11309</v>
      </c>
      <c r="ORX32" s="747" t="s">
        <v>11310</v>
      </c>
      <c r="ORY32" s="747" t="s">
        <v>11311</v>
      </c>
      <c r="ORZ32" s="747" t="s">
        <v>11312</v>
      </c>
      <c r="OSA32" s="747" t="s">
        <v>11313</v>
      </c>
      <c r="OSB32" s="747" t="s">
        <v>11314</v>
      </c>
      <c r="OSC32" s="747" t="s">
        <v>11315</v>
      </c>
      <c r="OSD32" s="747" t="s">
        <v>11316</v>
      </c>
      <c r="OSE32" s="747" t="s">
        <v>11317</v>
      </c>
      <c r="OSF32" s="747" t="s">
        <v>11318</v>
      </c>
      <c r="OSG32" s="747" t="s">
        <v>11319</v>
      </c>
      <c r="OSH32" s="747" t="s">
        <v>11320</v>
      </c>
      <c r="OSI32" s="747" t="s">
        <v>11321</v>
      </c>
      <c r="OSJ32" s="747" t="s">
        <v>11322</v>
      </c>
      <c r="OSK32" s="747" t="s">
        <v>11323</v>
      </c>
      <c r="OSL32" s="747" t="s">
        <v>11324</v>
      </c>
      <c r="OSM32" s="747" t="s">
        <v>11325</v>
      </c>
      <c r="OSN32" s="747" t="s">
        <v>11326</v>
      </c>
      <c r="OSO32" s="747" t="s">
        <v>11327</v>
      </c>
      <c r="OSP32" s="747" t="s">
        <v>11328</v>
      </c>
      <c r="OSQ32" s="747" t="s">
        <v>11329</v>
      </c>
      <c r="OSR32" s="747" t="s">
        <v>11330</v>
      </c>
      <c r="OSS32" s="747" t="s">
        <v>11331</v>
      </c>
      <c r="OST32" s="747" t="s">
        <v>11332</v>
      </c>
      <c r="OSU32" s="747" t="s">
        <v>11333</v>
      </c>
      <c r="OSV32" s="747" t="s">
        <v>11334</v>
      </c>
      <c r="OSW32" s="747" t="s">
        <v>11335</v>
      </c>
      <c r="OSX32" s="747" t="s">
        <v>11336</v>
      </c>
      <c r="OSY32" s="747" t="s">
        <v>11337</v>
      </c>
      <c r="OSZ32" s="747" t="s">
        <v>11338</v>
      </c>
      <c r="OTA32" s="747" t="s">
        <v>11339</v>
      </c>
      <c r="OTB32" s="747" t="s">
        <v>11340</v>
      </c>
      <c r="OTC32" s="747" t="s">
        <v>11341</v>
      </c>
      <c r="OTD32" s="747" t="s">
        <v>11342</v>
      </c>
      <c r="OTE32" s="747" t="s">
        <v>11343</v>
      </c>
      <c r="OTF32" s="747" t="s">
        <v>11344</v>
      </c>
      <c r="OTG32" s="747" t="s">
        <v>11345</v>
      </c>
      <c r="OTH32" s="747" t="s">
        <v>11346</v>
      </c>
      <c r="OTI32" s="747" t="s">
        <v>11347</v>
      </c>
      <c r="OTJ32" s="747" t="s">
        <v>11348</v>
      </c>
      <c r="OTK32" s="747" t="s">
        <v>11349</v>
      </c>
      <c r="OTL32" s="747" t="s">
        <v>11350</v>
      </c>
      <c r="OTM32" s="747" t="s">
        <v>11351</v>
      </c>
      <c r="OTN32" s="747" t="s">
        <v>11352</v>
      </c>
      <c r="OTO32" s="747" t="s">
        <v>11353</v>
      </c>
      <c r="OTP32" s="747" t="s">
        <v>11354</v>
      </c>
      <c r="OTQ32" s="747" t="s">
        <v>11355</v>
      </c>
      <c r="OTR32" s="747" t="s">
        <v>11356</v>
      </c>
      <c r="OTS32" s="747" t="s">
        <v>11357</v>
      </c>
      <c r="OTT32" s="747" t="s">
        <v>11358</v>
      </c>
      <c r="OTU32" s="747" t="s">
        <v>11359</v>
      </c>
      <c r="OTV32" s="747" t="s">
        <v>11360</v>
      </c>
      <c r="OTW32" s="747" t="s">
        <v>11361</v>
      </c>
      <c r="OTX32" s="747" t="s">
        <v>11362</v>
      </c>
      <c r="OTY32" s="747" t="s">
        <v>11363</v>
      </c>
      <c r="OTZ32" s="747" t="s">
        <v>11364</v>
      </c>
      <c r="OUA32" s="747" t="s">
        <v>11365</v>
      </c>
      <c r="OUB32" s="747" t="s">
        <v>11366</v>
      </c>
      <c r="OUC32" s="747" t="s">
        <v>11367</v>
      </c>
      <c r="OUD32" s="747" t="s">
        <v>11368</v>
      </c>
      <c r="OUE32" s="747" t="s">
        <v>11369</v>
      </c>
      <c r="OUF32" s="747" t="s">
        <v>11370</v>
      </c>
      <c r="OUG32" s="747" t="s">
        <v>11371</v>
      </c>
      <c r="OUH32" s="747" t="s">
        <v>11372</v>
      </c>
      <c r="OUI32" s="747" t="s">
        <v>11373</v>
      </c>
      <c r="OUJ32" s="747" t="s">
        <v>11374</v>
      </c>
      <c r="OUK32" s="747" t="s">
        <v>11375</v>
      </c>
      <c r="OUL32" s="747" t="s">
        <v>11376</v>
      </c>
      <c r="OUM32" s="747" t="s">
        <v>11377</v>
      </c>
      <c r="OUN32" s="747" t="s">
        <v>11378</v>
      </c>
      <c r="OUO32" s="747" t="s">
        <v>11379</v>
      </c>
      <c r="OUP32" s="747" t="s">
        <v>11380</v>
      </c>
      <c r="OUQ32" s="747" t="s">
        <v>11381</v>
      </c>
      <c r="OUR32" s="747" t="s">
        <v>11382</v>
      </c>
      <c r="OUS32" s="747" t="s">
        <v>11383</v>
      </c>
      <c r="OUT32" s="747" t="s">
        <v>11384</v>
      </c>
      <c r="OUU32" s="747" t="s">
        <v>11385</v>
      </c>
      <c r="OUV32" s="747" t="s">
        <v>11386</v>
      </c>
      <c r="OUW32" s="747" t="s">
        <v>11387</v>
      </c>
      <c r="OUX32" s="747" t="s">
        <v>11388</v>
      </c>
      <c r="OUY32" s="747" t="s">
        <v>11389</v>
      </c>
      <c r="OUZ32" s="747" t="s">
        <v>11390</v>
      </c>
      <c r="OVA32" s="747" t="s">
        <v>11391</v>
      </c>
      <c r="OVB32" s="747" t="s">
        <v>11392</v>
      </c>
      <c r="OVC32" s="747" t="s">
        <v>11393</v>
      </c>
      <c r="OVD32" s="747" t="s">
        <v>11394</v>
      </c>
      <c r="OVE32" s="747" t="s">
        <v>11395</v>
      </c>
      <c r="OVF32" s="747" t="s">
        <v>11396</v>
      </c>
      <c r="OVG32" s="747" t="s">
        <v>11397</v>
      </c>
      <c r="OVH32" s="747" t="s">
        <v>11398</v>
      </c>
      <c r="OVI32" s="747" t="s">
        <v>11399</v>
      </c>
      <c r="OVJ32" s="747" t="s">
        <v>11400</v>
      </c>
      <c r="OVK32" s="747" t="s">
        <v>11401</v>
      </c>
      <c r="OVL32" s="747" t="s">
        <v>11402</v>
      </c>
      <c r="OVM32" s="747" t="s">
        <v>11403</v>
      </c>
      <c r="OVN32" s="747" t="s">
        <v>11404</v>
      </c>
      <c r="OVO32" s="747" t="s">
        <v>11405</v>
      </c>
      <c r="OVP32" s="747" t="s">
        <v>11406</v>
      </c>
      <c r="OVQ32" s="747" t="s">
        <v>11407</v>
      </c>
      <c r="OVR32" s="747" t="s">
        <v>11408</v>
      </c>
      <c r="OVS32" s="747" t="s">
        <v>11409</v>
      </c>
      <c r="OVT32" s="747" t="s">
        <v>11410</v>
      </c>
      <c r="OVU32" s="747" t="s">
        <v>11411</v>
      </c>
      <c r="OVV32" s="747" t="s">
        <v>11412</v>
      </c>
      <c r="OVW32" s="747" t="s">
        <v>11413</v>
      </c>
      <c r="OVX32" s="747" t="s">
        <v>11414</v>
      </c>
      <c r="OVY32" s="747" t="s">
        <v>11415</v>
      </c>
      <c r="OVZ32" s="747" t="s">
        <v>11416</v>
      </c>
      <c r="OWA32" s="747" t="s">
        <v>11417</v>
      </c>
      <c r="OWB32" s="747" t="s">
        <v>11418</v>
      </c>
      <c r="OWC32" s="747" t="s">
        <v>11419</v>
      </c>
      <c r="OWD32" s="747" t="s">
        <v>11420</v>
      </c>
      <c r="OWE32" s="747" t="s">
        <v>11421</v>
      </c>
      <c r="OWF32" s="747" t="s">
        <v>11422</v>
      </c>
      <c r="OWG32" s="747" t="s">
        <v>11423</v>
      </c>
      <c r="OWH32" s="747" t="s">
        <v>11424</v>
      </c>
      <c r="OWI32" s="747" t="s">
        <v>11425</v>
      </c>
      <c r="OWJ32" s="747" t="s">
        <v>11426</v>
      </c>
      <c r="OWK32" s="747" t="s">
        <v>11427</v>
      </c>
      <c r="OWL32" s="747" t="s">
        <v>11428</v>
      </c>
      <c r="OWM32" s="747" t="s">
        <v>11429</v>
      </c>
      <c r="OWN32" s="747" t="s">
        <v>11430</v>
      </c>
      <c r="OWO32" s="747" t="s">
        <v>11431</v>
      </c>
      <c r="OWP32" s="747" t="s">
        <v>11432</v>
      </c>
      <c r="OWQ32" s="747" t="s">
        <v>11433</v>
      </c>
      <c r="OWR32" s="747" t="s">
        <v>11434</v>
      </c>
      <c r="OWS32" s="747" t="s">
        <v>11435</v>
      </c>
      <c r="OWT32" s="747" t="s">
        <v>11436</v>
      </c>
      <c r="OWU32" s="747" t="s">
        <v>11437</v>
      </c>
      <c r="OWV32" s="747" t="s">
        <v>11438</v>
      </c>
      <c r="OWW32" s="747" t="s">
        <v>11439</v>
      </c>
      <c r="OWX32" s="747" t="s">
        <v>11440</v>
      </c>
      <c r="OWY32" s="747" t="s">
        <v>11441</v>
      </c>
      <c r="OWZ32" s="747" t="s">
        <v>11442</v>
      </c>
      <c r="OXA32" s="747" t="s">
        <v>11443</v>
      </c>
      <c r="OXB32" s="747" t="s">
        <v>11444</v>
      </c>
      <c r="OXC32" s="747" t="s">
        <v>11445</v>
      </c>
      <c r="OXD32" s="747" t="s">
        <v>11446</v>
      </c>
      <c r="OXE32" s="747" t="s">
        <v>11447</v>
      </c>
      <c r="OXF32" s="747" t="s">
        <v>11448</v>
      </c>
      <c r="OXG32" s="747" t="s">
        <v>11449</v>
      </c>
      <c r="OXH32" s="747" t="s">
        <v>11450</v>
      </c>
      <c r="OXI32" s="747" t="s">
        <v>11451</v>
      </c>
      <c r="OXJ32" s="747" t="s">
        <v>11452</v>
      </c>
      <c r="OXK32" s="747" t="s">
        <v>11453</v>
      </c>
      <c r="OXL32" s="747" t="s">
        <v>11454</v>
      </c>
      <c r="OXM32" s="747" t="s">
        <v>11455</v>
      </c>
      <c r="OXN32" s="747" t="s">
        <v>11456</v>
      </c>
      <c r="OXO32" s="747" t="s">
        <v>11457</v>
      </c>
      <c r="OXP32" s="747" t="s">
        <v>11458</v>
      </c>
      <c r="OXQ32" s="747" t="s">
        <v>11459</v>
      </c>
      <c r="OXR32" s="747" t="s">
        <v>11460</v>
      </c>
      <c r="OXS32" s="747" t="s">
        <v>11461</v>
      </c>
      <c r="OXT32" s="747" t="s">
        <v>11462</v>
      </c>
      <c r="OXU32" s="747" t="s">
        <v>11463</v>
      </c>
      <c r="OXV32" s="747" t="s">
        <v>11464</v>
      </c>
      <c r="OXW32" s="747" t="s">
        <v>11465</v>
      </c>
      <c r="OXX32" s="747" t="s">
        <v>11466</v>
      </c>
      <c r="OXY32" s="747" t="s">
        <v>11467</v>
      </c>
      <c r="OXZ32" s="747" t="s">
        <v>11468</v>
      </c>
      <c r="OYA32" s="747" t="s">
        <v>11469</v>
      </c>
      <c r="OYB32" s="747" t="s">
        <v>11470</v>
      </c>
      <c r="OYC32" s="747" t="s">
        <v>11471</v>
      </c>
      <c r="OYD32" s="747" t="s">
        <v>11472</v>
      </c>
      <c r="OYE32" s="747" t="s">
        <v>11473</v>
      </c>
      <c r="OYF32" s="747" t="s">
        <v>11474</v>
      </c>
      <c r="OYG32" s="747" t="s">
        <v>11475</v>
      </c>
      <c r="OYH32" s="747" t="s">
        <v>11476</v>
      </c>
      <c r="OYI32" s="747" t="s">
        <v>11477</v>
      </c>
      <c r="OYJ32" s="747" t="s">
        <v>11478</v>
      </c>
      <c r="OYK32" s="747" t="s">
        <v>11479</v>
      </c>
      <c r="OYL32" s="747" t="s">
        <v>11480</v>
      </c>
      <c r="OYM32" s="747" t="s">
        <v>11481</v>
      </c>
      <c r="OYN32" s="747" t="s">
        <v>11482</v>
      </c>
      <c r="OYO32" s="747" t="s">
        <v>11483</v>
      </c>
      <c r="OYP32" s="747" t="s">
        <v>11484</v>
      </c>
      <c r="OYQ32" s="747" t="s">
        <v>11485</v>
      </c>
      <c r="OYR32" s="747" t="s">
        <v>11486</v>
      </c>
      <c r="OYS32" s="747" t="s">
        <v>11487</v>
      </c>
      <c r="OYT32" s="747" t="s">
        <v>11488</v>
      </c>
      <c r="OYU32" s="747" t="s">
        <v>11489</v>
      </c>
      <c r="OYV32" s="747" t="s">
        <v>11490</v>
      </c>
      <c r="OYW32" s="747" t="s">
        <v>11491</v>
      </c>
      <c r="OYX32" s="747" t="s">
        <v>11492</v>
      </c>
      <c r="OYY32" s="747" t="s">
        <v>11493</v>
      </c>
      <c r="OYZ32" s="747" t="s">
        <v>11494</v>
      </c>
      <c r="OZA32" s="747" t="s">
        <v>11495</v>
      </c>
      <c r="OZB32" s="747" t="s">
        <v>11496</v>
      </c>
      <c r="OZC32" s="747" t="s">
        <v>11497</v>
      </c>
      <c r="OZD32" s="747" t="s">
        <v>11498</v>
      </c>
      <c r="OZE32" s="747" t="s">
        <v>11499</v>
      </c>
      <c r="OZF32" s="747" t="s">
        <v>11500</v>
      </c>
      <c r="OZG32" s="747" t="s">
        <v>11501</v>
      </c>
      <c r="OZH32" s="747" t="s">
        <v>11502</v>
      </c>
      <c r="OZI32" s="747" t="s">
        <v>11503</v>
      </c>
      <c r="OZJ32" s="747" t="s">
        <v>11504</v>
      </c>
      <c r="OZK32" s="747" t="s">
        <v>11505</v>
      </c>
      <c r="OZL32" s="747" t="s">
        <v>11506</v>
      </c>
      <c r="OZM32" s="747" t="s">
        <v>11507</v>
      </c>
      <c r="OZN32" s="747" t="s">
        <v>11508</v>
      </c>
      <c r="OZO32" s="747" t="s">
        <v>11509</v>
      </c>
      <c r="OZP32" s="747" t="s">
        <v>11510</v>
      </c>
      <c r="OZQ32" s="747" t="s">
        <v>11511</v>
      </c>
      <c r="OZR32" s="747" t="s">
        <v>11512</v>
      </c>
      <c r="OZS32" s="747" t="s">
        <v>11513</v>
      </c>
      <c r="OZT32" s="747" t="s">
        <v>11514</v>
      </c>
      <c r="OZU32" s="747" t="s">
        <v>11515</v>
      </c>
      <c r="OZV32" s="747" t="s">
        <v>11516</v>
      </c>
      <c r="OZW32" s="747" t="s">
        <v>11517</v>
      </c>
      <c r="OZX32" s="747" t="s">
        <v>11518</v>
      </c>
      <c r="OZY32" s="747" t="s">
        <v>11519</v>
      </c>
      <c r="OZZ32" s="747" t="s">
        <v>11520</v>
      </c>
      <c r="PAA32" s="747" t="s">
        <v>11521</v>
      </c>
      <c r="PAB32" s="747" t="s">
        <v>11522</v>
      </c>
      <c r="PAC32" s="747" t="s">
        <v>11523</v>
      </c>
      <c r="PAD32" s="747" t="s">
        <v>11524</v>
      </c>
      <c r="PAE32" s="747" t="s">
        <v>11525</v>
      </c>
      <c r="PAF32" s="747" t="s">
        <v>11526</v>
      </c>
      <c r="PAG32" s="747" t="s">
        <v>11527</v>
      </c>
      <c r="PAH32" s="747" t="s">
        <v>11528</v>
      </c>
      <c r="PAI32" s="747" t="s">
        <v>11529</v>
      </c>
      <c r="PAJ32" s="747" t="s">
        <v>11530</v>
      </c>
      <c r="PAK32" s="747" t="s">
        <v>11531</v>
      </c>
      <c r="PAL32" s="747" t="s">
        <v>11532</v>
      </c>
      <c r="PAM32" s="747" t="s">
        <v>11533</v>
      </c>
      <c r="PAN32" s="747" t="s">
        <v>11534</v>
      </c>
      <c r="PAO32" s="747" t="s">
        <v>11535</v>
      </c>
      <c r="PAP32" s="747" t="s">
        <v>11536</v>
      </c>
      <c r="PAQ32" s="747" t="s">
        <v>11537</v>
      </c>
      <c r="PAR32" s="747" t="s">
        <v>11538</v>
      </c>
      <c r="PAS32" s="747" t="s">
        <v>11539</v>
      </c>
      <c r="PAT32" s="747" t="s">
        <v>11540</v>
      </c>
      <c r="PAU32" s="747" t="s">
        <v>11541</v>
      </c>
      <c r="PAV32" s="747" t="s">
        <v>11542</v>
      </c>
      <c r="PAW32" s="747" t="s">
        <v>11543</v>
      </c>
      <c r="PAX32" s="747" t="s">
        <v>11544</v>
      </c>
      <c r="PAY32" s="747" t="s">
        <v>11545</v>
      </c>
      <c r="PAZ32" s="747" t="s">
        <v>11546</v>
      </c>
      <c r="PBA32" s="747" t="s">
        <v>11547</v>
      </c>
      <c r="PBB32" s="747" t="s">
        <v>11548</v>
      </c>
      <c r="PBC32" s="747" t="s">
        <v>11549</v>
      </c>
      <c r="PBD32" s="747" t="s">
        <v>11550</v>
      </c>
      <c r="PBE32" s="747" t="s">
        <v>11551</v>
      </c>
      <c r="PBF32" s="747" t="s">
        <v>11552</v>
      </c>
      <c r="PBG32" s="747" t="s">
        <v>11553</v>
      </c>
      <c r="PBH32" s="747" t="s">
        <v>11554</v>
      </c>
      <c r="PBI32" s="747" t="s">
        <v>11555</v>
      </c>
      <c r="PBJ32" s="747" t="s">
        <v>11556</v>
      </c>
      <c r="PBK32" s="747" t="s">
        <v>11557</v>
      </c>
      <c r="PBL32" s="747" t="s">
        <v>11558</v>
      </c>
      <c r="PBM32" s="747" t="s">
        <v>11559</v>
      </c>
      <c r="PBN32" s="747" t="s">
        <v>11560</v>
      </c>
      <c r="PBO32" s="747" t="s">
        <v>11561</v>
      </c>
      <c r="PBP32" s="747" t="s">
        <v>11562</v>
      </c>
      <c r="PBQ32" s="747" t="s">
        <v>11563</v>
      </c>
      <c r="PBR32" s="747" t="s">
        <v>11564</v>
      </c>
      <c r="PBS32" s="747" t="s">
        <v>11565</v>
      </c>
      <c r="PBT32" s="747" t="s">
        <v>11566</v>
      </c>
      <c r="PBU32" s="747" t="s">
        <v>11567</v>
      </c>
      <c r="PBV32" s="747" t="s">
        <v>11568</v>
      </c>
      <c r="PBW32" s="747" t="s">
        <v>11569</v>
      </c>
      <c r="PBX32" s="747" t="s">
        <v>11570</v>
      </c>
      <c r="PBY32" s="747" t="s">
        <v>11571</v>
      </c>
      <c r="PBZ32" s="747" t="s">
        <v>11572</v>
      </c>
      <c r="PCA32" s="747" t="s">
        <v>11573</v>
      </c>
      <c r="PCB32" s="747" t="s">
        <v>11574</v>
      </c>
      <c r="PCC32" s="747" t="s">
        <v>11575</v>
      </c>
      <c r="PCD32" s="747" t="s">
        <v>11576</v>
      </c>
      <c r="PCE32" s="747" t="s">
        <v>11577</v>
      </c>
      <c r="PCF32" s="747" t="s">
        <v>11578</v>
      </c>
      <c r="PCG32" s="747" t="s">
        <v>11579</v>
      </c>
      <c r="PCH32" s="747" t="s">
        <v>11580</v>
      </c>
      <c r="PCI32" s="747" t="s">
        <v>11581</v>
      </c>
      <c r="PCJ32" s="747" t="s">
        <v>11582</v>
      </c>
      <c r="PCK32" s="747" t="s">
        <v>11583</v>
      </c>
      <c r="PCL32" s="747" t="s">
        <v>11584</v>
      </c>
      <c r="PCM32" s="747" t="s">
        <v>11585</v>
      </c>
      <c r="PCN32" s="747" t="s">
        <v>11586</v>
      </c>
      <c r="PCO32" s="747" t="s">
        <v>11587</v>
      </c>
      <c r="PCP32" s="747" t="s">
        <v>11588</v>
      </c>
      <c r="PCQ32" s="747" t="s">
        <v>11589</v>
      </c>
      <c r="PCR32" s="747" t="s">
        <v>11590</v>
      </c>
      <c r="PCS32" s="747" t="s">
        <v>11591</v>
      </c>
      <c r="PCT32" s="747" t="s">
        <v>11592</v>
      </c>
      <c r="PCU32" s="747" t="s">
        <v>11593</v>
      </c>
      <c r="PCV32" s="747" t="s">
        <v>11594</v>
      </c>
      <c r="PCW32" s="747" t="s">
        <v>11595</v>
      </c>
      <c r="PCX32" s="747" t="s">
        <v>11596</v>
      </c>
      <c r="PCY32" s="747" t="s">
        <v>11597</v>
      </c>
      <c r="PCZ32" s="747" t="s">
        <v>11598</v>
      </c>
      <c r="PDA32" s="747" t="s">
        <v>11599</v>
      </c>
      <c r="PDB32" s="747" t="s">
        <v>11600</v>
      </c>
      <c r="PDC32" s="747" t="s">
        <v>11601</v>
      </c>
      <c r="PDD32" s="747" t="s">
        <v>11602</v>
      </c>
      <c r="PDE32" s="747" t="s">
        <v>11603</v>
      </c>
      <c r="PDF32" s="747" t="s">
        <v>11604</v>
      </c>
      <c r="PDG32" s="747" t="s">
        <v>11605</v>
      </c>
      <c r="PDH32" s="747" t="s">
        <v>11606</v>
      </c>
      <c r="PDI32" s="747" t="s">
        <v>11607</v>
      </c>
      <c r="PDJ32" s="747" t="s">
        <v>11608</v>
      </c>
      <c r="PDK32" s="747" t="s">
        <v>11609</v>
      </c>
      <c r="PDL32" s="747" t="s">
        <v>11610</v>
      </c>
      <c r="PDM32" s="747" t="s">
        <v>11611</v>
      </c>
      <c r="PDN32" s="747" t="s">
        <v>11612</v>
      </c>
      <c r="PDO32" s="747" t="s">
        <v>11613</v>
      </c>
      <c r="PDP32" s="747" t="s">
        <v>11614</v>
      </c>
      <c r="PDQ32" s="747" t="s">
        <v>11615</v>
      </c>
      <c r="PDR32" s="747" t="s">
        <v>11616</v>
      </c>
      <c r="PDS32" s="747" t="s">
        <v>11617</v>
      </c>
      <c r="PDT32" s="747" t="s">
        <v>11618</v>
      </c>
      <c r="PDU32" s="747" t="s">
        <v>11619</v>
      </c>
      <c r="PDV32" s="747" t="s">
        <v>11620</v>
      </c>
      <c r="PDW32" s="747" t="s">
        <v>11621</v>
      </c>
      <c r="PDX32" s="747" t="s">
        <v>11622</v>
      </c>
      <c r="PDY32" s="747" t="s">
        <v>11623</v>
      </c>
      <c r="PDZ32" s="747" t="s">
        <v>11624</v>
      </c>
      <c r="PEA32" s="747" t="s">
        <v>11625</v>
      </c>
      <c r="PEB32" s="747" t="s">
        <v>11626</v>
      </c>
      <c r="PEC32" s="747" t="s">
        <v>11627</v>
      </c>
      <c r="PED32" s="747" t="s">
        <v>11628</v>
      </c>
      <c r="PEE32" s="747" t="s">
        <v>11629</v>
      </c>
      <c r="PEF32" s="747" t="s">
        <v>11630</v>
      </c>
      <c r="PEG32" s="747" t="s">
        <v>11631</v>
      </c>
      <c r="PEH32" s="747" t="s">
        <v>11632</v>
      </c>
      <c r="PEI32" s="747" t="s">
        <v>11633</v>
      </c>
      <c r="PEJ32" s="747" t="s">
        <v>11634</v>
      </c>
      <c r="PEK32" s="747" t="s">
        <v>11635</v>
      </c>
      <c r="PEL32" s="747" t="s">
        <v>11636</v>
      </c>
      <c r="PEM32" s="747" t="s">
        <v>11637</v>
      </c>
      <c r="PEN32" s="747" t="s">
        <v>11638</v>
      </c>
      <c r="PEO32" s="747" t="s">
        <v>11639</v>
      </c>
      <c r="PEP32" s="747" t="s">
        <v>11640</v>
      </c>
      <c r="PEQ32" s="747" t="s">
        <v>11641</v>
      </c>
      <c r="PER32" s="747" t="s">
        <v>11642</v>
      </c>
      <c r="PES32" s="747" t="s">
        <v>11643</v>
      </c>
      <c r="PET32" s="747" t="s">
        <v>11644</v>
      </c>
      <c r="PEU32" s="747" t="s">
        <v>11645</v>
      </c>
      <c r="PEV32" s="747" t="s">
        <v>11646</v>
      </c>
      <c r="PEW32" s="747" t="s">
        <v>11647</v>
      </c>
      <c r="PEX32" s="747" t="s">
        <v>11648</v>
      </c>
      <c r="PEY32" s="747" t="s">
        <v>11649</v>
      </c>
      <c r="PEZ32" s="747" t="s">
        <v>11650</v>
      </c>
      <c r="PFA32" s="747" t="s">
        <v>11651</v>
      </c>
      <c r="PFB32" s="747" t="s">
        <v>11652</v>
      </c>
      <c r="PFC32" s="747" t="s">
        <v>11653</v>
      </c>
      <c r="PFD32" s="747" t="s">
        <v>11654</v>
      </c>
      <c r="PFE32" s="747" t="s">
        <v>11655</v>
      </c>
      <c r="PFF32" s="747" t="s">
        <v>11656</v>
      </c>
      <c r="PFG32" s="747" t="s">
        <v>11657</v>
      </c>
      <c r="PFH32" s="747" t="s">
        <v>11658</v>
      </c>
      <c r="PFI32" s="747" t="s">
        <v>11659</v>
      </c>
      <c r="PFJ32" s="747" t="s">
        <v>11660</v>
      </c>
      <c r="PFK32" s="747" t="s">
        <v>11661</v>
      </c>
      <c r="PFL32" s="747" t="s">
        <v>11662</v>
      </c>
      <c r="PFM32" s="747" t="s">
        <v>11663</v>
      </c>
      <c r="PFN32" s="747" t="s">
        <v>11664</v>
      </c>
      <c r="PFO32" s="747" t="s">
        <v>11665</v>
      </c>
      <c r="PFP32" s="747" t="s">
        <v>11666</v>
      </c>
      <c r="PFQ32" s="747" t="s">
        <v>11667</v>
      </c>
      <c r="PFR32" s="747" t="s">
        <v>11668</v>
      </c>
      <c r="PFS32" s="747" t="s">
        <v>11669</v>
      </c>
      <c r="PFT32" s="747" t="s">
        <v>11670</v>
      </c>
      <c r="PFU32" s="747" t="s">
        <v>11671</v>
      </c>
      <c r="PFV32" s="747" t="s">
        <v>11672</v>
      </c>
      <c r="PFW32" s="747" t="s">
        <v>11673</v>
      </c>
      <c r="PFX32" s="747" t="s">
        <v>11674</v>
      </c>
      <c r="PFY32" s="747" t="s">
        <v>11675</v>
      </c>
      <c r="PFZ32" s="747" t="s">
        <v>11676</v>
      </c>
      <c r="PGA32" s="747" t="s">
        <v>11677</v>
      </c>
      <c r="PGB32" s="747" t="s">
        <v>11678</v>
      </c>
      <c r="PGC32" s="747" t="s">
        <v>11679</v>
      </c>
      <c r="PGD32" s="747" t="s">
        <v>11680</v>
      </c>
      <c r="PGE32" s="747" t="s">
        <v>11681</v>
      </c>
      <c r="PGF32" s="747" t="s">
        <v>11682</v>
      </c>
      <c r="PGG32" s="747" t="s">
        <v>11683</v>
      </c>
      <c r="PGH32" s="747" t="s">
        <v>11684</v>
      </c>
      <c r="PGI32" s="747" t="s">
        <v>11685</v>
      </c>
      <c r="PGJ32" s="747" t="s">
        <v>11686</v>
      </c>
      <c r="PGK32" s="747" t="s">
        <v>11687</v>
      </c>
      <c r="PGL32" s="747" t="s">
        <v>11688</v>
      </c>
      <c r="PGM32" s="747" t="s">
        <v>11689</v>
      </c>
      <c r="PGN32" s="747" t="s">
        <v>11690</v>
      </c>
      <c r="PGO32" s="747" t="s">
        <v>11691</v>
      </c>
      <c r="PGP32" s="747" t="s">
        <v>11692</v>
      </c>
      <c r="PGQ32" s="747" t="s">
        <v>11693</v>
      </c>
      <c r="PGR32" s="747" t="s">
        <v>11694</v>
      </c>
      <c r="PGS32" s="747" t="s">
        <v>11695</v>
      </c>
      <c r="PGT32" s="747" t="s">
        <v>11696</v>
      </c>
      <c r="PGU32" s="747" t="s">
        <v>11697</v>
      </c>
      <c r="PGV32" s="747" t="s">
        <v>11698</v>
      </c>
      <c r="PGW32" s="747" t="s">
        <v>11699</v>
      </c>
      <c r="PGX32" s="747" t="s">
        <v>11700</v>
      </c>
      <c r="PGY32" s="747" t="s">
        <v>11701</v>
      </c>
      <c r="PGZ32" s="747" t="s">
        <v>11702</v>
      </c>
      <c r="PHA32" s="747" t="s">
        <v>11703</v>
      </c>
      <c r="PHB32" s="747" t="s">
        <v>11704</v>
      </c>
      <c r="PHC32" s="747" t="s">
        <v>11705</v>
      </c>
      <c r="PHD32" s="747" t="s">
        <v>11706</v>
      </c>
      <c r="PHE32" s="747" t="s">
        <v>11707</v>
      </c>
      <c r="PHF32" s="747" t="s">
        <v>11708</v>
      </c>
      <c r="PHG32" s="747" t="s">
        <v>11709</v>
      </c>
      <c r="PHH32" s="747" t="s">
        <v>11710</v>
      </c>
      <c r="PHI32" s="747" t="s">
        <v>11711</v>
      </c>
      <c r="PHJ32" s="747" t="s">
        <v>11712</v>
      </c>
      <c r="PHK32" s="747" t="s">
        <v>11713</v>
      </c>
      <c r="PHL32" s="747" t="s">
        <v>11714</v>
      </c>
      <c r="PHM32" s="747" t="s">
        <v>11715</v>
      </c>
      <c r="PHN32" s="747" t="s">
        <v>11716</v>
      </c>
      <c r="PHO32" s="747" t="s">
        <v>11717</v>
      </c>
      <c r="PHP32" s="747" t="s">
        <v>11718</v>
      </c>
      <c r="PHQ32" s="747" t="s">
        <v>11719</v>
      </c>
      <c r="PHR32" s="747" t="s">
        <v>11720</v>
      </c>
      <c r="PHS32" s="747" t="s">
        <v>11721</v>
      </c>
      <c r="PHT32" s="747" t="s">
        <v>11722</v>
      </c>
      <c r="PHU32" s="747" t="s">
        <v>11723</v>
      </c>
      <c r="PHV32" s="747" t="s">
        <v>11724</v>
      </c>
      <c r="PHW32" s="747" t="s">
        <v>11725</v>
      </c>
      <c r="PHX32" s="747" t="s">
        <v>11726</v>
      </c>
      <c r="PHY32" s="747" t="s">
        <v>11727</v>
      </c>
      <c r="PHZ32" s="747" t="s">
        <v>11728</v>
      </c>
      <c r="PIA32" s="747" t="s">
        <v>11729</v>
      </c>
      <c r="PIB32" s="747" t="s">
        <v>11730</v>
      </c>
      <c r="PIC32" s="747" t="s">
        <v>11731</v>
      </c>
      <c r="PID32" s="747" t="s">
        <v>11732</v>
      </c>
      <c r="PIE32" s="747" t="s">
        <v>11733</v>
      </c>
      <c r="PIF32" s="747" t="s">
        <v>11734</v>
      </c>
      <c r="PIG32" s="747" t="s">
        <v>11735</v>
      </c>
      <c r="PIH32" s="747" t="s">
        <v>11736</v>
      </c>
      <c r="PII32" s="747" t="s">
        <v>11737</v>
      </c>
      <c r="PIJ32" s="747" t="s">
        <v>11738</v>
      </c>
      <c r="PIK32" s="747" t="s">
        <v>11739</v>
      </c>
      <c r="PIL32" s="747" t="s">
        <v>11740</v>
      </c>
      <c r="PIM32" s="747" t="s">
        <v>11741</v>
      </c>
      <c r="PIN32" s="747" t="s">
        <v>11742</v>
      </c>
      <c r="PIO32" s="747" t="s">
        <v>11743</v>
      </c>
      <c r="PIP32" s="747" t="s">
        <v>11744</v>
      </c>
      <c r="PIQ32" s="747" t="s">
        <v>11745</v>
      </c>
      <c r="PIR32" s="747" t="s">
        <v>11746</v>
      </c>
      <c r="PIS32" s="747" t="s">
        <v>11747</v>
      </c>
      <c r="PIT32" s="747" t="s">
        <v>11748</v>
      </c>
      <c r="PIU32" s="747" t="s">
        <v>11749</v>
      </c>
      <c r="PIV32" s="747" t="s">
        <v>11750</v>
      </c>
      <c r="PIW32" s="747" t="s">
        <v>11751</v>
      </c>
      <c r="PIX32" s="747" t="s">
        <v>11752</v>
      </c>
      <c r="PIY32" s="747" t="s">
        <v>11753</v>
      </c>
      <c r="PIZ32" s="747" t="s">
        <v>11754</v>
      </c>
      <c r="PJA32" s="747" t="s">
        <v>11755</v>
      </c>
      <c r="PJB32" s="747" t="s">
        <v>11756</v>
      </c>
      <c r="PJC32" s="747" t="s">
        <v>11757</v>
      </c>
      <c r="PJD32" s="747" t="s">
        <v>11758</v>
      </c>
      <c r="PJE32" s="747" t="s">
        <v>11759</v>
      </c>
      <c r="PJF32" s="747" t="s">
        <v>11760</v>
      </c>
      <c r="PJG32" s="747" t="s">
        <v>11761</v>
      </c>
      <c r="PJH32" s="747" t="s">
        <v>11762</v>
      </c>
      <c r="PJI32" s="747" t="s">
        <v>11763</v>
      </c>
      <c r="PJJ32" s="747" t="s">
        <v>11764</v>
      </c>
      <c r="PJK32" s="747" t="s">
        <v>11765</v>
      </c>
      <c r="PJL32" s="747" t="s">
        <v>11766</v>
      </c>
      <c r="PJM32" s="747" t="s">
        <v>11767</v>
      </c>
      <c r="PJN32" s="747" t="s">
        <v>11768</v>
      </c>
      <c r="PJO32" s="747" t="s">
        <v>11769</v>
      </c>
      <c r="PJP32" s="747" t="s">
        <v>11770</v>
      </c>
      <c r="PJQ32" s="747" t="s">
        <v>11771</v>
      </c>
      <c r="PJR32" s="747" t="s">
        <v>11772</v>
      </c>
      <c r="PJS32" s="747" t="s">
        <v>11773</v>
      </c>
      <c r="PJT32" s="747" t="s">
        <v>11774</v>
      </c>
      <c r="PJU32" s="747" t="s">
        <v>11775</v>
      </c>
      <c r="PJV32" s="747" t="s">
        <v>11776</v>
      </c>
      <c r="PJW32" s="747" t="s">
        <v>11777</v>
      </c>
      <c r="PJX32" s="747" t="s">
        <v>11778</v>
      </c>
      <c r="PJY32" s="747" t="s">
        <v>11779</v>
      </c>
      <c r="PJZ32" s="747" t="s">
        <v>11780</v>
      </c>
      <c r="PKA32" s="747" t="s">
        <v>11781</v>
      </c>
      <c r="PKB32" s="747" t="s">
        <v>11782</v>
      </c>
      <c r="PKC32" s="747" t="s">
        <v>11783</v>
      </c>
      <c r="PKD32" s="747" t="s">
        <v>11784</v>
      </c>
      <c r="PKE32" s="747" t="s">
        <v>11785</v>
      </c>
      <c r="PKF32" s="747" t="s">
        <v>11786</v>
      </c>
      <c r="PKG32" s="747" t="s">
        <v>11787</v>
      </c>
      <c r="PKH32" s="747" t="s">
        <v>11788</v>
      </c>
      <c r="PKI32" s="747" t="s">
        <v>11789</v>
      </c>
      <c r="PKJ32" s="747" t="s">
        <v>11790</v>
      </c>
      <c r="PKK32" s="747" t="s">
        <v>11791</v>
      </c>
      <c r="PKL32" s="747" t="s">
        <v>11792</v>
      </c>
      <c r="PKM32" s="747" t="s">
        <v>11793</v>
      </c>
      <c r="PKN32" s="747" t="s">
        <v>11794</v>
      </c>
      <c r="PKO32" s="747" t="s">
        <v>11795</v>
      </c>
      <c r="PKP32" s="747" t="s">
        <v>11796</v>
      </c>
      <c r="PKQ32" s="747" t="s">
        <v>11797</v>
      </c>
      <c r="PKR32" s="747" t="s">
        <v>11798</v>
      </c>
      <c r="PKS32" s="747" t="s">
        <v>11799</v>
      </c>
      <c r="PKT32" s="747" t="s">
        <v>11800</v>
      </c>
      <c r="PKU32" s="747" t="s">
        <v>11801</v>
      </c>
      <c r="PKV32" s="747" t="s">
        <v>11802</v>
      </c>
      <c r="PKW32" s="747" t="s">
        <v>11803</v>
      </c>
      <c r="PKX32" s="747" t="s">
        <v>11804</v>
      </c>
      <c r="PKY32" s="747" t="s">
        <v>11805</v>
      </c>
      <c r="PKZ32" s="747" t="s">
        <v>11806</v>
      </c>
      <c r="PLA32" s="747" t="s">
        <v>11807</v>
      </c>
      <c r="PLB32" s="747" t="s">
        <v>11808</v>
      </c>
      <c r="PLC32" s="747" t="s">
        <v>11809</v>
      </c>
      <c r="PLD32" s="747" t="s">
        <v>11810</v>
      </c>
      <c r="PLE32" s="747" t="s">
        <v>11811</v>
      </c>
      <c r="PLF32" s="747" t="s">
        <v>11812</v>
      </c>
      <c r="PLG32" s="747" t="s">
        <v>11813</v>
      </c>
      <c r="PLH32" s="747" t="s">
        <v>11814</v>
      </c>
      <c r="PLI32" s="747" t="s">
        <v>11815</v>
      </c>
      <c r="PLJ32" s="747" t="s">
        <v>11816</v>
      </c>
      <c r="PLK32" s="747" t="s">
        <v>11817</v>
      </c>
      <c r="PLL32" s="747" t="s">
        <v>11818</v>
      </c>
      <c r="PLM32" s="747" t="s">
        <v>11819</v>
      </c>
      <c r="PLN32" s="747" t="s">
        <v>11820</v>
      </c>
      <c r="PLO32" s="747" t="s">
        <v>11821</v>
      </c>
      <c r="PLP32" s="747" t="s">
        <v>11822</v>
      </c>
      <c r="PLQ32" s="747" t="s">
        <v>11823</v>
      </c>
      <c r="PLR32" s="747" t="s">
        <v>11824</v>
      </c>
      <c r="PLS32" s="747" t="s">
        <v>11825</v>
      </c>
      <c r="PLT32" s="747" t="s">
        <v>11826</v>
      </c>
      <c r="PLU32" s="747" t="s">
        <v>11827</v>
      </c>
      <c r="PLV32" s="747" t="s">
        <v>11828</v>
      </c>
      <c r="PLW32" s="747" t="s">
        <v>11829</v>
      </c>
      <c r="PLX32" s="747" t="s">
        <v>11830</v>
      </c>
      <c r="PLY32" s="747" t="s">
        <v>11831</v>
      </c>
      <c r="PLZ32" s="747" t="s">
        <v>11832</v>
      </c>
      <c r="PMA32" s="747" t="s">
        <v>11833</v>
      </c>
      <c r="PMB32" s="747" t="s">
        <v>11834</v>
      </c>
      <c r="PMC32" s="747" t="s">
        <v>11835</v>
      </c>
      <c r="PMD32" s="747" t="s">
        <v>11836</v>
      </c>
      <c r="PME32" s="747" t="s">
        <v>11837</v>
      </c>
      <c r="PMF32" s="747" t="s">
        <v>11838</v>
      </c>
      <c r="PMG32" s="747" t="s">
        <v>11839</v>
      </c>
      <c r="PMH32" s="747" t="s">
        <v>11840</v>
      </c>
      <c r="PMI32" s="747" t="s">
        <v>11841</v>
      </c>
      <c r="PMJ32" s="747" t="s">
        <v>11842</v>
      </c>
      <c r="PMK32" s="747" t="s">
        <v>11843</v>
      </c>
      <c r="PML32" s="747" t="s">
        <v>11844</v>
      </c>
      <c r="PMM32" s="747" t="s">
        <v>11845</v>
      </c>
      <c r="PMN32" s="747" t="s">
        <v>11846</v>
      </c>
      <c r="PMO32" s="747" t="s">
        <v>11847</v>
      </c>
      <c r="PMP32" s="747" t="s">
        <v>11848</v>
      </c>
      <c r="PMQ32" s="747" t="s">
        <v>11849</v>
      </c>
      <c r="PMR32" s="747" t="s">
        <v>11850</v>
      </c>
      <c r="PMS32" s="747" t="s">
        <v>11851</v>
      </c>
      <c r="PMT32" s="747" t="s">
        <v>11852</v>
      </c>
      <c r="PMU32" s="747" t="s">
        <v>11853</v>
      </c>
      <c r="PMV32" s="747" t="s">
        <v>11854</v>
      </c>
      <c r="PMW32" s="747" t="s">
        <v>11855</v>
      </c>
      <c r="PMX32" s="747" t="s">
        <v>11856</v>
      </c>
      <c r="PMY32" s="747" t="s">
        <v>11857</v>
      </c>
      <c r="PMZ32" s="747" t="s">
        <v>11858</v>
      </c>
      <c r="PNA32" s="747" t="s">
        <v>11859</v>
      </c>
      <c r="PNB32" s="747" t="s">
        <v>11860</v>
      </c>
      <c r="PNC32" s="747" t="s">
        <v>11861</v>
      </c>
      <c r="PND32" s="747" t="s">
        <v>11862</v>
      </c>
      <c r="PNE32" s="747" t="s">
        <v>11863</v>
      </c>
      <c r="PNF32" s="747" t="s">
        <v>11864</v>
      </c>
      <c r="PNG32" s="747" t="s">
        <v>11865</v>
      </c>
      <c r="PNH32" s="747" t="s">
        <v>11866</v>
      </c>
      <c r="PNI32" s="747" t="s">
        <v>11867</v>
      </c>
      <c r="PNJ32" s="747" t="s">
        <v>11868</v>
      </c>
      <c r="PNK32" s="747" t="s">
        <v>11869</v>
      </c>
      <c r="PNL32" s="747" t="s">
        <v>11870</v>
      </c>
      <c r="PNM32" s="747" t="s">
        <v>11871</v>
      </c>
      <c r="PNN32" s="747" t="s">
        <v>11872</v>
      </c>
      <c r="PNO32" s="747" t="s">
        <v>11873</v>
      </c>
      <c r="PNP32" s="747" t="s">
        <v>11874</v>
      </c>
      <c r="PNQ32" s="747" t="s">
        <v>11875</v>
      </c>
      <c r="PNR32" s="747" t="s">
        <v>11876</v>
      </c>
      <c r="PNS32" s="747" t="s">
        <v>11877</v>
      </c>
      <c r="PNT32" s="747" t="s">
        <v>11878</v>
      </c>
      <c r="PNU32" s="747" t="s">
        <v>11879</v>
      </c>
      <c r="PNV32" s="747" t="s">
        <v>11880</v>
      </c>
      <c r="PNW32" s="747" t="s">
        <v>11881</v>
      </c>
      <c r="PNX32" s="747" t="s">
        <v>11882</v>
      </c>
      <c r="PNY32" s="747" t="s">
        <v>11883</v>
      </c>
      <c r="PNZ32" s="747" t="s">
        <v>11884</v>
      </c>
      <c r="POA32" s="747" t="s">
        <v>11885</v>
      </c>
      <c r="POB32" s="747" t="s">
        <v>11886</v>
      </c>
      <c r="POC32" s="747" t="s">
        <v>11887</v>
      </c>
      <c r="POD32" s="747" t="s">
        <v>11888</v>
      </c>
      <c r="POE32" s="747" t="s">
        <v>11889</v>
      </c>
      <c r="POF32" s="747" t="s">
        <v>11890</v>
      </c>
      <c r="POG32" s="747" t="s">
        <v>11891</v>
      </c>
      <c r="POH32" s="747" t="s">
        <v>11892</v>
      </c>
      <c r="POI32" s="747" t="s">
        <v>11893</v>
      </c>
      <c r="POJ32" s="747" t="s">
        <v>11894</v>
      </c>
      <c r="POK32" s="747" t="s">
        <v>11895</v>
      </c>
      <c r="POL32" s="747" t="s">
        <v>11896</v>
      </c>
      <c r="POM32" s="747" t="s">
        <v>11897</v>
      </c>
      <c r="PON32" s="747" t="s">
        <v>11898</v>
      </c>
      <c r="POO32" s="747" t="s">
        <v>11899</v>
      </c>
      <c r="POP32" s="747" t="s">
        <v>11900</v>
      </c>
      <c r="POQ32" s="747" t="s">
        <v>11901</v>
      </c>
      <c r="POR32" s="747" t="s">
        <v>11902</v>
      </c>
      <c r="POS32" s="747" t="s">
        <v>11903</v>
      </c>
      <c r="POT32" s="747" t="s">
        <v>11904</v>
      </c>
      <c r="POU32" s="747" t="s">
        <v>11905</v>
      </c>
      <c r="POV32" s="747" t="s">
        <v>11906</v>
      </c>
      <c r="POW32" s="747" t="s">
        <v>11907</v>
      </c>
      <c r="POX32" s="747" t="s">
        <v>11908</v>
      </c>
      <c r="POY32" s="747" t="s">
        <v>11909</v>
      </c>
      <c r="POZ32" s="747" t="s">
        <v>11910</v>
      </c>
      <c r="PPA32" s="747" t="s">
        <v>11911</v>
      </c>
      <c r="PPB32" s="747" t="s">
        <v>11912</v>
      </c>
      <c r="PPC32" s="747" t="s">
        <v>11913</v>
      </c>
      <c r="PPD32" s="747" t="s">
        <v>11914</v>
      </c>
      <c r="PPE32" s="747" t="s">
        <v>11915</v>
      </c>
      <c r="PPF32" s="747" t="s">
        <v>11916</v>
      </c>
      <c r="PPG32" s="747" t="s">
        <v>11917</v>
      </c>
      <c r="PPH32" s="747" t="s">
        <v>11918</v>
      </c>
      <c r="PPI32" s="747" t="s">
        <v>11919</v>
      </c>
      <c r="PPJ32" s="747" t="s">
        <v>11920</v>
      </c>
      <c r="PPK32" s="747" t="s">
        <v>11921</v>
      </c>
      <c r="PPL32" s="747" t="s">
        <v>11922</v>
      </c>
      <c r="PPM32" s="747" t="s">
        <v>11923</v>
      </c>
      <c r="PPN32" s="747" t="s">
        <v>11924</v>
      </c>
      <c r="PPO32" s="747" t="s">
        <v>11925</v>
      </c>
      <c r="PPP32" s="747" t="s">
        <v>11926</v>
      </c>
      <c r="PPQ32" s="747" t="s">
        <v>11927</v>
      </c>
      <c r="PPR32" s="747" t="s">
        <v>11928</v>
      </c>
      <c r="PPS32" s="747" t="s">
        <v>11929</v>
      </c>
      <c r="PPT32" s="747" t="s">
        <v>11930</v>
      </c>
      <c r="PPU32" s="747" t="s">
        <v>11931</v>
      </c>
      <c r="PPV32" s="747" t="s">
        <v>11932</v>
      </c>
      <c r="PPW32" s="747" t="s">
        <v>11933</v>
      </c>
      <c r="PPX32" s="747" t="s">
        <v>11934</v>
      </c>
      <c r="PPY32" s="747" t="s">
        <v>11935</v>
      </c>
      <c r="PPZ32" s="747" t="s">
        <v>11936</v>
      </c>
      <c r="PQA32" s="747" t="s">
        <v>11937</v>
      </c>
      <c r="PQB32" s="747" t="s">
        <v>11938</v>
      </c>
      <c r="PQC32" s="747" t="s">
        <v>11939</v>
      </c>
      <c r="PQD32" s="747" t="s">
        <v>11940</v>
      </c>
      <c r="PQE32" s="747" t="s">
        <v>11941</v>
      </c>
      <c r="PQF32" s="747" t="s">
        <v>11942</v>
      </c>
      <c r="PQG32" s="747" t="s">
        <v>11943</v>
      </c>
      <c r="PQH32" s="747" t="s">
        <v>11944</v>
      </c>
      <c r="PQI32" s="747" t="s">
        <v>11945</v>
      </c>
      <c r="PQJ32" s="747" t="s">
        <v>11946</v>
      </c>
      <c r="PQK32" s="747" t="s">
        <v>11947</v>
      </c>
      <c r="PQL32" s="747" t="s">
        <v>11948</v>
      </c>
      <c r="PQM32" s="747" t="s">
        <v>11949</v>
      </c>
      <c r="PQN32" s="747" t="s">
        <v>11950</v>
      </c>
      <c r="PQO32" s="747" t="s">
        <v>11951</v>
      </c>
      <c r="PQP32" s="747" t="s">
        <v>11952</v>
      </c>
      <c r="PQQ32" s="747" t="s">
        <v>11953</v>
      </c>
      <c r="PQR32" s="747" t="s">
        <v>11954</v>
      </c>
      <c r="PQS32" s="747" t="s">
        <v>11955</v>
      </c>
      <c r="PQT32" s="747" t="s">
        <v>11956</v>
      </c>
      <c r="PQU32" s="747" t="s">
        <v>11957</v>
      </c>
      <c r="PQV32" s="747" t="s">
        <v>11958</v>
      </c>
      <c r="PQW32" s="747" t="s">
        <v>11959</v>
      </c>
      <c r="PQX32" s="747" t="s">
        <v>11960</v>
      </c>
      <c r="PQY32" s="747" t="s">
        <v>11961</v>
      </c>
      <c r="PQZ32" s="747" t="s">
        <v>11962</v>
      </c>
      <c r="PRA32" s="747" t="s">
        <v>11963</v>
      </c>
      <c r="PRB32" s="747" t="s">
        <v>11964</v>
      </c>
      <c r="PRC32" s="747" t="s">
        <v>11965</v>
      </c>
      <c r="PRD32" s="747" t="s">
        <v>11966</v>
      </c>
      <c r="PRE32" s="747" t="s">
        <v>11967</v>
      </c>
      <c r="PRF32" s="747" t="s">
        <v>11968</v>
      </c>
      <c r="PRG32" s="747" t="s">
        <v>11969</v>
      </c>
      <c r="PRH32" s="747" t="s">
        <v>11970</v>
      </c>
      <c r="PRI32" s="747" t="s">
        <v>11971</v>
      </c>
      <c r="PRJ32" s="747" t="s">
        <v>11972</v>
      </c>
      <c r="PRK32" s="747" t="s">
        <v>11973</v>
      </c>
      <c r="PRL32" s="747" t="s">
        <v>11974</v>
      </c>
      <c r="PRM32" s="747" t="s">
        <v>11975</v>
      </c>
      <c r="PRN32" s="747" t="s">
        <v>11976</v>
      </c>
      <c r="PRO32" s="747" t="s">
        <v>11977</v>
      </c>
      <c r="PRP32" s="747" t="s">
        <v>11978</v>
      </c>
      <c r="PRQ32" s="747" t="s">
        <v>11979</v>
      </c>
      <c r="PRR32" s="747" t="s">
        <v>11980</v>
      </c>
      <c r="PRS32" s="747" t="s">
        <v>11981</v>
      </c>
      <c r="PRT32" s="747" t="s">
        <v>11982</v>
      </c>
      <c r="PRU32" s="747" t="s">
        <v>11983</v>
      </c>
      <c r="PRV32" s="747" t="s">
        <v>11984</v>
      </c>
      <c r="PRW32" s="747" t="s">
        <v>11985</v>
      </c>
      <c r="PRX32" s="747" t="s">
        <v>11986</v>
      </c>
      <c r="PRY32" s="747" t="s">
        <v>11987</v>
      </c>
      <c r="PRZ32" s="747" t="s">
        <v>11988</v>
      </c>
      <c r="PSA32" s="747" t="s">
        <v>11989</v>
      </c>
      <c r="PSB32" s="747" t="s">
        <v>11990</v>
      </c>
      <c r="PSC32" s="747" t="s">
        <v>11991</v>
      </c>
      <c r="PSD32" s="747" t="s">
        <v>11992</v>
      </c>
      <c r="PSE32" s="747" t="s">
        <v>11993</v>
      </c>
      <c r="PSF32" s="747" t="s">
        <v>11994</v>
      </c>
      <c r="PSG32" s="747" t="s">
        <v>11995</v>
      </c>
      <c r="PSH32" s="747" t="s">
        <v>11996</v>
      </c>
      <c r="PSI32" s="747" t="s">
        <v>11997</v>
      </c>
      <c r="PSJ32" s="747" t="s">
        <v>11998</v>
      </c>
      <c r="PSK32" s="747" t="s">
        <v>11999</v>
      </c>
      <c r="PSL32" s="747" t="s">
        <v>12000</v>
      </c>
      <c r="PSM32" s="747" t="s">
        <v>12001</v>
      </c>
      <c r="PSN32" s="747" t="s">
        <v>12002</v>
      </c>
      <c r="PSO32" s="747" t="s">
        <v>12003</v>
      </c>
      <c r="PSP32" s="747" t="s">
        <v>12004</v>
      </c>
      <c r="PSQ32" s="747" t="s">
        <v>12005</v>
      </c>
      <c r="PSR32" s="747" t="s">
        <v>12006</v>
      </c>
      <c r="PSS32" s="747" t="s">
        <v>12007</v>
      </c>
      <c r="PST32" s="747" t="s">
        <v>12008</v>
      </c>
      <c r="PSU32" s="747" t="s">
        <v>12009</v>
      </c>
      <c r="PSV32" s="747" t="s">
        <v>12010</v>
      </c>
      <c r="PSW32" s="747" t="s">
        <v>12011</v>
      </c>
      <c r="PSX32" s="747" t="s">
        <v>12012</v>
      </c>
      <c r="PSY32" s="747" t="s">
        <v>12013</v>
      </c>
      <c r="PSZ32" s="747" t="s">
        <v>12014</v>
      </c>
      <c r="PTA32" s="747" t="s">
        <v>12015</v>
      </c>
      <c r="PTB32" s="747" t="s">
        <v>12016</v>
      </c>
      <c r="PTC32" s="747" t="s">
        <v>12017</v>
      </c>
      <c r="PTD32" s="747" t="s">
        <v>12018</v>
      </c>
      <c r="PTE32" s="747" t="s">
        <v>12019</v>
      </c>
      <c r="PTF32" s="747" t="s">
        <v>12020</v>
      </c>
      <c r="PTG32" s="747" t="s">
        <v>12021</v>
      </c>
      <c r="PTH32" s="747" t="s">
        <v>12022</v>
      </c>
      <c r="PTI32" s="747" t="s">
        <v>12023</v>
      </c>
      <c r="PTJ32" s="747" t="s">
        <v>12024</v>
      </c>
      <c r="PTK32" s="747" t="s">
        <v>12025</v>
      </c>
      <c r="PTL32" s="747" t="s">
        <v>12026</v>
      </c>
      <c r="PTM32" s="747" t="s">
        <v>12027</v>
      </c>
      <c r="PTN32" s="747" t="s">
        <v>12028</v>
      </c>
      <c r="PTO32" s="747" t="s">
        <v>12029</v>
      </c>
      <c r="PTP32" s="747" t="s">
        <v>12030</v>
      </c>
      <c r="PTQ32" s="747" t="s">
        <v>12031</v>
      </c>
      <c r="PTR32" s="747" t="s">
        <v>12032</v>
      </c>
      <c r="PTS32" s="747" t="s">
        <v>12033</v>
      </c>
      <c r="PTT32" s="747" t="s">
        <v>12034</v>
      </c>
      <c r="PTU32" s="747" t="s">
        <v>12035</v>
      </c>
      <c r="PTV32" s="747" t="s">
        <v>12036</v>
      </c>
      <c r="PTW32" s="747" t="s">
        <v>12037</v>
      </c>
      <c r="PTX32" s="747" t="s">
        <v>12038</v>
      </c>
      <c r="PTY32" s="747" t="s">
        <v>12039</v>
      </c>
      <c r="PTZ32" s="747" t="s">
        <v>12040</v>
      </c>
      <c r="PUA32" s="747" t="s">
        <v>12041</v>
      </c>
      <c r="PUB32" s="747" t="s">
        <v>12042</v>
      </c>
      <c r="PUC32" s="747" t="s">
        <v>12043</v>
      </c>
      <c r="PUD32" s="747" t="s">
        <v>12044</v>
      </c>
      <c r="PUE32" s="747" t="s">
        <v>12045</v>
      </c>
      <c r="PUF32" s="747" t="s">
        <v>12046</v>
      </c>
      <c r="PUG32" s="747" t="s">
        <v>12047</v>
      </c>
      <c r="PUH32" s="747" t="s">
        <v>12048</v>
      </c>
      <c r="PUI32" s="747" t="s">
        <v>12049</v>
      </c>
      <c r="PUJ32" s="747" t="s">
        <v>12050</v>
      </c>
      <c r="PUK32" s="747" t="s">
        <v>12051</v>
      </c>
      <c r="PUL32" s="747" t="s">
        <v>12052</v>
      </c>
      <c r="PUM32" s="747" t="s">
        <v>12053</v>
      </c>
      <c r="PUN32" s="747" t="s">
        <v>12054</v>
      </c>
      <c r="PUO32" s="747" t="s">
        <v>12055</v>
      </c>
      <c r="PUP32" s="747" t="s">
        <v>12056</v>
      </c>
      <c r="PUQ32" s="747" t="s">
        <v>12057</v>
      </c>
      <c r="PUR32" s="747" t="s">
        <v>12058</v>
      </c>
      <c r="PUS32" s="747" t="s">
        <v>12059</v>
      </c>
      <c r="PUT32" s="747" t="s">
        <v>12060</v>
      </c>
      <c r="PUU32" s="747" t="s">
        <v>12061</v>
      </c>
      <c r="PUV32" s="747" t="s">
        <v>12062</v>
      </c>
      <c r="PUW32" s="747" t="s">
        <v>12063</v>
      </c>
      <c r="PUX32" s="747" t="s">
        <v>12064</v>
      </c>
      <c r="PUY32" s="747" t="s">
        <v>12065</v>
      </c>
      <c r="PUZ32" s="747" t="s">
        <v>12066</v>
      </c>
      <c r="PVA32" s="747" t="s">
        <v>12067</v>
      </c>
      <c r="PVB32" s="747" t="s">
        <v>12068</v>
      </c>
      <c r="PVC32" s="747" t="s">
        <v>12069</v>
      </c>
      <c r="PVD32" s="747" t="s">
        <v>12070</v>
      </c>
      <c r="PVE32" s="747" t="s">
        <v>12071</v>
      </c>
      <c r="PVF32" s="747" t="s">
        <v>12072</v>
      </c>
      <c r="PVG32" s="747" t="s">
        <v>12073</v>
      </c>
      <c r="PVH32" s="747" t="s">
        <v>12074</v>
      </c>
      <c r="PVI32" s="747" t="s">
        <v>12075</v>
      </c>
      <c r="PVJ32" s="747" t="s">
        <v>12076</v>
      </c>
      <c r="PVK32" s="747" t="s">
        <v>12077</v>
      </c>
      <c r="PVL32" s="747" t="s">
        <v>12078</v>
      </c>
      <c r="PVM32" s="747" t="s">
        <v>12079</v>
      </c>
      <c r="PVN32" s="747" t="s">
        <v>12080</v>
      </c>
      <c r="PVO32" s="747" t="s">
        <v>12081</v>
      </c>
      <c r="PVP32" s="747" t="s">
        <v>12082</v>
      </c>
      <c r="PVQ32" s="747" t="s">
        <v>12083</v>
      </c>
      <c r="PVR32" s="747" t="s">
        <v>12084</v>
      </c>
      <c r="PVS32" s="747" t="s">
        <v>12085</v>
      </c>
      <c r="PVT32" s="747" t="s">
        <v>12086</v>
      </c>
      <c r="PVU32" s="747" t="s">
        <v>12087</v>
      </c>
      <c r="PVV32" s="747" t="s">
        <v>12088</v>
      </c>
      <c r="PVW32" s="747" t="s">
        <v>12089</v>
      </c>
      <c r="PVX32" s="747" t="s">
        <v>12090</v>
      </c>
      <c r="PVY32" s="747" t="s">
        <v>12091</v>
      </c>
      <c r="PVZ32" s="747" t="s">
        <v>12092</v>
      </c>
      <c r="PWA32" s="747" t="s">
        <v>12093</v>
      </c>
      <c r="PWB32" s="747" t="s">
        <v>12094</v>
      </c>
      <c r="PWC32" s="747" t="s">
        <v>12095</v>
      </c>
      <c r="PWD32" s="747" t="s">
        <v>12096</v>
      </c>
      <c r="PWE32" s="747" t="s">
        <v>12097</v>
      </c>
      <c r="PWF32" s="747" t="s">
        <v>12098</v>
      </c>
      <c r="PWG32" s="747" t="s">
        <v>12099</v>
      </c>
      <c r="PWH32" s="747" t="s">
        <v>12100</v>
      </c>
      <c r="PWI32" s="747" t="s">
        <v>12101</v>
      </c>
      <c r="PWJ32" s="747" t="s">
        <v>12102</v>
      </c>
      <c r="PWK32" s="747" t="s">
        <v>12103</v>
      </c>
      <c r="PWL32" s="747" t="s">
        <v>12104</v>
      </c>
      <c r="PWM32" s="747" t="s">
        <v>12105</v>
      </c>
      <c r="PWN32" s="747" t="s">
        <v>12106</v>
      </c>
      <c r="PWO32" s="747" t="s">
        <v>12107</v>
      </c>
      <c r="PWP32" s="747" t="s">
        <v>12108</v>
      </c>
      <c r="PWQ32" s="747" t="s">
        <v>12109</v>
      </c>
      <c r="PWR32" s="747" t="s">
        <v>12110</v>
      </c>
      <c r="PWS32" s="747" t="s">
        <v>12111</v>
      </c>
      <c r="PWT32" s="747" t="s">
        <v>12112</v>
      </c>
      <c r="PWU32" s="747" t="s">
        <v>12113</v>
      </c>
      <c r="PWV32" s="747" t="s">
        <v>12114</v>
      </c>
      <c r="PWW32" s="747" t="s">
        <v>12115</v>
      </c>
      <c r="PWX32" s="747" t="s">
        <v>12116</v>
      </c>
      <c r="PWY32" s="747" t="s">
        <v>12117</v>
      </c>
      <c r="PWZ32" s="747" t="s">
        <v>12118</v>
      </c>
      <c r="PXA32" s="747" t="s">
        <v>12119</v>
      </c>
      <c r="PXB32" s="747" t="s">
        <v>12120</v>
      </c>
      <c r="PXC32" s="747" t="s">
        <v>12121</v>
      </c>
      <c r="PXD32" s="747" t="s">
        <v>12122</v>
      </c>
      <c r="PXE32" s="747" t="s">
        <v>12123</v>
      </c>
      <c r="PXF32" s="747" t="s">
        <v>12124</v>
      </c>
      <c r="PXG32" s="747" t="s">
        <v>12125</v>
      </c>
      <c r="PXH32" s="747" t="s">
        <v>12126</v>
      </c>
      <c r="PXI32" s="747" t="s">
        <v>12127</v>
      </c>
      <c r="PXJ32" s="747" t="s">
        <v>12128</v>
      </c>
      <c r="PXK32" s="747" t="s">
        <v>12129</v>
      </c>
      <c r="PXL32" s="747" t="s">
        <v>12130</v>
      </c>
      <c r="PXM32" s="747" t="s">
        <v>12131</v>
      </c>
      <c r="PXN32" s="747" t="s">
        <v>12132</v>
      </c>
      <c r="PXO32" s="747" t="s">
        <v>12133</v>
      </c>
      <c r="PXP32" s="747" t="s">
        <v>12134</v>
      </c>
      <c r="PXQ32" s="747" t="s">
        <v>12135</v>
      </c>
      <c r="PXR32" s="747" t="s">
        <v>12136</v>
      </c>
      <c r="PXS32" s="747" t="s">
        <v>12137</v>
      </c>
      <c r="PXT32" s="747" t="s">
        <v>12138</v>
      </c>
      <c r="PXU32" s="747" t="s">
        <v>12139</v>
      </c>
      <c r="PXV32" s="747" t="s">
        <v>12140</v>
      </c>
      <c r="PXW32" s="747" t="s">
        <v>12141</v>
      </c>
      <c r="PXX32" s="747" t="s">
        <v>12142</v>
      </c>
      <c r="PXY32" s="747" t="s">
        <v>12143</v>
      </c>
      <c r="PXZ32" s="747" t="s">
        <v>12144</v>
      </c>
      <c r="PYA32" s="747" t="s">
        <v>12145</v>
      </c>
      <c r="PYB32" s="747" t="s">
        <v>12146</v>
      </c>
      <c r="PYC32" s="747" t="s">
        <v>12147</v>
      </c>
      <c r="PYD32" s="747" t="s">
        <v>12148</v>
      </c>
      <c r="PYE32" s="747" t="s">
        <v>12149</v>
      </c>
      <c r="PYF32" s="747" t="s">
        <v>12150</v>
      </c>
      <c r="PYG32" s="747" t="s">
        <v>12151</v>
      </c>
      <c r="PYH32" s="747" t="s">
        <v>12152</v>
      </c>
      <c r="PYI32" s="747" t="s">
        <v>12153</v>
      </c>
      <c r="PYJ32" s="747" t="s">
        <v>12154</v>
      </c>
      <c r="PYK32" s="747" t="s">
        <v>12155</v>
      </c>
      <c r="PYL32" s="747" t="s">
        <v>12156</v>
      </c>
      <c r="PYM32" s="747" t="s">
        <v>12157</v>
      </c>
      <c r="PYN32" s="747" t="s">
        <v>12158</v>
      </c>
      <c r="PYO32" s="747" t="s">
        <v>12159</v>
      </c>
      <c r="PYP32" s="747" t="s">
        <v>12160</v>
      </c>
      <c r="PYQ32" s="747" t="s">
        <v>12161</v>
      </c>
      <c r="PYR32" s="747" t="s">
        <v>12162</v>
      </c>
      <c r="PYS32" s="747" t="s">
        <v>12163</v>
      </c>
      <c r="PYT32" s="747" t="s">
        <v>12164</v>
      </c>
      <c r="PYU32" s="747" t="s">
        <v>12165</v>
      </c>
      <c r="PYV32" s="747" t="s">
        <v>12166</v>
      </c>
      <c r="PYW32" s="747" t="s">
        <v>12167</v>
      </c>
      <c r="PYX32" s="747" t="s">
        <v>12168</v>
      </c>
      <c r="PYY32" s="747" t="s">
        <v>12169</v>
      </c>
      <c r="PYZ32" s="747" t="s">
        <v>12170</v>
      </c>
      <c r="PZA32" s="747" t="s">
        <v>12171</v>
      </c>
      <c r="PZB32" s="747" t="s">
        <v>12172</v>
      </c>
      <c r="PZC32" s="747" t="s">
        <v>12173</v>
      </c>
      <c r="PZD32" s="747" t="s">
        <v>12174</v>
      </c>
      <c r="PZE32" s="747" t="s">
        <v>12175</v>
      </c>
      <c r="PZF32" s="747" t="s">
        <v>12176</v>
      </c>
      <c r="PZG32" s="747" t="s">
        <v>12177</v>
      </c>
      <c r="PZH32" s="747" t="s">
        <v>12178</v>
      </c>
      <c r="PZI32" s="747" t="s">
        <v>12179</v>
      </c>
      <c r="PZJ32" s="747" t="s">
        <v>12180</v>
      </c>
      <c r="PZK32" s="747" t="s">
        <v>12181</v>
      </c>
      <c r="PZL32" s="747" t="s">
        <v>12182</v>
      </c>
      <c r="PZM32" s="747" t="s">
        <v>12183</v>
      </c>
      <c r="PZN32" s="747" t="s">
        <v>12184</v>
      </c>
      <c r="PZO32" s="747" t="s">
        <v>12185</v>
      </c>
      <c r="PZP32" s="747" t="s">
        <v>12186</v>
      </c>
      <c r="PZQ32" s="747" t="s">
        <v>12187</v>
      </c>
      <c r="PZR32" s="747" t="s">
        <v>12188</v>
      </c>
      <c r="PZS32" s="747" t="s">
        <v>12189</v>
      </c>
      <c r="PZT32" s="747" t="s">
        <v>12190</v>
      </c>
      <c r="PZU32" s="747" t="s">
        <v>12191</v>
      </c>
      <c r="PZV32" s="747" t="s">
        <v>12192</v>
      </c>
      <c r="PZW32" s="747" t="s">
        <v>12193</v>
      </c>
      <c r="PZX32" s="747" t="s">
        <v>12194</v>
      </c>
      <c r="PZY32" s="747" t="s">
        <v>12195</v>
      </c>
      <c r="PZZ32" s="747" t="s">
        <v>12196</v>
      </c>
      <c r="QAA32" s="747" t="s">
        <v>12197</v>
      </c>
      <c r="QAB32" s="747" t="s">
        <v>12198</v>
      </c>
      <c r="QAC32" s="747" t="s">
        <v>12199</v>
      </c>
      <c r="QAD32" s="747" t="s">
        <v>12200</v>
      </c>
      <c r="QAE32" s="747" t="s">
        <v>12201</v>
      </c>
      <c r="QAF32" s="747" t="s">
        <v>12202</v>
      </c>
      <c r="QAG32" s="747" t="s">
        <v>12203</v>
      </c>
      <c r="QAH32" s="747" t="s">
        <v>12204</v>
      </c>
      <c r="QAI32" s="747" t="s">
        <v>12205</v>
      </c>
      <c r="QAJ32" s="747" t="s">
        <v>12206</v>
      </c>
      <c r="QAK32" s="747" t="s">
        <v>12207</v>
      </c>
      <c r="QAL32" s="747" t="s">
        <v>12208</v>
      </c>
      <c r="QAM32" s="747" t="s">
        <v>12209</v>
      </c>
      <c r="QAN32" s="747" t="s">
        <v>12210</v>
      </c>
      <c r="QAO32" s="747" t="s">
        <v>12211</v>
      </c>
      <c r="QAP32" s="747" t="s">
        <v>12212</v>
      </c>
      <c r="QAQ32" s="747" t="s">
        <v>12213</v>
      </c>
      <c r="QAR32" s="747" t="s">
        <v>12214</v>
      </c>
      <c r="QAS32" s="747" t="s">
        <v>12215</v>
      </c>
      <c r="QAT32" s="747" t="s">
        <v>12216</v>
      </c>
      <c r="QAU32" s="747" t="s">
        <v>12217</v>
      </c>
      <c r="QAV32" s="747" t="s">
        <v>12218</v>
      </c>
      <c r="QAW32" s="747" t="s">
        <v>12219</v>
      </c>
      <c r="QAX32" s="747" t="s">
        <v>12220</v>
      </c>
      <c r="QAY32" s="747" t="s">
        <v>12221</v>
      </c>
      <c r="QAZ32" s="747" t="s">
        <v>12222</v>
      </c>
      <c r="QBA32" s="747" t="s">
        <v>12223</v>
      </c>
      <c r="QBB32" s="747" t="s">
        <v>12224</v>
      </c>
      <c r="QBC32" s="747" t="s">
        <v>12225</v>
      </c>
      <c r="QBD32" s="747" t="s">
        <v>12226</v>
      </c>
      <c r="QBE32" s="747" t="s">
        <v>12227</v>
      </c>
      <c r="QBF32" s="747" t="s">
        <v>12228</v>
      </c>
      <c r="QBG32" s="747" t="s">
        <v>12229</v>
      </c>
      <c r="QBH32" s="747" t="s">
        <v>12230</v>
      </c>
      <c r="QBI32" s="747" t="s">
        <v>12231</v>
      </c>
      <c r="QBJ32" s="747" t="s">
        <v>12232</v>
      </c>
      <c r="QBK32" s="747" t="s">
        <v>12233</v>
      </c>
      <c r="QBL32" s="747" t="s">
        <v>12234</v>
      </c>
      <c r="QBM32" s="747" t="s">
        <v>12235</v>
      </c>
      <c r="QBN32" s="747" t="s">
        <v>12236</v>
      </c>
      <c r="QBO32" s="747" t="s">
        <v>12237</v>
      </c>
      <c r="QBP32" s="747" t="s">
        <v>12238</v>
      </c>
      <c r="QBQ32" s="747" t="s">
        <v>12239</v>
      </c>
      <c r="QBR32" s="747" t="s">
        <v>12240</v>
      </c>
      <c r="QBS32" s="747" t="s">
        <v>12241</v>
      </c>
      <c r="QBT32" s="747" t="s">
        <v>12242</v>
      </c>
      <c r="QBU32" s="747" t="s">
        <v>12243</v>
      </c>
      <c r="QBV32" s="747" t="s">
        <v>12244</v>
      </c>
      <c r="QBW32" s="747" t="s">
        <v>12245</v>
      </c>
      <c r="QBX32" s="747" t="s">
        <v>12246</v>
      </c>
      <c r="QBY32" s="747" t="s">
        <v>12247</v>
      </c>
      <c r="QBZ32" s="747" t="s">
        <v>12248</v>
      </c>
      <c r="QCA32" s="747" t="s">
        <v>12249</v>
      </c>
      <c r="QCB32" s="747" t="s">
        <v>12250</v>
      </c>
      <c r="QCC32" s="747" t="s">
        <v>12251</v>
      </c>
      <c r="QCD32" s="747" t="s">
        <v>12252</v>
      </c>
      <c r="QCE32" s="747" t="s">
        <v>12253</v>
      </c>
      <c r="QCF32" s="747" t="s">
        <v>12254</v>
      </c>
      <c r="QCG32" s="747" t="s">
        <v>12255</v>
      </c>
      <c r="QCH32" s="747" t="s">
        <v>12256</v>
      </c>
      <c r="QCI32" s="747" t="s">
        <v>12257</v>
      </c>
      <c r="QCJ32" s="747" t="s">
        <v>12258</v>
      </c>
      <c r="QCK32" s="747" t="s">
        <v>12259</v>
      </c>
      <c r="QCL32" s="747" t="s">
        <v>12260</v>
      </c>
      <c r="QCM32" s="747" t="s">
        <v>12261</v>
      </c>
      <c r="QCN32" s="747" t="s">
        <v>12262</v>
      </c>
      <c r="QCO32" s="747" t="s">
        <v>12263</v>
      </c>
      <c r="QCP32" s="747" t="s">
        <v>12264</v>
      </c>
      <c r="QCQ32" s="747" t="s">
        <v>12265</v>
      </c>
      <c r="QCR32" s="747" t="s">
        <v>12266</v>
      </c>
      <c r="QCS32" s="747" t="s">
        <v>12267</v>
      </c>
      <c r="QCT32" s="747" t="s">
        <v>12268</v>
      </c>
      <c r="QCU32" s="747" t="s">
        <v>12269</v>
      </c>
      <c r="QCV32" s="747" t="s">
        <v>12270</v>
      </c>
      <c r="QCW32" s="747" t="s">
        <v>12271</v>
      </c>
      <c r="QCX32" s="747" t="s">
        <v>12272</v>
      </c>
      <c r="QCY32" s="747" t="s">
        <v>12273</v>
      </c>
      <c r="QCZ32" s="747" t="s">
        <v>12274</v>
      </c>
      <c r="QDA32" s="747" t="s">
        <v>12275</v>
      </c>
      <c r="QDB32" s="747" t="s">
        <v>12276</v>
      </c>
      <c r="QDC32" s="747" t="s">
        <v>12277</v>
      </c>
      <c r="QDD32" s="747" t="s">
        <v>12278</v>
      </c>
      <c r="QDE32" s="747" t="s">
        <v>12279</v>
      </c>
      <c r="QDF32" s="747" t="s">
        <v>12280</v>
      </c>
      <c r="QDG32" s="747" t="s">
        <v>12281</v>
      </c>
      <c r="QDH32" s="747" t="s">
        <v>12282</v>
      </c>
      <c r="QDI32" s="747" t="s">
        <v>12283</v>
      </c>
      <c r="QDJ32" s="747" t="s">
        <v>12284</v>
      </c>
      <c r="QDK32" s="747" t="s">
        <v>12285</v>
      </c>
      <c r="QDL32" s="747" t="s">
        <v>12286</v>
      </c>
      <c r="QDM32" s="747" t="s">
        <v>12287</v>
      </c>
      <c r="QDN32" s="747" t="s">
        <v>12288</v>
      </c>
      <c r="QDO32" s="747" t="s">
        <v>12289</v>
      </c>
      <c r="QDP32" s="747" t="s">
        <v>12290</v>
      </c>
      <c r="QDQ32" s="747" t="s">
        <v>12291</v>
      </c>
      <c r="QDR32" s="747" t="s">
        <v>12292</v>
      </c>
      <c r="QDS32" s="747" t="s">
        <v>12293</v>
      </c>
      <c r="QDT32" s="747" t="s">
        <v>12294</v>
      </c>
      <c r="QDU32" s="747" t="s">
        <v>12295</v>
      </c>
      <c r="QDV32" s="747" t="s">
        <v>12296</v>
      </c>
      <c r="QDW32" s="747" t="s">
        <v>12297</v>
      </c>
      <c r="QDX32" s="747" t="s">
        <v>12298</v>
      </c>
      <c r="QDY32" s="747" t="s">
        <v>12299</v>
      </c>
      <c r="QDZ32" s="747" t="s">
        <v>12300</v>
      </c>
      <c r="QEA32" s="747" t="s">
        <v>12301</v>
      </c>
      <c r="QEB32" s="747" t="s">
        <v>12302</v>
      </c>
      <c r="QEC32" s="747" t="s">
        <v>12303</v>
      </c>
      <c r="QED32" s="747" t="s">
        <v>12304</v>
      </c>
      <c r="QEE32" s="747" t="s">
        <v>12305</v>
      </c>
      <c r="QEF32" s="747" t="s">
        <v>12306</v>
      </c>
      <c r="QEG32" s="747" t="s">
        <v>12307</v>
      </c>
      <c r="QEH32" s="747" t="s">
        <v>12308</v>
      </c>
      <c r="QEI32" s="747" t="s">
        <v>12309</v>
      </c>
      <c r="QEJ32" s="747" t="s">
        <v>12310</v>
      </c>
      <c r="QEK32" s="747" t="s">
        <v>12311</v>
      </c>
      <c r="QEL32" s="747" t="s">
        <v>12312</v>
      </c>
      <c r="QEM32" s="747" t="s">
        <v>12313</v>
      </c>
      <c r="QEN32" s="747" t="s">
        <v>12314</v>
      </c>
      <c r="QEO32" s="747" t="s">
        <v>12315</v>
      </c>
      <c r="QEP32" s="747" t="s">
        <v>12316</v>
      </c>
      <c r="QEQ32" s="747" t="s">
        <v>12317</v>
      </c>
      <c r="QER32" s="747" t="s">
        <v>12318</v>
      </c>
      <c r="QES32" s="747" t="s">
        <v>12319</v>
      </c>
      <c r="QET32" s="747" t="s">
        <v>12320</v>
      </c>
      <c r="QEU32" s="747" t="s">
        <v>12321</v>
      </c>
      <c r="QEV32" s="747" t="s">
        <v>12322</v>
      </c>
      <c r="QEW32" s="747" t="s">
        <v>12323</v>
      </c>
      <c r="QEX32" s="747" t="s">
        <v>12324</v>
      </c>
      <c r="QEY32" s="747" t="s">
        <v>12325</v>
      </c>
      <c r="QEZ32" s="747" t="s">
        <v>12326</v>
      </c>
      <c r="QFA32" s="747" t="s">
        <v>12327</v>
      </c>
      <c r="QFB32" s="747" t="s">
        <v>12328</v>
      </c>
      <c r="QFC32" s="747" t="s">
        <v>12329</v>
      </c>
      <c r="QFD32" s="747" t="s">
        <v>12330</v>
      </c>
      <c r="QFE32" s="747" t="s">
        <v>12331</v>
      </c>
      <c r="QFF32" s="747" t="s">
        <v>12332</v>
      </c>
      <c r="QFG32" s="747" t="s">
        <v>12333</v>
      </c>
      <c r="QFH32" s="747" t="s">
        <v>12334</v>
      </c>
      <c r="QFI32" s="747" t="s">
        <v>12335</v>
      </c>
      <c r="QFJ32" s="747" t="s">
        <v>12336</v>
      </c>
      <c r="QFK32" s="747" t="s">
        <v>12337</v>
      </c>
      <c r="QFL32" s="747" t="s">
        <v>12338</v>
      </c>
      <c r="QFM32" s="747" t="s">
        <v>12339</v>
      </c>
      <c r="QFN32" s="747" t="s">
        <v>12340</v>
      </c>
      <c r="QFO32" s="747" t="s">
        <v>12341</v>
      </c>
      <c r="QFP32" s="747" t="s">
        <v>12342</v>
      </c>
      <c r="QFQ32" s="747" t="s">
        <v>12343</v>
      </c>
      <c r="QFR32" s="747" t="s">
        <v>12344</v>
      </c>
      <c r="QFS32" s="747" t="s">
        <v>12345</v>
      </c>
      <c r="QFT32" s="747" t="s">
        <v>12346</v>
      </c>
      <c r="QFU32" s="747" t="s">
        <v>12347</v>
      </c>
      <c r="QFV32" s="747" t="s">
        <v>12348</v>
      </c>
      <c r="QFW32" s="747" t="s">
        <v>12349</v>
      </c>
      <c r="QFX32" s="747" t="s">
        <v>12350</v>
      </c>
      <c r="QFY32" s="747" t="s">
        <v>12351</v>
      </c>
      <c r="QFZ32" s="747" t="s">
        <v>12352</v>
      </c>
      <c r="QGA32" s="747" t="s">
        <v>12353</v>
      </c>
      <c r="QGB32" s="747" t="s">
        <v>12354</v>
      </c>
      <c r="QGC32" s="747" t="s">
        <v>12355</v>
      </c>
      <c r="QGD32" s="747" t="s">
        <v>12356</v>
      </c>
      <c r="QGE32" s="747" t="s">
        <v>12357</v>
      </c>
      <c r="QGF32" s="747" t="s">
        <v>12358</v>
      </c>
      <c r="QGG32" s="747" t="s">
        <v>12359</v>
      </c>
      <c r="QGH32" s="747" t="s">
        <v>12360</v>
      </c>
      <c r="QGI32" s="747" t="s">
        <v>12361</v>
      </c>
      <c r="QGJ32" s="747" t="s">
        <v>12362</v>
      </c>
      <c r="QGK32" s="747" t="s">
        <v>12363</v>
      </c>
      <c r="QGL32" s="747" t="s">
        <v>12364</v>
      </c>
      <c r="QGM32" s="747" t="s">
        <v>12365</v>
      </c>
      <c r="QGN32" s="747" t="s">
        <v>12366</v>
      </c>
      <c r="QGO32" s="747" t="s">
        <v>12367</v>
      </c>
      <c r="QGP32" s="747" t="s">
        <v>12368</v>
      </c>
      <c r="QGQ32" s="747" t="s">
        <v>12369</v>
      </c>
      <c r="QGR32" s="747" t="s">
        <v>12370</v>
      </c>
      <c r="QGS32" s="747" t="s">
        <v>12371</v>
      </c>
      <c r="QGT32" s="747" t="s">
        <v>12372</v>
      </c>
      <c r="QGU32" s="747" t="s">
        <v>12373</v>
      </c>
      <c r="QGV32" s="747" t="s">
        <v>12374</v>
      </c>
      <c r="QGW32" s="747" t="s">
        <v>12375</v>
      </c>
      <c r="QGX32" s="747" t="s">
        <v>12376</v>
      </c>
      <c r="QGY32" s="747" t="s">
        <v>12377</v>
      </c>
      <c r="QGZ32" s="747" t="s">
        <v>12378</v>
      </c>
      <c r="QHA32" s="747" t="s">
        <v>12379</v>
      </c>
      <c r="QHB32" s="747" t="s">
        <v>12380</v>
      </c>
      <c r="QHC32" s="747" t="s">
        <v>12381</v>
      </c>
      <c r="QHD32" s="747" t="s">
        <v>12382</v>
      </c>
      <c r="QHE32" s="747" t="s">
        <v>12383</v>
      </c>
      <c r="QHF32" s="747" t="s">
        <v>12384</v>
      </c>
      <c r="QHG32" s="747" t="s">
        <v>12385</v>
      </c>
      <c r="QHH32" s="747" t="s">
        <v>12386</v>
      </c>
      <c r="QHI32" s="747" t="s">
        <v>12387</v>
      </c>
      <c r="QHJ32" s="747" t="s">
        <v>12388</v>
      </c>
      <c r="QHK32" s="747" t="s">
        <v>12389</v>
      </c>
      <c r="QHL32" s="747" t="s">
        <v>12390</v>
      </c>
      <c r="QHM32" s="747" t="s">
        <v>12391</v>
      </c>
      <c r="QHN32" s="747" t="s">
        <v>12392</v>
      </c>
      <c r="QHO32" s="747" t="s">
        <v>12393</v>
      </c>
      <c r="QHP32" s="747" t="s">
        <v>12394</v>
      </c>
      <c r="QHQ32" s="747" t="s">
        <v>12395</v>
      </c>
      <c r="QHR32" s="747" t="s">
        <v>12396</v>
      </c>
      <c r="QHS32" s="747" t="s">
        <v>12397</v>
      </c>
      <c r="QHT32" s="747" t="s">
        <v>12398</v>
      </c>
      <c r="QHU32" s="747" t="s">
        <v>12399</v>
      </c>
      <c r="QHV32" s="747" t="s">
        <v>12400</v>
      </c>
      <c r="QHW32" s="747" t="s">
        <v>12401</v>
      </c>
      <c r="QHX32" s="747" t="s">
        <v>12402</v>
      </c>
      <c r="QHY32" s="747" t="s">
        <v>12403</v>
      </c>
      <c r="QHZ32" s="747" t="s">
        <v>12404</v>
      </c>
      <c r="QIA32" s="747" t="s">
        <v>12405</v>
      </c>
      <c r="QIB32" s="747" t="s">
        <v>12406</v>
      </c>
      <c r="QIC32" s="747" t="s">
        <v>12407</v>
      </c>
      <c r="QID32" s="747" t="s">
        <v>12408</v>
      </c>
      <c r="QIE32" s="747" t="s">
        <v>12409</v>
      </c>
      <c r="QIF32" s="747" t="s">
        <v>12410</v>
      </c>
      <c r="QIG32" s="747" t="s">
        <v>12411</v>
      </c>
      <c r="QIH32" s="747" t="s">
        <v>12412</v>
      </c>
      <c r="QII32" s="747" t="s">
        <v>12413</v>
      </c>
      <c r="QIJ32" s="747" t="s">
        <v>12414</v>
      </c>
      <c r="QIK32" s="747" t="s">
        <v>12415</v>
      </c>
      <c r="QIL32" s="747" t="s">
        <v>12416</v>
      </c>
      <c r="QIM32" s="747" t="s">
        <v>12417</v>
      </c>
      <c r="QIN32" s="747" t="s">
        <v>12418</v>
      </c>
      <c r="QIO32" s="747" t="s">
        <v>12419</v>
      </c>
      <c r="QIP32" s="747" t="s">
        <v>12420</v>
      </c>
      <c r="QIQ32" s="747" t="s">
        <v>12421</v>
      </c>
      <c r="QIR32" s="747" t="s">
        <v>12422</v>
      </c>
      <c r="QIS32" s="747" t="s">
        <v>12423</v>
      </c>
      <c r="QIT32" s="747" t="s">
        <v>12424</v>
      </c>
      <c r="QIU32" s="747" t="s">
        <v>12425</v>
      </c>
      <c r="QIV32" s="747" t="s">
        <v>12426</v>
      </c>
      <c r="QIW32" s="747" t="s">
        <v>12427</v>
      </c>
      <c r="QIX32" s="747" t="s">
        <v>12428</v>
      </c>
      <c r="QIY32" s="747" t="s">
        <v>12429</v>
      </c>
      <c r="QIZ32" s="747" t="s">
        <v>12430</v>
      </c>
      <c r="QJA32" s="747" t="s">
        <v>12431</v>
      </c>
      <c r="QJB32" s="747" t="s">
        <v>12432</v>
      </c>
      <c r="QJC32" s="747" t="s">
        <v>12433</v>
      </c>
      <c r="QJD32" s="747" t="s">
        <v>12434</v>
      </c>
      <c r="QJE32" s="747" t="s">
        <v>12435</v>
      </c>
      <c r="QJF32" s="747" t="s">
        <v>12436</v>
      </c>
      <c r="QJG32" s="747" t="s">
        <v>12437</v>
      </c>
      <c r="QJH32" s="747" t="s">
        <v>12438</v>
      </c>
      <c r="QJI32" s="747" t="s">
        <v>12439</v>
      </c>
      <c r="QJJ32" s="747" t="s">
        <v>12440</v>
      </c>
      <c r="QJK32" s="747" t="s">
        <v>12441</v>
      </c>
      <c r="QJL32" s="747" t="s">
        <v>12442</v>
      </c>
      <c r="QJM32" s="747" t="s">
        <v>12443</v>
      </c>
      <c r="QJN32" s="747" t="s">
        <v>12444</v>
      </c>
      <c r="QJO32" s="747" t="s">
        <v>12445</v>
      </c>
      <c r="QJP32" s="747" t="s">
        <v>12446</v>
      </c>
      <c r="QJQ32" s="747" t="s">
        <v>12447</v>
      </c>
      <c r="QJR32" s="747" t="s">
        <v>12448</v>
      </c>
      <c r="QJS32" s="747" t="s">
        <v>12449</v>
      </c>
      <c r="QJT32" s="747" t="s">
        <v>12450</v>
      </c>
      <c r="QJU32" s="747" t="s">
        <v>12451</v>
      </c>
      <c r="QJV32" s="747" t="s">
        <v>12452</v>
      </c>
      <c r="QJW32" s="747" t="s">
        <v>12453</v>
      </c>
      <c r="QJX32" s="747" t="s">
        <v>12454</v>
      </c>
      <c r="QJY32" s="747" t="s">
        <v>12455</v>
      </c>
      <c r="QJZ32" s="747" t="s">
        <v>12456</v>
      </c>
      <c r="QKA32" s="747" t="s">
        <v>12457</v>
      </c>
      <c r="QKB32" s="747" t="s">
        <v>12458</v>
      </c>
      <c r="QKC32" s="747" t="s">
        <v>12459</v>
      </c>
      <c r="QKD32" s="747" t="s">
        <v>12460</v>
      </c>
      <c r="QKE32" s="747" t="s">
        <v>12461</v>
      </c>
      <c r="QKF32" s="747" t="s">
        <v>12462</v>
      </c>
      <c r="QKG32" s="747" t="s">
        <v>12463</v>
      </c>
      <c r="QKH32" s="747" t="s">
        <v>12464</v>
      </c>
      <c r="QKI32" s="747" t="s">
        <v>12465</v>
      </c>
      <c r="QKJ32" s="747" t="s">
        <v>12466</v>
      </c>
      <c r="QKK32" s="747" t="s">
        <v>12467</v>
      </c>
      <c r="QKL32" s="747" t="s">
        <v>12468</v>
      </c>
      <c r="QKM32" s="747" t="s">
        <v>12469</v>
      </c>
      <c r="QKN32" s="747" t="s">
        <v>12470</v>
      </c>
      <c r="QKO32" s="747" t="s">
        <v>12471</v>
      </c>
      <c r="QKP32" s="747" t="s">
        <v>12472</v>
      </c>
      <c r="QKQ32" s="747" t="s">
        <v>12473</v>
      </c>
      <c r="QKR32" s="747" t="s">
        <v>12474</v>
      </c>
      <c r="QKS32" s="747" t="s">
        <v>12475</v>
      </c>
      <c r="QKT32" s="747" t="s">
        <v>12476</v>
      </c>
      <c r="QKU32" s="747" t="s">
        <v>12477</v>
      </c>
      <c r="QKV32" s="747" t="s">
        <v>12478</v>
      </c>
      <c r="QKW32" s="747" t="s">
        <v>12479</v>
      </c>
      <c r="QKX32" s="747" t="s">
        <v>12480</v>
      </c>
      <c r="QKY32" s="747" t="s">
        <v>12481</v>
      </c>
      <c r="QKZ32" s="747" t="s">
        <v>12482</v>
      </c>
      <c r="QLA32" s="747" t="s">
        <v>12483</v>
      </c>
      <c r="QLB32" s="747" t="s">
        <v>12484</v>
      </c>
      <c r="QLC32" s="747" t="s">
        <v>12485</v>
      </c>
      <c r="QLD32" s="747" t="s">
        <v>12486</v>
      </c>
      <c r="QLE32" s="747" t="s">
        <v>12487</v>
      </c>
      <c r="QLF32" s="747" t="s">
        <v>12488</v>
      </c>
      <c r="QLG32" s="747" t="s">
        <v>12489</v>
      </c>
      <c r="QLH32" s="747" t="s">
        <v>12490</v>
      </c>
      <c r="QLI32" s="747" t="s">
        <v>12491</v>
      </c>
      <c r="QLJ32" s="747" t="s">
        <v>12492</v>
      </c>
      <c r="QLK32" s="747" t="s">
        <v>12493</v>
      </c>
      <c r="QLL32" s="747" t="s">
        <v>12494</v>
      </c>
      <c r="QLM32" s="747" t="s">
        <v>12495</v>
      </c>
      <c r="QLN32" s="747" t="s">
        <v>12496</v>
      </c>
      <c r="QLO32" s="747" t="s">
        <v>12497</v>
      </c>
      <c r="QLP32" s="747" t="s">
        <v>12498</v>
      </c>
      <c r="QLQ32" s="747" t="s">
        <v>12499</v>
      </c>
      <c r="QLR32" s="747" t="s">
        <v>12500</v>
      </c>
      <c r="QLS32" s="747" t="s">
        <v>12501</v>
      </c>
      <c r="QLT32" s="747" t="s">
        <v>12502</v>
      </c>
      <c r="QLU32" s="747" t="s">
        <v>12503</v>
      </c>
      <c r="QLV32" s="747" t="s">
        <v>12504</v>
      </c>
      <c r="QLW32" s="747" t="s">
        <v>12505</v>
      </c>
      <c r="QLX32" s="747" t="s">
        <v>12506</v>
      </c>
      <c r="QLY32" s="747" t="s">
        <v>12507</v>
      </c>
      <c r="QLZ32" s="747" t="s">
        <v>12508</v>
      </c>
      <c r="QMA32" s="747" t="s">
        <v>12509</v>
      </c>
      <c r="QMB32" s="747" t="s">
        <v>12510</v>
      </c>
      <c r="QMC32" s="747" t="s">
        <v>12511</v>
      </c>
      <c r="QMD32" s="747" t="s">
        <v>12512</v>
      </c>
      <c r="QME32" s="747" t="s">
        <v>12513</v>
      </c>
      <c r="QMF32" s="747" t="s">
        <v>12514</v>
      </c>
      <c r="QMG32" s="747" t="s">
        <v>12515</v>
      </c>
      <c r="QMH32" s="747" t="s">
        <v>12516</v>
      </c>
      <c r="QMI32" s="747" t="s">
        <v>12517</v>
      </c>
      <c r="QMJ32" s="747" t="s">
        <v>12518</v>
      </c>
      <c r="QMK32" s="747" t="s">
        <v>12519</v>
      </c>
      <c r="QML32" s="747" t="s">
        <v>12520</v>
      </c>
      <c r="QMM32" s="747" t="s">
        <v>12521</v>
      </c>
      <c r="QMN32" s="747" t="s">
        <v>12522</v>
      </c>
      <c r="QMO32" s="747" t="s">
        <v>12523</v>
      </c>
      <c r="QMP32" s="747" t="s">
        <v>12524</v>
      </c>
      <c r="QMQ32" s="747" t="s">
        <v>12525</v>
      </c>
      <c r="QMR32" s="747" t="s">
        <v>12526</v>
      </c>
      <c r="QMS32" s="747" t="s">
        <v>12527</v>
      </c>
      <c r="QMT32" s="747" t="s">
        <v>12528</v>
      </c>
      <c r="QMU32" s="747" t="s">
        <v>12529</v>
      </c>
      <c r="QMV32" s="747" t="s">
        <v>12530</v>
      </c>
      <c r="QMW32" s="747" t="s">
        <v>12531</v>
      </c>
      <c r="QMX32" s="747" t="s">
        <v>12532</v>
      </c>
      <c r="QMY32" s="747" t="s">
        <v>12533</v>
      </c>
      <c r="QMZ32" s="747" t="s">
        <v>12534</v>
      </c>
      <c r="QNA32" s="747" t="s">
        <v>12535</v>
      </c>
      <c r="QNB32" s="747" t="s">
        <v>12536</v>
      </c>
      <c r="QNC32" s="747" t="s">
        <v>12537</v>
      </c>
      <c r="QND32" s="747" t="s">
        <v>12538</v>
      </c>
      <c r="QNE32" s="747" t="s">
        <v>12539</v>
      </c>
      <c r="QNF32" s="747" t="s">
        <v>12540</v>
      </c>
      <c r="QNG32" s="747" t="s">
        <v>12541</v>
      </c>
      <c r="QNH32" s="747" t="s">
        <v>12542</v>
      </c>
      <c r="QNI32" s="747" t="s">
        <v>12543</v>
      </c>
      <c r="QNJ32" s="747" t="s">
        <v>12544</v>
      </c>
      <c r="QNK32" s="747" t="s">
        <v>12545</v>
      </c>
      <c r="QNL32" s="747" t="s">
        <v>12546</v>
      </c>
      <c r="QNM32" s="747" t="s">
        <v>12547</v>
      </c>
      <c r="QNN32" s="747" t="s">
        <v>12548</v>
      </c>
      <c r="QNO32" s="747" t="s">
        <v>12549</v>
      </c>
      <c r="QNP32" s="747" t="s">
        <v>12550</v>
      </c>
      <c r="QNQ32" s="747" t="s">
        <v>12551</v>
      </c>
      <c r="QNR32" s="747" t="s">
        <v>12552</v>
      </c>
      <c r="QNS32" s="747" t="s">
        <v>12553</v>
      </c>
      <c r="QNT32" s="747" t="s">
        <v>12554</v>
      </c>
      <c r="QNU32" s="747" t="s">
        <v>12555</v>
      </c>
      <c r="QNV32" s="747" t="s">
        <v>12556</v>
      </c>
      <c r="QNW32" s="747" t="s">
        <v>12557</v>
      </c>
      <c r="QNX32" s="747" t="s">
        <v>12558</v>
      </c>
      <c r="QNY32" s="747" t="s">
        <v>12559</v>
      </c>
      <c r="QNZ32" s="747" t="s">
        <v>12560</v>
      </c>
      <c r="QOA32" s="747" t="s">
        <v>12561</v>
      </c>
      <c r="QOB32" s="747" t="s">
        <v>12562</v>
      </c>
      <c r="QOC32" s="747" t="s">
        <v>12563</v>
      </c>
      <c r="QOD32" s="747" t="s">
        <v>12564</v>
      </c>
      <c r="QOE32" s="747" t="s">
        <v>12565</v>
      </c>
      <c r="QOF32" s="747" t="s">
        <v>12566</v>
      </c>
      <c r="QOG32" s="747" t="s">
        <v>12567</v>
      </c>
      <c r="QOH32" s="747" t="s">
        <v>12568</v>
      </c>
      <c r="QOI32" s="747" t="s">
        <v>12569</v>
      </c>
      <c r="QOJ32" s="747" t="s">
        <v>12570</v>
      </c>
      <c r="QOK32" s="747" t="s">
        <v>12571</v>
      </c>
      <c r="QOL32" s="747" t="s">
        <v>12572</v>
      </c>
      <c r="QOM32" s="747" t="s">
        <v>12573</v>
      </c>
      <c r="QON32" s="747" t="s">
        <v>12574</v>
      </c>
      <c r="QOO32" s="747" t="s">
        <v>12575</v>
      </c>
      <c r="QOP32" s="747" t="s">
        <v>12576</v>
      </c>
      <c r="QOQ32" s="747" t="s">
        <v>12577</v>
      </c>
      <c r="QOR32" s="747" t="s">
        <v>12578</v>
      </c>
      <c r="QOS32" s="747" t="s">
        <v>12579</v>
      </c>
      <c r="QOT32" s="747" t="s">
        <v>12580</v>
      </c>
      <c r="QOU32" s="747" t="s">
        <v>12581</v>
      </c>
      <c r="QOV32" s="747" t="s">
        <v>12582</v>
      </c>
      <c r="QOW32" s="747" t="s">
        <v>12583</v>
      </c>
      <c r="QOX32" s="747" t="s">
        <v>12584</v>
      </c>
      <c r="QOY32" s="747" t="s">
        <v>12585</v>
      </c>
      <c r="QOZ32" s="747" t="s">
        <v>12586</v>
      </c>
      <c r="QPA32" s="747" t="s">
        <v>12587</v>
      </c>
      <c r="QPB32" s="747" t="s">
        <v>12588</v>
      </c>
      <c r="QPC32" s="747" t="s">
        <v>12589</v>
      </c>
      <c r="QPD32" s="747" t="s">
        <v>12590</v>
      </c>
      <c r="QPE32" s="747" t="s">
        <v>12591</v>
      </c>
      <c r="QPF32" s="747" t="s">
        <v>12592</v>
      </c>
      <c r="QPG32" s="747" t="s">
        <v>12593</v>
      </c>
      <c r="QPH32" s="747" t="s">
        <v>12594</v>
      </c>
      <c r="QPI32" s="747" t="s">
        <v>12595</v>
      </c>
      <c r="QPJ32" s="747" t="s">
        <v>12596</v>
      </c>
      <c r="QPK32" s="747" t="s">
        <v>12597</v>
      </c>
      <c r="QPL32" s="747" t="s">
        <v>12598</v>
      </c>
      <c r="QPM32" s="747" t="s">
        <v>12599</v>
      </c>
      <c r="QPN32" s="747" t="s">
        <v>12600</v>
      </c>
      <c r="QPO32" s="747" t="s">
        <v>12601</v>
      </c>
      <c r="QPP32" s="747" t="s">
        <v>12602</v>
      </c>
      <c r="QPQ32" s="747" t="s">
        <v>12603</v>
      </c>
      <c r="QPR32" s="747" t="s">
        <v>12604</v>
      </c>
      <c r="QPS32" s="747" t="s">
        <v>12605</v>
      </c>
      <c r="QPT32" s="747" t="s">
        <v>12606</v>
      </c>
      <c r="QPU32" s="747" t="s">
        <v>12607</v>
      </c>
      <c r="QPV32" s="747" t="s">
        <v>12608</v>
      </c>
      <c r="QPW32" s="747" t="s">
        <v>12609</v>
      </c>
      <c r="QPX32" s="747" t="s">
        <v>12610</v>
      </c>
      <c r="QPY32" s="747" t="s">
        <v>12611</v>
      </c>
      <c r="QPZ32" s="747" t="s">
        <v>12612</v>
      </c>
      <c r="QQA32" s="747" t="s">
        <v>12613</v>
      </c>
      <c r="QQB32" s="747" t="s">
        <v>12614</v>
      </c>
      <c r="QQC32" s="747" t="s">
        <v>12615</v>
      </c>
      <c r="QQD32" s="747" t="s">
        <v>12616</v>
      </c>
      <c r="QQE32" s="747" t="s">
        <v>12617</v>
      </c>
      <c r="QQF32" s="747" t="s">
        <v>12618</v>
      </c>
      <c r="QQG32" s="747" t="s">
        <v>12619</v>
      </c>
      <c r="QQH32" s="747" t="s">
        <v>12620</v>
      </c>
      <c r="QQI32" s="747" t="s">
        <v>12621</v>
      </c>
      <c r="QQJ32" s="747" t="s">
        <v>12622</v>
      </c>
      <c r="QQK32" s="747" t="s">
        <v>12623</v>
      </c>
      <c r="QQL32" s="747" t="s">
        <v>12624</v>
      </c>
      <c r="QQM32" s="747" t="s">
        <v>12625</v>
      </c>
      <c r="QQN32" s="747" t="s">
        <v>12626</v>
      </c>
      <c r="QQO32" s="747" t="s">
        <v>12627</v>
      </c>
      <c r="QQP32" s="747" t="s">
        <v>12628</v>
      </c>
      <c r="QQQ32" s="747" t="s">
        <v>12629</v>
      </c>
      <c r="QQR32" s="747" t="s">
        <v>12630</v>
      </c>
      <c r="QQS32" s="747" t="s">
        <v>12631</v>
      </c>
      <c r="QQT32" s="747" t="s">
        <v>12632</v>
      </c>
      <c r="QQU32" s="747" t="s">
        <v>12633</v>
      </c>
      <c r="QQV32" s="747" t="s">
        <v>12634</v>
      </c>
      <c r="QQW32" s="747" t="s">
        <v>12635</v>
      </c>
      <c r="QQX32" s="747" t="s">
        <v>12636</v>
      </c>
      <c r="QQY32" s="747" t="s">
        <v>12637</v>
      </c>
      <c r="QQZ32" s="747" t="s">
        <v>12638</v>
      </c>
      <c r="QRA32" s="747" t="s">
        <v>12639</v>
      </c>
      <c r="QRB32" s="747" t="s">
        <v>12640</v>
      </c>
      <c r="QRC32" s="747" t="s">
        <v>12641</v>
      </c>
      <c r="QRD32" s="747" t="s">
        <v>12642</v>
      </c>
      <c r="QRE32" s="747" t="s">
        <v>12643</v>
      </c>
      <c r="QRF32" s="747" t="s">
        <v>12644</v>
      </c>
      <c r="QRG32" s="747" t="s">
        <v>12645</v>
      </c>
      <c r="QRH32" s="747" t="s">
        <v>12646</v>
      </c>
      <c r="QRI32" s="747" t="s">
        <v>12647</v>
      </c>
      <c r="QRJ32" s="747" t="s">
        <v>12648</v>
      </c>
      <c r="QRK32" s="747" t="s">
        <v>12649</v>
      </c>
      <c r="QRL32" s="747" t="s">
        <v>12650</v>
      </c>
      <c r="QRM32" s="747" t="s">
        <v>12651</v>
      </c>
      <c r="QRN32" s="747" t="s">
        <v>12652</v>
      </c>
      <c r="QRO32" s="747" t="s">
        <v>12653</v>
      </c>
      <c r="QRP32" s="747" t="s">
        <v>12654</v>
      </c>
      <c r="QRQ32" s="747" t="s">
        <v>12655</v>
      </c>
      <c r="QRR32" s="747" t="s">
        <v>12656</v>
      </c>
      <c r="QRS32" s="747" t="s">
        <v>12657</v>
      </c>
      <c r="QRT32" s="747" t="s">
        <v>12658</v>
      </c>
      <c r="QRU32" s="747" t="s">
        <v>12659</v>
      </c>
      <c r="QRV32" s="747" t="s">
        <v>12660</v>
      </c>
      <c r="QRW32" s="747" t="s">
        <v>12661</v>
      </c>
      <c r="QRX32" s="747" t="s">
        <v>12662</v>
      </c>
      <c r="QRY32" s="747" t="s">
        <v>12663</v>
      </c>
      <c r="QRZ32" s="747" t="s">
        <v>12664</v>
      </c>
      <c r="QSA32" s="747" t="s">
        <v>12665</v>
      </c>
      <c r="QSB32" s="747" t="s">
        <v>12666</v>
      </c>
      <c r="QSC32" s="747" t="s">
        <v>12667</v>
      </c>
      <c r="QSD32" s="747" t="s">
        <v>12668</v>
      </c>
      <c r="QSE32" s="747" t="s">
        <v>12669</v>
      </c>
      <c r="QSF32" s="747" t="s">
        <v>12670</v>
      </c>
      <c r="QSG32" s="747" t="s">
        <v>12671</v>
      </c>
      <c r="QSH32" s="747" t="s">
        <v>12672</v>
      </c>
      <c r="QSI32" s="747" t="s">
        <v>12673</v>
      </c>
      <c r="QSJ32" s="747" t="s">
        <v>12674</v>
      </c>
      <c r="QSK32" s="747" t="s">
        <v>12675</v>
      </c>
      <c r="QSL32" s="747" t="s">
        <v>12676</v>
      </c>
      <c r="QSM32" s="747" t="s">
        <v>12677</v>
      </c>
      <c r="QSN32" s="747" t="s">
        <v>12678</v>
      </c>
      <c r="QSO32" s="747" t="s">
        <v>12679</v>
      </c>
      <c r="QSP32" s="747" t="s">
        <v>12680</v>
      </c>
      <c r="QSQ32" s="747" t="s">
        <v>12681</v>
      </c>
      <c r="QSR32" s="747" t="s">
        <v>12682</v>
      </c>
      <c r="QSS32" s="747" t="s">
        <v>12683</v>
      </c>
      <c r="QST32" s="747" t="s">
        <v>12684</v>
      </c>
      <c r="QSU32" s="747" t="s">
        <v>12685</v>
      </c>
      <c r="QSV32" s="747" t="s">
        <v>12686</v>
      </c>
      <c r="QSW32" s="747" t="s">
        <v>12687</v>
      </c>
      <c r="QSX32" s="747" t="s">
        <v>12688</v>
      </c>
      <c r="QSY32" s="747" t="s">
        <v>12689</v>
      </c>
      <c r="QSZ32" s="747" t="s">
        <v>12690</v>
      </c>
      <c r="QTA32" s="747" t="s">
        <v>12691</v>
      </c>
      <c r="QTB32" s="747" t="s">
        <v>12692</v>
      </c>
      <c r="QTC32" s="747" t="s">
        <v>12693</v>
      </c>
      <c r="QTD32" s="747" t="s">
        <v>12694</v>
      </c>
      <c r="QTE32" s="747" t="s">
        <v>12695</v>
      </c>
      <c r="QTF32" s="747" t="s">
        <v>12696</v>
      </c>
      <c r="QTG32" s="747" t="s">
        <v>12697</v>
      </c>
      <c r="QTH32" s="747" t="s">
        <v>12698</v>
      </c>
      <c r="QTI32" s="747" t="s">
        <v>12699</v>
      </c>
      <c r="QTJ32" s="747" t="s">
        <v>12700</v>
      </c>
      <c r="QTK32" s="747" t="s">
        <v>12701</v>
      </c>
      <c r="QTL32" s="747" t="s">
        <v>12702</v>
      </c>
      <c r="QTM32" s="747" t="s">
        <v>12703</v>
      </c>
      <c r="QTN32" s="747" t="s">
        <v>12704</v>
      </c>
      <c r="QTO32" s="747" t="s">
        <v>12705</v>
      </c>
      <c r="QTP32" s="747" t="s">
        <v>12706</v>
      </c>
      <c r="QTQ32" s="747" t="s">
        <v>12707</v>
      </c>
      <c r="QTR32" s="747" t="s">
        <v>12708</v>
      </c>
      <c r="QTS32" s="747" t="s">
        <v>12709</v>
      </c>
      <c r="QTT32" s="747" t="s">
        <v>12710</v>
      </c>
      <c r="QTU32" s="747" t="s">
        <v>12711</v>
      </c>
      <c r="QTV32" s="747" t="s">
        <v>12712</v>
      </c>
      <c r="QTW32" s="747" t="s">
        <v>12713</v>
      </c>
      <c r="QTX32" s="747" t="s">
        <v>12714</v>
      </c>
      <c r="QTY32" s="747" t="s">
        <v>12715</v>
      </c>
      <c r="QTZ32" s="747" t="s">
        <v>12716</v>
      </c>
      <c r="QUA32" s="747" t="s">
        <v>12717</v>
      </c>
      <c r="QUB32" s="747" t="s">
        <v>12718</v>
      </c>
      <c r="QUC32" s="747" t="s">
        <v>12719</v>
      </c>
      <c r="QUD32" s="747" t="s">
        <v>12720</v>
      </c>
      <c r="QUE32" s="747" t="s">
        <v>12721</v>
      </c>
      <c r="QUF32" s="747" t="s">
        <v>12722</v>
      </c>
      <c r="QUG32" s="747" t="s">
        <v>12723</v>
      </c>
      <c r="QUH32" s="747" t="s">
        <v>12724</v>
      </c>
      <c r="QUI32" s="747" t="s">
        <v>12725</v>
      </c>
      <c r="QUJ32" s="747" t="s">
        <v>12726</v>
      </c>
      <c r="QUK32" s="747" t="s">
        <v>12727</v>
      </c>
      <c r="QUL32" s="747" t="s">
        <v>12728</v>
      </c>
      <c r="QUM32" s="747" t="s">
        <v>12729</v>
      </c>
      <c r="QUN32" s="747" t="s">
        <v>12730</v>
      </c>
      <c r="QUO32" s="747" t="s">
        <v>12731</v>
      </c>
      <c r="QUP32" s="747" t="s">
        <v>12732</v>
      </c>
      <c r="QUQ32" s="747" t="s">
        <v>12733</v>
      </c>
      <c r="QUR32" s="747" t="s">
        <v>12734</v>
      </c>
      <c r="QUS32" s="747" t="s">
        <v>12735</v>
      </c>
      <c r="QUT32" s="747" t="s">
        <v>12736</v>
      </c>
      <c r="QUU32" s="747" t="s">
        <v>12737</v>
      </c>
      <c r="QUV32" s="747" t="s">
        <v>12738</v>
      </c>
      <c r="QUW32" s="747" t="s">
        <v>12739</v>
      </c>
      <c r="QUX32" s="747" t="s">
        <v>12740</v>
      </c>
      <c r="QUY32" s="747" t="s">
        <v>12741</v>
      </c>
      <c r="QUZ32" s="747" t="s">
        <v>12742</v>
      </c>
      <c r="QVA32" s="747" t="s">
        <v>12743</v>
      </c>
      <c r="QVB32" s="747" t="s">
        <v>12744</v>
      </c>
      <c r="QVC32" s="747" t="s">
        <v>12745</v>
      </c>
      <c r="QVD32" s="747" t="s">
        <v>12746</v>
      </c>
      <c r="QVE32" s="747" t="s">
        <v>12747</v>
      </c>
      <c r="QVF32" s="747" t="s">
        <v>12748</v>
      </c>
      <c r="QVG32" s="747" t="s">
        <v>12749</v>
      </c>
      <c r="QVH32" s="747" t="s">
        <v>12750</v>
      </c>
      <c r="QVI32" s="747" t="s">
        <v>12751</v>
      </c>
      <c r="QVJ32" s="747" t="s">
        <v>12752</v>
      </c>
      <c r="QVK32" s="747" t="s">
        <v>12753</v>
      </c>
      <c r="QVL32" s="747" t="s">
        <v>12754</v>
      </c>
      <c r="QVM32" s="747" t="s">
        <v>12755</v>
      </c>
      <c r="QVN32" s="747" t="s">
        <v>12756</v>
      </c>
      <c r="QVO32" s="747" t="s">
        <v>12757</v>
      </c>
      <c r="QVP32" s="747" t="s">
        <v>12758</v>
      </c>
      <c r="QVQ32" s="747" t="s">
        <v>12759</v>
      </c>
      <c r="QVR32" s="747" t="s">
        <v>12760</v>
      </c>
      <c r="QVS32" s="747" t="s">
        <v>12761</v>
      </c>
      <c r="QVT32" s="747" t="s">
        <v>12762</v>
      </c>
      <c r="QVU32" s="747" t="s">
        <v>12763</v>
      </c>
      <c r="QVV32" s="747" t="s">
        <v>12764</v>
      </c>
      <c r="QVW32" s="747" t="s">
        <v>12765</v>
      </c>
      <c r="QVX32" s="747" t="s">
        <v>12766</v>
      </c>
      <c r="QVY32" s="747" t="s">
        <v>12767</v>
      </c>
      <c r="QVZ32" s="747" t="s">
        <v>12768</v>
      </c>
      <c r="QWA32" s="747" t="s">
        <v>12769</v>
      </c>
      <c r="QWB32" s="747" t="s">
        <v>12770</v>
      </c>
      <c r="QWC32" s="747" t="s">
        <v>12771</v>
      </c>
      <c r="QWD32" s="747" t="s">
        <v>12772</v>
      </c>
      <c r="QWE32" s="747" t="s">
        <v>12773</v>
      </c>
      <c r="QWF32" s="747" t="s">
        <v>12774</v>
      </c>
      <c r="QWG32" s="747" t="s">
        <v>12775</v>
      </c>
      <c r="QWH32" s="747" t="s">
        <v>12776</v>
      </c>
      <c r="QWI32" s="747" t="s">
        <v>12777</v>
      </c>
      <c r="QWJ32" s="747" t="s">
        <v>12778</v>
      </c>
      <c r="QWK32" s="747" t="s">
        <v>12779</v>
      </c>
      <c r="QWL32" s="747" t="s">
        <v>12780</v>
      </c>
      <c r="QWM32" s="747" t="s">
        <v>12781</v>
      </c>
      <c r="QWN32" s="747" t="s">
        <v>12782</v>
      </c>
      <c r="QWO32" s="747" t="s">
        <v>12783</v>
      </c>
      <c r="QWP32" s="747" t="s">
        <v>12784</v>
      </c>
      <c r="QWQ32" s="747" t="s">
        <v>12785</v>
      </c>
      <c r="QWR32" s="747" t="s">
        <v>12786</v>
      </c>
      <c r="QWS32" s="747" t="s">
        <v>12787</v>
      </c>
      <c r="QWT32" s="747" t="s">
        <v>12788</v>
      </c>
      <c r="QWU32" s="747" t="s">
        <v>12789</v>
      </c>
      <c r="QWV32" s="747" t="s">
        <v>12790</v>
      </c>
      <c r="QWW32" s="747" t="s">
        <v>12791</v>
      </c>
      <c r="QWX32" s="747" t="s">
        <v>12792</v>
      </c>
      <c r="QWY32" s="747" t="s">
        <v>12793</v>
      </c>
      <c r="QWZ32" s="747" t="s">
        <v>12794</v>
      </c>
      <c r="QXA32" s="747" t="s">
        <v>12795</v>
      </c>
      <c r="QXB32" s="747" t="s">
        <v>12796</v>
      </c>
      <c r="QXC32" s="747" t="s">
        <v>12797</v>
      </c>
      <c r="QXD32" s="747" t="s">
        <v>12798</v>
      </c>
      <c r="QXE32" s="747" t="s">
        <v>12799</v>
      </c>
      <c r="QXF32" s="747" t="s">
        <v>12800</v>
      </c>
      <c r="QXG32" s="747" t="s">
        <v>12801</v>
      </c>
      <c r="QXH32" s="747" t="s">
        <v>12802</v>
      </c>
      <c r="QXI32" s="747" t="s">
        <v>12803</v>
      </c>
      <c r="QXJ32" s="747" t="s">
        <v>12804</v>
      </c>
      <c r="QXK32" s="747" t="s">
        <v>12805</v>
      </c>
      <c r="QXL32" s="747" t="s">
        <v>12806</v>
      </c>
      <c r="QXM32" s="747" t="s">
        <v>12807</v>
      </c>
      <c r="QXN32" s="747" t="s">
        <v>12808</v>
      </c>
      <c r="QXO32" s="747" t="s">
        <v>12809</v>
      </c>
      <c r="QXP32" s="747" t="s">
        <v>12810</v>
      </c>
      <c r="QXQ32" s="747" t="s">
        <v>12811</v>
      </c>
      <c r="QXR32" s="747" t="s">
        <v>12812</v>
      </c>
      <c r="QXS32" s="747" t="s">
        <v>12813</v>
      </c>
      <c r="QXT32" s="747" t="s">
        <v>12814</v>
      </c>
      <c r="QXU32" s="747" t="s">
        <v>12815</v>
      </c>
      <c r="QXV32" s="747" t="s">
        <v>12816</v>
      </c>
      <c r="QXW32" s="747" t="s">
        <v>12817</v>
      </c>
      <c r="QXX32" s="747" t="s">
        <v>12818</v>
      </c>
      <c r="QXY32" s="747" t="s">
        <v>12819</v>
      </c>
      <c r="QXZ32" s="747" t="s">
        <v>12820</v>
      </c>
      <c r="QYA32" s="747" t="s">
        <v>12821</v>
      </c>
      <c r="QYB32" s="747" t="s">
        <v>12822</v>
      </c>
      <c r="QYC32" s="747" t="s">
        <v>12823</v>
      </c>
      <c r="QYD32" s="747" t="s">
        <v>12824</v>
      </c>
      <c r="QYE32" s="747" t="s">
        <v>12825</v>
      </c>
      <c r="QYF32" s="747" t="s">
        <v>12826</v>
      </c>
      <c r="QYG32" s="747" t="s">
        <v>12827</v>
      </c>
      <c r="QYH32" s="747" t="s">
        <v>12828</v>
      </c>
      <c r="QYI32" s="747" t="s">
        <v>12829</v>
      </c>
      <c r="QYJ32" s="747" t="s">
        <v>12830</v>
      </c>
      <c r="QYK32" s="747" t="s">
        <v>12831</v>
      </c>
      <c r="QYL32" s="747" t="s">
        <v>12832</v>
      </c>
      <c r="QYM32" s="747" t="s">
        <v>12833</v>
      </c>
      <c r="QYN32" s="747" t="s">
        <v>12834</v>
      </c>
      <c r="QYO32" s="747" t="s">
        <v>12835</v>
      </c>
      <c r="QYP32" s="747" t="s">
        <v>12836</v>
      </c>
      <c r="QYQ32" s="747" t="s">
        <v>12837</v>
      </c>
      <c r="QYR32" s="747" t="s">
        <v>12838</v>
      </c>
      <c r="QYS32" s="747" t="s">
        <v>12839</v>
      </c>
      <c r="QYT32" s="747" t="s">
        <v>12840</v>
      </c>
      <c r="QYU32" s="747" t="s">
        <v>12841</v>
      </c>
      <c r="QYV32" s="747" t="s">
        <v>12842</v>
      </c>
      <c r="QYW32" s="747" t="s">
        <v>12843</v>
      </c>
      <c r="QYX32" s="747" t="s">
        <v>12844</v>
      </c>
      <c r="QYY32" s="747" t="s">
        <v>12845</v>
      </c>
      <c r="QYZ32" s="747" t="s">
        <v>12846</v>
      </c>
      <c r="QZA32" s="747" t="s">
        <v>12847</v>
      </c>
      <c r="QZB32" s="747" t="s">
        <v>12848</v>
      </c>
      <c r="QZC32" s="747" t="s">
        <v>12849</v>
      </c>
      <c r="QZD32" s="747" t="s">
        <v>12850</v>
      </c>
      <c r="QZE32" s="747" t="s">
        <v>12851</v>
      </c>
      <c r="QZF32" s="747" t="s">
        <v>12852</v>
      </c>
      <c r="QZG32" s="747" t="s">
        <v>12853</v>
      </c>
      <c r="QZH32" s="747" t="s">
        <v>12854</v>
      </c>
      <c r="QZI32" s="747" t="s">
        <v>12855</v>
      </c>
      <c r="QZJ32" s="747" t="s">
        <v>12856</v>
      </c>
      <c r="QZK32" s="747" t="s">
        <v>12857</v>
      </c>
      <c r="QZL32" s="747" t="s">
        <v>12858</v>
      </c>
      <c r="QZM32" s="747" t="s">
        <v>12859</v>
      </c>
      <c r="QZN32" s="747" t="s">
        <v>12860</v>
      </c>
      <c r="QZO32" s="747" t="s">
        <v>12861</v>
      </c>
      <c r="QZP32" s="747" t="s">
        <v>12862</v>
      </c>
      <c r="QZQ32" s="747" t="s">
        <v>12863</v>
      </c>
      <c r="QZR32" s="747" t="s">
        <v>12864</v>
      </c>
      <c r="QZS32" s="747" t="s">
        <v>12865</v>
      </c>
      <c r="QZT32" s="747" t="s">
        <v>12866</v>
      </c>
      <c r="QZU32" s="747" t="s">
        <v>12867</v>
      </c>
      <c r="QZV32" s="747" t="s">
        <v>12868</v>
      </c>
      <c r="QZW32" s="747" t="s">
        <v>12869</v>
      </c>
      <c r="QZX32" s="747" t="s">
        <v>12870</v>
      </c>
      <c r="QZY32" s="747" t="s">
        <v>12871</v>
      </c>
      <c r="QZZ32" s="747" t="s">
        <v>12872</v>
      </c>
      <c r="RAA32" s="747" t="s">
        <v>12873</v>
      </c>
      <c r="RAB32" s="747" t="s">
        <v>12874</v>
      </c>
      <c r="RAC32" s="747" t="s">
        <v>12875</v>
      </c>
      <c r="RAD32" s="747" t="s">
        <v>12876</v>
      </c>
      <c r="RAE32" s="747" t="s">
        <v>12877</v>
      </c>
      <c r="RAF32" s="747" t="s">
        <v>12878</v>
      </c>
      <c r="RAG32" s="747" t="s">
        <v>12879</v>
      </c>
      <c r="RAH32" s="747" t="s">
        <v>12880</v>
      </c>
      <c r="RAI32" s="747" t="s">
        <v>12881</v>
      </c>
      <c r="RAJ32" s="747" t="s">
        <v>12882</v>
      </c>
      <c r="RAK32" s="747" t="s">
        <v>12883</v>
      </c>
      <c r="RAL32" s="747" t="s">
        <v>12884</v>
      </c>
      <c r="RAM32" s="747" t="s">
        <v>12885</v>
      </c>
      <c r="RAN32" s="747" t="s">
        <v>12886</v>
      </c>
      <c r="RAO32" s="747" t="s">
        <v>12887</v>
      </c>
      <c r="RAP32" s="747" t="s">
        <v>12888</v>
      </c>
      <c r="RAQ32" s="747" t="s">
        <v>12889</v>
      </c>
      <c r="RAR32" s="747" t="s">
        <v>12890</v>
      </c>
      <c r="RAS32" s="747" t="s">
        <v>12891</v>
      </c>
      <c r="RAT32" s="747" t="s">
        <v>12892</v>
      </c>
      <c r="RAU32" s="747" t="s">
        <v>12893</v>
      </c>
      <c r="RAV32" s="747" t="s">
        <v>12894</v>
      </c>
      <c r="RAW32" s="747" t="s">
        <v>12895</v>
      </c>
      <c r="RAX32" s="747" t="s">
        <v>12896</v>
      </c>
      <c r="RAY32" s="747" t="s">
        <v>12897</v>
      </c>
      <c r="RAZ32" s="747" t="s">
        <v>12898</v>
      </c>
      <c r="RBA32" s="747" t="s">
        <v>12899</v>
      </c>
      <c r="RBB32" s="747" t="s">
        <v>12900</v>
      </c>
      <c r="RBC32" s="747" t="s">
        <v>12901</v>
      </c>
      <c r="RBD32" s="747" t="s">
        <v>12902</v>
      </c>
      <c r="RBE32" s="747" t="s">
        <v>12903</v>
      </c>
      <c r="RBF32" s="747" t="s">
        <v>12904</v>
      </c>
      <c r="RBG32" s="747" t="s">
        <v>12905</v>
      </c>
      <c r="RBH32" s="747" t="s">
        <v>12906</v>
      </c>
      <c r="RBI32" s="747" t="s">
        <v>12907</v>
      </c>
      <c r="RBJ32" s="747" t="s">
        <v>12908</v>
      </c>
      <c r="RBK32" s="747" t="s">
        <v>12909</v>
      </c>
      <c r="RBL32" s="747" t="s">
        <v>12910</v>
      </c>
      <c r="RBM32" s="747" t="s">
        <v>12911</v>
      </c>
      <c r="RBN32" s="747" t="s">
        <v>12912</v>
      </c>
      <c r="RBO32" s="747" t="s">
        <v>12913</v>
      </c>
      <c r="RBP32" s="747" t="s">
        <v>12914</v>
      </c>
      <c r="RBQ32" s="747" t="s">
        <v>12915</v>
      </c>
      <c r="RBR32" s="747" t="s">
        <v>12916</v>
      </c>
      <c r="RBS32" s="747" t="s">
        <v>12917</v>
      </c>
      <c r="RBT32" s="747" t="s">
        <v>12918</v>
      </c>
      <c r="RBU32" s="747" t="s">
        <v>12919</v>
      </c>
      <c r="RBV32" s="747" t="s">
        <v>12920</v>
      </c>
      <c r="RBW32" s="747" t="s">
        <v>12921</v>
      </c>
      <c r="RBX32" s="747" t="s">
        <v>12922</v>
      </c>
      <c r="RBY32" s="747" t="s">
        <v>12923</v>
      </c>
      <c r="RBZ32" s="747" t="s">
        <v>12924</v>
      </c>
      <c r="RCA32" s="747" t="s">
        <v>12925</v>
      </c>
      <c r="RCB32" s="747" t="s">
        <v>12926</v>
      </c>
      <c r="RCC32" s="747" t="s">
        <v>12927</v>
      </c>
      <c r="RCD32" s="747" t="s">
        <v>12928</v>
      </c>
      <c r="RCE32" s="747" t="s">
        <v>12929</v>
      </c>
      <c r="RCF32" s="747" t="s">
        <v>12930</v>
      </c>
      <c r="RCG32" s="747" t="s">
        <v>12931</v>
      </c>
      <c r="RCH32" s="747" t="s">
        <v>12932</v>
      </c>
      <c r="RCI32" s="747" t="s">
        <v>12933</v>
      </c>
      <c r="RCJ32" s="747" t="s">
        <v>12934</v>
      </c>
      <c r="RCK32" s="747" t="s">
        <v>12935</v>
      </c>
      <c r="RCL32" s="747" t="s">
        <v>12936</v>
      </c>
      <c r="RCM32" s="747" t="s">
        <v>12937</v>
      </c>
      <c r="RCN32" s="747" t="s">
        <v>12938</v>
      </c>
      <c r="RCO32" s="747" t="s">
        <v>12939</v>
      </c>
      <c r="RCP32" s="747" t="s">
        <v>12940</v>
      </c>
      <c r="RCQ32" s="747" t="s">
        <v>12941</v>
      </c>
      <c r="RCR32" s="747" t="s">
        <v>12942</v>
      </c>
      <c r="RCS32" s="747" t="s">
        <v>12943</v>
      </c>
      <c r="RCT32" s="747" t="s">
        <v>12944</v>
      </c>
      <c r="RCU32" s="747" t="s">
        <v>12945</v>
      </c>
      <c r="RCV32" s="747" t="s">
        <v>12946</v>
      </c>
      <c r="RCW32" s="747" t="s">
        <v>12947</v>
      </c>
      <c r="RCX32" s="747" t="s">
        <v>12948</v>
      </c>
      <c r="RCY32" s="747" t="s">
        <v>12949</v>
      </c>
      <c r="RCZ32" s="747" t="s">
        <v>12950</v>
      </c>
      <c r="RDA32" s="747" t="s">
        <v>12951</v>
      </c>
      <c r="RDB32" s="747" t="s">
        <v>12952</v>
      </c>
      <c r="RDC32" s="747" t="s">
        <v>12953</v>
      </c>
      <c r="RDD32" s="747" t="s">
        <v>12954</v>
      </c>
      <c r="RDE32" s="747" t="s">
        <v>12955</v>
      </c>
      <c r="RDF32" s="747" t="s">
        <v>12956</v>
      </c>
      <c r="RDG32" s="747" t="s">
        <v>12957</v>
      </c>
      <c r="RDH32" s="747" t="s">
        <v>12958</v>
      </c>
      <c r="RDI32" s="747" t="s">
        <v>12959</v>
      </c>
      <c r="RDJ32" s="747" t="s">
        <v>12960</v>
      </c>
      <c r="RDK32" s="747" t="s">
        <v>12961</v>
      </c>
      <c r="RDL32" s="747" t="s">
        <v>12962</v>
      </c>
      <c r="RDM32" s="747" t="s">
        <v>12963</v>
      </c>
      <c r="RDN32" s="747" t="s">
        <v>12964</v>
      </c>
      <c r="RDO32" s="747" t="s">
        <v>12965</v>
      </c>
      <c r="RDP32" s="747" t="s">
        <v>12966</v>
      </c>
      <c r="RDQ32" s="747" t="s">
        <v>12967</v>
      </c>
      <c r="RDR32" s="747" t="s">
        <v>12968</v>
      </c>
      <c r="RDS32" s="747" t="s">
        <v>12969</v>
      </c>
      <c r="RDT32" s="747" t="s">
        <v>12970</v>
      </c>
      <c r="RDU32" s="747" t="s">
        <v>12971</v>
      </c>
      <c r="RDV32" s="747" t="s">
        <v>12972</v>
      </c>
      <c r="RDW32" s="747" t="s">
        <v>12973</v>
      </c>
      <c r="RDX32" s="747" t="s">
        <v>12974</v>
      </c>
      <c r="RDY32" s="747" t="s">
        <v>12975</v>
      </c>
      <c r="RDZ32" s="747" t="s">
        <v>12976</v>
      </c>
      <c r="REA32" s="747" t="s">
        <v>12977</v>
      </c>
      <c r="REB32" s="747" t="s">
        <v>12978</v>
      </c>
      <c r="REC32" s="747" t="s">
        <v>12979</v>
      </c>
      <c r="RED32" s="747" t="s">
        <v>12980</v>
      </c>
      <c r="REE32" s="747" t="s">
        <v>12981</v>
      </c>
      <c r="REF32" s="747" t="s">
        <v>12982</v>
      </c>
      <c r="REG32" s="747" t="s">
        <v>12983</v>
      </c>
      <c r="REH32" s="747" t="s">
        <v>12984</v>
      </c>
      <c r="REI32" s="747" t="s">
        <v>12985</v>
      </c>
      <c r="REJ32" s="747" t="s">
        <v>12986</v>
      </c>
      <c r="REK32" s="747" t="s">
        <v>12987</v>
      </c>
      <c r="REL32" s="747" t="s">
        <v>12988</v>
      </c>
      <c r="REM32" s="747" t="s">
        <v>12989</v>
      </c>
      <c r="REN32" s="747" t="s">
        <v>12990</v>
      </c>
      <c r="REO32" s="747" t="s">
        <v>12991</v>
      </c>
      <c r="REP32" s="747" t="s">
        <v>12992</v>
      </c>
      <c r="REQ32" s="747" t="s">
        <v>12993</v>
      </c>
      <c r="RER32" s="747" t="s">
        <v>12994</v>
      </c>
      <c r="RES32" s="747" t="s">
        <v>12995</v>
      </c>
      <c r="RET32" s="747" t="s">
        <v>12996</v>
      </c>
      <c r="REU32" s="747" t="s">
        <v>12997</v>
      </c>
      <c r="REV32" s="747" t="s">
        <v>12998</v>
      </c>
      <c r="REW32" s="747" t="s">
        <v>12999</v>
      </c>
      <c r="REX32" s="747" t="s">
        <v>13000</v>
      </c>
      <c r="REY32" s="747" t="s">
        <v>13001</v>
      </c>
      <c r="REZ32" s="747" t="s">
        <v>13002</v>
      </c>
      <c r="RFA32" s="747" t="s">
        <v>13003</v>
      </c>
      <c r="RFB32" s="747" t="s">
        <v>13004</v>
      </c>
      <c r="RFC32" s="747" t="s">
        <v>13005</v>
      </c>
      <c r="RFD32" s="747" t="s">
        <v>13006</v>
      </c>
      <c r="RFE32" s="747" t="s">
        <v>13007</v>
      </c>
      <c r="RFF32" s="747" t="s">
        <v>13008</v>
      </c>
      <c r="RFG32" s="747" t="s">
        <v>13009</v>
      </c>
      <c r="RFH32" s="747" t="s">
        <v>13010</v>
      </c>
      <c r="RFI32" s="747" t="s">
        <v>13011</v>
      </c>
      <c r="RFJ32" s="747" t="s">
        <v>13012</v>
      </c>
      <c r="RFK32" s="747" t="s">
        <v>13013</v>
      </c>
      <c r="RFL32" s="747" t="s">
        <v>13014</v>
      </c>
      <c r="RFM32" s="747" t="s">
        <v>13015</v>
      </c>
      <c r="RFN32" s="747" t="s">
        <v>13016</v>
      </c>
      <c r="RFO32" s="747" t="s">
        <v>13017</v>
      </c>
      <c r="RFP32" s="747" t="s">
        <v>13018</v>
      </c>
      <c r="RFQ32" s="747" t="s">
        <v>13019</v>
      </c>
      <c r="RFR32" s="747" t="s">
        <v>13020</v>
      </c>
      <c r="RFS32" s="747" t="s">
        <v>13021</v>
      </c>
      <c r="RFT32" s="747" t="s">
        <v>13022</v>
      </c>
      <c r="RFU32" s="747" t="s">
        <v>13023</v>
      </c>
      <c r="RFV32" s="747" t="s">
        <v>13024</v>
      </c>
      <c r="RFW32" s="747" t="s">
        <v>13025</v>
      </c>
      <c r="RFX32" s="747" t="s">
        <v>13026</v>
      </c>
      <c r="RFY32" s="747" t="s">
        <v>13027</v>
      </c>
      <c r="RFZ32" s="747" t="s">
        <v>13028</v>
      </c>
      <c r="RGA32" s="747" t="s">
        <v>13029</v>
      </c>
      <c r="RGB32" s="747" t="s">
        <v>13030</v>
      </c>
      <c r="RGC32" s="747" t="s">
        <v>13031</v>
      </c>
      <c r="RGD32" s="747" t="s">
        <v>13032</v>
      </c>
      <c r="RGE32" s="747" t="s">
        <v>13033</v>
      </c>
      <c r="RGF32" s="747" t="s">
        <v>13034</v>
      </c>
      <c r="RGG32" s="747" t="s">
        <v>13035</v>
      </c>
      <c r="RGH32" s="747" t="s">
        <v>13036</v>
      </c>
      <c r="RGI32" s="747" t="s">
        <v>13037</v>
      </c>
      <c r="RGJ32" s="747" t="s">
        <v>13038</v>
      </c>
      <c r="RGK32" s="747" t="s">
        <v>13039</v>
      </c>
      <c r="RGL32" s="747" t="s">
        <v>13040</v>
      </c>
      <c r="RGM32" s="747" t="s">
        <v>13041</v>
      </c>
      <c r="RGN32" s="747" t="s">
        <v>13042</v>
      </c>
      <c r="RGO32" s="747" t="s">
        <v>13043</v>
      </c>
      <c r="RGP32" s="747" t="s">
        <v>13044</v>
      </c>
      <c r="RGQ32" s="747" t="s">
        <v>13045</v>
      </c>
      <c r="RGR32" s="747" t="s">
        <v>13046</v>
      </c>
      <c r="RGS32" s="747" t="s">
        <v>13047</v>
      </c>
      <c r="RGT32" s="747" t="s">
        <v>13048</v>
      </c>
      <c r="RGU32" s="747" t="s">
        <v>13049</v>
      </c>
      <c r="RGV32" s="747" t="s">
        <v>13050</v>
      </c>
      <c r="RGW32" s="747" t="s">
        <v>13051</v>
      </c>
      <c r="RGX32" s="747" t="s">
        <v>13052</v>
      </c>
      <c r="RGY32" s="747" t="s">
        <v>13053</v>
      </c>
      <c r="RGZ32" s="747" t="s">
        <v>13054</v>
      </c>
      <c r="RHA32" s="747" t="s">
        <v>13055</v>
      </c>
      <c r="RHB32" s="747" t="s">
        <v>13056</v>
      </c>
      <c r="RHC32" s="747" t="s">
        <v>13057</v>
      </c>
      <c r="RHD32" s="747" t="s">
        <v>13058</v>
      </c>
      <c r="RHE32" s="747" t="s">
        <v>13059</v>
      </c>
      <c r="RHF32" s="747" t="s">
        <v>13060</v>
      </c>
      <c r="RHG32" s="747" t="s">
        <v>13061</v>
      </c>
      <c r="RHH32" s="747" t="s">
        <v>13062</v>
      </c>
      <c r="RHI32" s="747" t="s">
        <v>13063</v>
      </c>
      <c r="RHJ32" s="747" t="s">
        <v>13064</v>
      </c>
      <c r="RHK32" s="747" t="s">
        <v>13065</v>
      </c>
      <c r="RHL32" s="747" t="s">
        <v>13066</v>
      </c>
      <c r="RHM32" s="747" t="s">
        <v>13067</v>
      </c>
      <c r="RHN32" s="747" t="s">
        <v>13068</v>
      </c>
      <c r="RHO32" s="747" t="s">
        <v>13069</v>
      </c>
      <c r="RHP32" s="747" t="s">
        <v>13070</v>
      </c>
      <c r="RHQ32" s="747" t="s">
        <v>13071</v>
      </c>
      <c r="RHR32" s="747" t="s">
        <v>13072</v>
      </c>
      <c r="RHS32" s="747" t="s">
        <v>13073</v>
      </c>
      <c r="RHT32" s="747" t="s">
        <v>13074</v>
      </c>
      <c r="RHU32" s="747" t="s">
        <v>13075</v>
      </c>
      <c r="RHV32" s="747" t="s">
        <v>13076</v>
      </c>
      <c r="RHW32" s="747" t="s">
        <v>13077</v>
      </c>
      <c r="RHX32" s="747" t="s">
        <v>13078</v>
      </c>
      <c r="RHY32" s="747" t="s">
        <v>13079</v>
      </c>
      <c r="RHZ32" s="747" t="s">
        <v>13080</v>
      </c>
      <c r="RIA32" s="747" t="s">
        <v>13081</v>
      </c>
      <c r="RIB32" s="747" t="s">
        <v>13082</v>
      </c>
      <c r="RIC32" s="747" t="s">
        <v>13083</v>
      </c>
      <c r="RID32" s="747" t="s">
        <v>13084</v>
      </c>
      <c r="RIE32" s="747" t="s">
        <v>13085</v>
      </c>
      <c r="RIF32" s="747" t="s">
        <v>13086</v>
      </c>
      <c r="RIG32" s="747" t="s">
        <v>13087</v>
      </c>
      <c r="RIH32" s="747" t="s">
        <v>13088</v>
      </c>
      <c r="RII32" s="747" t="s">
        <v>13089</v>
      </c>
      <c r="RIJ32" s="747" t="s">
        <v>13090</v>
      </c>
      <c r="RIK32" s="747" t="s">
        <v>13091</v>
      </c>
      <c r="RIL32" s="747" t="s">
        <v>13092</v>
      </c>
      <c r="RIM32" s="747" t="s">
        <v>13093</v>
      </c>
      <c r="RIN32" s="747" t="s">
        <v>13094</v>
      </c>
      <c r="RIO32" s="747" t="s">
        <v>13095</v>
      </c>
      <c r="RIP32" s="747" t="s">
        <v>13096</v>
      </c>
      <c r="RIQ32" s="747" t="s">
        <v>13097</v>
      </c>
      <c r="RIR32" s="747" t="s">
        <v>13098</v>
      </c>
      <c r="RIS32" s="747" t="s">
        <v>13099</v>
      </c>
      <c r="RIT32" s="747" t="s">
        <v>13100</v>
      </c>
      <c r="RIU32" s="747" t="s">
        <v>13101</v>
      </c>
      <c r="RIV32" s="747" t="s">
        <v>13102</v>
      </c>
      <c r="RIW32" s="747" t="s">
        <v>13103</v>
      </c>
      <c r="RIX32" s="747" t="s">
        <v>13104</v>
      </c>
      <c r="RIY32" s="747" t="s">
        <v>13105</v>
      </c>
      <c r="RIZ32" s="747" t="s">
        <v>13106</v>
      </c>
      <c r="RJA32" s="747" t="s">
        <v>13107</v>
      </c>
      <c r="RJB32" s="747" t="s">
        <v>13108</v>
      </c>
      <c r="RJC32" s="747" t="s">
        <v>13109</v>
      </c>
      <c r="RJD32" s="747" t="s">
        <v>13110</v>
      </c>
      <c r="RJE32" s="747" t="s">
        <v>13111</v>
      </c>
      <c r="RJF32" s="747" t="s">
        <v>13112</v>
      </c>
      <c r="RJG32" s="747" t="s">
        <v>13113</v>
      </c>
      <c r="RJH32" s="747" t="s">
        <v>13114</v>
      </c>
      <c r="RJI32" s="747" t="s">
        <v>13115</v>
      </c>
      <c r="RJJ32" s="747" t="s">
        <v>13116</v>
      </c>
      <c r="RJK32" s="747" t="s">
        <v>13117</v>
      </c>
      <c r="RJL32" s="747" t="s">
        <v>13118</v>
      </c>
      <c r="RJM32" s="747" t="s">
        <v>13119</v>
      </c>
      <c r="RJN32" s="747" t="s">
        <v>13120</v>
      </c>
      <c r="RJO32" s="747" t="s">
        <v>13121</v>
      </c>
      <c r="RJP32" s="747" t="s">
        <v>13122</v>
      </c>
      <c r="RJQ32" s="747" t="s">
        <v>13123</v>
      </c>
      <c r="RJR32" s="747" t="s">
        <v>13124</v>
      </c>
      <c r="RJS32" s="747" t="s">
        <v>13125</v>
      </c>
      <c r="RJT32" s="747" t="s">
        <v>13126</v>
      </c>
      <c r="RJU32" s="747" t="s">
        <v>13127</v>
      </c>
      <c r="RJV32" s="747" t="s">
        <v>13128</v>
      </c>
      <c r="RJW32" s="747" t="s">
        <v>13129</v>
      </c>
      <c r="RJX32" s="747" t="s">
        <v>13130</v>
      </c>
      <c r="RJY32" s="747" t="s">
        <v>13131</v>
      </c>
      <c r="RJZ32" s="747" t="s">
        <v>13132</v>
      </c>
      <c r="RKA32" s="747" t="s">
        <v>13133</v>
      </c>
      <c r="RKB32" s="747" t="s">
        <v>13134</v>
      </c>
      <c r="RKC32" s="747" t="s">
        <v>13135</v>
      </c>
      <c r="RKD32" s="747" t="s">
        <v>13136</v>
      </c>
      <c r="RKE32" s="747" t="s">
        <v>13137</v>
      </c>
      <c r="RKF32" s="747" t="s">
        <v>13138</v>
      </c>
      <c r="RKG32" s="747" t="s">
        <v>13139</v>
      </c>
      <c r="RKH32" s="747" t="s">
        <v>13140</v>
      </c>
      <c r="RKI32" s="747" t="s">
        <v>13141</v>
      </c>
      <c r="RKJ32" s="747" t="s">
        <v>13142</v>
      </c>
      <c r="RKK32" s="747" t="s">
        <v>13143</v>
      </c>
      <c r="RKL32" s="747" t="s">
        <v>13144</v>
      </c>
      <c r="RKM32" s="747" t="s">
        <v>13145</v>
      </c>
      <c r="RKN32" s="747" t="s">
        <v>13146</v>
      </c>
      <c r="RKO32" s="747" t="s">
        <v>13147</v>
      </c>
      <c r="RKP32" s="747" t="s">
        <v>13148</v>
      </c>
      <c r="RKQ32" s="747" t="s">
        <v>13149</v>
      </c>
      <c r="RKR32" s="747" t="s">
        <v>13150</v>
      </c>
      <c r="RKS32" s="747" t="s">
        <v>13151</v>
      </c>
      <c r="RKT32" s="747" t="s">
        <v>13152</v>
      </c>
      <c r="RKU32" s="747" t="s">
        <v>13153</v>
      </c>
      <c r="RKV32" s="747" t="s">
        <v>13154</v>
      </c>
      <c r="RKW32" s="747" t="s">
        <v>13155</v>
      </c>
      <c r="RKX32" s="747" t="s">
        <v>13156</v>
      </c>
      <c r="RKY32" s="747" t="s">
        <v>13157</v>
      </c>
      <c r="RKZ32" s="747" t="s">
        <v>13158</v>
      </c>
      <c r="RLA32" s="747" t="s">
        <v>13159</v>
      </c>
      <c r="RLB32" s="747" t="s">
        <v>13160</v>
      </c>
      <c r="RLC32" s="747" t="s">
        <v>13161</v>
      </c>
      <c r="RLD32" s="747" t="s">
        <v>13162</v>
      </c>
      <c r="RLE32" s="747" t="s">
        <v>13163</v>
      </c>
      <c r="RLF32" s="747" t="s">
        <v>13164</v>
      </c>
      <c r="RLG32" s="747" t="s">
        <v>13165</v>
      </c>
      <c r="RLH32" s="747" t="s">
        <v>13166</v>
      </c>
      <c r="RLI32" s="747" t="s">
        <v>13167</v>
      </c>
      <c r="RLJ32" s="747" t="s">
        <v>13168</v>
      </c>
      <c r="RLK32" s="747" t="s">
        <v>13169</v>
      </c>
      <c r="RLL32" s="747" t="s">
        <v>13170</v>
      </c>
      <c r="RLM32" s="747" t="s">
        <v>13171</v>
      </c>
      <c r="RLN32" s="747" t="s">
        <v>13172</v>
      </c>
      <c r="RLO32" s="747" t="s">
        <v>13173</v>
      </c>
      <c r="RLP32" s="747" t="s">
        <v>13174</v>
      </c>
      <c r="RLQ32" s="747" t="s">
        <v>13175</v>
      </c>
      <c r="RLR32" s="747" t="s">
        <v>13176</v>
      </c>
      <c r="RLS32" s="747" t="s">
        <v>13177</v>
      </c>
      <c r="RLT32" s="747" t="s">
        <v>13178</v>
      </c>
      <c r="RLU32" s="747" t="s">
        <v>13179</v>
      </c>
      <c r="RLV32" s="747" t="s">
        <v>13180</v>
      </c>
      <c r="RLW32" s="747" t="s">
        <v>13181</v>
      </c>
      <c r="RLX32" s="747" t="s">
        <v>13182</v>
      </c>
      <c r="RLY32" s="747" t="s">
        <v>13183</v>
      </c>
      <c r="RLZ32" s="747" t="s">
        <v>13184</v>
      </c>
      <c r="RMA32" s="747" t="s">
        <v>13185</v>
      </c>
      <c r="RMB32" s="747" t="s">
        <v>13186</v>
      </c>
      <c r="RMC32" s="747" t="s">
        <v>13187</v>
      </c>
      <c r="RMD32" s="747" t="s">
        <v>13188</v>
      </c>
      <c r="RME32" s="747" t="s">
        <v>13189</v>
      </c>
      <c r="RMF32" s="747" t="s">
        <v>13190</v>
      </c>
      <c r="RMG32" s="747" t="s">
        <v>13191</v>
      </c>
      <c r="RMH32" s="747" t="s">
        <v>13192</v>
      </c>
      <c r="RMI32" s="747" t="s">
        <v>13193</v>
      </c>
      <c r="RMJ32" s="747" t="s">
        <v>13194</v>
      </c>
      <c r="RMK32" s="747" t="s">
        <v>13195</v>
      </c>
      <c r="RML32" s="747" t="s">
        <v>13196</v>
      </c>
      <c r="RMM32" s="747" t="s">
        <v>13197</v>
      </c>
      <c r="RMN32" s="747" t="s">
        <v>13198</v>
      </c>
      <c r="RMO32" s="747" t="s">
        <v>13199</v>
      </c>
      <c r="RMP32" s="747" t="s">
        <v>13200</v>
      </c>
      <c r="RMQ32" s="747" t="s">
        <v>13201</v>
      </c>
      <c r="RMR32" s="747" t="s">
        <v>13202</v>
      </c>
      <c r="RMS32" s="747" t="s">
        <v>13203</v>
      </c>
      <c r="RMT32" s="747" t="s">
        <v>13204</v>
      </c>
      <c r="RMU32" s="747" t="s">
        <v>13205</v>
      </c>
      <c r="RMV32" s="747" t="s">
        <v>13206</v>
      </c>
      <c r="RMW32" s="747" t="s">
        <v>13207</v>
      </c>
      <c r="RMX32" s="747" t="s">
        <v>13208</v>
      </c>
      <c r="RMY32" s="747" t="s">
        <v>13209</v>
      </c>
      <c r="RMZ32" s="747" t="s">
        <v>13210</v>
      </c>
      <c r="RNA32" s="747" t="s">
        <v>13211</v>
      </c>
      <c r="RNB32" s="747" t="s">
        <v>13212</v>
      </c>
      <c r="RNC32" s="747" t="s">
        <v>13213</v>
      </c>
      <c r="RND32" s="747" t="s">
        <v>13214</v>
      </c>
      <c r="RNE32" s="747" t="s">
        <v>13215</v>
      </c>
      <c r="RNF32" s="747" t="s">
        <v>13216</v>
      </c>
      <c r="RNG32" s="747" t="s">
        <v>13217</v>
      </c>
      <c r="RNH32" s="747" t="s">
        <v>13218</v>
      </c>
      <c r="RNI32" s="747" t="s">
        <v>13219</v>
      </c>
      <c r="RNJ32" s="747" t="s">
        <v>13220</v>
      </c>
      <c r="RNK32" s="747" t="s">
        <v>13221</v>
      </c>
      <c r="RNL32" s="747" t="s">
        <v>13222</v>
      </c>
      <c r="RNM32" s="747" t="s">
        <v>13223</v>
      </c>
      <c r="RNN32" s="747" t="s">
        <v>13224</v>
      </c>
      <c r="RNO32" s="747" t="s">
        <v>13225</v>
      </c>
      <c r="RNP32" s="747" t="s">
        <v>13226</v>
      </c>
      <c r="RNQ32" s="747" t="s">
        <v>13227</v>
      </c>
      <c r="RNR32" s="747" t="s">
        <v>13228</v>
      </c>
      <c r="RNS32" s="747" t="s">
        <v>13229</v>
      </c>
      <c r="RNT32" s="747" t="s">
        <v>13230</v>
      </c>
      <c r="RNU32" s="747" t="s">
        <v>13231</v>
      </c>
      <c r="RNV32" s="747" t="s">
        <v>13232</v>
      </c>
      <c r="RNW32" s="747" t="s">
        <v>13233</v>
      </c>
      <c r="RNX32" s="747" t="s">
        <v>13234</v>
      </c>
      <c r="RNY32" s="747" t="s">
        <v>13235</v>
      </c>
      <c r="RNZ32" s="747" t="s">
        <v>13236</v>
      </c>
      <c r="ROA32" s="747" t="s">
        <v>13237</v>
      </c>
      <c r="ROB32" s="747" t="s">
        <v>13238</v>
      </c>
      <c r="ROC32" s="747" t="s">
        <v>13239</v>
      </c>
      <c r="ROD32" s="747" t="s">
        <v>13240</v>
      </c>
      <c r="ROE32" s="747" t="s">
        <v>13241</v>
      </c>
      <c r="ROF32" s="747" t="s">
        <v>13242</v>
      </c>
      <c r="ROG32" s="747" t="s">
        <v>13243</v>
      </c>
      <c r="ROH32" s="747" t="s">
        <v>13244</v>
      </c>
      <c r="ROI32" s="747" t="s">
        <v>13245</v>
      </c>
      <c r="ROJ32" s="747" t="s">
        <v>13246</v>
      </c>
      <c r="ROK32" s="747" t="s">
        <v>13247</v>
      </c>
      <c r="ROL32" s="747" t="s">
        <v>13248</v>
      </c>
      <c r="ROM32" s="747" t="s">
        <v>13249</v>
      </c>
      <c r="RON32" s="747" t="s">
        <v>13250</v>
      </c>
      <c r="ROO32" s="747" t="s">
        <v>13251</v>
      </c>
      <c r="ROP32" s="747" t="s">
        <v>13252</v>
      </c>
      <c r="ROQ32" s="747" t="s">
        <v>13253</v>
      </c>
      <c r="ROR32" s="747" t="s">
        <v>13254</v>
      </c>
      <c r="ROS32" s="747" t="s">
        <v>13255</v>
      </c>
      <c r="ROT32" s="747" t="s">
        <v>13256</v>
      </c>
      <c r="ROU32" s="747" t="s">
        <v>13257</v>
      </c>
      <c r="ROV32" s="747" t="s">
        <v>13258</v>
      </c>
      <c r="ROW32" s="747" t="s">
        <v>13259</v>
      </c>
      <c r="ROX32" s="747" t="s">
        <v>13260</v>
      </c>
      <c r="ROY32" s="747" t="s">
        <v>13261</v>
      </c>
      <c r="ROZ32" s="747" t="s">
        <v>13262</v>
      </c>
      <c r="RPA32" s="747" t="s">
        <v>13263</v>
      </c>
      <c r="RPB32" s="747" t="s">
        <v>13264</v>
      </c>
      <c r="RPC32" s="747" t="s">
        <v>13265</v>
      </c>
      <c r="RPD32" s="747" t="s">
        <v>13266</v>
      </c>
      <c r="RPE32" s="747" t="s">
        <v>13267</v>
      </c>
      <c r="RPF32" s="747" t="s">
        <v>13268</v>
      </c>
      <c r="RPG32" s="747" t="s">
        <v>13269</v>
      </c>
      <c r="RPH32" s="747" t="s">
        <v>13270</v>
      </c>
      <c r="RPI32" s="747" t="s">
        <v>13271</v>
      </c>
      <c r="RPJ32" s="747" t="s">
        <v>13272</v>
      </c>
      <c r="RPK32" s="747" t="s">
        <v>13273</v>
      </c>
      <c r="RPL32" s="747" t="s">
        <v>13274</v>
      </c>
      <c r="RPM32" s="747" t="s">
        <v>13275</v>
      </c>
      <c r="RPN32" s="747" t="s">
        <v>13276</v>
      </c>
      <c r="RPO32" s="747" t="s">
        <v>13277</v>
      </c>
      <c r="RPP32" s="747" t="s">
        <v>13278</v>
      </c>
      <c r="RPQ32" s="747" t="s">
        <v>13279</v>
      </c>
      <c r="RPR32" s="747" t="s">
        <v>13280</v>
      </c>
      <c r="RPS32" s="747" t="s">
        <v>13281</v>
      </c>
      <c r="RPT32" s="747" t="s">
        <v>13282</v>
      </c>
      <c r="RPU32" s="747" t="s">
        <v>13283</v>
      </c>
      <c r="RPV32" s="747" t="s">
        <v>13284</v>
      </c>
      <c r="RPW32" s="747" t="s">
        <v>13285</v>
      </c>
      <c r="RPX32" s="747" t="s">
        <v>13286</v>
      </c>
      <c r="RPY32" s="747" t="s">
        <v>13287</v>
      </c>
      <c r="RPZ32" s="747" t="s">
        <v>13288</v>
      </c>
      <c r="RQA32" s="747" t="s">
        <v>13289</v>
      </c>
      <c r="RQB32" s="747" t="s">
        <v>13290</v>
      </c>
      <c r="RQC32" s="747" t="s">
        <v>13291</v>
      </c>
      <c r="RQD32" s="747" t="s">
        <v>13292</v>
      </c>
      <c r="RQE32" s="747" t="s">
        <v>13293</v>
      </c>
      <c r="RQF32" s="747" t="s">
        <v>13294</v>
      </c>
      <c r="RQG32" s="747" t="s">
        <v>13295</v>
      </c>
      <c r="RQH32" s="747" t="s">
        <v>13296</v>
      </c>
      <c r="RQI32" s="747" t="s">
        <v>13297</v>
      </c>
      <c r="RQJ32" s="747" t="s">
        <v>13298</v>
      </c>
      <c r="RQK32" s="747" t="s">
        <v>13299</v>
      </c>
      <c r="RQL32" s="747" t="s">
        <v>13300</v>
      </c>
      <c r="RQM32" s="747" t="s">
        <v>13301</v>
      </c>
      <c r="RQN32" s="747" t="s">
        <v>13302</v>
      </c>
      <c r="RQO32" s="747" t="s">
        <v>13303</v>
      </c>
      <c r="RQP32" s="747" t="s">
        <v>13304</v>
      </c>
      <c r="RQQ32" s="747" t="s">
        <v>13305</v>
      </c>
      <c r="RQR32" s="747" t="s">
        <v>13306</v>
      </c>
      <c r="RQS32" s="747" t="s">
        <v>13307</v>
      </c>
      <c r="RQT32" s="747" t="s">
        <v>13308</v>
      </c>
      <c r="RQU32" s="747" t="s">
        <v>13309</v>
      </c>
      <c r="RQV32" s="747" t="s">
        <v>13310</v>
      </c>
      <c r="RQW32" s="747" t="s">
        <v>13311</v>
      </c>
      <c r="RQX32" s="747" t="s">
        <v>13312</v>
      </c>
      <c r="RQY32" s="747" t="s">
        <v>13313</v>
      </c>
      <c r="RQZ32" s="747" t="s">
        <v>13314</v>
      </c>
      <c r="RRA32" s="747" t="s">
        <v>13315</v>
      </c>
      <c r="RRB32" s="747" t="s">
        <v>13316</v>
      </c>
      <c r="RRC32" s="747" t="s">
        <v>13317</v>
      </c>
      <c r="RRD32" s="747" t="s">
        <v>13318</v>
      </c>
      <c r="RRE32" s="747" t="s">
        <v>13319</v>
      </c>
      <c r="RRF32" s="747" t="s">
        <v>13320</v>
      </c>
      <c r="RRG32" s="747" t="s">
        <v>13321</v>
      </c>
      <c r="RRH32" s="747" t="s">
        <v>13322</v>
      </c>
      <c r="RRI32" s="747" t="s">
        <v>13323</v>
      </c>
      <c r="RRJ32" s="747" t="s">
        <v>13324</v>
      </c>
      <c r="RRK32" s="747" t="s">
        <v>13325</v>
      </c>
      <c r="RRL32" s="747" t="s">
        <v>13326</v>
      </c>
      <c r="RRM32" s="747" t="s">
        <v>13327</v>
      </c>
      <c r="RRN32" s="747" t="s">
        <v>13328</v>
      </c>
      <c r="RRO32" s="747" t="s">
        <v>13329</v>
      </c>
      <c r="RRP32" s="747" t="s">
        <v>13330</v>
      </c>
      <c r="RRQ32" s="747" t="s">
        <v>13331</v>
      </c>
      <c r="RRR32" s="747" t="s">
        <v>13332</v>
      </c>
      <c r="RRS32" s="747" t="s">
        <v>13333</v>
      </c>
      <c r="RRT32" s="747" t="s">
        <v>13334</v>
      </c>
      <c r="RRU32" s="747" t="s">
        <v>13335</v>
      </c>
      <c r="RRV32" s="747" t="s">
        <v>13336</v>
      </c>
      <c r="RRW32" s="747" t="s">
        <v>13337</v>
      </c>
      <c r="RRX32" s="747" t="s">
        <v>13338</v>
      </c>
      <c r="RRY32" s="747" t="s">
        <v>13339</v>
      </c>
      <c r="RRZ32" s="747" t="s">
        <v>13340</v>
      </c>
      <c r="RSA32" s="747" t="s">
        <v>13341</v>
      </c>
      <c r="RSB32" s="747" t="s">
        <v>13342</v>
      </c>
      <c r="RSC32" s="747" t="s">
        <v>13343</v>
      </c>
      <c r="RSD32" s="747" t="s">
        <v>13344</v>
      </c>
      <c r="RSE32" s="747" t="s">
        <v>13345</v>
      </c>
      <c r="RSF32" s="747" t="s">
        <v>13346</v>
      </c>
      <c r="RSG32" s="747" t="s">
        <v>13347</v>
      </c>
      <c r="RSH32" s="747" t="s">
        <v>13348</v>
      </c>
      <c r="RSI32" s="747" t="s">
        <v>13349</v>
      </c>
      <c r="RSJ32" s="747" t="s">
        <v>13350</v>
      </c>
      <c r="RSK32" s="747" t="s">
        <v>13351</v>
      </c>
      <c r="RSL32" s="747" t="s">
        <v>13352</v>
      </c>
      <c r="RSM32" s="747" t="s">
        <v>13353</v>
      </c>
      <c r="RSN32" s="747" t="s">
        <v>13354</v>
      </c>
      <c r="RSO32" s="747" t="s">
        <v>13355</v>
      </c>
      <c r="RSP32" s="747" t="s">
        <v>13356</v>
      </c>
      <c r="RSQ32" s="747" t="s">
        <v>13357</v>
      </c>
      <c r="RSR32" s="747" t="s">
        <v>13358</v>
      </c>
      <c r="RSS32" s="747" t="s">
        <v>13359</v>
      </c>
      <c r="RST32" s="747" t="s">
        <v>13360</v>
      </c>
      <c r="RSU32" s="747" t="s">
        <v>13361</v>
      </c>
      <c r="RSV32" s="747" t="s">
        <v>13362</v>
      </c>
      <c r="RSW32" s="747" t="s">
        <v>13363</v>
      </c>
      <c r="RSX32" s="747" t="s">
        <v>13364</v>
      </c>
      <c r="RSY32" s="747" t="s">
        <v>13365</v>
      </c>
      <c r="RSZ32" s="747" t="s">
        <v>13366</v>
      </c>
      <c r="RTA32" s="747" t="s">
        <v>13367</v>
      </c>
      <c r="RTB32" s="747" t="s">
        <v>13368</v>
      </c>
      <c r="RTC32" s="747" t="s">
        <v>13369</v>
      </c>
      <c r="RTD32" s="747" t="s">
        <v>13370</v>
      </c>
      <c r="RTE32" s="747" t="s">
        <v>13371</v>
      </c>
      <c r="RTF32" s="747" t="s">
        <v>13372</v>
      </c>
      <c r="RTG32" s="747" t="s">
        <v>13373</v>
      </c>
      <c r="RTH32" s="747" t="s">
        <v>13374</v>
      </c>
      <c r="RTI32" s="747" t="s">
        <v>13375</v>
      </c>
      <c r="RTJ32" s="747" t="s">
        <v>13376</v>
      </c>
      <c r="RTK32" s="747" t="s">
        <v>13377</v>
      </c>
      <c r="RTL32" s="747" t="s">
        <v>13378</v>
      </c>
      <c r="RTM32" s="747" t="s">
        <v>13379</v>
      </c>
      <c r="RTN32" s="747" t="s">
        <v>13380</v>
      </c>
      <c r="RTO32" s="747" t="s">
        <v>13381</v>
      </c>
      <c r="RTP32" s="747" t="s">
        <v>13382</v>
      </c>
      <c r="RTQ32" s="747" t="s">
        <v>13383</v>
      </c>
      <c r="RTR32" s="747" t="s">
        <v>13384</v>
      </c>
      <c r="RTS32" s="747" t="s">
        <v>13385</v>
      </c>
      <c r="RTT32" s="747" t="s">
        <v>13386</v>
      </c>
      <c r="RTU32" s="747" t="s">
        <v>13387</v>
      </c>
      <c r="RTV32" s="747" t="s">
        <v>13388</v>
      </c>
      <c r="RTW32" s="747" t="s">
        <v>13389</v>
      </c>
      <c r="RTX32" s="747" t="s">
        <v>13390</v>
      </c>
      <c r="RTY32" s="747" t="s">
        <v>13391</v>
      </c>
      <c r="RTZ32" s="747" t="s">
        <v>13392</v>
      </c>
      <c r="RUA32" s="747" t="s">
        <v>13393</v>
      </c>
      <c r="RUB32" s="747" t="s">
        <v>13394</v>
      </c>
      <c r="RUC32" s="747" t="s">
        <v>13395</v>
      </c>
      <c r="RUD32" s="747" t="s">
        <v>13396</v>
      </c>
      <c r="RUE32" s="747" t="s">
        <v>13397</v>
      </c>
      <c r="RUF32" s="747" t="s">
        <v>13398</v>
      </c>
      <c r="RUG32" s="747" t="s">
        <v>13399</v>
      </c>
      <c r="RUH32" s="747" t="s">
        <v>13400</v>
      </c>
      <c r="RUI32" s="747" t="s">
        <v>13401</v>
      </c>
      <c r="RUJ32" s="747" t="s">
        <v>13402</v>
      </c>
      <c r="RUK32" s="747" t="s">
        <v>13403</v>
      </c>
      <c r="RUL32" s="747" t="s">
        <v>13404</v>
      </c>
      <c r="RUM32" s="747" t="s">
        <v>13405</v>
      </c>
      <c r="RUN32" s="747" t="s">
        <v>13406</v>
      </c>
      <c r="RUO32" s="747" t="s">
        <v>13407</v>
      </c>
      <c r="RUP32" s="747" t="s">
        <v>13408</v>
      </c>
      <c r="RUQ32" s="747" t="s">
        <v>13409</v>
      </c>
      <c r="RUR32" s="747" t="s">
        <v>13410</v>
      </c>
      <c r="RUS32" s="747" t="s">
        <v>13411</v>
      </c>
      <c r="RUT32" s="747" t="s">
        <v>13412</v>
      </c>
      <c r="RUU32" s="747" t="s">
        <v>13413</v>
      </c>
      <c r="RUV32" s="747" t="s">
        <v>13414</v>
      </c>
      <c r="RUW32" s="747" t="s">
        <v>13415</v>
      </c>
      <c r="RUX32" s="747" t="s">
        <v>13416</v>
      </c>
      <c r="RUY32" s="747" t="s">
        <v>13417</v>
      </c>
      <c r="RUZ32" s="747" t="s">
        <v>13418</v>
      </c>
      <c r="RVA32" s="747" t="s">
        <v>13419</v>
      </c>
      <c r="RVB32" s="747" t="s">
        <v>13420</v>
      </c>
      <c r="RVC32" s="747" t="s">
        <v>13421</v>
      </c>
      <c r="RVD32" s="747" t="s">
        <v>13422</v>
      </c>
      <c r="RVE32" s="747" t="s">
        <v>13423</v>
      </c>
      <c r="RVF32" s="747" t="s">
        <v>13424</v>
      </c>
      <c r="RVG32" s="747" t="s">
        <v>13425</v>
      </c>
      <c r="RVH32" s="747" t="s">
        <v>13426</v>
      </c>
      <c r="RVI32" s="747" t="s">
        <v>13427</v>
      </c>
      <c r="RVJ32" s="747" t="s">
        <v>13428</v>
      </c>
      <c r="RVK32" s="747" t="s">
        <v>13429</v>
      </c>
      <c r="RVL32" s="747" t="s">
        <v>13430</v>
      </c>
      <c r="RVM32" s="747" t="s">
        <v>13431</v>
      </c>
      <c r="RVN32" s="747" t="s">
        <v>13432</v>
      </c>
      <c r="RVO32" s="747" t="s">
        <v>13433</v>
      </c>
      <c r="RVP32" s="747" t="s">
        <v>13434</v>
      </c>
      <c r="RVQ32" s="747" t="s">
        <v>13435</v>
      </c>
      <c r="RVR32" s="747" t="s">
        <v>13436</v>
      </c>
      <c r="RVS32" s="747" t="s">
        <v>13437</v>
      </c>
      <c r="RVT32" s="747" t="s">
        <v>13438</v>
      </c>
      <c r="RVU32" s="747" t="s">
        <v>13439</v>
      </c>
      <c r="RVV32" s="747" t="s">
        <v>13440</v>
      </c>
      <c r="RVW32" s="747" t="s">
        <v>13441</v>
      </c>
      <c r="RVX32" s="747" t="s">
        <v>13442</v>
      </c>
      <c r="RVY32" s="747" t="s">
        <v>13443</v>
      </c>
      <c r="RVZ32" s="747" t="s">
        <v>13444</v>
      </c>
      <c r="RWA32" s="747" t="s">
        <v>13445</v>
      </c>
      <c r="RWB32" s="747" t="s">
        <v>13446</v>
      </c>
      <c r="RWC32" s="747" t="s">
        <v>13447</v>
      </c>
      <c r="RWD32" s="747" t="s">
        <v>13448</v>
      </c>
      <c r="RWE32" s="747" t="s">
        <v>13449</v>
      </c>
      <c r="RWF32" s="747" t="s">
        <v>13450</v>
      </c>
      <c r="RWG32" s="747" t="s">
        <v>13451</v>
      </c>
      <c r="RWH32" s="747" t="s">
        <v>13452</v>
      </c>
      <c r="RWI32" s="747" t="s">
        <v>13453</v>
      </c>
      <c r="RWJ32" s="747" t="s">
        <v>13454</v>
      </c>
      <c r="RWK32" s="747" t="s">
        <v>13455</v>
      </c>
      <c r="RWL32" s="747" t="s">
        <v>13456</v>
      </c>
      <c r="RWM32" s="747" t="s">
        <v>13457</v>
      </c>
      <c r="RWN32" s="747" t="s">
        <v>13458</v>
      </c>
      <c r="RWO32" s="747" t="s">
        <v>13459</v>
      </c>
      <c r="RWP32" s="747" t="s">
        <v>13460</v>
      </c>
      <c r="RWQ32" s="747" t="s">
        <v>13461</v>
      </c>
      <c r="RWR32" s="747" t="s">
        <v>13462</v>
      </c>
      <c r="RWS32" s="747" t="s">
        <v>13463</v>
      </c>
      <c r="RWT32" s="747" t="s">
        <v>13464</v>
      </c>
      <c r="RWU32" s="747" t="s">
        <v>13465</v>
      </c>
      <c r="RWV32" s="747" t="s">
        <v>13466</v>
      </c>
      <c r="RWW32" s="747" t="s">
        <v>13467</v>
      </c>
      <c r="RWX32" s="747" t="s">
        <v>13468</v>
      </c>
      <c r="RWY32" s="747" t="s">
        <v>13469</v>
      </c>
      <c r="RWZ32" s="747" t="s">
        <v>13470</v>
      </c>
      <c r="RXA32" s="747" t="s">
        <v>13471</v>
      </c>
      <c r="RXB32" s="747" t="s">
        <v>13472</v>
      </c>
      <c r="RXC32" s="747" t="s">
        <v>13473</v>
      </c>
      <c r="RXD32" s="747" t="s">
        <v>13474</v>
      </c>
      <c r="RXE32" s="747" t="s">
        <v>13475</v>
      </c>
      <c r="RXF32" s="747" t="s">
        <v>13476</v>
      </c>
      <c r="RXG32" s="747" t="s">
        <v>13477</v>
      </c>
      <c r="RXH32" s="747" t="s">
        <v>13478</v>
      </c>
      <c r="RXI32" s="747" t="s">
        <v>13479</v>
      </c>
      <c r="RXJ32" s="747" t="s">
        <v>13480</v>
      </c>
      <c r="RXK32" s="747" t="s">
        <v>13481</v>
      </c>
      <c r="RXL32" s="747" t="s">
        <v>13482</v>
      </c>
      <c r="RXM32" s="747" t="s">
        <v>13483</v>
      </c>
      <c r="RXN32" s="747" t="s">
        <v>13484</v>
      </c>
      <c r="RXO32" s="747" t="s">
        <v>13485</v>
      </c>
      <c r="RXP32" s="747" t="s">
        <v>13486</v>
      </c>
      <c r="RXQ32" s="747" t="s">
        <v>13487</v>
      </c>
      <c r="RXR32" s="747" t="s">
        <v>13488</v>
      </c>
      <c r="RXS32" s="747" t="s">
        <v>13489</v>
      </c>
      <c r="RXT32" s="747" t="s">
        <v>13490</v>
      </c>
      <c r="RXU32" s="747" t="s">
        <v>13491</v>
      </c>
      <c r="RXV32" s="747" t="s">
        <v>13492</v>
      </c>
      <c r="RXW32" s="747" t="s">
        <v>13493</v>
      </c>
      <c r="RXX32" s="747" t="s">
        <v>13494</v>
      </c>
      <c r="RXY32" s="747" t="s">
        <v>13495</v>
      </c>
      <c r="RXZ32" s="747" t="s">
        <v>13496</v>
      </c>
      <c r="RYA32" s="747" t="s">
        <v>13497</v>
      </c>
      <c r="RYB32" s="747" t="s">
        <v>13498</v>
      </c>
      <c r="RYC32" s="747" t="s">
        <v>13499</v>
      </c>
      <c r="RYD32" s="747" t="s">
        <v>13500</v>
      </c>
      <c r="RYE32" s="747" t="s">
        <v>13501</v>
      </c>
      <c r="RYF32" s="747" t="s">
        <v>13502</v>
      </c>
      <c r="RYG32" s="747" t="s">
        <v>13503</v>
      </c>
      <c r="RYH32" s="747" t="s">
        <v>13504</v>
      </c>
      <c r="RYI32" s="747" t="s">
        <v>13505</v>
      </c>
      <c r="RYJ32" s="747" t="s">
        <v>13506</v>
      </c>
      <c r="RYK32" s="747" t="s">
        <v>13507</v>
      </c>
      <c r="RYL32" s="747" t="s">
        <v>13508</v>
      </c>
      <c r="RYM32" s="747" t="s">
        <v>13509</v>
      </c>
      <c r="RYN32" s="747" t="s">
        <v>13510</v>
      </c>
      <c r="RYO32" s="747" t="s">
        <v>13511</v>
      </c>
      <c r="RYP32" s="747" t="s">
        <v>13512</v>
      </c>
      <c r="RYQ32" s="747" t="s">
        <v>13513</v>
      </c>
      <c r="RYR32" s="747" t="s">
        <v>13514</v>
      </c>
      <c r="RYS32" s="747" t="s">
        <v>13515</v>
      </c>
      <c r="RYT32" s="747" t="s">
        <v>13516</v>
      </c>
      <c r="RYU32" s="747" t="s">
        <v>13517</v>
      </c>
      <c r="RYV32" s="747" t="s">
        <v>13518</v>
      </c>
      <c r="RYW32" s="747" t="s">
        <v>13519</v>
      </c>
      <c r="RYX32" s="747" t="s">
        <v>13520</v>
      </c>
      <c r="RYY32" s="747" t="s">
        <v>13521</v>
      </c>
      <c r="RYZ32" s="747" t="s">
        <v>13522</v>
      </c>
      <c r="RZA32" s="747" t="s">
        <v>13523</v>
      </c>
      <c r="RZB32" s="747" t="s">
        <v>13524</v>
      </c>
      <c r="RZC32" s="747" t="s">
        <v>13525</v>
      </c>
      <c r="RZD32" s="747" t="s">
        <v>13526</v>
      </c>
      <c r="RZE32" s="747" t="s">
        <v>13527</v>
      </c>
      <c r="RZF32" s="747" t="s">
        <v>13528</v>
      </c>
      <c r="RZG32" s="747" t="s">
        <v>13529</v>
      </c>
      <c r="RZH32" s="747" t="s">
        <v>13530</v>
      </c>
      <c r="RZI32" s="747" t="s">
        <v>13531</v>
      </c>
      <c r="RZJ32" s="747" t="s">
        <v>13532</v>
      </c>
      <c r="RZK32" s="747" t="s">
        <v>13533</v>
      </c>
      <c r="RZL32" s="747" t="s">
        <v>13534</v>
      </c>
      <c r="RZM32" s="747" t="s">
        <v>13535</v>
      </c>
      <c r="RZN32" s="747" t="s">
        <v>13536</v>
      </c>
      <c r="RZO32" s="747" t="s">
        <v>13537</v>
      </c>
      <c r="RZP32" s="747" t="s">
        <v>13538</v>
      </c>
      <c r="RZQ32" s="747" t="s">
        <v>13539</v>
      </c>
      <c r="RZR32" s="747" t="s">
        <v>13540</v>
      </c>
      <c r="RZS32" s="747" t="s">
        <v>13541</v>
      </c>
      <c r="RZT32" s="747" t="s">
        <v>13542</v>
      </c>
      <c r="RZU32" s="747" t="s">
        <v>13543</v>
      </c>
      <c r="RZV32" s="747" t="s">
        <v>13544</v>
      </c>
      <c r="RZW32" s="747" t="s">
        <v>13545</v>
      </c>
      <c r="RZX32" s="747" t="s">
        <v>13546</v>
      </c>
      <c r="RZY32" s="747" t="s">
        <v>13547</v>
      </c>
      <c r="RZZ32" s="747" t="s">
        <v>13548</v>
      </c>
      <c r="SAA32" s="747" t="s">
        <v>13549</v>
      </c>
      <c r="SAB32" s="747" t="s">
        <v>13550</v>
      </c>
      <c r="SAC32" s="747" t="s">
        <v>13551</v>
      </c>
      <c r="SAD32" s="747" t="s">
        <v>13552</v>
      </c>
      <c r="SAE32" s="747" t="s">
        <v>13553</v>
      </c>
      <c r="SAF32" s="747" t="s">
        <v>13554</v>
      </c>
      <c r="SAG32" s="747" t="s">
        <v>13555</v>
      </c>
      <c r="SAH32" s="747" t="s">
        <v>13556</v>
      </c>
      <c r="SAI32" s="747" t="s">
        <v>13557</v>
      </c>
      <c r="SAJ32" s="747" t="s">
        <v>13558</v>
      </c>
      <c r="SAK32" s="747" t="s">
        <v>13559</v>
      </c>
      <c r="SAL32" s="747" t="s">
        <v>13560</v>
      </c>
      <c r="SAM32" s="747" t="s">
        <v>13561</v>
      </c>
      <c r="SAN32" s="747" t="s">
        <v>13562</v>
      </c>
      <c r="SAO32" s="747" t="s">
        <v>13563</v>
      </c>
      <c r="SAP32" s="747" t="s">
        <v>13564</v>
      </c>
      <c r="SAQ32" s="747" t="s">
        <v>13565</v>
      </c>
      <c r="SAR32" s="747" t="s">
        <v>13566</v>
      </c>
      <c r="SAS32" s="747" t="s">
        <v>13567</v>
      </c>
      <c r="SAT32" s="747" t="s">
        <v>13568</v>
      </c>
      <c r="SAU32" s="747" t="s">
        <v>13569</v>
      </c>
      <c r="SAV32" s="747" t="s">
        <v>13570</v>
      </c>
      <c r="SAW32" s="747" t="s">
        <v>13571</v>
      </c>
      <c r="SAX32" s="747" t="s">
        <v>13572</v>
      </c>
      <c r="SAY32" s="747" t="s">
        <v>13573</v>
      </c>
      <c r="SAZ32" s="747" t="s">
        <v>13574</v>
      </c>
      <c r="SBA32" s="747" t="s">
        <v>13575</v>
      </c>
      <c r="SBB32" s="747" t="s">
        <v>13576</v>
      </c>
      <c r="SBC32" s="747" t="s">
        <v>13577</v>
      </c>
      <c r="SBD32" s="747" t="s">
        <v>13578</v>
      </c>
      <c r="SBE32" s="747" t="s">
        <v>13579</v>
      </c>
      <c r="SBF32" s="747" t="s">
        <v>13580</v>
      </c>
      <c r="SBG32" s="747" t="s">
        <v>13581</v>
      </c>
      <c r="SBH32" s="747" t="s">
        <v>13582</v>
      </c>
      <c r="SBI32" s="747" t="s">
        <v>13583</v>
      </c>
      <c r="SBJ32" s="747" t="s">
        <v>13584</v>
      </c>
      <c r="SBK32" s="747" t="s">
        <v>13585</v>
      </c>
      <c r="SBL32" s="747" t="s">
        <v>13586</v>
      </c>
      <c r="SBM32" s="747" t="s">
        <v>13587</v>
      </c>
      <c r="SBN32" s="747" t="s">
        <v>13588</v>
      </c>
      <c r="SBO32" s="747" t="s">
        <v>13589</v>
      </c>
      <c r="SBP32" s="747" t="s">
        <v>13590</v>
      </c>
      <c r="SBQ32" s="747" t="s">
        <v>13591</v>
      </c>
      <c r="SBR32" s="747" t="s">
        <v>13592</v>
      </c>
      <c r="SBS32" s="747" t="s">
        <v>13593</v>
      </c>
      <c r="SBT32" s="747" t="s">
        <v>13594</v>
      </c>
      <c r="SBU32" s="747" t="s">
        <v>13595</v>
      </c>
      <c r="SBV32" s="747" t="s">
        <v>13596</v>
      </c>
      <c r="SBW32" s="747" t="s">
        <v>13597</v>
      </c>
      <c r="SBX32" s="747" t="s">
        <v>13598</v>
      </c>
      <c r="SBY32" s="747" t="s">
        <v>13599</v>
      </c>
      <c r="SBZ32" s="747" t="s">
        <v>13600</v>
      </c>
      <c r="SCA32" s="747" t="s">
        <v>13601</v>
      </c>
      <c r="SCB32" s="747" t="s">
        <v>13602</v>
      </c>
      <c r="SCC32" s="747" t="s">
        <v>13603</v>
      </c>
      <c r="SCD32" s="747" t="s">
        <v>13604</v>
      </c>
      <c r="SCE32" s="747" t="s">
        <v>13605</v>
      </c>
      <c r="SCF32" s="747" t="s">
        <v>13606</v>
      </c>
      <c r="SCG32" s="747" t="s">
        <v>13607</v>
      </c>
      <c r="SCH32" s="747" t="s">
        <v>13608</v>
      </c>
      <c r="SCI32" s="747" t="s">
        <v>13609</v>
      </c>
      <c r="SCJ32" s="747" t="s">
        <v>13610</v>
      </c>
      <c r="SCK32" s="747" t="s">
        <v>13611</v>
      </c>
      <c r="SCL32" s="747" t="s">
        <v>13612</v>
      </c>
      <c r="SCM32" s="747" t="s">
        <v>13613</v>
      </c>
      <c r="SCN32" s="747" t="s">
        <v>13614</v>
      </c>
      <c r="SCO32" s="747" t="s">
        <v>13615</v>
      </c>
      <c r="SCP32" s="747" t="s">
        <v>13616</v>
      </c>
      <c r="SCQ32" s="747" t="s">
        <v>13617</v>
      </c>
      <c r="SCR32" s="747" t="s">
        <v>13618</v>
      </c>
      <c r="SCS32" s="747" t="s">
        <v>13619</v>
      </c>
      <c r="SCT32" s="747" t="s">
        <v>13620</v>
      </c>
      <c r="SCU32" s="747" t="s">
        <v>13621</v>
      </c>
      <c r="SCV32" s="747" t="s">
        <v>13622</v>
      </c>
      <c r="SCW32" s="747" t="s">
        <v>13623</v>
      </c>
      <c r="SCX32" s="747" t="s">
        <v>13624</v>
      </c>
      <c r="SCY32" s="747" t="s">
        <v>13625</v>
      </c>
      <c r="SCZ32" s="747" t="s">
        <v>13626</v>
      </c>
      <c r="SDA32" s="747" t="s">
        <v>13627</v>
      </c>
      <c r="SDB32" s="747" t="s">
        <v>13628</v>
      </c>
      <c r="SDC32" s="747" t="s">
        <v>13629</v>
      </c>
      <c r="SDD32" s="747" t="s">
        <v>13630</v>
      </c>
      <c r="SDE32" s="747" t="s">
        <v>13631</v>
      </c>
      <c r="SDF32" s="747" t="s">
        <v>13632</v>
      </c>
      <c r="SDG32" s="747" t="s">
        <v>13633</v>
      </c>
      <c r="SDH32" s="747" t="s">
        <v>13634</v>
      </c>
      <c r="SDI32" s="747" t="s">
        <v>13635</v>
      </c>
      <c r="SDJ32" s="747" t="s">
        <v>13636</v>
      </c>
      <c r="SDK32" s="747" t="s">
        <v>13637</v>
      </c>
      <c r="SDL32" s="747" t="s">
        <v>13638</v>
      </c>
      <c r="SDM32" s="747" t="s">
        <v>13639</v>
      </c>
      <c r="SDN32" s="747" t="s">
        <v>13640</v>
      </c>
      <c r="SDO32" s="747" t="s">
        <v>13641</v>
      </c>
      <c r="SDP32" s="747" t="s">
        <v>13642</v>
      </c>
      <c r="SDQ32" s="747" t="s">
        <v>13643</v>
      </c>
      <c r="SDR32" s="747" t="s">
        <v>13644</v>
      </c>
      <c r="SDS32" s="747" t="s">
        <v>13645</v>
      </c>
      <c r="SDT32" s="747" t="s">
        <v>13646</v>
      </c>
      <c r="SDU32" s="747" t="s">
        <v>13647</v>
      </c>
      <c r="SDV32" s="747" t="s">
        <v>13648</v>
      </c>
      <c r="SDW32" s="747" t="s">
        <v>13649</v>
      </c>
      <c r="SDX32" s="747" t="s">
        <v>13650</v>
      </c>
      <c r="SDY32" s="747" t="s">
        <v>13651</v>
      </c>
      <c r="SDZ32" s="747" t="s">
        <v>13652</v>
      </c>
      <c r="SEA32" s="747" t="s">
        <v>13653</v>
      </c>
      <c r="SEB32" s="747" t="s">
        <v>13654</v>
      </c>
      <c r="SEC32" s="747" t="s">
        <v>13655</v>
      </c>
      <c r="SED32" s="747" t="s">
        <v>13656</v>
      </c>
      <c r="SEE32" s="747" t="s">
        <v>13657</v>
      </c>
      <c r="SEF32" s="747" t="s">
        <v>13658</v>
      </c>
      <c r="SEG32" s="747" t="s">
        <v>13659</v>
      </c>
      <c r="SEH32" s="747" t="s">
        <v>13660</v>
      </c>
      <c r="SEI32" s="747" t="s">
        <v>13661</v>
      </c>
      <c r="SEJ32" s="747" t="s">
        <v>13662</v>
      </c>
      <c r="SEK32" s="747" t="s">
        <v>13663</v>
      </c>
      <c r="SEL32" s="747" t="s">
        <v>13664</v>
      </c>
      <c r="SEM32" s="747" t="s">
        <v>13665</v>
      </c>
      <c r="SEN32" s="747" t="s">
        <v>13666</v>
      </c>
      <c r="SEO32" s="747" t="s">
        <v>13667</v>
      </c>
      <c r="SEP32" s="747" t="s">
        <v>13668</v>
      </c>
      <c r="SEQ32" s="747" t="s">
        <v>13669</v>
      </c>
      <c r="SER32" s="747" t="s">
        <v>13670</v>
      </c>
      <c r="SES32" s="747" t="s">
        <v>13671</v>
      </c>
      <c r="SET32" s="747" t="s">
        <v>13672</v>
      </c>
      <c r="SEU32" s="747" t="s">
        <v>13673</v>
      </c>
      <c r="SEV32" s="747" t="s">
        <v>13674</v>
      </c>
      <c r="SEW32" s="747" t="s">
        <v>13675</v>
      </c>
      <c r="SEX32" s="747" t="s">
        <v>13676</v>
      </c>
      <c r="SEY32" s="747" t="s">
        <v>13677</v>
      </c>
      <c r="SEZ32" s="747" t="s">
        <v>13678</v>
      </c>
      <c r="SFA32" s="747" t="s">
        <v>13679</v>
      </c>
      <c r="SFB32" s="747" t="s">
        <v>13680</v>
      </c>
      <c r="SFC32" s="747" t="s">
        <v>13681</v>
      </c>
      <c r="SFD32" s="747" t="s">
        <v>13682</v>
      </c>
      <c r="SFE32" s="747" t="s">
        <v>13683</v>
      </c>
      <c r="SFF32" s="747" t="s">
        <v>13684</v>
      </c>
      <c r="SFG32" s="747" t="s">
        <v>13685</v>
      </c>
      <c r="SFH32" s="747" t="s">
        <v>13686</v>
      </c>
      <c r="SFI32" s="747" t="s">
        <v>13687</v>
      </c>
      <c r="SFJ32" s="747" t="s">
        <v>13688</v>
      </c>
      <c r="SFK32" s="747" t="s">
        <v>13689</v>
      </c>
      <c r="SFL32" s="747" t="s">
        <v>13690</v>
      </c>
      <c r="SFM32" s="747" t="s">
        <v>13691</v>
      </c>
      <c r="SFN32" s="747" t="s">
        <v>13692</v>
      </c>
      <c r="SFO32" s="747" t="s">
        <v>13693</v>
      </c>
      <c r="SFP32" s="747" t="s">
        <v>13694</v>
      </c>
      <c r="SFQ32" s="747" t="s">
        <v>13695</v>
      </c>
      <c r="SFR32" s="747" t="s">
        <v>13696</v>
      </c>
      <c r="SFS32" s="747" t="s">
        <v>13697</v>
      </c>
      <c r="SFT32" s="747" t="s">
        <v>13698</v>
      </c>
      <c r="SFU32" s="747" t="s">
        <v>13699</v>
      </c>
      <c r="SFV32" s="747" t="s">
        <v>13700</v>
      </c>
      <c r="SFW32" s="747" t="s">
        <v>13701</v>
      </c>
      <c r="SFX32" s="747" t="s">
        <v>13702</v>
      </c>
      <c r="SFY32" s="747" t="s">
        <v>13703</v>
      </c>
      <c r="SFZ32" s="747" t="s">
        <v>13704</v>
      </c>
      <c r="SGA32" s="747" t="s">
        <v>13705</v>
      </c>
      <c r="SGB32" s="747" t="s">
        <v>13706</v>
      </c>
      <c r="SGC32" s="747" t="s">
        <v>13707</v>
      </c>
      <c r="SGD32" s="747" t="s">
        <v>13708</v>
      </c>
      <c r="SGE32" s="747" t="s">
        <v>13709</v>
      </c>
      <c r="SGF32" s="747" t="s">
        <v>13710</v>
      </c>
      <c r="SGG32" s="747" t="s">
        <v>13711</v>
      </c>
      <c r="SGH32" s="747" t="s">
        <v>13712</v>
      </c>
      <c r="SGI32" s="747" t="s">
        <v>13713</v>
      </c>
      <c r="SGJ32" s="747" t="s">
        <v>13714</v>
      </c>
      <c r="SGK32" s="747" t="s">
        <v>13715</v>
      </c>
      <c r="SGL32" s="747" t="s">
        <v>13716</v>
      </c>
      <c r="SGM32" s="747" t="s">
        <v>13717</v>
      </c>
      <c r="SGN32" s="747" t="s">
        <v>13718</v>
      </c>
      <c r="SGO32" s="747" t="s">
        <v>13719</v>
      </c>
      <c r="SGP32" s="747" t="s">
        <v>13720</v>
      </c>
      <c r="SGQ32" s="747" t="s">
        <v>13721</v>
      </c>
      <c r="SGR32" s="747" t="s">
        <v>13722</v>
      </c>
      <c r="SGS32" s="747" t="s">
        <v>13723</v>
      </c>
      <c r="SGT32" s="747" t="s">
        <v>13724</v>
      </c>
      <c r="SGU32" s="747" t="s">
        <v>13725</v>
      </c>
      <c r="SGV32" s="747" t="s">
        <v>13726</v>
      </c>
      <c r="SGW32" s="747" t="s">
        <v>13727</v>
      </c>
      <c r="SGX32" s="747" t="s">
        <v>13728</v>
      </c>
      <c r="SGY32" s="747" t="s">
        <v>13729</v>
      </c>
      <c r="SGZ32" s="747" t="s">
        <v>13730</v>
      </c>
      <c r="SHA32" s="747" t="s">
        <v>13731</v>
      </c>
      <c r="SHB32" s="747" t="s">
        <v>13732</v>
      </c>
      <c r="SHC32" s="747" t="s">
        <v>13733</v>
      </c>
      <c r="SHD32" s="747" t="s">
        <v>13734</v>
      </c>
      <c r="SHE32" s="747" t="s">
        <v>13735</v>
      </c>
      <c r="SHF32" s="747" t="s">
        <v>13736</v>
      </c>
      <c r="SHG32" s="747" t="s">
        <v>13737</v>
      </c>
      <c r="SHH32" s="747" t="s">
        <v>13738</v>
      </c>
      <c r="SHI32" s="747" t="s">
        <v>13739</v>
      </c>
      <c r="SHJ32" s="747" t="s">
        <v>13740</v>
      </c>
      <c r="SHK32" s="747" t="s">
        <v>13741</v>
      </c>
      <c r="SHL32" s="747" t="s">
        <v>13742</v>
      </c>
      <c r="SHM32" s="747" t="s">
        <v>13743</v>
      </c>
      <c r="SHN32" s="747" t="s">
        <v>13744</v>
      </c>
      <c r="SHO32" s="747" t="s">
        <v>13745</v>
      </c>
      <c r="SHP32" s="747" t="s">
        <v>13746</v>
      </c>
      <c r="SHQ32" s="747" t="s">
        <v>13747</v>
      </c>
      <c r="SHR32" s="747" t="s">
        <v>13748</v>
      </c>
      <c r="SHS32" s="747" t="s">
        <v>13749</v>
      </c>
      <c r="SHT32" s="747" t="s">
        <v>13750</v>
      </c>
      <c r="SHU32" s="747" t="s">
        <v>13751</v>
      </c>
      <c r="SHV32" s="747" t="s">
        <v>13752</v>
      </c>
      <c r="SHW32" s="747" t="s">
        <v>13753</v>
      </c>
      <c r="SHX32" s="747" t="s">
        <v>13754</v>
      </c>
      <c r="SHY32" s="747" t="s">
        <v>13755</v>
      </c>
      <c r="SHZ32" s="747" t="s">
        <v>13756</v>
      </c>
      <c r="SIA32" s="747" t="s">
        <v>13757</v>
      </c>
      <c r="SIB32" s="747" t="s">
        <v>13758</v>
      </c>
      <c r="SIC32" s="747" t="s">
        <v>13759</v>
      </c>
      <c r="SID32" s="747" t="s">
        <v>13760</v>
      </c>
      <c r="SIE32" s="747" t="s">
        <v>13761</v>
      </c>
      <c r="SIF32" s="747" t="s">
        <v>13762</v>
      </c>
      <c r="SIG32" s="747" t="s">
        <v>13763</v>
      </c>
      <c r="SIH32" s="747" t="s">
        <v>13764</v>
      </c>
      <c r="SII32" s="747" t="s">
        <v>13765</v>
      </c>
      <c r="SIJ32" s="747" t="s">
        <v>13766</v>
      </c>
      <c r="SIK32" s="747" t="s">
        <v>13767</v>
      </c>
      <c r="SIL32" s="747" t="s">
        <v>13768</v>
      </c>
      <c r="SIM32" s="747" t="s">
        <v>13769</v>
      </c>
      <c r="SIN32" s="747" t="s">
        <v>13770</v>
      </c>
      <c r="SIO32" s="747" t="s">
        <v>13771</v>
      </c>
      <c r="SIP32" s="747" t="s">
        <v>13772</v>
      </c>
      <c r="SIQ32" s="747" t="s">
        <v>13773</v>
      </c>
      <c r="SIR32" s="747" t="s">
        <v>13774</v>
      </c>
      <c r="SIS32" s="747" t="s">
        <v>13775</v>
      </c>
      <c r="SIT32" s="747" t="s">
        <v>13776</v>
      </c>
      <c r="SIU32" s="747" t="s">
        <v>13777</v>
      </c>
      <c r="SIV32" s="747" t="s">
        <v>13778</v>
      </c>
      <c r="SIW32" s="747" t="s">
        <v>13779</v>
      </c>
      <c r="SIX32" s="747" t="s">
        <v>13780</v>
      </c>
      <c r="SIY32" s="747" t="s">
        <v>13781</v>
      </c>
      <c r="SIZ32" s="747" t="s">
        <v>13782</v>
      </c>
      <c r="SJA32" s="747" t="s">
        <v>13783</v>
      </c>
      <c r="SJB32" s="747" t="s">
        <v>13784</v>
      </c>
      <c r="SJC32" s="747" t="s">
        <v>13785</v>
      </c>
      <c r="SJD32" s="747" t="s">
        <v>13786</v>
      </c>
      <c r="SJE32" s="747" t="s">
        <v>13787</v>
      </c>
      <c r="SJF32" s="747" t="s">
        <v>13788</v>
      </c>
      <c r="SJG32" s="747" t="s">
        <v>13789</v>
      </c>
      <c r="SJH32" s="747" t="s">
        <v>13790</v>
      </c>
      <c r="SJI32" s="747" t="s">
        <v>13791</v>
      </c>
      <c r="SJJ32" s="747" t="s">
        <v>13792</v>
      </c>
      <c r="SJK32" s="747" t="s">
        <v>13793</v>
      </c>
      <c r="SJL32" s="747" t="s">
        <v>13794</v>
      </c>
      <c r="SJM32" s="747" t="s">
        <v>13795</v>
      </c>
      <c r="SJN32" s="747" t="s">
        <v>13796</v>
      </c>
      <c r="SJO32" s="747" t="s">
        <v>13797</v>
      </c>
      <c r="SJP32" s="747" t="s">
        <v>13798</v>
      </c>
      <c r="SJQ32" s="747" t="s">
        <v>13799</v>
      </c>
      <c r="SJR32" s="747" t="s">
        <v>13800</v>
      </c>
      <c r="SJS32" s="747" t="s">
        <v>13801</v>
      </c>
      <c r="SJT32" s="747" t="s">
        <v>13802</v>
      </c>
      <c r="SJU32" s="747" t="s">
        <v>13803</v>
      </c>
      <c r="SJV32" s="747" t="s">
        <v>13804</v>
      </c>
      <c r="SJW32" s="747" t="s">
        <v>13805</v>
      </c>
      <c r="SJX32" s="747" t="s">
        <v>13806</v>
      </c>
      <c r="SJY32" s="747" t="s">
        <v>13807</v>
      </c>
      <c r="SJZ32" s="747" t="s">
        <v>13808</v>
      </c>
      <c r="SKA32" s="747" t="s">
        <v>13809</v>
      </c>
      <c r="SKB32" s="747" t="s">
        <v>13810</v>
      </c>
      <c r="SKC32" s="747" t="s">
        <v>13811</v>
      </c>
      <c r="SKD32" s="747" t="s">
        <v>13812</v>
      </c>
      <c r="SKE32" s="747" t="s">
        <v>13813</v>
      </c>
      <c r="SKF32" s="747" t="s">
        <v>13814</v>
      </c>
      <c r="SKG32" s="747" t="s">
        <v>13815</v>
      </c>
      <c r="SKH32" s="747" t="s">
        <v>13816</v>
      </c>
      <c r="SKI32" s="747" t="s">
        <v>13817</v>
      </c>
      <c r="SKJ32" s="747" t="s">
        <v>13818</v>
      </c>
      <c r="SKK32" s="747" t="s">
        <v>13819</v>
      </c>
      <c r="SKL32" s="747" t="s">
        <v>13820</v>
      </c>
      <c r="SKM32" s="747" t="s">
        <v>13821</v>
      </c>
      <c r="SKN32" s="747" t="s">
        <v>13822</v>
      </c>
      <c r="SKO32" s="747" t="s">
        <v>13823</v>
      </c>
      <c r="SKP32" s="747" t="s">
        <v>13824</v>
      </c>
      <c r="SKQ32" s="747" t="s">
        <v>13825</v>
      </c>
      <c r="SKR32" s="747" t="s">
        <v>13826</v>
      </c>
      <c r="SKS32" s="747" t="s">
        <v>13827</v>
      </c>
      <c r="SKT32" s="747" t="s">
        <v>13828</v>
      </c>
      <c r="SKU32" s="747" t="s">
        <v>13829</v>
      </c>
      <c r="SKV32" s="747" t="s">
        <v>13830</v>
      </c>
      <c r="SKW32" s="747" t="s">
        <v>13831</v>
      </c>
      <c r="SKX32" s="747" t="s">
        <v>13832</v>
      </c>
      <c r="SKY32" s="747" t="s">
        <v>13833</v>
      </c>
      <c r="SKZ32" s="747" t="s">
        <v>13834</v>
      </c>
      <c r="SLA32" s="747" t="s">
        <v>13835</v>
      </c>
      <c r="SLB32" s="747" t="s">
        <v>13836</v>
      </c>
      <c r="SLC32" s="747" t="s">
        <v>13837</v>
      </c>
      <c r="SLD32" s="747" t="s">
        <v>13838</v>
      </c>
      <c r="SLE32" s="747" t="s">
        <v>13839</v>
      </c>
      <c r="SLF32" s="747" t="s">
        <v>13840</v>
      </c>
      <c r="SLG32" s="747" t="s">
        <v>13841</v>
      </c>
      <c r="SLH32" s="747" t="s">
        <v>13842</v>
      </c>
      <c r="SLI32" s="747" t="s">
        <v>13843</v>
      </c>
      <c r="SLJ32" s="747" t="s">
        <v>13844</v>
      </c>
      <c r="SLK32" s="747" t="s">
        <v>13845</v>
      </c>
      <c r="SLL32" s="747" t="s">
        <v>13846</v>
      </c>
      <c r="SLM32" s="747" t="s">
        <v>13847</v>
      </c>
      <c r="SLN32" s="747" t="s">
        <v>13848</v>
      </c>
      <c r="SLO32" s="747" t="s">
        <v>13849</v>
      </c>
      <c r="SLP32" s="747" t="s">
        <v>13850</v>
      </c>
      <c r="SLQ32" s="747" t="s">
        <v>13851</v>
      </c>
      <c r="SLR32" s="747" t="s">
        <v>13852</v>
      </c>
      <c r="SLS32" s="747" t="s">
        <v>13853</v>
      </c>
      <c r="SLT32" s="747" t="s">
        <v>13854</v>
      </c>
      <c r="SLU32" s="747" t="s">
        <v>13855</v>
      </c>
      <c r="SLV32" s="747" t="s">
        <v>13856</v>
      </c>
      <c r="SLW32" s="747" t="s">
        <v>13857</v>
      </c>
      <c r="SLX32" s="747" t="s">
        <v>13858</v>
      </c>
      <c r="SLY32" s="747" t="s">
        <v>13859</v>
      </c>
      <c r="SLZ32" s="747" t="s">
        <v>13860</v>
      </c>
      <c r="SMA32" s="747" t="s">
        <v>13861</v>
      </c>
      <c r="SMB32" s="747" t="s">
        <v>13862</v>
      </c>
      <c r="SMC32" s="747" t="s">
        <v>13863</v>
      </c>
      <c r="SMD32" s="747" t="s">
        <v>13864</v>
      </c>
      <c r="SME32" s="747" t="s">
        <v>13865</v>
      </c>
      <c r="SMF32" s="747" t="s">
        <v>13866</v>
      </c>
      <c r="SMG32" s="747" t="s">
        <v>13867</v>
      </c>
      <c r="SMH32" s="747" t="s">
        <v>13868</v>
      </c>
      <c r="SMI32" s="747" t="s">
        <v>13869</v>
      </c>
      <c r="SMJ32" s="747" t="s">
        <v>13870</v>
      </c>
      <c r="SMK32" s="747" t="s">
        <v>13871</v>
      </c>
      <c r="SML32" s="747" t="s">
        <v>13872</v>
      </c>
      <c r="SMM32" s="747" t="s">
        <v>13873</v>
      </c>
      <c r="SMN32" s="747" t="s">
        <v>13874</v>
      </c>
      <c r="SMO32" s="747" t="s">
        <v>13875</v>
      </c>
      <c r="SMP32" s="747" t="s">
        <v>13876</v>
      </c>
      <c r="SMQ32" s="747" t="s">
        <v>13877</v>
      </c>
      <c r="SMR32" s="747" t="s">
        <v>13878</v>
      </c>
      <c r="SMS32" s="747" t="s">
        <v>13879</v>
      </c>
      <c r="SMT32" s="747" t="s">
        <v>13880</v>
      </c>
      <c r="SMU32" s="747" t="s">
        <v>13881</v>
      </c>
      <c r="SMV32" s="747" t="s">
        <v>13882</v>
      </c>
      <c r="SMW32" s="747" t="s">
        <v>13883</v>
      </c>
      <c r="SMX32" s="747" t="s">
        <v>13884</v>
      </c>
      <c r="SMY32" s="747" t="s">
        <v>13885</v>
      </c>
      <c r="SMZ32" s="747" t="s">
        <v>13886</v>
      </c>
      <c r="SNA32" s="747" t="s">
        <v>13887</v>
      </c>
      <c r="SNB32" s="747" t="s">
        <v>13888</v>
      </c>
      <c r="SNC32" s="747" t="s">
        <v>13889</v>
      </c>
      <c r="SND32" s="747" t="s">
        <v>13890</v>
      </c>
      <c r="SNE32" s="747" t="s">
        <v>13891</v>
      </c>
      <c r="SNF32" s="747" t="s">
        <v>13892</v>
      </c>
      <c r="SNG32" s="747" t="s">
        <v>13893</v>
      </c>
      <c r="SNH32" s="747" t="s">
        <v>13894</v>
      </c>
      <c r="SNI32" s="747" t="s">
        <v>13895</v>
      </c>
      <c r="SNJ32" s="747" t="s">
        <v>13896</v>
      </c>
      <c r="SNK32" s="747" t="s">
        <v>13897</v>
      </c>
      <c r="SNL32" s="747" t="s">
        <v>13898</v>
      </c>
      <c r="SNM32" s="747" t="s">
        <v>13899</v>
      </c>
      <c r="SNN32" s="747" t="s">
        <v>13900</v>
      </c>
      <c r="SNO32" s="747" t="s">
        <v>13901</v>
      </c>
      <c r="SNP32" s="747" t="s">
        <v>13902</v>
      </c>
      <c r="SNQ32" s="747" t="s">
        <v>13903</v>
      </c>
      <c r="SNR32" s="747" t="s">
        <v>13904</v>
      </c>
      <c r="SNS32" s="747" t="s">
        <v>13905</v>
      </c>
      <c r="SNT32" s="747" t="s">
        <v>13906</v>
      </c>
      <c r="SNU32" s="747" t="s">
        <v>13907</v>
      </c>
      <c r="SNV32" s="747" t="s">
        <v>13908</v>
      </c>
      <c r="SNW32" s="747" t="s">
        <v>13909</v>
      </c>
      <c r="SNX32" s="747" t="s">
        <v>13910</v>
      </c>
      <c r="SNY32" s="747" t="s">
        <v>13911</v>
      </c>
      <c r="SNZ32" s="747" t="s">
        <v>13912</v>
      </c>
      <c r="SOA32" s="747" t="s">
        <v>13913</v>
      </c>
      <c r="SOB32" s="747" t="s">
        <v>13914</v>
      </c>
      <c r="SOC32" s="747" t="s">
        <v>13915</v>
      </c>
      <c r="SOD32" s="747" t="s">
        <v>13916</v>
      </c>
      <c r="SOE32" s="747" t="s">
        <v>13917</v>
      </c>
      <c r="SOF32" s="747" t="s">
        <v>13918</v>
      </c>
      <c r="SOG32" s="747" t="s">
        <v>13919</v>
      </c>
      <c r="SOH32" s="747" t="s">
        <v>13920</v>
      </c>
      <c r="SOI32" s="747" t="s">
        <v>13921</v>
      </c>
      <c r="SOJ32" s="747" t="s">
        <v>13922</v>
      </c>
      <c r="SOK32" s="747" t="s">
        <v>13923</v>
      </c>
      <c r="SOL32" s="747" t="s">
        <v>13924</v>
      </c>
      <c r="SOM32" s="747" t="s">
        <v>13925</v>
      </c>
      <c r="SON32" s="747" t="s">
        <v>13926</v>
      </c>
      <c r="SOO32" s="747" t="s">
        <v>13927</v>
      </c>
      <c r="SOP32" s="747" t="s">
        <v>13928</v>
      </c>
      <c r="SOQ32" s="747" t="s">
        <v>13929</v>
      </c>
      <c r="SOR32" s="747" t="s">
        <v>13930</v>
      </c>
      <c r="SOS32" s="747" t="s">
        <v>13931</v>
      </c>
      <c r="SOT32" s="747" t="s">
        <v>13932</v>
      </c>
      <c r="SOU32" s="747" t="s">
        <v>13933</v>
      </c>
      <c r="SOV32" s="747" t="s">
        <v>13934</v>
      </c>
      <c r="SOW32" s="747" t="s">
        <v>13935</v>
      </c>
      <c r="SOX32" s="747" t="s">
        <v>13936</v>
      </c>
      <c r="SOY32" s="747" t="s">
        <v>13937</v>
      </c>
      <c r="SOZ32" s="747" t="s">
        <v>13938</v>
      </c>
      <c r="SPA32" s="747" t="s">
        <v>13939</v>
      </c>
      <c r="SPB32" s="747" t="s">
        <v>13940</v>
      </c>
      <c r="SPC32" s="747" t="s">
        <v>13941</v>
      </c>
      <c r="SPD32" s="747" t="s">
        <v>13942</v>
      </c>
      <c r="SPE32" s="747" t="s">
        <v>13943</v>
      </c>
      <c r="SPF32" s="747" t="s">
        <v>13944</v>
      </c>
      <c r="SPG32" s="747" t="s">
        <v>13945</v>
      </c>
      <c r="SPH32" s="747" t="s">
        <v>13946</v>
      </c>
      <c r="SPI32" s="747" t="s">
        <v>13947</v>
      </c>
      <c r="SPJ32" s="747" t="s">
        <v>13948</v>
      </c>
      <c r="SPK32" s="747" t="s">
        <v>13949</v>
      </c>
      <c r="SPL32" s="747" t="s">
        <v>13950</v>
      </c>
      <c r="SPM32" s="747" t="s">
        <v>13951</v>
      </c>
      <c r="SPN32" s="747" t="s">
        <v>13952</v>
      </c>
      <c r="SPO32" s="747" t="s">
        <v>13953</v>
      </c>
      <c r="SPP32" s="747" t="s">
        <v>13954</v>
      </c>
      <c r="SPQ32" s="747" t="s">
        <v>13955</v>
      </c>
      <c r="SPR32" s="747" t="s">
        <v>13956</v>
      </c>
      <c r="SPS32" s="747" t="s">
        <v>13957</v>
      </c>
      <c r="SPT32" s="747" t="s">
        <v>13958</v>
      </c>
      <c r="SPU32" s="747" t="s">
        <v>13959</v>
      </c>
      <c r="SPV32" s="747" t="s">
        <v>13960</v>
      </c>
      <c r="SPW32" s="747" t="s">
        <v>13961</v>
      </c>
      <c r="SPX32" s="747" t="s">
        <v>13962</v>
      </c>
      <c r="SPY32" s="747" t="s">
        <v>13963</v>
      </c>
      <c r="SPZ32" s="747" t="s">
        <v>13964</v>
      </c>
      <c r="SQA32" s="747" t="s">
        <v>13965</v>
      </c>
      <c r="SQB32" s="747" t="s">
        <v>13966</v>
      </c>
      <c r="SQC32" s="747" t="s">
        <v>13967</v>
      </c>
      <c r="SQD32" s="747" t="s">
        <v>13968</v>
      </c>
      <c r="SQE32" s="747" t="s">
        <v>13969</v>
      </c>
      <c r="SQF32" s="747" t="s">
        <v>13970</v>
      </c>
      <c r="SQG32" s="747" t="s">
        <v>13971</v>
      </c>
      <c r="SQH32" s="747" t="s">
        <v>13972</v>
      </c>
      <c r="SQI32" s="747" t="s">
        <v>13973</v>
      </c>
      <c r="SQJ32" s="747" t="s">
        <v>13974</v>
      </c>
      <c r="SQK32" s="747" t="s">
        <v>13975</v>
      </c>
      <c r="SQL32" s="747" t="s">
        <v>13976</v>
      </c>
      <c r="SQM32" s="747" t="s">
        <v>13977</v>
      </c>
      <c r="SQN32" s="747" t="s">
        <v>13978</v>
      </c>
      <c r="SQO32" s="747" t="s">
        <v>13979</v>
      </c>
      <c r="SQP32" s="747" t="s">
        <v>13980</v>
      </c>
      <c r="SQQ32" s="747" t="s">
        <v>13981</v>
      </c>
      <c r="SQR32" s="747" t="s">
        <v>13982</v>
      </c>
      <c r="SQS32" s="747" t="s">
        <v>13983</v>
      </c>
      <c r="SQT32" s="747" t="s">
        <v>13984</v>
      </c>
      <c r="SQU32" s="747" t="s">
        <v>13985</v>
      </c>
      <c r="SQV32" s="747" t="s">
        <v>13986</v>
      </c>
      <c r="SQW32" s="747" t="s">
        <v>13987</v>
      </c>
      <c r="SQX32" s="747" t="s">
        <v>13988</v>
      </c>
      <c r="SQY32" s="747" t="s">
        <v>13989</v>
      </c>
      <c r="SQZ32" s="747" t="s">
        <v>13990</v>
      </c>
      <c r="SRA32" s="747" t="s">
        <v>13991</v>
      </c>
      <c r="SRB32" s="747" t="s">
        <v>13992</v>
      </c>
      <c r="SRC32" s="747" t="s">
        <v>13993</v>
      </c>
      <c r="SRD32" s="747" t="s">
        <v>13994</v>
      </c>
      <c r="SRE32" s="747" t="s">
        <v>13995</v>
      </c>
      <c r="SRF32" s="747" t="s">
        <v>13996</v>
      </c>
      <c r="SRG32" s="747" t="s">
        <v>13997</v>
      </c>
      <c r="SRH32" s="747" t="s">
        <v>13998</v>
      </c>
      <c r="SRI32" s="747" t="s">
        <v>13999</v>
      </c>
      <c r="SRJ32" s="747" t="s">
        <v>14000</v>
      </c>
      <c r="SRK32" s="747" t="s">
        <v>14001</v>
      </c>
      <c r="SRL32" s="747" t="s">
        <v>14002</v>
      </c>
      <c r="SRM32" s="747" t="s">
        <v>14003</v>
      </c>
      <c r="SRN32" s="747" t="s">
        <v>14004</v>
      </c>
      <c r="SRO32" s="747" t="s">
        <v>14005</v>
      </c>
      <c r="SRP32" s="747" t="s">
        <v>14006</v>
      </c>
      <c r="SRQ32" s="747" t="s">
        <v>14007</v>
      </c>
      <c r="SRR32" s="747" t="s">
        <v>14008</v>
      </c>
      <c r="SRS32" s="747" t="s">
        <v>14009</v>
      </c>
      <c r="SRT32" s="747" t="s">
        <v>14010</v>
      </c>
      <c r="SRU32" s="747" t="s">
        <v>14011</v>
      </c>
      <c r="SRV32" s="747" t="s">
        <v>14012</v>
      </c>
      <c r="SRW32" s="747" t="s">
        <v>14013</v>
      </c>
      <c r="SRX32" s="747" t="s">
        <v>14014</v>
      </c>
      <c r="SRY32" s="747" t="s">
        <v>14015</v>
      </c>
      <c r="SRZ32" s="747" t="s">
        <v>14016</v>
      </c>
      <c r="SSA32" s="747" t="s">
        <v>14017</v>
      </c>
      <c r="SSB32" s="747" t="s">
        <v>14018</v>
      </c>
      <c r="SSC32" s="747" t="s">
        <v>14019</v>
      </c>
      <c r="SSD32" s="747" t="s">
        <v>14020</v>
      </c>
      <c r="SSE32" s="747" t="s">
        <v>14021</v>
      </c>
      <c r="SSF32" s="747" t="s">
        <v>14022</v>
      </c>
      <c r="SSG32" s="747" t="s">
        <v>14023</v>
      </c>
      <c r="SSH32" s="747" t="s">
        <v>14024</v>
      </c>
      <c r="SSI32" s="747" t="s">
        <v>14025</v>
      </c>
      <c r="SSJ32" s="747" t="s">
        <v>14026</v>
      </c>
      <c r="SSK32" s="747" t="s">
        <v>14027</v>
      </c>
      <c r="SSL32" s="747" t="s">
        <v>14028</v>
      </c>
      <c r="SSM32" s="747" t="s">
        <v>14029</v>
      </c>
      <c r="SSN32" s="747" t="s">
        <v>14030</v>
      </c>
      <c r="SSO32" s="747" t="s">
        <v>14031</v>
      </c>
      <c r="SSP32" s="747" t="s">
        <v>14032</v>
      </c>
      <c r="SSQ32" s="747" t="s">
        <v>14033</v>
      </c>
      <c r="SSR32" s="747" t="s">
        <v>14034</v>
      </c>
      <c r="SSS32" s="747" t="s">
        <v>14035</v>
      </c>
      <c r="SST32" s="747" t="s">
        <v>14036</v>
      </c>
      <c r="SSU32" s="747" t="s">
        <v>14037</v>
      </c>
      <c r="SSV32" s="747" t="s">
        <v>14038</v>
      </c>
      <c r="SSW32" s="747" t="s">
        <v>14039</v>
      </c>
      <c r="SSX32" s="747" t="s">
        <v>14040</v>
      </c>
      <c r="SSY32" s="747" t="s">
        <v>14041</v>
      </c>
      <c r="SSZ32" s="747" t="s">
        <v>14042</v>
      </c>
      <c r="STA32" s="747" t="s">
        <v>14043</v>
      </c>
      <c r="STB32" s="747" t="s">
        <v>14044</v>
      </c>
      <c r="STC32" s="747" t="s">
        <v>14045</v>
      </c>
      <c r="STD32" s="747" t="s">
        <v>14046</v>
      </c>
      <c r="STE32" s="747" t="s">
        <v>14047</v>
      </c>
      <c r="STF32" s="747" t="s">
        <v>14048</v>
      </c>
      <c r="STG32" s="747" t="s">
        <v>14049</v>
      </c>
      <c r="STH32" s="747" t="s">
        <v>14050</v>
      </c>
      <c r="STI32" s="747" t="s">
        <v>14051</v>
      </c>
      <c r="STJ32" s="747" t="s">
        <v>14052</v>
      </c>
      <c r="STK32" s="747" t="s">
        <v>14053</v>
      </c>
      <c r="STL32" s="747" t="s">
        <v>14054</v>
      </c>
      <c r="STM32" s="747" t="s">
        <v>14055</v>
      </c>
      <c r="STN32" s="747" t="s">
        <v>14056</v>
      </c>
      <c r="STO32" s="747" t="s">
        <v>14057</v>
      </c>
      <c r="STP32" s="747" t="s">
        <v>14058</v>
      </c>
      <c r="STQ32" s="747" t="s">
        <v>14059</v>
      </c>
      <c r="STR32" s="747" t="s">
        <v>14060</v>
      </c>
      <c r="STS32" s="747" t="s">
        <v>14061</v>
      </c>
      <c r="STT32" s="747" t="s">
        <v>14062</v>
      </c>
      <c r="STU32" s="747" t="s">
        <v>14063</v>
      </c>
      <c r="STV32" s="747" t="s">
        <v>14064</v>
      </c>
      <c r="STW32" s="747" t="s">
        <v>14065</v>
      </c>
      <c r="STX32" s="747" t="s">
        <v>14066</v>
      </c>
      <c r="STY32" s="747" t="s">
        <v>14067</v>
      </c>
      <c r="STZ32" s="747" t="s">
        <v>14068</v>
      </c>
      <c r="SUA32" s="747" t="s">
        <v>14069</v>
      </c>
      <c r="SUB32" s="747" t="s">
        <v>14070</v>
      </c>
      <c r="SUC32" s="747" t="s">
        <v>14071</v>
      </c>
      <c r="SUD32" s="747" t="s">
        <v>14072</v>
      </c>
      <c r="SUE32" s="747" t="s">
        <v>14073</v>
      </c>
      <c r="SUF32" s="747" t="s">
        <v>14074</v>
      </c>
      <c r="SUG32" s="747" t="s">
        <v>14075</v>
      </c>
      <c r="SUH32" s="747" t="s">
        <v>14076</v>
      </c>
      <c r="SUI32" s="747" t="s">
        <v>14077</v>
      </c>
      <c r="SUJ32" s="747" t="s">
        <v>14078</v>
      </c>
      <c r="SUK32" s="747" t="s">
        <v>14079</v>
      </c>
      <c r="SUL32" s="747" t="s">
        <v>14080</v>
      </c>
      <c r="SUM32" s="747" t="s">
        <v>14081</v>
      </c>
      <c r="SUN32" s="747" t="s">
        <v>14082</v>
      </c>
      <c r="SUO32" s="747" t="s">
        <v>14083</v>
      </c>
      <c r="SUP32" s="747" t="s">
        <v>14084</v>
      </c>
      <c r="SUQ32" s="747" t="s">
        <v>14085</v>
      </c>
      <c r="SUR32" s="747" t="s">
        <v>14086</v>
      </c>
      <c r="SUS32" s="747" t="s">
        <v>14087</v>
      </c>
      <c r="SUT32" s="747" t="s">
        <v>14088</v>
      </c>
      <c r="SUU32" s="747" t="s">
        <v>14089</v>
      </c>
      <c r="SUV32" s="747" t="s">
        <v>14090</v>
      </c>
      <c r="SUW32" s="747" t="s">
        <v>14091</v>
      </c>
      <c r="SUX32" s="747" t="s">
        <v>14092</v>
      </c>
      <c r="SUY32" s="747" t="s">
        <v>14093</v>
      </c>
      <c r="SUZ32" s="747" t="s">
        <v>14094</v>
      </c>
      <c r="SVA32" s="747" t="s">
        <v>14095</v>
      </c>
      <c r="SVB32" s="747" t="s">
        <v>14096</v>
      </c>
      <c r="SVC32" s="747" t="s">
        <v>14097</v>
      </c>
      <c r="SVD32" s="747" t="s">
        <v>14098</v>
      </c>
      <c r="SVE32" s="747" t="s">
        <v>14099</v>
      </c>
      <c r="SVF32" s="747" t="s">
        <v>14100</v>
      </c>
      <c r="SVG32" s="747" t="s">
        <v>14101</v>
      </c>
      <c r="SVH32" s="747" t="s">
        <v>14102</v>
      </c>
      <c r="SVI32" s="747" t="s">
        <v>14103</v>
      </c>
      <c r="SVJ32" s="747" t="s">
        <v>14104</v>
      </c>
      <c r="SVK32" s="747" t="s">
        <v>14105</v>
      </c>
      <c r="SVL32" s="747" t="s">
        <v>14106</v>
      </c>
      <c r="SVM32" s="747" t="s">
        <v>14107</v>
      </c>
      <c r="SVN32" s="747" t="s">
        <v>14108</v>
      </c>
      <c r="SVO32" s="747" t="s">
        <v>14109</v>
      </c>
      <c r="SVP32" s="747" t="s">
        <v>14110</v>
      </c>
      <c r="SVQ32" s="747" t="s">
        <v>14111</v>
      </c>
      <c r="SVR32" s="747" t="s">
        <v>14112</v>
      </c>
      <c r="SVS32" s="747" t="s">
        <v>14113</v>
      </c>
      <c r="SVT32" s="747" t="s">
        <v>14114</v>
      </c>
      <c r="SVU32" s="747" t="s">
        <v>14115</v>
      </c>
      <c r="SVV32" s="747" t="s">
        <v>14116</v>
      </c>
      <c r="SVW32" s="747" t="s">
        <v>14117</v>
      </c>
      <c r="SVX32" s="747" t="s">
        <v>14118</v>
      </c>
      <c r="SVY32" s="747" t="s">
        <v>14119</v>
      </c>
      <c r="SVZ32" s="747" t="s">
        <v>14120</v>
      </c>
      <c r="SWA32" s="747" t="s">
        <v>14121</v>
      </c>
      <c r="SWB32" s="747" t="s">
        <v>14122</v>
      </c>
      <c r="SWC32" s="747" t="s">
        <v>14123</v>
      </c>
      <c r="SWD32" s="747" t="s">
        <v>14124</v>
      </c>
      <c r="SWE32" s="747" t="s">
        <v>14125</v>
      </c>
      <c r="SWF32" s="747" t="s">
        <v>14126</v>
      </c>
      <c r="SWG32" s="747" t="s">
        <v>14127</v>
      </c>
      <c r="SWH32" s="747" t="s">
        <v>14128</v>
      </c>
      <c r="SWI32" s="747" t="s">
        <v>14129</v>
      </c>
      <c r="SWJ32" s="747" t="s">
        <v>14130</v>
      </c>
      <c r="SWK32" s="747" t="s">
        <v>14131</v>
      </c>
      <c r="SWL32" s="747" t="s">
        <v>14132</v>
      </c>
      <c r="SWM32" s="747" t="s">
        <v>14133</v>
      </c>
      <c r="SWN32" s="747" t="s">
        <v>14134</v>
      </c>
      <c r="SWO32" s="747" t="s">
        <v>14135</v>
      </c>
      <c r="SWP32" s="747" t="s">
        <v>14136</v>
      </c>
      <c r="SWQ32" s="747" t="s">
        <v>14137</v>
      </c>
      <c r="SWR32" s="747" t="s">
        <v>14138</v>
      </c>
      <c r="SWS32" s="747" t="s">
        <v>14139</v>
      </c>
      <c r="SWT32" s="747" t="s">
        <v>14140</v>
      </c>
      <c r="SWU32" s="747" t="s">
        <v>14141</v>
      </c>
      <c r="SWV32" s="747" t="s">
        <v>14142</v>
      </c>
      <c r="SWW32" s="747" t="s">
        <v>14143</v>
      </c>
      <c r="SWX32" s="747" t="s">
        <v>14144</v>
      </c>
      <c r="SWY32" s="747" t="s">
        <v>14145</v>
      </c>
      <c r="SWZ32" s="747" t="s">
        <v>14146</v>
      </c>
      <c r="SXA32" s="747" t="s">
        <v>14147</v>
      </c>
      <c r="SXB32" s="747" t="s">
        <v>14148</v>
      </c>
      <c r="SXC32" s="747" t="s">
        <v>14149</v>
      </c>
      <c r="SXD32" s="747" t="s">
        <v>14150</v>
      </c>
      <c r="SXE32" s="747" t="s">
        <v>14151</v>
      </c>
      <c r="SXF32" s="747" t="s">
        <v>14152</v>
      </c>
      <c r="SXG32" s="747" t="s">
        <v>14153</v>
      </c>
      <c r="SXH32" s="747" t="s">
        <v>14154</v>
      </c>
      <c r="SXI32" s="747" t="s">
        <v>14155</v>
      </c>
      <c r="SXJ32" s="747" t="s">
        <v>14156</v>
      </c>
      <c r="SXK32" s="747" t="s">
        <v>14157</v>
      </c>
      <c r="SXL32" s="747" t="s">
        <v>14158</v>
      </c>
      <c r="SXM32" s="747" t="s">
        <v>14159</v>
      </c>
      <c r="SXN32" s="747" t="s">
        <v>14160</v>
      </c>
      <c r="SXO32" s="747" t="s">
        <v>14161</v>
      </c>
      <c r="SXP32" s="747" t="s">
        <v>14162</v>
      </c>
      <c r="SXQ32" s="747" t="s">
        <v>14163</v>
      </c>
      <c r="SXR32" s="747" t="s">
        <v>14164</v>
      </c>
      <c r="SXS32" s="747" t="s">
        <v>14165</v>
      </c>
      <c r="SXT32" s="747" t="s">
        <v>14166</v>
      </c>
      <c r="SXU32" s="747" t="s">
        <v>14167</v>
      </c>
      <c r="SXV32" s="747" t="s">
        <v>14168</v>
      </c>
      <c r="SXW32" s="747" t="s">
        <v>14169</v>
      </c>
      <c r="SXX32" s="747" t="s">
        <v>14170</v>
      </c>
      <c r="SXY32" s="747" t="s">
        <v>14171</v>
      </c>
      <c r="SXZ32" s="747" t="s">
        <v>14172</v>
      </c>
      <c r="SYA32" s="747" t="s">
        <v>14173</v>
      </c>
      <c r="SYB32" s="747" t="s">
        <v>14174</v>
      </c>
      <c r="SYC32" s="747" t="s">
        <v>14175</v>
      </c>
      <c r="SYD32" s="747" t="s">
        <v>14176</v>
      </c>
      <c r="SYE32" s="747" t="s">
        <v>14177</v>
      </c>
      <c r="SYF32" s="747" t="s">
        <v>14178</v>
      </c>
      <c r="SYG32" s="747" t="s">
        <v>14179</v>
      </c>
      <c r="SYH32" s="747" t="s">
        <v>14180</v>
      </c>
      <c r="SYI32" s="747" t="s">
        <v>14181</v>
      </c>
      <c r="SYJ32" s="747" t="s">
        <v>14182</v>
      </c>
      <c r="SYK32" s="747" t="s">
        <v>14183</v>
      </c>
      <c r="SYL32" s="747" t="s">
        <v>14184</v>
      </c>
      <c r="SYM32" s="747" t="s">
        <v>14185</v>
      </c>
      <c r="SYN32" s="747" t="s">
        <v>14186</v>
      </c>
      <c r="SYO32" s="747" t="s">
        <v>14187</v>
      </c>
      <c r="SYP32" s="747" t="s">
        <v>14188</v>
      </c>
      <c r="SYQ32" s="747" t="s">
        <v>14189</v>
      </c>
      <c r="SYR32" s="747" t="s">
        <v>14190</v>
      </c>
      <c r="SYS32" s="747" t="s">
        <v>14191</v>
      </c>
      <c r="SYT32" s="747" t="s">
        <v>14192</v>
      </c>
      <c r="SYU32" s="747" t="s">
        <v>14193</v>
      </c>
      <c r="SYV32" s="747" t="s">
        <v>14194</v>
      </c>
      <c r="SYW32" s="747" t="s">
        <v>14195</v>
      </c>
      <c r="SYX32" s="747" t="s">
        <v>14196</v>
      </c>
      <c r="SYY32" s="747" t="s">
        <v>14197</v>
      </c>
      <c r="SYZ32" s="747" t="s">
        <v>14198</v>
      </c>
      <c r="SZA32" s="747" t="s">
        <v>14199</v>
      </c>
      <c r="SZB32" s="747" t="s">
        <v>14200</v>
      </c>
      <c r="SZC32" s="747" t="s">
        <v>14201</v>
      </c>
      <c r="SZD32" s="747" t="s">
        <v>14202</v>
      </c>
      <c r="SZE32" s="747" t="s">
        <v>14203</v>
      </c>
      <c r="SZF32" s="747" t="s">
        <v>14204</v>
      </c>
      <c r="SZG32" s="747" t="s">
        <v>14205</v>
      </c>
      <c r="SZH32" s="747" t="s">
        <v>14206</v>
      </c>
      <c r="SZI32" s="747" t="s">
        <v>14207</v>
      </c>
      <c r="SZJ32" s="747" t="s">
        <v>14208</v>
      </c>
      <c r="SZK32" s="747" t="s">
        <v>14209</v>
      </c>
      <c r="SZL32" s="747" t="s">
        <v>14210</v>
      </c>
      <c r="SZM32" s="747" t="s">
        <v>14211</v>
      </c>
      <c r="SZN32" s="747" t="s">
        <v>14212</v>
      </c>
      <c r="SZO32" s="747" t="s">
        <v>14213</v>
      </c>
      <c r="SZP32" s="747" t="s">
        <v>14214</v>
      </c>
      <c r="SZQ32" s="747" t="s">
        <v>14215</v>
      </c>
      <c r="SZR32" s="747" t="s">
        <v>14216</v>
      </c>
      <c r="SZS32" s="747" t="s">
        <v>14217</v>
      </c>
      <c r="SZT32" s="747" t="s">
        <v>14218</v>
      </c>
      <c r="SZU32" s="747" t="s">
        <v>14219</v>
      </c>
      <c r="SZV32" s="747" t="s">
        <v>14220</v>
      </c>
      <c r="SZW32" s="747" t="s">
        <v>14221</v>
      </c>
      <c r="SZX32" s="747" t="s">
        <v>14222</v>
      </c>
      <c r="SZY32" s="747" t="s">
        <v>14223</v>
      </c>
      <c r="SZZ32" s="747" t="s">
        <v>14224</v>
      </c>
      <c r="TAA32" s="747" t="s">
        <v>14225</v>
      </c>
      <c r="TAB32" s="747" t="s">
        <v>14226</v>
      </c>
      <c r="TAC32" s="747" t="s">
        <v>14227</v>
      </c>
      <c r="TAD32" s="747" t="s">
        <v>14228</v>
      </c>
      <c r="TAE32" s="747" t="s">
        <v>14229</v>
      </c>
      <c r="TAF32" s="747" t="s">
        <v>14230</v>
      </c>
      <c r="TAG32" s="747" t="s">
        <v>14231</v>
      </c>
      <c r="TAH32" s="747" t="s">
        <v>14232</v>
      </c>
      <c r="TAI32" s="747" t="s">
        <v>14233</v>
      </c>
      <c r="TAJ32" s="747" t="s">
        <v>14234</v>
      </c>
      <c r="TAK32" s="747" t="s">
        <v>14235</v>
      </c>
      <c r="TAL32" s="747" t="s">
        <v>14236</v>
      </c>
      <c r="TAM32" s="747" t="s">
        <v>14237</v>
      </c>
      <c r="TAN32" s="747" t="s">
        <v>14238</v>
      </c>
      <c r="TAO32" s="747" t="s">
        <v>14239</v>
      </c>
      <c r="TAP32" s="747" t="s">
        <v>14240</v>
      </c>
      <c r="TAQ32" s="747" t="s">
        <v>14241</v>
      </c>
      <c r="TAR32" s="747" t="s">
        <v>14242</v>
      </c>
      <c r="TAS32" s="747" t="s">
        <v>14243</v>
      </c>
      <c r="TAT32" s="747" t="s">
        <v>14244</v>
      </c>
      <c r="TAU32" s="747" t="s">
        <v>14245</v>
      </c>
      <c r="TAV32" s="747" t="s">
        <v>14246</v>
      </c>
      <c r="TAW32" s="747" t="s">
        <v>14247</v>
      </c>
      <c r="TAX32" s="747" t="s">
        <v>14248</v>
      </c>
      <c r="TAY32" s="747" t="s">
        <v>14249</v>
      </c>
      <c r="TAZ32" s="747" t="s">
        <v>14250</v>
      </c>
      <c r="TBA32" s="747" t="s">
        <v>14251</v>
      </c>
      <c r="TBB32" s="747" t="s">
        <v>14252</v>
      </c>
      <c r="TBC32" s="747" t="s">
        <v>14253</v>
      </c>
      <c r="TBD32" s="747" t="s">
        <v>14254</v>
      </c>
      <c r="TBE32" s="747" t="s">
        <v>14255</v>
      </c>
      <c r="TBF32" s="747" t="s">
        <v>14256</v>
      </c>
      <c r="TBG32" s="747" t="s">
        <v>14257</v>
      </c>
      <c r="TBH32" s="747" t="s">
        <v>14258</v>
      </c>
      <c r="TBI32" s="747" t="s">
        <v>14259</v>
      </c>
      <c r="TBJ32" s="747" t="s">
        <v>14260</v>
      </c>
      <c r="TBK32" s="747" t="s">
        <v>14261</v>
      </c>
      <c r="TBL32" s="747" t="s">
        <v>14262</v>
      </c>
      <c r="TBM32" s="747" t="s">
        <v>14263</v>
      </c>
      <c r="TBN32" s="747" t="s">
        <v>14264</v>
      </c>
      <c r="TBO32" s="747" t="s">
        <v>14265</v>
      </c>
      <c r="TBP32" s="747" t="s">
        <v>14266</v>
      </c>
      <c r="TBQ32" s="747" t="s">
        <v>14267</v>
      </c>
      <c r="TBR32" s="747" t="s">
        <v>14268</v>
      </c>
      <c r="TBS32" s="747" t="s">
        <v>14269</v>
      </c>
      <c r="TBT32" s="747" t="s">
        <v>14270</v>
      </c>
      <c r="TBU32" s="747" t="s">
        <v>14271</v>
      </c>
      <c r="TBV32" s="747" t="s">
        <v>14272</v>
      </c>
      <c r="TBW32" s="747" t="s">
        <v>14273</v>
      </c>
      <c r="TBX32" s="747" t="s">
        <v>14274</v>
      </c>
      <c r="TBY32" s="747" t="s">
        <v>14275</v>
      </c>
      <c r="TBZ32" s="747" t="s">
        <v>14276</v>
      </c>
      <c r="TCA32" s="747" t="s">
        <v>14277</v>
      </c>
      <c r="TCB32" s="747" t="s">
        <v>14278</v>
      </c>
      <c r="TCC32" s="747" t="s">
        <v>14279</v>
      </c>
      <c r="TCD32" s="747" t="s">
        <v>14280</v>
      </c>
      <c r="TCE32" s="747" t="s">
        <v>14281</v>
      </c>
      <c r="TCF32" s="747" t="s">
        <v>14282</v>
      </c>
      <c r="TCG32" s="747" t="s">
        <v>14283</v>
      </c>
      <c r="TCH32" s="747" t="s">
        <v>14284</v>
      </c>
      <c r="TCI32" s="747" t="s">
        <v>14285</v>
      </c>
      <c r="TCJ32" s="747" t="s">
        <v>14286</v>
      </c>
      <c r="TCK32" s="747" t="s">
        <v>14287</v>
      </c>
      <c r="TCL32" s="747" t="s">
        <v>14288</v>
      </c>
      <c r="TCM32" s="747" t="s">
        <v>14289</v>
      </c>
      <c r="TCN32" s="747" t="s">
        <v>14290</v>
      </c>
      <c r="TCO32" s="747" t="s">
        <v>14291</v>
      </c>
      <c r="TCP32" s="747" t="s">
        <v>14292</v>
      </c>
      <c r="TCQ32" s="747" t="s">
        <v>14293</v>
      </c>
      <c r="TCR32" s="747" t="s">
        <v>14294</v>
      </c>
      <c r="TCS32" s="747" t="s">
        <v>14295</v>
      </c>
      <c r="TCT32" s="747" t="s">
        <v>14296</v>
      </c>
      <c r="TCU32" s="747" t="s">
        <v>14297</v>
      </c>
      <c r="TCV32" s="747" t="s">
        <v>14298</v>
      </c>
      <c r="TCW32" s="747" t="s">
        <v>14299</v>
      </c>
      <c r="TCX32" s="747" t="s">
        <v>14300</v>
      </c>
      <c r="TCY32" s="747" t="s">
        <v>14301</v>
      </c>
      <c r="TCZ32" s="747" t="s">
        <v>14302</v>
      </c>
      <c r="TDA32" s="747" t="s">
        <v>14303</v>
      </c>
      <c r="TDB32" s="747" t="s">
        <v>14304</v>
      </c>
      <c r="TDC32" s="747" t="s">
        <v>14305</v>
      </c>
      <c r="TDD32" s="747" t="s">
        <v>14306</v>
      </c>
      <c r="TDE32" s="747" t="s">
        <v>14307</v>
      </c>
      <c r="TDF32" s="747" t="s">
        <v>14308</v>
      </c>
      <c r="TDG32" s="747" t="s">
        <v>14309</v>
      </c>
      <c r="TDH32" s="747" t="s">
        <v>14310</v>
      </c>
      <c r="TDI32" s="747" t="s">
        <v>14311</v>
      </c>
      <c r="TDJ32" s="747" t="s">
        <v>14312</v>
      </c>
      <c r="TDK32" s="747" t="s">
        <v>14313</v>
      </c>
      <c r="TDL32" s="747" t="s">
        <v>14314</v>
      </c>
      <c r="TDM32" s="747" t="s">
        <v>14315</v>
      </c>
      <c r="TDN32" s="747" t="s">
        <v>14316</v>
      </c>
      <c r="TDO32" s="747" t="s">
        <v>14317</v>
      </c>
      <c r="TDP32" s="747" t="s">
        <v>14318</v>
      </c>
      <c r="TDQ32" s="747" t="s">
        <v>14319</v>
      </c>
      <c r="TDR32" s="747" t="s">
        <v>14320</v>
      </c>
      <c r="TDS32" s="747" t="s">
        <v>14321</v>
      </c>
      <c r="TDT32" s="747" t="s">
        <v>14322</v>
      </c>
      <c r="TDU32" s="747" t="s">
        <v>14323</v>
      </c>
      <c r="TDV32" s="747" t="s">
        <v>14324</v>
      </c>
      <c r="TDW32" s="747" t="s">
        <v>14325</v>
      </c>
      <c r="TDX32" s="747" t="s">
        <v>14326</v>
      </c>
      <c r="TDY32" s="747" t="s">
        <v>14327</v>
      </c>
      <c r="TDZ32" s="747" t="s">
        <v>14328</v>
      </c>
      <c r="TEA32" s="747" t="s">
        <v>14329</v>
      </c>
      <c r="TEB32" s="747" t="s">
        <v>14330</v>
      </c>
      <c r="TEC32" s="747" t="s">
        <v>14331</v>
      </c>
      <c r="TED32" s="747" t="s">
        <v>14332</v>
      </c>
      <c r="TEE32" s="747" t="s">
        <v>14333</v>
      </c>
      <c r="TEF32" s="747" t="s">
        <v>14334</v>
      </c>
      <c r="TEG32" s="747" t="s">
        <v>14335</v>
      </c>
      <c r="TEH32" s="747" t="s">
        <v>14336</v>
      </c>
      <c r="TEI32" s="747" t="s">
        <v>14337</v>
      </c>
      <c r="TEJ32" s="747" t="s">
        <v>14338</v>
      </c>
      <c r="TEK32" s="747" t="s">
        <v>14339</v>
      </c>
      <c r="TEL32" s="747" t="s">
        <v>14340</v>
      </c>
      <c r="TEM32" s="747" t="s">
        <v>14341</v>
      </c>
      <c r="TEN32" s="747" t="s">
        <v>14342</v>
      </c>
      <c r="TEO32" s="747" t="s">
        <v>14343</v>
      </c>
      <c r="TEP32" s="747" t="s">
        <v>14344</v>
      </c>
      <c r="TEQ32" s="747" t="s">
        <v>14345</v>
      </c>
      <c r="TER32" s="747" t="s">
        <v>14346</v>
      </c>
      <c r="TES32" s="747" t="s">
        <v>14347</v>
      </c>
      <c r="TET32" s="747" t="s">
        <v>14348</v>
      </c>
      <c r="TEU32" s="747" t="s">
        <v>14349</v>
      </c>
      <c r="TEV32" s="747" t="s">
        <v>14350</v>
      </c>
      <c r="TEW32" s="747" t="s">
        <v>14351</v>
      </c>
      <c r="TEX32" s="747" t="s">
        <v>14352</v>
      </c>
      <c r="TEY32" s="747" t="s">
        <v>14353</v>
      </c>
      <c r="TEZ32" s="747" t="s">
        <v>14354</v>
      </c>
      <c r="TFA32" s="747" t="s">
        <v>14355</v>
      </c>
      <c r="TFB32" s="747" t="s">
        <v>14356</v>
      </c>
      <c r="TFC32" s="747" t="s">
        <v>14357</v>
      </c>
      <c r="TFD32" s="747" t="s">
        <v>14358</v>
      </c>
      <c r="TFE32" s="747" t="s">
        <v>14359</v>
      </c>
      <c r="TFF32" s="747" t="s">
        <v>14360</v>
      </c>
      <c r="TFG32" s="747" t="s">
        <v>14361</v>
      </c>
      <c r="TFH32" s="747" t="s">
        <v>14362</v>
      </c>
      <c r="TFI32" s="747" t="s">
        <v>14363</v>
      </c>
      <c r="TFJ32" s="747" t="s">
        <v>14364</v>
      </c>
      <c r="TFK32" s="747" t="s">
        <v>14365</v>
      </c>
      <c r="TFL32" s="747" t="s">
        <v>14366</v>
      </c>
      <c r="TFM32" s="747" t="s">
        <v>14367</v>
      </c>
      <c r="TFN32" s="747" t="s">
        <v>14368</v>
      </c>
      <c r="TFO32" s="747" t="s">
        <v>14369</v>
      </c>
      <c r="TFP32" s="747" t="s">
        <v>14370</v>
      </c>
      <c r="TFQ32" s="747" t="s">
        <v>14371</v>
      </c>
      <c r="TFR32" s="747" t="s">
        <v>14372</v>
      </c>
      <c r="TFS32" s="747" t="s">
        <v>14373</v>
      </c>
      <c r="TFT32" s="747" t="s">
        <v>14374</v>
      </c>
      <c r="TFU32" s="747" t="s">
        <v>14375</v>
      </c>
      <c r="TFV32" s="747" t="s">
        <v>14376</v>
      </c>
      <c r="TFW32" s="747" t="s">
        <v>14377</v>
      </c>
      <c r="TFX32" s="747" t="s">
        <v>14378</v>
      </c>
      <c r="TFY32" s="747" t="s">
        <v>14379</v>
      </c>
      <c r="TFZ32" s="747" t="s">
        <v>14380</v>
      </c>
      <c r="TGA32" s="747" t="s">
        <v>14381</v>
      </c>
      <c r="TGB32" s="747" t="s">
        <v>14382</v>
      </c>
      <c r="TGC32" s="747" t="s">
        <v>14383</v>
      </c>
      <c r="TGD32" s="747" t="s">
        <v>14384</v>
      </c>
      <c r="TGE32" s="747" t="s">
        <v>14385</v>
      </c>
      <c r="TGF32" s="747" t="s">
        <v>14386</v>
      </c>
      <c r="TGG32" s="747" t="s">
        <v>14387</v>
      </c>
      <c r="TGH32" s="747" t="s">
        <v>14388</v>
      </c>
      <c r="TGI32" s="747" t="s">
        <v>14389</v>
      </c>
      <c r="TGJ32" s="747" t="s">
        <v>14390</v>
      </c>
      <c r="TGK32" s="747" t="s">
        <v>14391</v>
      </c>
      <c r="TGL32" s="747" t="s">
        <v>14392</v>
      </c>
      <c r="TGM32" s="747" t="s">
        <v>14393</v>
      </c>
      <c r="TGN32" s="747" t="s">
        <v>14394</v>
      </c>
      <c r="TGO32" s="747" t="s">
        <v>14395</v>
      </c>
      <c r="TGP32" s="747" t="s">
        <v>14396</v>
      </c>
      <c r="TGQ32" s="747" t="s">
        <v>14397</v>
      </c>
      <c r="TGR32" s="747" t="s">
        <v>14398</v>
      </c>
      <c r="TGS32" s="747" t="s">
        <v>14399</v>
      </c>
      <c r="TGT32" s="747" t="s">
        <v>14400</v>
      </c>
      <c r="TGU32" s="747" t="s">
        <v>14401</v>
      </c>
      <c r="TGV32" s="747" t="s">
        <v>14402</v>
      </c>
      <c r="TGW32" s="747" t="s">
        <v>14403</v>
      </c>
      <c r="TGX32" s="747" t="s">
        <v>14404</v>
      </c>
      <c r="TGY32" s="747" t="s">
        <v>14405</v>
      </c>
      <c r="TGZ32" s="747" t="s">
        <v>14406</v>
      </c>
      <c r="THA32" s="747" t="s">
        <v>14407</v>
      </c>
      <c r="THB32" s="747" t="s">
        <v>14408</v>
      </c>
      <c r="THC32" s="747" t="s">
        <v>14409</v>
      </c>
      <c r="THD32" s="747" t="s">
        <v>14410</v>
      </c>
      <c r="THE32" s="747" t="s">
        <v>14411</v>
      </c>
      <c r="THF32" s="747" t="s">
        <v>14412</v>
      </c>
      <c r="THG32" s="747" t="s">
        <v>14413</v>
      </c>
      <c r="THH32" s="747" t="s">
        <v>14414</v>
      </c>
      <c r="THI32" s="747" t="s">
        <v>14415</v>
      </c>
      <c r="THJ32" s="747" t="s">
        <v>14416</v>
      </c>
      <c r="THK32" s="747" t="s">
        <v>14417</v>
      </c>
      <c r="THL32" s="747" t="s">
        <v>14418</v>
      </c>
      <c r="THM32" s="747" t="s">
        <v>14419</v>
      </c>
      <c r="THN32" s="747" t="s">
        <v>14420</v>
      </c>
      <c r="THO32" s="747" t="s">
        <v>14421</v>
      </c>
      <c r="THP32" s="747" t="s">
        <v>14422</v>
      </c>
      <c r="THQ32" s="747" t="s">
        <v>14423</v>
      </c>
      <c r="THR32" s="747" t="s">
        <v>14424</v>
      </c>
      <c r="THS32" s="747" t="s">
        <v>14425</v>
      </c>
      <c r="THT32" s="747" t="s">
        <v>14426</v>
      </c>
      <c r="THU32" s="747" t="s">
        <v>14427</v>
      </c>
      <c r="THV32" s="747" t="s">
        <v>14428</v>
      </c>
      <c r="THW32" s="747" t="s">
        <v>14429</v>
      </c>
      <c r="THX32" s="747" t="s">
        <v>14430</v>
      </c>
      <c r="THY32" s="747" t="s">
        <v>14431</v>
      </c>
      <c r="THZ32" s="747" t="s">
        <v>14432</v>
      </c>
      <c r="TIA32" s="747" t="s">
        <v>14433</v>
      </c>
      <c r="TIB32" s="747" t="s">
        <v>14434</v>
      </c>
      <c r="TIC32" s="747" t="s">
        <v>14435</v>
      </c>
      <c r="TID32" s="747" t="s">
        <v>14436</v>
      </c>
      <c r="TIE32" s="747" t="s">
        <v>14437</v>
      </c>
      <c r="TIF32" s="747" t="s">
        <v>14438</v>
      </c>
      <c r="TIG32" s="747" t="s">
        <v>14439</v>
      </c>
      <c r="TIH32" s="747" t="s">
        <v>14440</v>
      </c>
      <c r="TII32" s="747" t="s">
        <v>14441</v>
      </c>
      <c r="TIJ32" s="747" t="s">
        <v>14442</v>
      </c>
      <c r="TIK32" s="747" t="s">
        <v>14443</v>
      </c>
      <c r="TIL32" s="747" t="s">
        <v>14444</v>
      </c>
      <c r="TIM32" s="747" t="s">
        <v>14445</v>
      </c>
      <c r="TIN32" s="747" t="s">
        <v>14446</v>
      </c>
      <c r="TIO32" s="747" t="s">
        <v>14447</v>
      </c>
      <c r="TIP32" s="747" t="s">
        <v>14448</v>
      </c>
      <c r="TIQ32" s="747" t="s">
        <v>14449</v>
      </c>
      <c r="TIR32" s="747" t="s">
        <v>14450</v>
      </c>
      <c r="TIS32" s="747" t="s">
        <v>14451</v>
      </c>
      <c r="TIT32" s="747" t="s">
        <v>14452</v>
      </c>
      <c r="TIU32" s="747" t="s">
        <v>14453</v>
      </c>
      <c r="TIV32" s="747" t="s">
        <v>14454</v>
      </c>
      <c r="TIW32" s="747" t="s">
        <v>14455</v>
      </c>
      <c r="TIX32" s="747" t="s">
        <v>14456</v>
      </c>
      <c r="TIY32" s="747" t="s">
        <v>14457</v>
      </c>
      <c r="TIZ32" s="747" t="s">
        <v>14458</v>
      </c>
      <c r="TJA32" s="747" t="s">
        <v>14459</v>
      </c>
      <c r="TJB32" s="747" t="s">
        <v>14460</v>
      </c>
      <c r="TJC32" s="747" t="s">
        <v>14461</v>
      </c>
      <c r="TJD32" s="747" t="s">
        <v>14462</v>
      </c>
      <c r="TJE32" s="747" t="s">
        <v>14463</v>
      </c>
      <c r="TJF32" s="747" t="s">
        <v>14464</v>
      </c>
      <c r="TJG32" s="747" t="s">
        <v>14465</v>
      </c>
      <c r="TJH32" s="747" t="s">
        <v>14466</v>
      </c>
      <c r="TJI32" s="747" t="s">
        <v>14467</v>
      </c>
      <c r="TJJ32" s="747" t="s">
        <v>14468</v>
      </c>
      <c r="TJK32" s="747" t="s">
        <v>14469</v>
      </c>
      <c r="TJL32" s="747" t="s">
        <v>14470</v>
      </c>
      <c r="TJM32" s="747" t="s">
        <v>14471</v>
      </c>
      <c r="TJN32" s="747" t="s">
        <v>14472</v>
      </c>
      <c r="TJO32" s="747" t="s">
        <v>14473</v>
      </c>
      <c r="TJP32" s="747" t="s">
        <v>14474</v>
      </c>
      <c r="TJQ32" s="747" t="s">
        <v>14475</v>
      </c>
      <c r="TJR32" s="747" t="s">
        <v>14476</v>
      </c>
      <c r="TJS32" s="747" t="s">
        <v>14477</v>
      </c>
      <c r="TJT32" s="747" t="s">
        <v>14478</v>
      </c>
      <c r="TJU32" s="747" t="s">
        <v>14479</v>
      </c>
      <c r="TJV32" s="747" t="s">
        <v>14480</v>
      </c>
      <c r="TJW32" s="747" t="s">
        <v>14481</v>
      </c>
      <c r="TJX32" s="747" t="s">
        <v>14482</v>
      </c>
      <c r="TJY32" s="747" t="s">
        <v>14483</v>
      </c>
      <c r="TJZ32" s="747" t="s">
        <v>14484</v>
      </c>
      <c r="TKA32" s="747" t="s">
        <v>14485</v>
      </c>
      <c r="TKB32" s="747" t="s">
        <v>14486</v>
      </c>
      <c r="TKC32" s="747" t="s">
        <v>14487</v>
      </c>
      <c r="TKD32" s="747" t="s">
        <v>14488</v>
      </c>
      <c r="TKE32" s="747" t="s">
        <v>14489</v>
      </c>
      <c r="TKF32" s="747" t="s">
        <v>14490</v>
      </c>
      <c r="TKG32" s="747" t="s">
        <v>14491</v>
      </c>
      <c r="TKH32" s="747" t="s">
        <v>14492</v>
      </c>
      <c r="TKI32" s="747" t="s">
        <v>14493</v>
      </c>
      <c r="TKJ32" s="747" t="s">
        <v>14494</v>
      </c>
      <c r="TKK32" s="747" t="s">
        <v>14495</v>
      </c>
      <c r="TKL32" s="747" t="s">
        <v>14496</v>
      </c>
      <c r="TKM32" s="747" t="s">
        <v>14497</v>
      </c>
      <c r="TKN32" s="747" t="s">
        <v>14498</v>
      </c>
      <c r="TKO32" s="747" t="s">
        <v>14499</v>
      </c>
      <c r="TKP32" s="747" t="s">
        <v>14500</v>
      </c>
      <c r="TKQ32" s="747" t="s">
        <v>14501</v>
      </c>
      <c r="TKR32" s="747" t="s">
        <v>14502</v>
      </c>
      <c r="TKS32" s="747" t="s">
        <v>14503</v>
      </c>
      <c r="TKT32" s="747" t="s">
        <v>14504</v>
      </c>
      <c r="TKU32" s="747" t="s">
        <v>14505</v>
      </c>
      <c r="TKV32" s="747" t="s">
        <v>14506</v>
      </c>
      <c r="TKW32" s="747" t="s">
        <v>14507</v>
      </c>
      <c r="TKX32" s="747" t="s">
        <v>14508</v>
      </c>
      <c r="TKY32" s="747" t="s">
        <v>14509</v>
      </c>
      <c r="TKZ32" s="747" t="s">
        <v>14510</v>
      </c>
      <c r="TLA32" s="747" t="s">
        <v>14511</v>
      </c>
      <c r="TLB32" s="747" t="s">
        <v>14512</v>
      </c>
      <c r="TLC32" s="747" t="s">
        <v>14513</v>
      </c>
      <c r="TLD32" s="747" t="s">
        <v>14514</v>
      </c>
      <c r="TLE32" s="747" t="s">
        <v>14515</v>
      </c>
      <c r="TLF32" s="747" t="s">
        <v>14516</v>
      </c>
      <c r="TLG32" s="747" t="s">
        <v>14517</v>
      </c>
      <c r="TLH32" s="747" t="s">
        <v>14518</v>
      </c>
      <c r="TLI32" s="747" t="s">
        <v>14519</v>
      </c>
      <c r="TLJ32" s="747" t="s">
        <v>14520</v>
      </c>
      <c r="TLK32" s="747" t="s">
        <v>14521</v>
      </c>
      <c r="TLL32" s="747" t="s">
        <v>14522</v>
      </c>
      <c r="TLM32" s="747" t="s">
        <v>14523</v>
      </c>
      <c r="TLN32" s="747" t="s">
        <v>14524</v>
      </c>
      <c r="TLO32" s="747" t="s">
        <v>14525</v>
      </c>
      <c r="TLP32" s="747" t="s">
        <v>14526</v>
      </c>
      <c r="TLQ32" s="747" t="s">
        <v>14527</v>
      </c>
      <c r="TLR32" s="747" t="s">
        <v>14528</v>
      </c>
      <c r="TLS32" s="747" t="s">
        <v>14529</v>
      </c>
      <c r="TLT32" s="747" t="s">
        <v>14530</v>
      </c>
      <c r="TLU32" s="747" t="s">
        <v>14531</v>
      </c>
      <c r="TLV32" s="747" t="s">
        <v>14532</v>
      </c>
      <c r="TLW32" s="747" t="s">
        <v>14533</v>
      </c>
      <c r="TLX32" s="747" t="s">
        <v>14534</v>
      </c>
      <c r="TLY32" s="747" t="s">
        <v>14535</v>
      </c>
      <c r="TLZ32" s="747" t="s">
        <v>14536</v>
      </c>
      <c r="TMA32" s="747" t="s">
        <v>14537</v>
      </c>
      <c r="TMB32" s="747" t="s">
        <v>14538</v>
      </c>
      <c r="TMC32" s="747" t="s">
        <v>14539</v>
      </c>
      <c r="TMD32" s="747" t="s">
        <v>14540</v>
      </c>
      <c r="TME32" s="747" t="s">
        <v>14541</v>
      </c>
      <c r="TMF32" s="747" t="s">
        <v>14542</v>
      </c>
      <c r="TMG32" s="747" t="s">
        <v>14543</v>
      </c>
      <c r="TMH32" s="747" t="s">
        <v>14544</v>
      </c>
      <c r="TMI32" s="747" t="s">
        <v>14545</v>
      </c>
      <c r="TMJ32" s="747" t="s">
        <v>14546</v>
      </c>
      <c r="TMK32" s="747" t="s">
        <v>14547</v>
      </c>
      <c r="TML32" s="747" t="s">
        <v>14548</v>
      </c>
      <c r="TMM32" s="747" t="s">
        <v>14549</v>
      </c>
      <c r="TMN32" s="747" t="s">
        <v>14550</v>
      </c>
      <c r="TMO32" s="747" t="s">
        <v>14551</v>
      </c>
      <c r="TMP32" s="747" t="s">
        <v>14552</v>
      </c>
      <c r="TMQ32" s="747" t="s">
        <v>14553</v>
      </c>
      <c r="TMR32" s="747" t="s">
        <v>14554</v>
      </c>
      <c r="TMS32" s="747" t="s">
        <v>14555</v>
      </c>
      <c r="TMT32" s="747" t="s">
        <v>14556</v>
      </c>
      <c r="TMU32" s="747" t="s">
        <v>14557</v>
      </c>
      <c r="TMV32" s="747" t="s">
        <v>14558</v>
      </c>
      <c r="TMW32" s="747" t="s">
        <v>14559</v>
      </c>
      <c r="TMX32" s="747" t="s">
        <v>14560</v>
      </c>
      <c r="TMY32" s="747" t="s">
        <v>14561</v>
      </c>
      <c r="TMZ32" s="747" t="s">
        <v>14562</v>
      </c>
      <c r="TNA32" s="747" t="s">
        <v>14563</v>
      </c>
      <c r="TNB32" s="747" t="s">
        <v>14564</v>
      </c>
      <c r="TNC32" s="747" t="s">
        <v>14565</v>
      </c>
      <c r="TND32" s="747" t="s">
        <v>14566</v>
      </c>
      <c r="TNE32" s="747" t="s">
        <v>14567</v>
      </c>
      <c r="TNF32" s="747" t="s">
        <v>14568</v>
      </c>
      <c r="TNG32" s="747" t="s">
        <v>14569</v>
      </c>
      <c r="TNH32" s="747" t="s">
        <v>14570</v>
      </c>
      <c r="TNI32" s="747" t="s">
        <v>14571</v>
      </c>
      <c r="TNJ32" s="747" t="s">
        <v>14572</v>
      </c>
      <c r="TNK32" s="747" t="s">
        <v>14573</v>
      </c>
      <c r="TNL32" s="747" t="s">
        <v>14574</v>
      </c>
      <c r="TNM32" s="747" t="s">
        <v>14575</v>
      </c>
      <c r="TNN32" s="747" t="s">
        <v>14576</v>
      </c>
      <c r="TNO32" s="747" t="s">
        <v>14577</v>
      </c>
      <c r="TNP32" s="747" t="s">
        <v>14578</v>
      </c>
      <c r="TNQ32" s="747" t="s">
        <v>14579</v>
      </c>
      <c r="TNR32" s="747" t="s">
        <v>14580</v>
      </c>
      <c r="TNS32" s="747" t="s">
        <v>14581</v>
      </c>
      <c r="TNT32" s="747" t="s">
        <v>14582</v>
      </c>
      <c r="TNU32" s="747" t="s">
        <v>14583</v>
      </c>
      <c r="TNV32" s="747" t="s">
        <v>14584</v>
      </c>
      <c r="TNW32" s="747" t="s">
        <v>14585</v>
      </c>
      <c r="TNX32" s="747" t="s">
        <v>14586</v>
      </c>
      <c r="TNY32" s="747" t="s">
        <v>14587</v>
      </c>
      <c r="TNZ32" s="747" t="s">
        <v>14588</v>
      </c>
      <c r="TOA32" s="747" t="s">
        <v>14589</v>
      </c>
      <c r="TOB32" s="747" t="s">
        <v>14590</v>
      </c>
      <c r="TOC32" s="747" t="s">
        <v>14591</v>
      </c>
      <c r="TOD32" s="747" t="s">
        <v>14592</v>
      </c>
      <c r="TOE32" s="747" t="s">
        <v>14593</v>
      </c>
      <c r="TOF32" s="747" t="s">
        <v>14594</v>
      </c>
      <c r="TOG32" s="747" t="s">
        <v>14595</v>
      </c>
      <c r="TOH32" s="747" t="s">
        <v>14596</v>
      </c>
      <c r="TOI32" s="747" t="s">
        <v>14597</v>
      </c>
      <c r="TOJ32" s="747" t="s">
        <v>14598</v>
      </c>
      <c r="TOK32" s="747" t="s">
        <v>14599</v>
      </c>
      <c r="TOL32" s="747" t="s">
        <v>14600</v>
      </c>
      <c r="TOM32" s="747" t="s">
        <v>14601</v>
      </c>
      <c r="TON32" s="747" t="s">
        <v>14602</v>
      </c>
      <c r="TOO32" s="747" t="s">
        <v>14603</v>
      </c>
      <c r="TOP32" s="747" t="s">
        <v>14604</v>
      </c>
      <c r="TOQ32" s="747" t="s">
        <v>14605</v>
      </c>
      <c r="TOR32" s="747" t="s">
        <v>14606</v>
      </c>
      <c r="TOS32" s="747" t="s">
        <v>14607</v>
      </c>
      <c r="TOT32" s="747" t="s">
        <v>14608</v>
      </c>
      <c r="TOU32" s="747" t="s">
        <v>14609</v>
      </c>
      <c r="TOV32" s="747" t="s">
        <v>14610</v>
      </c>
      <c r="TOW32" s="747" t="s">
        <v>14611</v>
      </c>
      <c r="TOX32" s="747" t="s">
        <v>14612</v>
      </c>
      <c r="TOY32" s="747" t="s">
        <v>14613</v>
      </c>
      <c r="TOZ32" s="747" t="s">
        <v>14614</v>
      </c>
      <c r="TPA32" s="747" t="s">
        <v>14615</v>
      </c>
      <c r="TPB32" s="747" t="s">
        <v>14616</v>
      </c>
      <c r="TPC32" s="747" t="s">
        <v>14617</v>
      </c>
      <c r="TPD32" s="747" t="s">
        <v>14618</v>
      </c>
      <c r="TPE32" s="747" t="s">
        <v>14619</v>
      </c>
      <c r="TPF32" s="747" t="s">
        <v>14620</v>
      </c>
      <c r="TPG32" s="747" t="s">
        <v>14621</v>
      </c>
      <c r="TPH32" s="747" t="s">
        <v>14622</v>
      </c>
      <c r="TPI32" s="747" t="s">
        <v>14623</v>
      </c>
      <c r="TPJ32" s="747" t="s">
        <v>14624</v>
      </c>
      <c r="TPK32" s="747" t="s">
        <v>14625</v>
      </c>
      <c r="TPL32" s="747" t="s">
        <v>14626</v>
      </c>
      <c r="TPM32" s="747" t="s">
        <v>14627</v>
      </c>
      <c r="TPN32" s="747" t="s">
        <v>14628</v>
      </c>
      <c r="TPO32" s="747" t="s">
        <v>14629</v>
      </c>
      <c r="TPP32" s="747" t="s">
        <v>14630</v>
      </c>
      <c r="TPQ32" s="747" t="s">
        <v>14631</v>
      </c>
      <c r="TPR32" s="747" t="s">
        <v>14632</v>
      </c>
      <c r="TPS32" s="747" t="s">
        <v>14633</v>
      </c>
      <c r="TPT32" s="747" t="s">
        <v>14634</v>
      </c>
      <c r="TPU32" s="747" t="s">
        <v>14635</v>
      </c>
      <c r="TPV32" s="747" t="s">
        <v>14636</v>
      </c>
      <c r="TPW32" s="747" t="s">
        <v>14637</v>
      </c>
      <c r="TPX32" s="747" t="s">
        <v>14638</v>
      </c>
      <c r="TPY32" s="747" t="s">
        <v>14639</v>
      </c>
      <c r="TPZ32" s="747" t="s">
        <v>14640</v>
      </c>
      <c r="TQA32" s="747" t="s">
        <v>14641</v>
      </c>
      <c r="TQB32" s="747" t="s">
        <v>14642</v>
      </c>
      <c r="TQC32" s="747" t="s">
        <v>14643</v>
      </c>
      <c r="TQD32" s="747" t="s">
        <v>14644</v>
      </c>
      <c r="TQE32" s="747" t="s">
        <v>14645</v>
      </c>
      <c r="TQF32" s="747" t="s">
        <v>14646</v>
      </c>
      <c r="TQG32" s="747" t="s">
        <v>14647</v>
      </c>
      <c r="TQH32" s="747" t="s">
        <v>14648</v>
      </c>
      <c r="TQI32" s="747" t="s">
        <v>14649</v>
      </c>
      <c r="TQJ32" s="747" t="s">
        <v>14650</v>
      </c>
      <c r="TQK32" s="747" t="s">
        <v>14651</v>
      </c>
      <c r="TQL32" s="747" t="s">
        <v>14652</v>
      </c>
      <c r="TQM32" s="747" t="s">
        <v>14653</v>
      </c>
      <c r="TQN32" s="747" t="s">
        <v>14654</v>
      </c>
      <c r="TQO32" s="747" t="s">
        <v>14655</v>
      </c>
      <c r="TQP32" s="747" t="s">
        <v>14656</v>
      </c>
      <c r="TQQ32" s="747" t="s">
        <v>14657</v>
      </c>
      <c r="TQR32" s="747" t="s">
        <v>14658</v>
      </c>
      <c r="TQS32" s="747" t="s">
        <v>14659</v>
      </c>
      <c r="TQT32" s="747" t="s">
        <v>14660</v>
      </c>
      <c r="TQU32" s="747" t="s">
        <v>14661</v>
      </c>
      <c r="TQV32" s="747" t="s">
        <v>14662</v>
      </c>
      <c r="TQW32" s="747" t="s">
        <v>14663</v>
      </c>
      <c r="TQX32" s="747" t="s">
        <v>14664</v>
      </c>
      <c r="TQY32" s="747" t="s">
        <v>14665</v>
      </c>
      <c r="TQZ32" s="747" t="s">
        <v>14666</v>
      </c>
      <c r="TRA32" s="747" t="s">
        <v>14667</v>
      </c>
      <c r="TRB32" s="747" t="s">
        <v>14668</v>
      </c>
      <c r="TRC32" s="747" t="s">
        <v>14669</v>
      </c>
      <c r="TRD32" s="747" t="s">
        <v>14670</v>
      </c>
      <c r="TRE32" s="747" t="s">
        <v>14671</v>
      </c>
      <c r="TRF32" s="747" t="s">
        <v>14672</v>
      </c>
      <c r="TRG32" s="747" t="s">
        <v>14673</v>
      </c>
      <c r="TRH32" s="747" t="s">
        <v>14674</v>
      </c>
      <c r="TRI32" s="747" t="s">
        <v>14675</v>
      </c>
      <c r="TRJ32" s="747" t="s">
        <v>14676</v>
      </c>
      <c r="TRK32" s="747" t="s">
        <v>14677</v>
      </c>
      <c r="TRL32" s="747" t="s">
        <v>14678</v>
      </c>
      <c r="TRM32" s="747" t="s">
        <v>14679</v>
      </c>
      <c r="TRN32" s="747" t="s">
        <v>14680</v>
      </c>
      <c r="TRO32" s="747" t="s">
        <v>14681</v>
      </c>
      <c r="TRP32" s="747" t="s">
        <v>14682</v>
      </c>
      <c r="TRQ32" s="747" t="s">
        <v>14683</v>
      </c>
      <c r="TRR32" s="747" t="s">
        <v>14684</v>
      </c>
      <c r="TRS32" s="747" t="s">
        <v>14685</v>
      </c>
      <c r="TRT32" s="747" t="s">
        <v>14686</v>
      </c>
      <c r="TRU32" s="747" t="s">
        <v>14687</v>
      </c>
      <c r="TRV32" s="747" t="s">
        <v>14688</v>
      </c>
      <c r="TRW32" s="747" t="s">
        <v>14689</v>
      </c>
      <c r="TRX32" s="747" t="s">
        <v>14690</v>
      </c>
      <c r="TRY32" s="747" t="s">
        <v>14691</v>
      </c>
      <c r="TRZ32" s="747" t="s">
        <v>14692</v>
      </c>
      <c r="TSA32" s="747" t="s">
        <v>14693</v>
      </c>
      <c r="TSB32" s="747" t="s">
        <v>14694</v>
      </c>
      <c r="TSC32" s="747" t="s">
        <v>14695</v>
      </c>
      <c r="TSD32" s="747" t="s">
        <v>14696</v>
      </c>
      <c r="TSE32" s="747" t="s">
        <v>14697</v>
      </c>
      <c r="TSF32" s="747" t="s">
        <v>14698</v>
      </c>
      <c r="TSG32" s="747" t="s">
        <v>14699</v>
      </c>
      <c r="TSH32" s="747" t="s">
        <v>14700</v>
      </c>
      <c r="TSI32" s="747" t="s">
        <v>14701</v>
      </c>
      <c r="TSJ32" s="747" t="s">
        <v>14702</v>
      </c>
      <c r="TSK32" s="747" t="s">
        <v>14703</v>
      </c>
      <c r="TSL32" s="747" t="s">
        <v>14704</v>
      </c>
      <c r="TSM32" s="747" t="s">
        <v>14705</v>
      </c>
      <c r="TSN32" s="747" t="s">
        <v>14706</v>
      </c>
      <c r="TSO32" s="747" t="s">
        <v>14707</v>
      </c>
      <c r="TSP32" s="747" t="s">
        <v>14708</v>
      </c>
      <c r="TSQ32" s="747" t="s">
        <v>14709</v>
      </c>
      <c r="TSR32" s="747" t="s">
        <v>14710</v>
      </c>
      <c r="TSS32" s="747" t="s">
        <v>14711</v>
      </c>
      <c r="TST32" s="747" t="s">
        <v>14712</v>
      </c>
      <c r="TSU32" s="747" t="s">
        <v>14713</v>
      </c>
      <c r="TSV32" s="747" t="s">
        <v>14714</v>
      </c>
      <c r="TSW32" s="747" t="s">
        <v>14715</v>
      </c>
      <c r="TSX32" s="747" t="s">
        <v>14716</v>
      </c>
      <c r="TSY32" s="747" t="s">
        <v>14717</v>
      </c>
      <c r="TSZ32" s="747" t="s">
        <v>14718</v>
      </c>
      <c r="TTA32" s="747" t="s">
        <v>14719</v>
      </c>
      <c r="TTB32" s="747" t="s">
        <v>14720</v>
      </c>
      <c r="TTC32" s="747" t="s">
        <v>14721</v>
      </c>
      <c r="TTD32" s="747" t="s">
        <v>14722</v>
      </c>
      <c r="TTE32" s="747" t="s">
        <v>14723</v>
      </c>
      <c r="TTF32" s="747" t="s">
        <v>14724</v>
      </c>
      <c r="TTG32" s="747" t="s">
        <v>14725</v>
      </c>
      <c r="TTH32" s="747" t="s">
        <v>14726</v>
      </c>
      <c r="TTI32" s="747" t="s">
        <v>14727</v>
      </c>
      <c r="TTJ32" s="747" t="s">
        <v>14728</v>
      </c>
      <c r="TTK32" s="747" t="s">
        <v>14729</v>
      </c>
      <c r="TTL32" s="747" t="s">
        <v>14730</v>
      </c>
      <c r="TTM32" s="747" t="s">
        <v>14731</v>
      </c>
      <c r="TTN32" s="747" t="s">
        <v>14732</v>
      </c>
      <c r="TTO32" s="747" t="s">
        <v>14733</v>
      </c>
      <c r="TTP32" s="747" t="s">
        <v>14734</v>
      </c>
      <c r="TTQ32" s="747" t="s">
        <v>14735</v>
      </c>
      <c r="TTR32" s="747" t="s">
        <v>14736</v>
      </c>
      <c r="TTS32" s="747" t="s">
        <v>14737</v>
      </c>
      <c r="TTT32" s="747" t="s">
        <v>14738</v>
      </c>
      <c r="TTU32" s="747" t="s">
        <v>14739</v>
      </c>
      <c r="TTV32" s="747" t="s">
        <v>14740</v>
      </c>
      <c r="TTW32" s="747" t="s">
        <v>14741</v>
      </c>
      <c r="TTX32" s="747" t="s">
        <v>14742</v>
      </c>
      <c r="TTY32" s="747" t="s">
        <v>14743</v>
      </c>
      <c r="TTZ32" s="747" t="s">
        <v>14744</v>
      </c>
      <c r="TUA32" s="747" t="s">
        <v>14745</v>
      </c>
      <c r="TUB32" s="747" t="s">
        <v>14746</v>
      </c>
      <c r="TUC32" s="747" t="s">
        <v>14747</v>
      </c>
      <c r="TUD32" s="747" t="s">
        <v>14748</v>
      </c>
      <c r="TUE32" s="747" t="s">
        <v>14749</v>
      </c>
      <c r="TUF32" s="747" t="s">
        <v>14750</v>
      </c>
      <c r="TUG32" s="747" t="s">
        <v>14751</v>
      </c>
      <c r="TUH32" s="747" t="s">
        <v>14752</v>
      </c>
      <c r="TUI32" s="747" t="s">
        <v>14753</v>
      </c>
      <c r="TUJ32" s="747" t="s">
        <v>14754</v>
      </c>
      <c r="TUK32" s="747" t="s">
        <v>14755</v>
      </c>
      <c r="TUL32" s="747" t="s">
        <v>14756</v>
      </c>
      <c r="TUM32" s="747" t="s">
        <v>14757</v>
      </c>
      <c r="TUN32" s="747" t="s">
        <v>14758</v>
      </c>
      <c r="TUO32" s="747" t="s">
        <v>14759</v>
      </c>
      <c r="TUP32" s="747" t="s">
        <v>14760</v>
      </c>
      <c r="TUQ32" s="747" t="s">
        <v>14761</v>
      </c>
      <c r="TUR32" s="747" t="s">
        <v>14762</v>
      </c>
      <c r="TUS32" s="747" t="s">
        <v>14763</v>
      </c>
      <c r="TUT32" s="747" t="s">
        <v>14764</v>
      </c>
      <c r="TUU32" s="747" t="s">
        <v>14765</v>
      </c>
      <c r="TUV32" s="747" t="s">
        <v>14766</v>
      </c>
      <c r="TUW32" s="747" t="s">
        <v>14767</v>
      </c>
      <c r="TUX32" s="747" t="s">
        <v>14768</v>
      </c>
      <c r="TUY32" s="747" t="s">
        <v>14769</v>
      </c>
      <c r="TUZ32" s="747" t="s">
        <v>14770</v>
      </c>
      <c r="TVA32" s="747" t="s">
        <v>14771</v>
      </c>
      <c r="TVB32" s="747" t="s">
        <v>14772</v>
      </c>
      <c r="TVC32" s="747" t="s">
        <v>14773</v>
      </c>
      <c r="TVD32" s="747" t="s">
        <v>14774</v>
      </c>
      <c r="TVE32" s="747" t="s">
        <v>14775</v>
      </c>
      <c r="TVF32" s="747" t="s">
        <v>14776</v>
      </c>
      <c r="TVG32" s="747" t="s">
        <v>14777</v>
      </c>
      <c r="TVH32" s="747" t="s">
        <v>14778</v>
      </c>
      <c r="TVI32" s="747" t="s">
        <v>14779</v>
      </c>
      <c r="TVJ32" s="747" t="s">
        <v>14780</v>
      </c>
      <c r="TVK32" s="747" t="s">
        <v>14781</v>
      </c>
      <c r="TVL32" s="747" t="s">
        <v>14782</v>
      </c>
      <c r="TVM32" s="747" t="s">
        <v>14783</v>
      </c>
      <c r="TVN32" s="747" t="s">
        <v>14784</v>
      </c>
      <c r="TVO32" s="747" t="s">
        <v>14785</v>
      </c>
      <c r="TVP32" s="747" t="s">
        <v>14786</v>
      </c>
      <c r="TVQ32" s="747" t="s">
        <v>14787</v>
      </c>
      <c r="TVR32" s="747" t="s">
        <v>14788</v>
      </c>
      <c r="TVS32" s="747" t="s">
        <v>14789</v>
      </c>
      <c r="TVT32" s="747" t="s">
        <v>14790</v>
      </c>
      <c r="TVU32" s="747" t="s">
        <v>14791</v>
      </c>
      <c r="TVV32" s="747" t="s">
        <v>14792</v>
      </c>
      <c r="TVW32" s="747" t="s">
        <v>14793</v>
      </c>
      <c r="TVX32" s="747" t="s">
        <v>14794</v>
      </c>
      <c r="TVY32" s="747" t="s">
        <v>14795</v>
      </c>
      <c r="TVZ32" s="747" t="s">
        <v>14796</v>
      </c>
      <c r="TWA32" s="747" t="s">
        <v>14797</v>
      </c>
      <c r="TWB32" s="747" t="s">
        <v>14798</v>
      </c>
      <c r="TWC32" s="747" t="s">
        <v>14799</v>
      </c>
      <c r="TWD32" s="747" t="s">
        <v>14800</v>
      </c>
      <c r="TWE32" s="747" t="s">
        <v>14801</v>
      </c>
      <c r="TWF32" s="747" t="s">
        <v>14802</v>
      </c>
      <c r="TWG32" s="747" t="s">
        <v>14803</v>
      </c>
      <c r="TWH32" s="747" t="s">
        <v>14804</v>
      </c>
      <c r="TWI32" s="747" t="s">
        <v>14805</v>
      </c>
      <c r="TWJ32" s="747" t="s">
        <v>14806</v>
      </c>
      <c r="TWK32" s="747" t="s">
        <v>14807</v>
      </c>
      <c r="TWL32" s="747" t="s">
        <v>14808</v>
      </c>
      <c r="TWM32" s="747" t="s">
        <v>14809</v>
      </c>
      <c r="TWN32" s="747" t="s">
        <v>14810</v>
      </c>
      <c r="TWO32" s="747" t="s">
        <v>14811</v>
      </c>
      <c r="TWP32" s="747" t="s">
        <v>14812</v>
      </c>
      <c r="TWQ32" s="747" t="s">
        <v>14813</v>
      </c>
      <c r="TWR32" s="747" t="s">
        <v>14814</v>
      </c>
      <c r="TWS32" s="747" t="s">
        <v>14815</v>
      </c>
      <c r="TWT32" s="747" t="s">
        <v>14816</v>
      </c>
      <c r="TWU32" s="747" t="s">
        <v>14817</v>
      </c>
      <c r="TWV32" s="747" t="s">
        <v>14818</v>
      </c>
      <c r="TWW32" s="747" t="s">
        <v>14819</v>
      </c>
      <c r="TWX32" s="747" t="s">
        <v>14820</v>
      </c>
      <c r="TWY32" s="747" t="s">
        <v>14821</v>
      </c>
      <c r="TWZ32" s="747" t="s">
        <v>14822</v>
      </c>
      <c r="TXA32" s="747" t="s">
        <v>14823</v>
      </c>
      <c r="TXB32" s="747" t="s">
        <v>14824</v>
      </c>
      <c r="TXC32" s="747" t="s">
        <v>14825</v>
      </c>
      <c r="TXD32" s="747" t="s">
        <v>14826</v>
      </c>
      <c r="TXE32" s="747" t="s">
        <v>14827</v>
      </c>
      <c r="TXF32" s="747" t="s">
        <v>14828</v>
      </c>
      <c r="TXG32" s="747" t="s">
        <v>14829</v>
      </c>
      <c r="TXH32" s="747" t="s">
        <v>14830</v>
      </c>
      <c r="TXI32" s="747" t="s">
        <v>14831</v>
      </c>
      <c r="TXJ32" s="747" t="s">
        <v>14832</v>
      </c>
      <c r="TXK32" s="747" t="s">
        <v>14833</v>
      </c>
      <c r="TXL32" s="747" t="s">
        <v>14834</v>
      </c>
      <c r="TXM32" s="747" t="s">
        <v>14835</v>
      </c>
      <c r="TXN32" s="747" t="s">
        <v>14836</v>
      </c>
      <c r="TXO32" s="747" t="s">
        <v>14837</v>
      </c>
      <c r="TXP32" s="747" t="s">
        <v>14838</v>
      </c>
      <c r="TXQ32" s="747" t="s">
        <v>14839</v>
      </c>
      <c r="TXR32" s="747" t="s">
        <v>14840</v>
      </c>
      <c r="TXS32" s="747" t="s">
        <v>14841</v>
      </c>
      <c r="TXT32" s="747" t="s">
        <v>14842</v>
      </c>
      <c r="TXU32" s="747" t="s">
        <v>14843</v>
      </c>
      <c r="TXV32" s="747" t="s">
        <v>14844</v>
      </c>
      <c r="TXW32" s="747" t="s">
        <v>14845</v>
      </c>
      <c r="TXX32" s="747" t="s">
        <v>14846</v>
      </c>
      <c r="TXY32" s="747" t="s">
        <v>14847</v>
      </c>
      <c r="TXZ32" s="747" t="s">
        <v>14848</v>
      </c>
      <c r="TYA32" s="747" t="s">
        <v>14849</v>
      </c>
      <c r="TYB32" s="747" t="s">
        <v>14850</v>
      </c>
      <c r="TYC32" s="747" t="s">
        <v>14851</v>
      </c>
      <c r="TYD32" s="747" t="s">
        <v>14852</v>
      </c>
      <c r="TYE32" s="747" t="s">
        <v>14853</v>
      </c>
      <c r="TYF32" s="747" t="s">
        <v>14854</v>
      </c>
      <c r="TYG32" s="747" t="s">
        <v>14855</v>
      </c>
      <c r="TYH32" s="747" t="s">
        <v>14856</v>
      </c>
      <c r="TYI32" s="747" t="s">
        <v>14857</v>
      </c>
      <c r="TYJ32" s="747" t="s">
        <v>14858</v>
      </c>
      <c r="TYK32" s="747" t="s">
        <v>14859</v>
      </c>
      <c r="TYL32" s="747" t="s">
        <v>14860</v>
      </c>
      <c r="TYM32" s="747" t="s">
        <v>14861</v>
      </c>
      <c r="TYN32" s="747" t="s">
        <v>14862</v>
      </c>
      <c r="TYO32" s="747" t="s">
        <v>14863</v>
      </c>
      <c r="TYP32" s="747" t="s">
        <v>14864</v>
      </c>
      <c r="TYQ32" s="747" t="s">
        <v>14865</v>
      </c>
      <c r="TYR32" s="747" t="s">
        <v>14866</v>
      </c>
      <c r="TYS32" s="747" t="s">
        <v>14867</v>
      </c>
      <c r="TYT32" s="747" t="s">
        <v>14868</v>
      </c>
      <c r="TYU32" s="747" t="s">
        <v>14869</v>
      </c>
      <c r="TYV32" s="747" t="s">
        <v>14870</v>
      </c>
      <c r="TYW32" s="747" t="s">
        <v>14871</v>
      </c>
      <c r="TYX32" s="747" t="s">
        <v>14872</v>
      </c>
      <c r="TYY32" s="747" t="s">
        <v>14873</v>
      </c>
      <c r="TYZ32" s="747" t="s">
        <v>14874</v>
      </c>
      <c r="TZA32" s="747" t="s">
        <v>14875</v>
      </c>
      <c r="TZB32" s="747" t="s">
        <v>14876</v>
      </c>
      <c r="TZC32" s="747" t="s">
        <v>14877</v>
      </c>
      <c r="TZD32" s="747" t="s">
        <v>14878</v>
      </c>
      <c r="TZE32" s="747" t="s">
        <v>14879</v>
      </c>
      <c r="TZF32" s="747" t="s">
        <v>14880</v>
      </c>
      <c r="TZG32" s="747" t="s">
        <v>14881</v>
      </c>
      <c r="TZH32" s="747" t="s">
        <v>14882</v>
      </c>
      <c r="TZI32" s="747" t="s">
        <v>14883</v>
      </c>
      <c r="TZJ32" s="747" t="s">
        <v>14884</v>
      </c>
      <c r="TZK32" s="747" t="s">
        <v>14885</v>
      </c>
      <c r="TZL32" s="747" t="s">
        <v>14886</v>
      </c>
      <c r="TZM32" s="747" t="s">
        <v>14887</v>
      </c>
      <c r="TZN32" s="747" t="s">
        <v>14888</v>
      </c>
      <c r="TZO32" s="747" t="s">
        <v>14889</v>
      </c>
      <c r="TZP32" s="747" t="s">
        <v>14890</v>
      </c>
      <c r="TZQ32" s="747" t="s">
        <v>14891</v>
      </c>
      <c r="TZR32" s="747" t="s">
        <v>14892</v>
      </c>
      <c r="TZS32" s="747" t="s">
        <v>14893</v>
      </c>
      <c r="TZT32" s="747" t="s">
        <v>14894</v>
      </c>
      <c r="TZU32" s="747" t="s">
        <v>14895</v>
      </c>
      <c r="TZV32" s="747" t="s">
        <v>14896</v>
      </c>
      <c r="TZW32" s="747" t="s">
        <v>14897</v>
      </c>
      <c r="TZX32" s="747" t="s">
        <v>14898</v>
      </c>
      <c r="TZY32" s="747" t="s">
        <v>14899</v>
      </c>
      <c r="TZZ32" s="747" t="s">
        <v>14900</v>
      </c>
      <c r="UAA32" s="747" t="s">
        <v>14901</v>
      </c>
      <c r="UAB32" s="747" t="s">
        <v>14902</v>
      </c>
      <c r="UAC32" s="747" t="s">
        <v>14903</v>
      </c>
      <c r="UAD32" s="747" t="s">
        <v>14904</v>
      </c>
      <c r="UAE32" s="747" t="s">
        <v>14905</v>
      </c>
      <c r="UAF32" s="747" t="s">
        <v>14906</v>
      </c>
      <c r="UAG32" s="747" t="s">
        <v>14907</v>
      </c>
      <c r="UAH32" s="747" t="s">
        <v>14908</v>
      </c>
      <c r="UAI32" s="747" t="s">
        <v>14909</v>
      </c>
      <c r="UAJ32" s="747" t="s">
        <v>14910</v>
      </c>
      <c r="UAK32" s="747" t="s">
        <v>14911</v>
      </c>
      <c r="UAL32" s="747" t="s">
        <v>14912</v>
      </c>
      <c r="UAM32" s="747" t="s">
        <v>14913</v>
      </c>
      <c r="UAN32" s="747" t="s">
        <v>14914</v>
      </c>
      <c r="UAO32" s="747" t="s">
        <v>14915</v>
      </c>
      <c r="UAP32" s="747" t="s">
        <v>14916</v>
      </c>
      <c r="UAQ32" s="747" t="s">
        <v>14917</v>
      </c>
      <c r="UAR32" s="747" t="s">
        <v>14918</v>
      </c>
      <c r="UAS32" s="747" t="s">
        <v>14919</v>
      </c>
      <c r="UAT32" s="747" t="s">
        <v>14920</v>
      </c>
      <c r="UAU32" s="747" t="s">
        <v>14921</v>
      </c>
      <c r="UAV32" s="747" t="s">
        <v>14922</v>
      </c>
      <c r="UAW32" s="747" t="s">
        <v>14923</v>
      </c>
      <c r="UAX32" s="747" t="s">
        <v>14924</v>
      </c>
      <c r="UAY32" s="747" t="s">
        <v>14925</v>
      </c>
      <c r="UAZ32" s="747" t="s">
        <v>14926</v>
      </c>
      <c r="UBA32" s="747" t="s">
        <v>14927</v>
      </c>
      <c r="UBB32" s="747" t="s">
        <v>14928</v>
      </c>
      <c r="UBC32" s="747" t="s">
        <v>14929</v>
      </c>
      <c r="UBD32" s="747" t="s">
        <v>14930</v>
      </c>
      <c r="UBE32" s="747" t="s">
        <v>14931</v>
      </c>
      <c r="UBF32" s="747" t="s">
        <v>14932</v>
      </c>
      <c r="UBG32" s="747" t="s">
        <v>14933</v>
      </c>
      <c r="UBH32" s="747" t="s">
        <v>14934</v>
      </c>
      <c r="UBI32" s="747" t="s">
        <v>14935</v>
      </c>
      <c r="UBJ32" s="747" t="s">
        <v>14936</v>
      </c>
      <c r="UBK32" s="747" t="s">
        <v>14937</v>
      </c>
      <c r="UBL32" s="747" t="s">
        <v>14938</v>
      </c>
      <c r="UBM32" s="747" t="s">
        <v>14939</v>
      </c>
      <c r="UBN32" s="747" t="s">
        <v>14940</v>
      </c>
      <c r="UBO32" s="747" t="s">
        <v>14941</v>
      </c>
      <c r="UBP32" s="747" t="s">
        <v>14942</v>
      </c>
      <c r="UBQ32" s="747" t="s">
        <v>14943</v>
      </c>
      <c r="UBR32" s="747" t="s">
        <v>14944</v>
      </c>
      <c r="UBS32" s="747" t="s">
        <v>14945</v>
      </c>
      <c r="UBT32" s="747" t="s">
        <v>14946</v>
      </c>
      <c r="UBU32" s="747" t="s">
        <v>14947</v>
      </c>
      <c r="UBV32" s="747" t="s">
        <v>14948</v>
      </c>
      <c r="UBW32" s="747" t="s">
        <v>14949</v>
      </c>
      <c r="UBX32" s="747" t="s">
        <v>14950</v>
      </c>
      <c r="UBY32" s="747" t="s">
        <v>14951</v>
      </c>
      <c r="UBZ32" s="747" t="s">
        <v>14952</v>
      </c>
      <c r="UCA32" s="747" t="s">
        <v>14953</v>
      </c>
      <c r="UCB32" s="747" t="s">
        <v>14954</v>
      </c>
      <c r="UCC32" s="747" t="s">
        <v>14955</v>
      </c>
      <c r="UCD32" s="747" t="s">
        <v>14956</v>
      </c>
      <c r="UCE32" s="747" t="s">
        <v>14957</v>
      </c>
      <c r="UCF32" s="747" t="s">
        <v>14958</v>
      </c>
      <c r="UCG32" s="747" t="s">
        <v>14959</v>
      </c>
      <c r="UCH32" s="747" t="s">
        <v>14960</v>
      </c>
      <c r="UCI32" s="747" t="s">
        <v>14961</v>
      </c>
      <c r="UCJ32" s="747" t="s">
        <v>14962</v>
      </c>
      <c r="UCK32" s="747" t="s">
        <v>14963</v>
      </c>
      <c r="UCL32" s="747" t="s">
        <v>14964</v>
      </c>
      <c r="UCM32" s="747" t="s">
        <v>14965</v>
      </c>
      <c r="UCN32" s="747" t="s">
        <v>14966</v>
      </c>
      <c r="UCO32" s="747" t="s">
        <v>14967</v>
      </c>
      <c r="UCP32" s="747" t="s">
        <v>14968</v>
      </c>
      <c r="UCQ32" s="747" t="s">
        <v>14969</v>
      </c>
      <c r="UCR32" s="747" t="s">
        <v>14970</v>
      </c>
      <c r="UCS32" s="747" t="s">
        <v>14971</v>
      </c>
      <c r="UCT32" s="747" t="s">
        <v>14972</v>
      </c>
      <c r="UCU32" s="747" t="s">
        <v>14973</v>
      </c>
      <c r="UCV32" s="747" t="s">
        <v>14974</v>
      </c>
      <c r="UCW32" s="747" t="s">
        <v>14975</v>
      </c>
      <c r="UCX32" s="747" t="s">
        <v>14976</v>
      </c>
      <c r="UCY32" s="747" t="s">
        <v>14977</v>
      </c>
      <c r="UCZ32" s="747" t="s">
        <v>14978</v>
      </c>
      <c r="UDA32" s="747" t="s">
        <v>14979</v>
      </c>
      <c r="UDB32" s="747" t="s">
        <v>14980</v>
      </c>
      <c r="UDC32" s="747" t="s">
        <v>14981</v>
      </c>
      <c r="UDD32" s="747" t="s">
        <v>14982</v>
      </c>
      <c r="UDE32" s="747" t="s">
        <v>14983</v>
      </c>
      <c r="UDF32" s="747" t="s">
        <v>14984</v>
      </c>
      <c r="UDG32" s="747" t="s">
        <v>14985</v>
      </c>
      <c r="UDH32" s="747" t="s">
        <v>14986</v>
      </c>
      <c r="UDI32" s="747" t="s">
        <v>14987</v>
      </c>
      <c r="UDJ32" s="747" t="s">
        <v>14988</v>
      </c>
      <c r="UDK32" s="747" t="s">
        <v>14989</v>
      </c>
      <c r="UDL32" s="747" t="s">
        <v>14990</v>
      </c>
      <c r="UDM32" s="747" t="s">
        <v>14991</v>
      </c>
      <c r="UDN32" s="747" t="s">
        <v>14992</v>
      </c>
      <c r="UDO32" s="747" t="s">
        <v>14993</v>
      </c>
      <c r="UDP32" s="747" t="s">
        <v>14994</v>
      </c>
      <c r="UDQ32" s="747" t="s">
        <v>14995</v>
      </c>
      <c r="UDR32" s="747" t="s">
        <v>14996</v>
      </c>
      <c r="UDS32" s="747" t="s">
        <v>14997</v>
      </c>
      <c r="UDT32" s="747" t="s">
        <v>14998</v>
      </c>
      <c r="UDU32" s="747" t="s">
        <v>14999</v>
      </c>
      <c r="UDV32" s="747" t="s">
        <v>15000</v>
      </c>
      <c r="UDW32" s="747" t="s">
        <v>15001</v>
      </c>
      <c r="UDX32" s="747" t="s">
        <v>15002</v>
      </c>
      <c r="UDY32" s="747" t="s">
        <v>15003</v>
      </c>
      <c r="UDZ32" s="747" t="s">
        <v>15004</v>
      </c>
      <c r="UEA32" s="747" t="s">
        <v>15005</v>
      </c>
      <c r="UEB32" s="747" t="s">
        <v>15006</v>
      </c>
      <c r="UEC32" s="747" t="s">
        <v>15007</v>
      </c>
      <c r="UED32" s="747" t="s">
        <v>15008</v>
      </c>
      <c r="UEE32" s="747" t="s">
        <v>15009</v>
      </c>
      <c r="UEF32" s="747" t="s">
        <v>15010</v>
      </c>
      <c r="UEG32" s="747" t="s">
        <v>15011</v>
      </c>
      <c r="UEH32" s="747" t="s">
        <v>15012</v>
      </c>
      <c r="UEI32" s="747" t="s">
        <v>15013</v>
      </c>
      <c r="UEJ32" s="747" t="s">
        <v>15014</v>
      </c>
      <c r="UEK32" s="747" t="s">
        <v>15015</v>
      </c>
      <c r="UEL32" s="747" t="s">
        <v>15016</v>
      </c>
      <c r="UEM32" s="747" t="s">
        <v>15017</v>
      </c>
      <c r="UEN32" s="747" t="s">
        <v>15018</v>
      </c>
      <c r="UEO32" s="747" t="s">
        <v>15019</v>
      </c>
      <c r="UEP32" s="747" t="s">
        <v>15020</v>
      </c>
      <c r="UEQ32" s="747" t="s">
        <v>15021</v>
      </c>
      <c r="UER32" s="747" t="s">
        <v>15022</v>
      </c>
      <c r="UES32" s="747" t="s">
        <v>15023</v>
      </c>
      <c r="UET32" s="747" t="s">
        <v>15024</v>
      </c>
      <c r="UEU32" s="747" t="s">
        <v>15025</v>
      </c>
      <c r="UEV32" s="747" t="s">
        <v>15026</v>
      </c>
      <c r="UEW32" s="747" t="s">
        <v>15027</v>
      </c>
      <c r="UEX32" s="747" t="s">
        <v>15028</v>
      </c>
      <c r="UEY32" s="747" t="s">
        <v>15029</v>
      </c>
      <c r="UEZ32" s="747" t="s">
        <v>15030</v>
      </c>
      <c r="UFA32" s="747" t="s">
        <v>15031</v>
      </c>
      <c r="UFB32" s="747" t="s">
        <v>15032</v>
      </c>
      <c r="UFC32" s="747" t="s">
        <v>15033</v>
      </c>
      <c r="UFD32" s="747" t="s">
        <v>15034</v>
      </c>
      <c r="UFE32" s="747" t="s">
        <v>15035</v>
      </c>
      <c r="UFF32" s="747" t="s">
        <v>15036</v>
      </c>
      <c r="UFG32" s="747" t="s">
        <v>15037</v>
      </c>
      <c r="UFH32" s="747" t="s">
        <v>15038</v>
      </c>
      <c r="UFI32" s="747" t="s">
        <v>15039</v>
      </c>
      <c r="UFJ32" s="747" t="s">
        <v>15040</v>
      </c>
      <c r="UFK32" s="747" t="s">
        <v>15041</v>
      </c>
      <c r="UFL32" s="747" t="s">
        <v>15042</v>
      </c>
      <c r="UFM32" s="747" t="s">
        <v>15043</v>
      </c>
      <c r="UFN32" s="747" t="s">
        <v>15044</v>
      </c>
      <c r="UFO32" s="747" t="s">
        <v>15045</v>
      </c>
      <c r="UFP32" s="747" t="s">
        <v>15046</v>
      </c>
      <c r="UFQ32" s="747" t="s">
        <v>15047</v>
      </c>
      <c r="UFR32" s="747" t="s">
        <v>15048</v>
      </c>
      <c r="UFS32" s="747" t="s">
        <v>15049</v>
      </c>
      <c r="UFT32" s="747" t="s">
        <v>15050</v>
      </c>
      <c r="UFU32" s="747" t="s">
        <v>15051</v>
      </c>
      <c r="UFV32" s="747" t="s">
        <v>15052</v>
      </c>
      <c r="UFW32" s="747" t="s">
        <v>15053</v>
      </c>
      <c r="UFX32" s="747" t="s">
        <v>15054</v>
      </c>
      <c r="UFY32" s="747" t="s">
        <v>15055</v>
      </c>
      <c r="UFZ32" s="747" t="s">
        <v>15056</v>
      </c>
      <c r="UGA32" s="747" t="s">
        <v>15057</v>
      </c>
      <c r="UGB32" s="747" t="s">
        <v>15058</v>
      </c>
      <c r="UGC32" s="747" t="s">
        <v>15059</v>
      </c>
      <c r="UGD32" s="747" t="s">
        <v>15060</v>
      </c>
      <c r="UGE32" s="747" t="s">
        <v>15061</v>
      </c>
      <c r="UGF32" s="747" t="s">
        <v>15062</v>
      </c>
      <c r="UGG32" s="747" t="s">
        <v>15063</v>
      </c>
      <c r="UGH32" s="747" t="s">
        <v>15064</v>
      </c>
      <c r="UGI32" s="747" t="s">
        <v>15065</v>
      </c>
      <c r="UGJ32" s="747" t="s">
        <v>15066</v>
      </c>
      <c r="UGK32" s="747" t="s">
        <v>15067</v>
      </c>
      <c r="UGL32" s="747" t="s">
        <v>15068</v>
      </c>
      <c r="UGM32" s="747" t="s">
        <v>15069</v>
      </c>
      <c r="UGN32" s="747" t="s">
        <v>15070</v>
      </c>
      <c r="UGO32" s="747" t="s">
        <v>15071</v>
      </c>
      <c r="UGP32" s="747" t="s">
        <v>15072</v>
      </c>
      <c r="UGQ32" s="747" t="s">
        <v>15073</v>
      </c>
      <c r="UGR32" s="747" t="s">
        <v>15074</v>
      </c>
      <c r="UGS32" s="747" t="s">
        <v>15075</v>
      </c>
      <c r="UGT32" s="747" t="s">
        <v>15076</v>
      </c>
      <c r="UGU32" s="747" t="s">
        <v>15077</v>
      </c>
      <c r="UGV32" s="747" t="s">
        <v>15078</v>
      </c>
      <c r="UGW32" s="747" t="s">
        <v>15079</v>
      </c>
      <c r="UGX32" s="747" t="s">
        <v>15080</v>
      </c>
      <c r="UGY32" s="747" t="s">
        <v>15081</v>
      </c>
      <c r="UGZ32" s="747" t="s">
        <v>15082</v>
      </c>
      <c r="UHA32" s="747" t="s">
        <v>15083</v>
      </c>
      <c r="UHB32" s="747" t="s">
        <v>15084</v>
      </c>
      <c r="UHC32" s="747" t="s">
        <v>15085</v>
      </c>
      <c r="UHD32" s="747" t="s">
        <v>15086</v>
      </c>
      <c r="UHE32" s="747" t="s">
        <v>15087</v>
      </c>
      <c r="UHF32" s="747" t="s">
        <v>15088</v>
      </c>
      <c r="UHG32" s="747" t="s">
        <v>15089</v>
      </c>
      <c r="UHH32" s="747" t="s">
        <v>15090</v>
      </c>
      <c r="UHI32" s="747" t="s">
        <v>15091</v>
      </c>
      <c r="UHJ32" s="747" t="s">
        <v>15092</v>
      </c>
      <c r="UHK32" s="747" t="s">
        <v>15093</v>
      </c>
      <c r="UHL32" s="747" t="s">
        <v>15094</v>
      </c>
      <c r="UHM32" s="747" t="s">
        <v>15095</v>
      </c>
      <c r="UHN32" s="747" t="s">
        <v>15096</v>
      </c>
      <c r="UHO32" s="747" t="s">
        <v>15097</v>
      </c>
      <c r="UHP32" s="747" t="s">
        <v>15098</v>
      </c>
      <c r="UHQ32" s="747" t="s">
        <v>15099</v>
      </c>
      <c r="UHR32" s="747" t="s">
        <v>15100</v>
      </c>
      <c r="UHS32" s="747" t="s">
        <v>15101</v>
      </c>
      <c r="UHT32" s="747" t="s">
        <v>15102</v>
      </c>
      <c r="UHU32" s="747" t="s">
        <v>15103</v>
      </c>
      <c r="UHV32" s="747" t="s">
        <v>15104</v>
      </c>
      <c r="UHW32" s="747" t="s">
        <v>15105</v>
      </c>
      <c r="UHX32" s="747" t="s">
        <v>15106</v>
      </c>
      <c r="UHY32" s="747" t="s">
        <v>15107</v>
      </c>
      <c r="UHZ32" s="747" t="s">
        <v>15108</v>
      </c>
      <c r="UIA32" s="747" t="s">
        <v>15109</v>
      </c>
      <c r="UIB32" s="747" t="s">
        <v>15110</v>
      </c>
      <c r="UIC32" s="747" t="s">
        <v>15111</v>
      </c>
      <c r="UID32" s="747" t="s">
        <v>15112</v>
      </c>
      <c r="UIE32" s="747" t="s">
        <v>15113</v>
      </c>
      <c r="UIF32" s="747" t="s">
        <v>15114</v>
      </c>
      <c r="UIG32" s="747" t="s">
        <v>15115</v>
      </c>
      <c r="UIH32" s="747" t="s">
        <v>15116</v>
      </c>
      <c r="UII32" s="747" t="s">
        <v>15117</v>
      </c>
      <c r="UIJ32" s="747" t="s">
        <v>15118</v>
      </c>
      <c r="UIK32" s="747" t="s">
        <v>15119</v>
      </c>
      <c r="UIL32" s="747" t="s">
        <v>15120</v>
      </c>
      <c r="UIM32" s="747" t="s">
        <v>15121</v>
      </c>
      <c r="UIN32" s="747" t="s">
        <v>15122</v>
      </c>
      <c r="UIO32" s="747" t="s">
        <v>15123</v>
      </c>
      <c r="UIP32" s="747" t="s">
        <v>15124</v>
      </c>
      <c r="UIQ32" s="747" t="s">
        <v>15125</v>
      </c>
      <c r="UIR32" s="747" t="s">
        <v>15126</v>
      </c>
      <c r="UIS32" s="747" t="s">
        <v>15127</v>
      </c>
      <c r="UIT32" s="747" t="s">
        <v>15128</v>
      </c>
      <c r="UIU32" s="747" t="s">
        <v>15129</v>
      </c>
      <c r="UIV32" s="747" t="s">
        <v>15130</v>
      </c>
      <c r="UIW32" s="747" t="s">
        <v>15131</v>
      </c>
      <c r="UIX32" s="747" t="s">
        <v>15132</v>
      </c>
      <c r="UIY32" s="747" t="s">
        <v>15133</v>
      </c>
      <c r="UIZ32" s="747" t="s">
        <v>15134</v>
      </c>
      <c r="UJA32" s="747" t="s">
        <v>15135</v>
      </c>
      <c r="UJB32" s="747" t="s">
        <v>15136</v>
      </c>
      <c r="UJC32" s="747" t="s">
        <v>15137</v>
      </c>
      <c r="UJD32" s="747" t="s">
        <v>15138</v>
      </c>
      <c r="UJE32" s="747" t="s">
        <v>15139</v>
      </c>
      <c r="UJF32" s="747" t="s">
        <v>15140</v>
      </c>
      <c r="UJG32" s="747" t="s">
        <v>15141</v>
      </c>
      <c r="UJH32" s="747" t="s">
        <v>15142</v>
      </c>
      <c r="UJI32" s="747" t="s">
        <v>15143</v>
      </c>
      <c r="UJJ32" s="747" t="s">
        <v>15144</v>
      </c>
      <c r="UJK32" s="747" t="s">
        <v>15145</v>
      </c>
      <c r="UJL32" s="747" t="s">
        <v>15146</v>
      </c>
      <c r="UJM32" s="747" t="s">
        <v>15147</v>
      </c>
      <c r="UJN32" s="747" t="s">
        <v>15148</v>
      </c>
      <c r="UJO32" s="747" t="s">
        <v>15149</v>
      </c>
      <c r="UJP32" s="747" t="s">
        <v>15150</v>
      </c>
      <c r="UJQ32" s="747" t="s">
        <v>15151</v>
      </c>
      <c r="UJR32" s="747" t="s">
        <v>15152</v>
      </c>
      <c r="UJS32" s="747" t="s">
        <v>15153</v>
      </c>
      <c r="UJT32" s="747" t="s">
        <v>15154</v>
      </c>
      <c r="UJU32" s="747" t="s">
        <v>15155</v>
      </c>
      <c r="UJV32" s="747" t="s">
        <v>15156</v>
      </c>
      <c r="UJW32" s="747" t="s">
        <v>15157</v>
      </c>
      <c r="UJX32" s="747" t="s">
        <v>15158</v>
      </c>
      <c r="UJY32" s="747" t="s">
        <v>15159</v>
      </c>
      <c r="UJZ32" s="747" t="s">
        <v>15160</v>
      </c>
      <c r="UKA32" s="747" t="s">
        <v>15161</v>
      </c>
      <c r="UKB32" s="747" t="s">
        <v>15162</v>
      </c>
      <c r="UKC32" s="747" t="s">
        <v>15163</v>
      </c>
      <c r="UKD32" s="747" t="s">
        <v>15164</v>
      </c>
      <c r="UKE32" s="747" t="s">
        <v>15165</v>
      </c>
      <c r="UKF32" s="747" t="s">
        <v>15166</v>
      </c>
      <c r="UKG32" s="747" t="s">
        <v>15167</v>
      </c>
      <c r="UKH32" s="747" t="s">
        <v>15168</v>
      </c>
      <c r="UKI32" s="747" t="s">
        <v>15169</v>
      </c>
      <c r="UKJ32" s="747" t="s">
        <v>15170</v>
      </c>
      <c r="UKK32" s="747" t="s">
        <v>15171</v>
      </c>
      <c r="UKL32" s="747" t="s">
        <v>15172</v>
      </c>
      <c r="UKM32" s="747" t="s">
        <v>15173</v>
      </c>
      <c r="UKN32" s="747" t="s">
        <v>15174</v>
      </c>
      <c r="UKO32" s="747" t="s">
        <v>15175</v>
      </c>
      <c r="UKP32" s="747" t="s">
        <v>15176</v>
      </c>
      <c r="UKQ32" s="747" t="s">
        <v>15177</v>
      </c>
      <c r="UKR32" s="747" t="s">
        <v>15178</v>
      </c>
      <c r="UKS32" s="747" t="s">
        <v>15179</v>
      </c>
      <c r="UKT32" s="747" t="s">
        <v>15180</v>
      </c>
      <c r="UKU32" s="747" t="s">
        <v>15181</v>
      </c>
      <c r="UKV32" s="747" t="s">
        <v>15182</v>
      </c>
      <c r="UKW32" s="747" t="s">
        <v>15183</v>
      </c>
      <c r="UKX32" s="747" t="s">
        <v>15184</v>
      </c>
      <c r="UKY32" s="747" t="s">
        <v>15185</v>
      </c>
      <c r="UKZ32" s="747" t="s">
        <v>15186</v>
      </c>
      <c r="ULA32" s="747" t="s">
        <v>15187</v>
      </c>
      <c r="ULB32" s="747" t="s">
        <v>15188</v>
      </c>
      <c r="ULC32" s="747" t="s">
        <v>15189</v>
      </c>
      <c r="ULD32" s="747" t="s">
        <v>15190</v>
      </c>
      <c r="ULE32" s="747" t="s">
        <v>15191</v>
      </c>
      <c r="ULF32" s="747" t="s">
        <v>15192</v>
      </c>
      <c r="ULG32" s="747" t="s">
        <v>15193</v>
      </c>
      <c r="ULH32" s="747" t="s">
        <v>15194</v>
      </c>
      <c r="ULI32" s="747" t="s">
        <v>15195</v>
      </c>
      <c r="ULJ32" s="747" t="s">
        <v>15196</v>
      </c>
      <c r="ULK32" s="747" t="s">
        <v>15197</v>
      </c>
      <c r="ULL32" s="747" t="s">
        <v>15198</v>
      </c>
      <c r="ULM32" s="747" t="s">
        <v>15199</v>
      </c>
      <c r="ULN32" s="747" t="s">
        <v>15200</v>
      </c>
      <c r="ULO32" s="747" t="s">
        <v>15201</v>
      </c>
      <c r="ULP32" s="747" t="s">
        <v>15202</v>
      </c>
      <c r="ULQ32" s="747" t="s">
        <v>15203</v>
      </c>
      <c r="ULR32" s="747" t="s">
        <v>15204</v>
      </c>
      <c r="ULS32" s="747" t="s">
        <v>15205</v>
      </c>
      <c r="ULT32" s="747" t="s">
        <v>15206</v>
      </c>
      <c r="ULU32" s="747" t="s">
        <v>15207</v>
      </c>
      <c r="ULV32" s="747" t="s">
        <v>15208</v>
      </c>
      <c r="ULW32" s="747" t="s">
        <v>15209</v>
      </c>
      <c r="ULX32" s="747" t="s">
        <v>15210</v>
      </c>
      <c r="ULY32" s="747" t="s">
        <v>15211</v>
      </c>
      <c r="ULZ32" s="747" t="s">
        <v>15212</v>
      </c>
      <c r="UMA32" s="747" t="s">
        <v>15213</v>
      </c>
      <c r="UMB32" s="747" t="s">
        <v>15214</v>
      </c>
      <c r="UMC32" s="747" t="s">
        <v>15215</v>
      </c>
      <c r="UMD32" s="747" t="s">
        <v>15216</v>
      </c>
      <c r="UME32" s="747" t="s">
        <v>15217</v>
      </c>
      <c r="UMF32" s="747" t="s">
        <v>15218</v>
      </c>
      <c r="UMG32" s="747" t="s">
        <v>15219</v>
      </c>
      <c r="UMH32" s="747" t="s">
        <v>15220</v>
      </c>
      <c r="UMI32" s="747" t="s">
        <v>15221</v>
      </c>
      <c r="UMJ32" s="747" t="s">
        <v>15222</v>
      </c>
      <c r="UMK32" s="747" t="s">
        <v>15223</v>
      </c>
      <c r="UML32" s="747" t="s">
        <v>15224</v>
      </c>
      <c r="UMM32" s="747" t="s">
        <v>15225</v>
      </c>
      <c r="UMN32" s="747" t="s">
        <v>15226</v>
      </c>
      <c r="UMO32" s="747" t="s">
        <v>15227</v>
      </c>
      <c r="UMP32" s="747" t="s">
        <v>15228</v>
      </c>
      <c r="UMQ32" s="747" t="s">
        <v>15229</v>
      </c>
      <c r="UMR32" s="747" t="s">
        <v>15230</v>
      </c>
      <c r="UMS32" s="747" t="s">
        <v>15231</v>
      </c>
      <c r="UMT32" s="747" t="s">
        <v>15232</v>
      </c>
      <c r="UMU32" s="747" t="s">
        <v>15233</v>
      </c>
      <c r="UMV32" s="747" t="s">
        <v>15234</v>
      </c>
      <c r="UMW32" s="747" t="s">
        <v>15235</v>
      </c>
      <c r="UMX32" s="747" t="s">
        <v>15236</v>
      </c>
      <c r="UMY32" s="747" t="s">
        <v>15237</v>
      </c>
      <c r="UMZ32" s="747" t="s">
        <v>15238</v>
      </c>
      <c r="UNA32" s="747" t="s">
        <v>15239</v>
      </c>
      <c r="UNB32" s="747" t="s">
        <v>15240</v>
      </c>
      <c r="UNC32" s="747" t="s">
        <v>15241</v>
      </c>
      <c r="UND32" s="747" t="s">
        <v>15242</v>
      </c>
      <c r="UNE32" s="747" t="s">
        <v>15243</v>
      </c>
      <c r="UNF32" s="747" t="s">
        <v>15244</v>
      </c>
      <c r="UNG32" s="747" t="s">
        <v>15245</v>
      </c>
      <c r="UNH32" s="747" t="s">
        <v>15246</v>
      </c>
      <c r="UNI32" s="747" t="s">
        <v>15247</v>
      </c>
      <c r="UNJ32" s="747" t="s">
        <v>15248</v>
      </c>
      <c r="UNK32" s="747" t="s">
        <v>15249</v>
      </c>
      <c r="UNL32" s="747" t="s">
        <v>15250</v>
      </c>
      <c r="UNM32" s="747" t="s">
        <v>15251</v>
      </c>
      <c r="UNN32" s="747" t="s">
        <v>15252</v>
      </c>
      <c r="UNO32" s="747" t="s">
        <v>15253</v>
      </c>
      <c r="UNP32" s="747" t="s">
        <v>15254</v>
      </c>
      <c r="UNQ32" s="747" t="s">
        <v>15255</v>
      </c>
      <c r="UNR32" s="747" t="s">
        <v>15256</v>
      </c>
      <c r="UNS32" s="747" t="s">
        <v>15257</v>
      </c>
      <c r="UNT32" s="747" t="s">
        <v>15258</v>
      </c>
      <c r="UNU32" s="747" t="s">
        <v>15259</v>
      </c>
      <c r="UNV32" s="747" t="s">
        <v>15260</v>
      </c>
      <c r="UNW32" s="747" t="s">
        <v>15261</v>
      </c>
      <c r="UNX32" s="747" t="s">
        <v>15262</v>
      </c>
      <c r="UNY32" s="747" t="s">
        <v>15263</v>
      </c>
      <c r="UNZ32" s="747" t="s">
        <v>15264</v>
      </c>
      <c r="UOA32" s="747" t="s">
        <v>15265</v>
      </c>
      <c r="UOB32" s="747" t="s">
        <v>15266</v>
      </c>
      <c r="UOC32" s="747" t="s">
        <v>15267</v>
      </c>
      <c r="UOD32" s="747" t="s">
        <v>15268</v>
      </c>
      <c r="UOE32" s="747" t="s">
        <v>15269</v>
      </c>
      <c r="UOF32" s="747" t="s">
        <v>15270</v>
      </c>
      <c r="UOG32" s="747" t="s">
        <v>15271</v>
      </c>
      <c r="UOH32" s="747" t="s">
        <v>15272</v>
      </c>
      <c r="UOI32" s="747" t="s">
        <v>15273</v>
      </c>
      <c r="UOJ32" s="747" t="s">
        <v>15274</v>
      </c>
      <c r="UOK32" s="747" t="s">
        <v>15275</v>
      </c>
      <c r="UOL32" s="747" t="s">
        <v>15276</v>
      </c>
      <c r="UOM32" s="747" t="s">
        <v>15277</v>
      </c>
      <c r="UON32" s="747" t="s">
        <v>15278</v>
      </c>
      <c r="UOO32" s="747" t="s">
        <v>15279</v>
      </c>
      <c r="UOP32" s="747" t="s">
        <v>15280</v>
      </c>
      <c r="UOQ32" s="747" t="s">
        <v>15281</v>
      </c>
      <c r="UOR32" s="747" t="s">
        <v>15282</v>
      </c>
      <c r="UOS32" s="747" t="s">
        <v>15283</v>
      </c>
      <c r="UOT32" s="747" t="s">
        <v>15284</v>
      </c>
      <c r="UOU32" s="747" t="s">
        <v>15285</v>
      </c>
      <c r="UOV32" s="747" t="s">
        <v>15286</v>
      </c>
      <c r="UOW32" s="747" t="s">
        <v>15287</v>
      </c>
      <c r="UOX32" s="747" t="s">
        <v>15288</v>
      </c>
      <c r="UOY32" s="747" t="s">
        <v>15289</v>
      </c>
      <c r="UOZ32" s="747" t="s">
        <v>15290</v>
      </c>
      <c r="UPA32" s="747" t="s">
        <v>15291</v>
      </c>
      <c r="UPB32" s="747" t="s">
        <v>15292</v>
      </c>
      <c r="UPC32" s="747" t="s">
        <v>15293</v>
      </c>
      <c r="UPD32" s="747" t="s">
        <v>15294</v>
      </c>
      <c r="UPE32" s="747" t="s">
        <v>15295</v>
      </c>
      <c r="UPF32" s="747" t="s">
        <v>15296</v>
      </c>
      <c r="UPG32" s="747" t="s">
        <v>15297</v>
      </c>
      <c r="UPH32" s="747" t="s">
        <v>15298</v>
      </c>
      <c r="UPI32" s="747" t="s">
        <v>15299</v>
      </c>
      <c r="UPJ32" s="747" t="s">
        <v>15300</v>
      </c>
      <c r="UPK32" s="747" t="s">
        <v>15301</v>
      </c>
      <c r="UPL32" s="747" t="s">
        <v>15302</v>
      </c>
      <c r="UPM32" s="747" t="s">
        <v>15303</v>
      </c>
      <c r="UPN32" s="747" t="s">
        <v>15304</v>
      </c>
      <c r="UPO32" s="747" t="s">
        <v>15305</v>
      </c>
      <c r="UPP32" s="747" t="s">
        <v>15306</v>
      </c>
      <c r="UPQ32" s="747" t="s">
        <v>15307</v>
      </c>
      <c r="UPR32" s="747" t="s">
        <v>15308</v>
      </c>
      <c r="UPS32" s="747" t="s">
        <v>15309</v>
      </c>
      <c r="UPT32" s="747" t="s">
        <v>15310</v>
      </c>
      <c r="UPU32" s="747" t="s">
        <v>15311</v>
      </c>
      <c r="UPV32" s="747" t="s">
        <v>15312</v>
      </c>
      <c r="UPW32" s="747" t="s">
        <v>15313</v>
      </c>
      <c r="UPX32" s="747" t="s">
        <v>15314</v>
      </c>
      <c r="UPY32" s="747" t="s">
        <v>15315</v>
      </c>
      <c r="UPZ32" s="747" t="s">
        <v>15316</v>
      </c>
      <c r="UQA32" s="747" t="s">
        <v>15317</v>
      </c>
      <c r="UQB32" s="747" t="s">
        <v>15318</v>
      </c>
      <c r="UQC32" s="747" t="s">
        <v>15319</v>
      </c>
      <c r="UQD32" s="747" t="s">
        <v>15320</v>
      </c>
      <c r="UQE32" s="747" t="s">
        <v>15321</v>
      </c>
      <c r="UQF32" s="747" t="s">
        <v>15322</v>
      </c>
      <c r="UQG32" s="747" t="s">
        <v>15323</v>
      </c>
      <c r="UQH32" s="747" t="s">
        <v>15324</v>
      </c>
      <c r="UQI32" s="747" t="s">
        <v>15325</v>
      </c>
      <c r="UQJ32" s="747" t="s">
        <v>15326</v>
      </c>
      <c r="UQK32" s="747" t="s">
        <v>15327</v>
      </c>
      <c r="UQL32" s="747" t="s">
        <v>15328</v>
      </c>
      <c r="UQM32" s="747" t="s">
        <v>15329</v>
      </c>
      <c r="UQN32" s="747" t="s">
        <v>15330</v>
      </c>
      <c r="UQO32" s="747" t="s">
        <v>15331</v>
      </c>
      <c r="UQP32" s="747" t="s">
        <v>15332</v>
      </c>
      <c r="UQQ32" s="747" t="s">
        <v>15333</v>
      </c>
      <c r="UQR32" s="747" t="s">
        <v>15334</v>
      </c>
      <c r="UQS32" s="747" t="s">
        <v>15335</v>
      </c>
      <c r="UQT32" s="747" t="s">
        <v>15336</v>
      </c>
      <c r="UQU32" s="747" t="s">
        <v>15337</v>
      </c>
      <c r="UQV32" s="747" t="s">
        <v>15338</v>
      </c>
      <c r="UQW32" s="747" t="s">
        <v>15339</v>
      </c>
      <c r="UQX32" s="747" t="s">
        <v>15340</v>
      </c>
      <c r="UQY32" s="747" t="s">
        <v>15341</v>
      </c>
      <c r="UQZ32" s="747" t="s">
        <v>15342</v>
      </c>
      <c r="URA32" s="747" t="s">
        <v>15343</v>
      </c>
      <c r="URB32" s="747" t="s">
        <v>15344</v>
      </c>
      <c r="URC32" s="747" t="s">
        <v>15345</v>
      </c>
      <c r="URD32" s="747" t="s">
        <v>15346</v>
      </c>
      <c r="URE32" s="747" t="s">
        <v>15347</v>
      </c>
      <c r="URF32" s="747" t="s">
        <v>15348</v>
      </c>
      <c r="URG32" s="747" t="s">
        <v>15349</v>
      </c>
      <c r="URH32" s="747" t="s">
        <v>15350</v>
      </c>
      <c r="URI32" s="747" t="s">
        <v>15351</v>
      </c>
      <c r="URJ32" s="747" t="s">
        <v>15352</v>
      </c>
      <c r="URK32" s="747" t="s">
        <v>15353</v>
      </c>
      <c r="URL32" s="747" t="s">
        <v>15354</v>
      </c>
      <c r="URM32" s="747" t="s">
        <v>15355</v>
      </c>
      <c r="URN32" s="747" t="s">
        <v>15356</v>
      </c>
      <c r="URO32" s="747" t="s">
        <v>15357</v>
      </c>
      <c r="URP32" s="747" t="s">
        <v>15358</v>
      </c>
      <c r="URQ32" s="747" t="s">
        <v>15359</v>
      </c>
      <c r="URR32" s="747" t="s">
        <v>15360</v>
      </c>
      <c r="URS32" s="747" t="s">
        <v>15361</v>
      </c>
      <c r="URT32" s="747" t="s">
        <v>15362</v>
      </c>
      <c r="URU32" s="747" t="s">
        <v>15363</v>
      </c>
      <c r="URV32" s="747" t="s">
        <v>15364</v>
      </c>
      <c r="URW32" s="747" t="s">
        <v>15365</v>
      </c>
      <c r="URX32" s="747" t="s">
        <v>15366</v>
      </c>
      <c r="URY32" s="747" t="s">
        <v>15367</v>
      </c>
      <c r="URZ32" s="747" t="s">
        <v>15368</v>
      </c>
      <c r="USA32" s="747" t="s">
        <v>15369</v>
      </c>
      <c r="USB32" s="747" t="s">
        <v>15370</v>
      </c>
      <c r="USC32" s="747" t="s">
        <v>15371</v>
      </c>
      <c r="USD32" s="747" t="s">
        <v>15372</v>
      </c>
      <c r="USE32" s="747" t="s">
        <v>15373</v>
      </c>
      <c r="USF32" s="747" t="s">
        <v>15374</v>
      </c>
      <c r="USG32" s="747" t="s">
        <v>15375</v>
      </c>
      <c r="USH32" s="747" t="s">
        <v>15376</v>
      </c>
      <c r="USI32" s="747" t="s">
        <v>15377</v>
      </c>
      <c r="USJ32" s="747" t="s">
        <v>15378</v>
      </c>
      <c r="USK32" s="747" t="s">
        <v>15379</v>
      </c>
      <c r="USL32" s="747" t="s">
        <v>15380</v>
      </c>
      <c r="USM32" s="747" t="s">
        <v>15381</v>
      </c>
      <c r="USN32" s="747" t="s">
        <v>15382</v>
      </c>
      <c r="USO32" s="747" t="s">
        <v>15383</v>
      </c>
      <c r="USP32" s="747" t="s">
        <v>15384</v>
      </c>
      <c r="USQ32" s="747" t="s">
        <v>15385</v>
      </c>
      <c r="USR32" s="747" t="s">
        <v>15386</v>
      </c>
      <c r="USS32" s="747" t="s">
        <v>15387</v>
      </c>
      <c r="UST32" s="747" t="s">
        <v>15388</v>
      </c>
      <c r="USU32" s="747" t="s">
        <v>15389</v>
      </c>
      <c r="USV32" s="747" t="s">
        <v>15390</v>
      </c>
      <c r="USW32" s="747" t="s">
        <v>15391</v>
      </c>
      <c r="USX32" s="747" t="s">
        <v>15392</v>
      </c>
      <c r="USY32" s="747" t="s">
        <v>15393</v>
      </c>
      <c r="USZ32" s="747" t="s">
        <v>15394</v>
      </c>
      <c r="UTA32" s="747" t="s">
        <v>15395</v>
      </c>
      <c r="UTB32" s="747" t="s">
        <v>15396</v>
      </c>
      <c r="UTC32" s="747" t="s">
        <v>15397</v>
      </c>
      <c r="UTD32" s="747" t="s">
        <v>15398</v>
      </c>
      <c r="UTE32" s="747" t="s">
        <v>15399</v>
      </c>
      <c r="UTF32" s="747" t="s">
        <v>15400</v>
      </c>
      <c r="UTG32" s="747" t="s">
        <v>15401</v>
      </c>
      <c r="UTH32" s="747" t="s">
        <v>15402</v>
      </c>
      <c r="UTI32" s="747" t="s">
        <v>15403</v>
      </c>
      <c r="UTJ32" s="747" t="s">
        <v>15404</v>
      </c>
      <c r="UTK32" s="747" t="s">
        <v>15405</v>
      </c>
      <c r="UTL32" s="747" t="s">
        <v>15406</v>
      </c>
      <c r="UTM32" s="747" t="s">
        <v>15407</v>
      </c>
      <c r="UTN32" s="747" t="s">
        <v>15408</v>
      </c>
      <c r="UTO32" s="747" t="s">
        <v>15409</v>
      </c>
      <c r="UTP32" s="747" t="s">
        <v>15410</v>
      </c>
      <c r="UTQ32" s="747" t="s">
        <v>15411</v>
      </c>
      <c r="UTR32" s="747" t="s">
        <v>15412</v>
      </c>
      <c r="UTS32" s="747" t="s">
        <v>15413</v>
      </c>
      <c r="UTT32" s="747" t="s">
        <v>15414</v>
      </c>
      <c r="UTU32" s="747" t="s">
        <v>15415</v>
      </c>
      <c r="UTV32" s="747" t="s">
        <v>15416</v>
      </c>
      <c r="UTW32" s="747" t="s">
        <v>15417</v>
      </c>
      <c r="UTX32" s="747" t="s">
        <v>15418</v>
      </c>
      <c r="UTY32" s="747" t="s">
        <v>15419</v>
      </c>
      <c r="UTZ32" s="747" t="s">
        <v>15420</v>
      </c>
      <c r="UUA32" s="747" t="s">
        <v>15421</v>
      </c>
      <c r="UUB32" s="747" t="s">
        <v>15422</v>
      </c>
      <c r="UUC32" s="747" t="s">
        <v>15423</v>
      </c>
      <c r="UUD32" s="747" t="s">
        <v>15424</v>
      </c>
      <c r="UUE32" s="747" t="s">
        <v>15425</v>
      </c>
      <c r="UUF32" s="747" t="s">
        <v>15426</v>
      </c>
      <c r="UUG32" s="747" t="s">
        <v>15427</v>
      </c>
      <c r="UUH32" s="747" t="s">
        <v>15428</v>
      </c>
      <c r="UUI32" s="747" t="s">
        <v>15429</v>
      </c>
      <c r="UUJ32" s="747" t="s">
        <v>15430</v>
      </c>
      <c r="UUK32" s="747" t="s">
        <v>15431</v>
      </c>
      <c r="UUL32" s="747" t="s">
        <v>15432</v>
      </c>
      <c r="UUM32" s="747" t="s">
        <v>15433</v>
      </c>
      <c r="UUN32" s="747" t="s">
        <v>15434</v>
      </c>
      <c r="UUO32" s="747" t="s">
        <v>15435</v>
      </c>
      <c r="UUP32" s="747" t="s">
        <v>15436</v>
      </c>
      <c r="UUQ32" s="747" t="s">
        <v>15437</v>
      </c>
      <c r="UUR32" s="747" t="s">
        <v>15438</v>
      </c>
      <c r="UUS32" s="747" t="s">
        <v>15439</v>
      </c>
      <c r="UUT32" s="747" t="s">
        <v>15440</v>
      </c>
      <c r="UUU32" s="747" t="s">
        <v>15441</v>
      </c>
      <c r="UUV32" s="747" t="s">
        <v>15442</v>
      </c>
      <c r="UUW32" s="747" t="s">
        <v>15443</v>
      </c>
      <c r="UUX32" s="747" t="s">
        <v>15444</v>
      </c>
      <c r="UUY32" s="747" t="s">
        <v>15445</v>
      </c>
      <c r="UUZ32" s="747" t="s">
        <v>15446</v>
      </c>
      <c r="UVA32" s="747" t="s">
        <v>15447</v>
      </c>
      <c r="UVB32" s="747" t="s">
        <v>15448</v>
      </c>
      <c r="UVC32" s="747" t="s">
        <v>15449</v>
      </c>
      <c r="UVD32" s="747" t="s">
        <v>15450</v>
      </c>
      <c r="UVE32" s="747" t="s">
        <v>15451</v>
      </c>
      <c r="UVF32" s="747" t="s">
        <v>15452</v>
      </c>
      <c r="UVG32" s="747" t="s">
        <v>15453</v>
      </c>
      <c r="UVH32" s="747" t="s">
        <v>15454</v>
      </c>
      <c r="UVI32" s="747" t="s">
        <v>15455</v>
      </c>
      <c r="UVJ32" s="747" t="s">
        <v>15456</v>
      </c>
      <c r="UVK32" s="747" t="s">
        <v>15457</v>
      </c>
      <c r="UVL32" s="747" t="s">
        <v>15458</v>
      </c>
      <c r="UVM32" s="747" t="s">
        <v>15459</v>
      </c>
      <c r="UVN32" s="747" t="s">
        <v>15460</v>
      </c>
      <c r="UVO32" s="747" t="s">
        <v>15461</v>
      </c>
      <c r="UVP32" s="747" t="s">
        <v>15462</v>
      </c>
      <c r="UVQ32" s="747" t="s">
        <v>15463</v>
      </c>
      <c r="UVR32" s="747" t="s">
        <v>15464</v>
      </c>
      <c r="UVS32" s="747" t="s">
        <v>15465</v>
      </c>
      <c r="UVT32" s="747" t="s">
        <v>15466</v>
      </c>
      <c r="UVU32" s="747" t="s">
        <v>15467</v>
      </c>
      <c r="UVV32" s="747" t="s">
        <v>15468</v>
      </c>
      <c r="UVW32" s="747" t="s">
        <v>15469</v>
      </c>
      <c r="UVX32" s="747" t="s">
        <v>15470</v>
      </c>
      <c r="UVY32" s="747" t="s">
        <v>15471</v>
      </c>
      <c r="UVZ32" s="747" t="s">
        <v>15472</v>
      </c>
      <c r="UWA32" s="747" t="s">
        <v>15473</v>
      </c>
      <c r="UWB32" s="747" t="s">
        <v>15474</v>
      </c>
      <c r="UWC32" s="747" t="s">
        <v>15475</v>
      </c>
      <c r="UWD32" s="747" t="s">
        <v>15476</v>
      </c>
      <c r="UWE32" s="747" t="s">
        <v>15477</v>
      </c>
      <c r="UWF32" s="747" t="s">
        <v>15478</v>
      </c>
      <c r="UWG32" s="747" t="s">
        <v>15479</v>
      </c>
      <c r="UWH32" s="747" t="s">
        <v>15480</v>
      </c>
      <c r="UWI32" s="747" t="s">
        <v>15481</v>
      </c>
      <c r="UWJ32" s="747" t="s">
        <v>15482</v>
      </c>
      <c r="UWK32" s="747" t="s">
        <v>15483</v>
      </c>
      <c r="UWL32" s="747" t="s">
        <v>15484</v>
      </c>
      <c r="UWM32" s="747" t="s">
        <v>15485</v>
      </c>
      <c r="UWN32" s="747" t="s">
        <v>15486</v>
      </c>
      <c r="UWO32" s="747" t="s">
        <v>15487</v>
      </c>
      <c r="UWP32" s="747" t="s">
        <v>15488</v>
      </c>
      <c r="UWQ32" s="747" t="s">
        <v>15489</v>
      </c>
      <c r="UWR32" s="747" t="s">
        <v>15490</v>
      </c>
      <c r="UWS32" s="747" t="s">
        <v>15491</v>
      </c>
      <c r="UWT32" s="747" t="s">
        <v>15492</v>
      </c>
      <c r="UWU32" s="747" t="s">
        <v>15493</v>
      </c>
      <c r="UWV32" s="747" t="s">
        <v>15494</v>
      </c>
      <c r="UWW32" s="747" t="s">
        <v>15495</v>
      </c>
      <c r="UWX32" s="747" t="s">
        <v>15496</v>
      </c>
      <c r="UWY32" s="747" t="s">
        <v>15497</v>
      </c>
      <c r="UWZ32" s="747" t="s">
        <v>15498</v>
      </c>
      <c r="UXA32" s="747" t="s">
        <v>15499</v>
      </c>
      <c r="UXB32" s="747" t="s">
        <v>15500</v>
      </c>
      <c r="UXC32" s="747" t="s">
        <v>15501</v>
      </c>
      <c r="UXD32" s="747" t="s">
        <v>15502</v>
      </c>
      <c r="UXE32" s="747" t="s">
        <v>15503</v>
      </c>
      <c r="UXF32" s="747" t="s">
        <v>15504</v>
      </c>
      <c r="UXG32" s="747" t="s">
        <v>15505</v>
      </c>
      <c r="UXH32" s="747" t="s">
        <v>15506</v>
      </c>
      <c r="UXI32" s="747" t="s">
        <v>15507</v>
      </c>
      <c r="UXJ32" s="747" t="s">
        <v>15508</v>
      </c>
      <c r="UXK32" s="747" t="s">
        <v>15509</v>
      </c>
      <c r="UXL32" s="747" t="s">
        <v>15510</v>
      </c>
      <c r="UXM32" s="747" t="s">
        <v>15511</v>
      </c>
      <c r="UXN32" s="747" t="s">
        <v>15512</v>
      </c>
      <c r="UXO32" s="747" t="s">
        <v>15513</v>
      </c>
      <c r="UXP32" s="747" t="s">
        <v>15514</v>
      </c>
      <c r="UXQ32" s="747" t="s">
        <v>15515</v>
      </c>
      <c r="UXR32" s="747" t="s">
        <v>15516</v>
      </c>
      <c r="UXS32" s="747" t="s">
        <v>15517</v>
      </c>
      <c r="UXT32" s="747" t="s">
        <v>15518</v>
      </c>
      <c r="UXU32" s="747" t="s">
        <v>15519</v>
      </c>
      <c r="UXV32" s="747" t="s">
        <v>15520</v>
      </c>
      <c r="UXW32" s="747" t="s">
        <v>15521</v>
      </c>
      <c r="UXX32" s="747" t="s">
        <v>15522</v>
      </c>
      <c r="UXY32" s="747" t="s">
        <v>15523</v>
      </c>
      <c r="UXZ32" s="747" t="s">
        <v>15524</v>
      </c>
      <c r="UYA32" s="747" t="s">
        <v>15525</v>
      </c>
      <c r="UYB32" s="747" t="s">
        <v>15526</v>
      </c>
      <c r="UYC32" s="747" t="s">
        <v>15527</v>
      </c>
      <c r="UYD32" s="747" t="s">
        <v>15528</v>
      </c>
      <c r="UYE32" s="747" t="s">
        <v>15529</v>
      </c>
      <c r="UYF32" s="747" t="s">
        <v>15530</v>
      </c>
      <c r="UYG32" s="747" t="s">
        <v>15531</v>
      </c>
      <c r="UYH32" s="747" t="s">
        <v>15532</v>
      </c>
      <c r="UYI32" s="747" t="s">
        <v>15533</v>
      </c>
      <c r="UYJ32" s="747" t="s">
        <v>15534</v>
      </c>
      <c r="UYK32" s="747" t="s">
        <v>15535</v>
      </c>
      <c r="UYL32" s="747" t="s">
        <v>15536</v>
      </c>
      <c r="UYM32" s="747" t="s">
        <v>15537</v>
      </c>
      <c r="UYN32" s="747" t="s">
        <v>15538</v>
      </c>
      <c r="UYO32" s="747" t="s">
        <v>15539</v>
      </c>
      <c r="UYP32" s="747" t="s">
        <v>15540</v>
      </c>
      <c r="UYQ32" s="747" t="s">
        <v>15541</v>
      </c>
      <c r="UYR32" s="747" t="s">
        <v>15542</v>
      </c>
      <c r="UYS32" s="747" t="s">
        <v>15543</v>
      </c>
      <c r="UYT32" s="747" t="s">
        <v>15544</v>
      </c>
      <c r="UYU32" s="747" t="s">
        <v>15545</v>
      </c>
      <c r="UYV32" s="747" t="s">
        <v>15546</v>
      </c>
      <c r="UYW32" s="747" t="s">
        <v>15547</v>
      </c>
      <c r="UYX32" s="747" t="s">
        <v>15548</v>
      </c>
      <c r="UYY32" s="747" t="s">
        <v>15549</v>
      </c>
      <c r="UYZ32" s="747" t="s">
        <v>15550</v>
      </c>
      <c r="UZA32" s="747" t="s">
        <v>15551</v>
      </c>
      <c r="UZB32" s="747" t="s">
        <v>15552</v>
      </c>
      <c r="UZC32" s="747" t="s">
        <v>15553</v>
      </c>
      <c r="UZD32" s="747" t="s">
        <v>15554</v>
      </c>
      <c r="UZE32" s="747" t="s">
        <v>15555</v>
      </c>
      <c r="UZF32" s="747" t="s">
        <v>15556</v>
      </c>
      <c r="UZG32" s="747" t="s">
        <v>15557</v>
      </c>
      <c r="UZH32" s="747" t="s">
        <v>15558</v>
      </c>
      <c r="UZI32" s="747" t="s">
        <v>15559</v>
      </c>
      <c r="UZJ32" s="747" t="s">
        <v>15560</v>
      </c>
      <c r="UZK32" s="747" t="s">
        <v>15561</v>
      </c>
      <c r="UZL32" s="747" t="s">
        <v>15562</v>
      </c>
      <c r="UZM32" s="747" t="s">
        <v>15563</v>
      </c>
      <c r="UZN32" s="747" t="s">
        <v>15564</v>
      </c>
      <c r="UZO32" s="747" t="s">
        <v>15565</v>
      </c>
      <c r="UZP32" s="747" t="s">
        <v>15566</v>
      </c>
      <c r="UZQ32" s="747" t="s">
        <v>15567</v>
      </c>
      <c r="UZR32" s="747" t="s">
        <v>15568</v>
      </c>
      <c r="UZS32" s="747" t="s">
        <v>15569</v>
      </c>
      <c r="UZT32" s="747" t="s">
        <v>15570</v>
      </c>
      <c r="UZU32" s="747" t="s">
        <v>15571</v>
      </c>
      <c r="UZV32" s="747" t="s">
        <v>15572</v>
      </c>
      <c r="UZW32" s="747" t="s">
        <v>15573</v>
      </c>
      <c r="UZX32" s="747" t="s">
        <v>15574</v>
      </c>
      <c r="UZY32" s="747" t="s">
        <v>15575</v>
      </c>
      <c r="UZZ32" s="747" t="s">
        <v>15576</v>
      </c>
      <c r="VAA32" s="747" t="s">
        <v>15577</v>
      </c>
      <c r="VAB32" s="747" t="s">
        <v>15578</v>
      </c>
      <c r="VAC32" s="747" t="s">
        <v>15579</v>
      </c>
      <c r="VAD32" s="747" t="s">
        <v>15580</v>
      </c>
      <c r="VAE32" s="747" t="s">
        <v>15581</v>
      </c>
      <c r="VAF32" s="747" t="s">
        <v>15582</v>
      </c>
      <c r="VAG32" s="747" t="s">
        <v>15583</v>
      </c>
      <c r="VAH32" s="747" t="s">
        <v>15584</v>
      </c>
      <c r="VAI32" s="747" t="s">
        <v>15585</v>
      </c>
      <c r="VAJ32" s="747" t="s">
        <v>15586</v>
      </c>
      <c r="VAK32" s="747" t="s">
        <v>15587</v>
      </c>
      <c r="VAL32" s="747" t="s">
        <v>15588</v>
      </c>
      <c r="VAM32" s="747" t="s">
        <v>15589</v>
      </c>
      <c r="VAN32" s="747" t="s">
        <v>15590</v>
      </c>
      <c r="VAO32" s="747" t="s">
        <v>15591</v>
      </c>
      <c r="VAP32" s="747" t="s">
        <v>15592</v>
      </c>
      <c r="VAQ32" s="747" t="s">
        <v>15593</v>
      </c>
      <c r="VAR32" s="747" t="s">
        <v>15594</v>
      </c>
      <c r="VAS32" s="747" t="s">
        <v>15595</v>
      </c>
      <c r="VAT32" s="747" t="s">
        <v>15596</v>
      </c>
      <c r="VAU32" s="747" t="s">
        <v>15597</v>
      </c>
      <c r="VAV32" s="747" t="s">
        <v>15598</v>
      </c>
      <c r="VAW32" s="747" t="s">
        <v>15599</v>
      </c>
      <c r="VAX32" s="747" t="s">
        <v>15600</v>
      </c>
      <c r="VAY32" s="747" t="s">
        <v>15601</v>
      </c>
      <c r="VAZ32" s="747" t="s">
        <v>15602</v>
      </c>
      <c r="VBA32" s="747" t="s">
        <v>15603</v>
      </c>
      <c r="VBB32" s="747" t="s">
        <v>15604</v>
      </c>
      <c r="VBC32" s="747" t="s">
        <v>15605</v>
      </c>
      <c r="VBD32" s="747" t="s">
        <v>15606</v>
      </c>
      <c r="VBE32" s="747" t="s">
        <v>15607</v>
      </c>
      <c r="VBF32" s="747" t="s">
        <v>15608</v>
      </c>
      <c r="VBG32" s="747" t="s">
        <v>15609</v>
      </c>
      <c r="VBH32" s="747" t="s">
        <v>15610</v>
      </c>
      <c r="VBI32" s="747" t="s">
        <v>15611</v>
      </c>
      <c r="VBJ32" s="747" t="s">
        <v>15612</v>
      </c>
      <c r="VBK32" s="747" t="s">
        <v>15613</v>
      </c>
      <c r="VBL32" s="747" t="s">
        <v>15614</v>
      </c>
      <c r="VBM32" s="747" t="s">
        <v>15615</v>
      </c>
      <c r="VBN32" s="747" t="s">
        <v>15616</v>
      </c>
      <c r="VBO32" s="747" t="s">
        <v>15617</v>
      </c>
      <c r="VBP32" s="747" t="s">
        <v>15618</v>
      </c>
      <c r="VBQ32" s="747" t="s">
        <v>15619</v>
      </c>
      <c r="VBR32" s="747" t="s">
        <v>15620</v>
      </c>
      <c r="VBS32" s="747" t="s">
        <v>15621</v>
      </c>
      <c r="VBT32" s="747" t="s">
        <v>15622</v>
      </c>
      <c r="VBU32" s="747" t="s">
        <v>15623</v>
      </c>
      <c r="VBV32" s="747" t="s">
        <v>15624</v>
      </c>
      <c r="VBW32" s="747" t="s">
        <v>15625</v>
      </c>
      <c r="VBX32" s="747" t="s">
        <v>15626</v>
      </c>
      <c r="VBY32" s="747" t="s">
        <v>15627</v>
      </c>
      <c r="VBZ32" s="747" t="s">
        <v>15628</v>
      </c>
      <c r="VCA32" s="747" t="s">
        <v>15629</v>
      </c>
      <c r="VCB32" s="747" t="s">
        <v>15630</v>
      </c>
      <c r="VCC32" s="747" t="s">
        <v>15631</v>
      </c>
      <c r="VCD32" s="747" t="s">
        <v>15632</v>
      </c>
      <c r="VCE32" s="747" t="s">
        <v>15633</v>
      </c>
      <c r="VCF32" s="747" t="s">
        <v>15634</v>
      </c>
      <c r="VCG32" s="747" t="s">
        <v>15635</v>
      </c>
      <c r="VCH32" s="747" t="s">
        <v>15636</v>
      </c>
      <c r="VCI32" s="747" t="s">
        <v>15637</v>
      </c>
      <c r="VCJ32" s="747" t="s">
        <v>15638</v>
      </c>
      <c r="VCK32" s="747" t="s">
        <v>15639</v>
      </c>
      <c r="VCL32" s="747" t="s">
        <v>15640</v>
      </c>
      <c r="VCM32" s="747" t="s">
        <v>15641</v>
      </c>
      <c r="VCN32" s="747" t="s">
        <v>15642</v>
      </c>
      <c r="VCO32" s="747" t="s">
        <v>15643</v>
      </c>
      <c r="VCP32" s="747" t="s">
        <v>15644</v>
      </c>
      <c r="VCQ32" s="747" t="s">
        <v>15645</v>
      </c>
      <c r="VCR32" s="747" t="s">
        <v>15646</v>
      </c>
      <c r="VCS32" s="747" t="s">
        <v>15647</v>
      </c>
      <c r="VCT32" s="747" t="s">
        <v>15648</v>
      </c>
      <c r="VCU32" s="747" t="s">
        <v>15649</v>
      </c>
      <c r="VCV32" s="747" t="s">
        <v>15650</v>
      </c>
      <c r="VCW32" s="747" t="s">
        <v>15651</v>
      </c>
      <c r="VCX32" s="747" t="s">
        <v>15652</v>
      </c>
      <c r="VCY32" s="747" t="s">
        <v>15653</v>
      </c>
      <c r="VCZ32" s="747" t="s">
        <v>15654</v>
      </c>
      <c r="VDA32" s="747" t="s">
        <v>15655</v>
      </c>
      <c r="VDB32" s="747" t="s">
        <v>15656</v>
      </c>
      <c r="VDC32" s="747" t="s">
        <v>15657</v>
      </c>
      <c r="VDD32" s="747" t="s">
        <v>15658</v>
      </c>
      <c r="VDE32" s="747" t="s">
        <v>15659</v>
      </c>
      <c r="VDF32" s="747" t="s">
        <v>15660</v>
      </c>
      <c r="VDG32" s="747" t="s">
        <v>15661</v>
      </c>
      <c r="VDH32" s="747" t="s">
        <v>15662</v>
      </c>
      <c r="VDI32" s="747" t="s">
        <v>15663</v>
      </c>
      <c r="VDJ32" s="747" t="s">
        <v>15664</v>
      </c>
      <c r="VDK32" s="747" t="s">
        <v>15665</v>
      </c>
      <c r="VDL32" s="747" t="s">
        <v>15666</v>
      </c>
      <c r="VDM32" s="747" t="s">
        <v>15667</v>
      </c>
      <c r="VDN32" s="747" t="s">
        <v>15668</v>
      </c>
      <c r="VDO32" s="747" t="s">
        <v>15669</v>
      </c>
      <c r="VDP32" s="747" t="s">
        <v>15670</v>
      </c>
      <c r="VDQ32" s="747" t="s">
        <v>15671</v>
      </c>
      <c r="VDR32" s="747" t="s">
        <v>15672</v>
      </c>
      <c r="VDS32" s="747" t="s">
        <v>15673</v>
      </c>
      <c r="VDT32" s="747" t="s">
        <v>15674</v>
      </c>
      <c r="VDU32" s="747" t="s">
        <v>15675</v>
      </c>
      <c r="VDV32" s="747" t="s">
        <v>15676</v>
      </c>
      <c r="VDW32" s="747" t="s">
        <v>15677</v>
      </c>
      <c r="VDX32" s="747" t="s">
        <v>15678</v>
      </c>
      <c r="VDY32" s="747" t="s">
        <v>15679</v>
      </c>
      <c r="VDZ32" s="747" t="s">
        <v>15680</v>
      </c>
      <c r="VEA32" s="747" t="s">
        <v>15681</v>
      </c>
      <c r="VEB32" s="747" t="s">
        <v>15682</v>
      </c>
      <c r="VEC32" s="747" t="s">
        <v>15683</v>
      </c>
      <c r="VED32" s="747" t="s">
        <v>15684</v>
      </c>
      <c r="VEE32" s="747" t="s">
        <v>15685</v>
      </c>
      <c r="VEF32" s="747" t="s">
        <v>15686</v>
      </c>
      <c r="VEG32" s="747" t="s">
        <v>15687</v>
      </c>
      <c r="VEH32" s="747" t="s">
        <v>15688</v>
      </c>
      <c r="VEI32" s="747" t="s">
        <v>15689</v>
      </c>
      <c r="VEJ32" s="747" t="s">
        <v>15690</v>
      </c>
      <c r="VEK32" s="747" t="s">
        <v>15691</v>
      </c>
      <c r="VEL32" s="747" t="s">
        <v>15692</v>
      </c>
      <c r="VEM32" s="747" t="s">
        <v>15693</v>
      </c>
      <c r="VEN32" s="747" t="s">
        <v>15694</v>
      </c>
      <c r="VEO32" s="747" t="s">
        <v>15695</v>
      </c>
      <c r="VEP32" s="747" t="s">
        <v>15696</v>
      </c>
      <c r="VEQ32" s="747" t="s">
        <v>15697</v>
      </c>
      <c r="VER32" s="747" t="s">
        <v>15698</v>
      </c>
      <c r="VES32" s="747" t="s">
        <v>15699</v>
      </c>
      <c r="VET32" s="747" t="s">
        <v>15700</v>
      </c>
      <c r="VEU32" s="747" t="s">
        <v>15701</v>
      </c>
      <c r="VEV32" s="747" t="s">
        <v>15702</v>
      </c>
      <c r="VEW32" s="747" t="s">
        <v>15703</v>
      </c>
      <c r="VEX32" s="747" t="s">
        <v>15704</v>
      </c>
      <c r="VEY32" s="747" t="s">
        <v>15705</v>
      </c>
      <c r="VEZ32" s="747" t="s">
        <v>15706</v>
      </c>
      <c r="VFA32" s="747" t="s">
        <v>15707</v>
      </c>
      <c r="VFB32" s="747" t="s">
        <v>15708</v>
      </c>
      <c r="VFC32" s="747" t="s">
        <v>15709</v>
      </c>
      <c r="VFD32" s="747" t="s">
        <v>15710</v>
      </c>
      <c r="VFE32" s="747" t="s">
        <v>15711</v>
      </c>
      <c r="VFF32" s="747" t="s">
        <v>15712</v>
      </c>
      <c r="VFG32" s="747" t="s">
        <v>15713</v>
      </c>
      <c r="VFH32" s="747" t="s">
        <v>15714</v>
      </c>
      <c r="VFI32" s="747" t="s">
        <v>15715</v>
      </c>
      <c r="VFJ32" s="747" t="s">
        <v>15716</v>
      </c>
      <c r="VFK32" s="747" t="s">
        <v>15717</v>
      </c>
      <c r="VFL32" s="747" t="s">
        <v>15718</v>
      </c>
      <c r="VFM32" s="747" t="s">
        <v>15719</v>
      </c>
      <c r="VFN32" s="747" t="s">
        <v>15720</v>
      </c>
      <c r="VFO32" s="747" t="s">
        <v>15721</v>
      </c>
      <c r="VFP32" s="747" t="s">
        <v>15722</v>
      </c>
      <c r="VFQ32" s="747" t="s">
        <v>15723</v>
      </c>
      <c r="VFR32" s="747" t="s">
        <v>15724</v>
      </c>
      <c r="VFS32" s="747" t="s">
        <v>15725</v>
      </c>
      <c r="VFT32" s="747" t="s">
        <v>15726</v>
      </c>
      <c r="VFU32" s="747" t="s">
        <v>15727</v>
      </c>
      <c r="VFV32" s="747" t="s">
        <v>15728</v>
      </c>
      <c r="VFW32" s="747" t="s">
        <v>15729</v>
      </c>
      <c r="VFX32" s="747" t="s">
        <v>15730</v>
      </c>
      <c r="VFY32" s="747" t="s">
        <v>15731</v>
      </c>
      <c r="VFZ32" s="747" t="s">
        <v>15732</v>
      </c>
      <c r="VGA32" s="747" t="s">
        <v>15733</v>
      </c>
      <c r="VGB32" s="747" t="s">
        <v>15734</v>
      </c>
      <c r="VGC32" s="747" t="s">
        <v>15735</v>
      </c>
      <c r="VGD32" s="747" t="s">
        <v>15736</v>
      </c>
      <c r="VGE32" s="747" t="s">
        <v>15737</v>
      </c>
      <c r="VGF32" s="747" t="s">
        <v>15738</v>
      </c>
      <c r="VGG32" s="747" t="s">
        <v>15739</v>
      </c>
      <c r="VGH32" s="747" t="s">
        <v>15740</v>
      </c>
      <c r="VGI32" s="747" t="s">
        <v>15741</v>
      </c>
      <c r="VGJ32" s="747" t="s">
        <v>15742</v>
      </c>
      <c r="VGK32" s="747" t="s">
        <v>15743</v>
      </c>
      <c r="VGL32" s="747" t="s">
        <v>15744</v>
      </c>
      <c r="VGM32" s="747" t="s">
        <v>15745</v>
      </c>
      <c r="VGN32" s="747" t="s">
        <v>15746</v>
      </c>
      <c r="VGO32" s="747" t="s">
        <v>15747</v>
      </c>
      <c r="VGP32" s="747" t="s">
        <v>15748</v>
      </c>
      <c r="VGQ32" s="747" t="s">
        <v>15749</v>
      </c>
      <c r="VGR32" s="747" t="s">
        <v>15750</v>
      </c>
      <c r="VGS32" s="747" t="s">
        <v>15751</v>
      </c>
      <c r="VGT32" s="747" t="s">
        <v>15752</v>
      </c>
      <c r="VGU32" s="747" t="s">
        <v>15753</v>
      </c>
      <c r="VGV32" s="747" t="s">
        <v>15754</v>
      </c>
      <c r="VGW32" s="747" t="s">
        <v>15755</v>
      </c>
      <c r="VGX32" s="747" t="s">
        <v>15756</v>
      </c>
      <c r="VGY32" s="747" t="s">
        <v>15757</v>
      </c>
      <c r="VGZ32" s="747" t="s">
        <v>15758</v>
      </c>
      <c r="VHA32" s="747" t="s">
        <v>15759</v>
      </c>
      <c r="VHB32" s="747" t="s">
        <v>15760</v>
      </c>
      <c r="VHC32" s="747" t="s">
        <v>15761</v>
      </c>
      <c r="VHD32" s="747" t="s">
        <v>15762</v>
      </c>
      <c r="VHE32" s="747" t="s">
        <v>15763</v>
      </c>
      <c r="VHF32" s="747" t="s">
        <v>15764</v>
      </c>
      <c r="VHG32" s="747" t="s">
        <v>15765</v>
      </c>
      <c r="VHH32" s="747" t="s">
        <v>15766</v>
      </c>
      <c r="VHI32" s="747" t="s">
        <v>15767</v>
      </c>
      <c r="VHJ32" s="747" t="s">
        <v>15768</v>
      </c>
      <c r="VHK32" s="747" t="s">
        <v>15769</v>
      </c>
      <c r="VHL32" s="747" t="s">
        <v>15770</v>
      </c>
      <c r="VHM32" s="747" t="s">
        <v>15771</v>
      </c>
      <c r="VHN32" s="747" t="s">
        <v>15772</v>
      </c>
      <c r="VHO32" s="747" t="s">
        <v>15773</v>
      </c>
      <c r="VHP32" s="747" t="s">
        <v>15774</v>
      </c>
      <c r="VHQ32" s="747" t="s">
        <v>15775</v>
      </c>
      <c r="VHR32" s="747" t="s">
        <v>15776</v>
      </c>
      <c r="VHS32" s="747" t="s">
        <v>15777</v>
      </c>
      <c r="VHT32" s="747" t="s">
        <v>15778</v>
      </c>
      <c r="VHU32" s="747" t="s">
        <v>15779</v>
      </c>
      <c r="VHV32" s="747" t="s">
        <v>15780</v>
      </c>
      <c r="VHW32" s="747" t="s">
        <v>15781</v>
      </c>
      <c r="VHX32" s="747" t="s">
        <v>15782</v>
      </c>
      <c r="VHY32" s="747" t="s">
        <v>15783</v>
      </c>
      <c r="VHZ32" s="747" t="s">
        <v>15784</v>
      </c>
      <c r="VIA32" s="747" t="s">
        <v>15785</v>
      </c>
      <c r="VIB32" s="747" t="s">
        <v>15786</v>
      </c>
      <c r="VIC32" s="747" t="s">
        <v>15787</v>
      </c>
      <c r="VID32" s="747" t="s">
        <v>15788</v>
      </c>
      <c r="VIE32" s="747" t="s">
        <v>15789</v>
      </c>
      <c r="VIF32" s="747" t="s">
        <v>15790</v>
      </c>
      <c r="VIG32" s="747" t="s">
        <v>15791</v>
      </c>
      <c r="VIH32" s="747" t="s">
        <v>15792</v>
      </c>
      <c r="VII32" s="747" t="s">
        <v>15793</v>
      </c>
      <c r="VIJ32" s="747" t="s">
        <v>15794</v>
      </c>
      <c r="VIK32" s="747" t="s">
        <v>15795</v>
      </c>
      <c r="VIL32" s="747" t="s">
        <v>15796</v>
      </c>
      <c r="VIM32" s="747" t="s">
        <v>15797</v>
      </c>
      <c r="VIN32" s="747" t="s">
        <v>15798</v>
      </c>
      <c r="VIO32" s="747" t="s">
        <v>15799</v>
      </c>
      <c r="VIP32" s="747" t="s">
        <v>15800</v>
      </c>
      <c r="VIQ32" s="747" t="s">
        <v>15801</v>
      </c>
      <c r="VIR32" s="747" t="s">
        <v>15802</v>
      </c>
      <c r="VIS32" s="747" t="s">
        <v>15803</v>
      </c>
      <c r="VIT32" s="747" t="s">
        <v>15804</v>
      </c>
      <c r="VIU32" s="747" t="s">
        <v>15805</v>
      </c>
      <c r="VIV32" s="747" t="s">
        <v>15806</v>
      </c>
      <c r="VIW32" s="747" t="s">
        <v>15807</v>
      </c>
      <c r="VIX32" s="747" t="s">
        <v>15808</v>
      </c>
      <c r="VIY32" s="747" t="s">
        <v>15809</v>
      </c>
      <c r="VIZ32" s="747" t="s">
        <v>15810</v>
      </c>
      <c r="VJA32" s="747" t="s">
        <v>15811</v>
      </c>
      <c r="VJB32" s="747" t="s">
        <v>15812</v>
      </c>
      <c r="VJC32" s="747" t="s">
        <v>15813</v>
      </c>
      <c r="VJD32" s="747" t="s">
        <v>15814</v>
      </c>
      <c r="VJE32" s="747" t="s">
        <v>15815</v>
      </c>
      <c r="VJF32" s="747" t="s">
        <v>15816</v>
      </c>
      <c r="VJG32" s="747" t="s">
        <v>15817</v>
      </c>
      <c r="VJH32" s="747" t="s">
        <v>15818</v>
      </c>
      <c r="VJI32" s="747" t="s">
        <v>15819</v>
      </c>
      <c r="VJJ32" s="747" t="s">
        <v>15820</v>
      </c>
      <c r="VJK32" s="747" t="s">
        <v>15821</v>
      </c>
      <c r="VJL32" s="747" t="s">
        <v>15822</v>
      </c>
      <c r="VJM32" s="747" t="s">
        <v>15823</v>
      </c>
      <c r="VJN32" s="747" t="s">
        <v>15824</v>
      </c>
      <c r="VJO32" s="747" t="s">
        <v>15825</v>
      </c>
      <c r="VJP32" s="747" t="s">
        <v>15826</v>
      </c>
      <c r="VJQ32" s="747" t="s">
        <v>15827</v>
      </c>
      <c r="VJR32" s="747" t="s">
        <v>15828</v>
      </c>
      <c r="VJS32" s="747" t="s">
        <v>15829</v>
      </c>
      <c r="VJT32" s="747" t="s">
        <v>15830</v>
      </c>
      <c r="VJU32" s="747" t="s">
        <v>15831</v>
      </c>
      <c r="VJV32" s="747" t="s">
        <v>15832</v>
      </c>
      <c r="VJW32" s="747" t="s">
        <v>15833</v>
      </c>
      <c r="VJX32" s="747" t="s">
        <v>15834</v>
      </c>
      <c r="VJY32" s="747" t="s">
        <v>15835</v>
      </c>
      <c r="VJZ32" s="747" t="s">
        <v>15836</v>
      </c>
      <c r="VKA32" s="747" t="s">
        <v>15837</v>
      </c>
      <c r="VKB32" s="747" t="s">
        <v>15838</v>
      </c>
      <c r="VKC32" s="747" t="s">
        <v>15839</v>
      </c>
      <c r="VKD32" s="747" t="s">
        <v>15840</v>
      </c>
      <c r="VKE32" s="747" t="s">
        <v>15841</v>
      </c>
      <c r="VKF32" s="747" t="s">
        <v>15842</v>
      </c>
      <c r="VKG32" s="747" t="s">
        <v>15843</v>
      </c>
      <c r="VKH32" s="747" t="s">
        <v>15844</v>
      </c>
      <c r="VKI32" s="747" t="s">
        <v>15845</v>
      </c>
      <c r="VKJ32" s="747" t="s">
        <v>15846</v>
      </c>
      <c r="VKK32" s="747" t="s">
        <v>15847</v>
      </c>
      <c r="VKL32" s="747" t="s">
        <v>15848</v>
      </c>
      <c r="VKM32" s="747" t="s">
        <v>15849</v>
      </c>
      <c r="VKN32" s="747" t="s">
        <v>15850</v>
      </c>
      <c r="VKO32" s="747" t="s">
        <v>15851</v>
      </c>
      <c r="VKP32" s="747" t="s">
        <v>15852</v>
      </c>
      <c r="VKQ32" s="747" t="s">
        <v>15853</v>
      </c>
      <c r="VKR32" s="747" t="s">
        <v>15854</v>
      </c>
      <c r="VKS32" s="747" t="s">
        <v>15855</v>
      </c>
      <c r="VKT32" s="747" t="s">
        <v>15856</v>
      </c>
      <c r="VKU32" s="747" t="s">
        <v>15857</v>
      </c>
      <c r="VKV32" s="747" t="s">
        <v>15858</v>
      </c>
      <c r="VKW32" s="747" t="s">
        <v>15859</v>
      </c>
      <c r="VKX32" s="747" t="s">
        <v>15860</v>
      </c>
      <c r="VKY32" s="747" t="s">
        <v>15861</v>
      </c>
      <c r="VKZ32" s="747" t="s">
        <v>15862</v>
      </c>
      <c r="VLA32" s="747" t="s">
        <v>15863</v>
      </c>
      <c r="VLB32" s="747" t="s">
        <v>15864</v>
      </c>
      <c r="VLC32" s="747" t="s">
        <v>15865</v>
      </c>
      <c r="VLD32" s="747" t="s">
        <v>15866</v>
      </c>
      <c r="VLE32" s="747" t="s">
        <v>15867</v>
      </c>
      <c r="VLF32" s="747" t="s">
        <v>15868</v>
      </c>
      <c r="VLG32" s="747" t="s">
        <v>15869</v>
      </c>
      <c r="VLH32" s="747" t="s">
        <v>15870</v>
      </c>
      <c r="VLI32" s="747" t="s">
        <v>15871</v>
      </c>
      <c r="VLJ32" s="747" t="s">
        <v>15872</v>
      </c>
      <c r="VLK32" s="747" t="s">
        <v>15873</v>
      </c>
      <c r="VLL32" s="747" t="s">
        <v>15874</v>
      </c>
      <c r="VLM32" s="747" t="s">
        <v>15875</v>
      </c>
      <c r="VLN32" s="747" t="s">
        <v>15876</v>
      </c>
      <c r="VLO32" s="747" t="s">
        <v>15877</v>
      </c>
      <c r="VLP32" s="747" t="s">
        <v>15878</v>
      </c>
      <c r="VLQ32" s="747" t="s">
        <v>15879</v>
      </c>
      <c r="VLR32" s="747" t="s">
        <v>15880</v>
      </c>
      <c r="VLS32" s="747" t="s">
        <v>15881</v>
      </c>
      <c r="VLT32" s="747" t="s">
        <v>15882</v>
      </c>
      <c r="VLU32" s="747" t="s">
        <v>15883</v>
      </c>
      <c r="VLV32" s="747" t="s">
        <v>15884</v>
      </c>
      <c r="VLW32" s="747" t="s">
        <v>15885</v>
      </c>
      <c r="VLX32" s="747" t="s">
        <v>15886</v>
      </c>
      <c r="VLY32" s="747" t="s">
        <v>15887</v>
      </c>
      <c r="VLZ32" s="747" t="s">
        <v>15888</v>
      </c>
      <c r="VMA32" s="747" t="s">
        <v>15889</v>
      </c>
      <c r="VMB32" s="747" t="s">
        <v>15890</v>
      </c>
      <c r="VMC32" s="747" t="s">
        <v>15891</v>
      </c>
      <c r="VMD32" s="747" t="s">
        <v>15892</v>
      </c>
      <c r="VME32" s="747" t="s">
        <v>15893</v>
      </c>
      <c r="VMF32" s="747" t="s">
        <v>15894</v>
      </c>
      <c r="VMG32" s="747" t="s">
        <v>15895</v>
      </c>
      <c r="VMH32" s="747" t="s">
        <v>15896</v>
      </c>
      <c r="VMI32" s="747" t="s">
        <v>15897</v>
      </c>
      <c r="VMJ32" s="747" t="s">
        <v>15898</v>
      </c>
      <c r="VMK32" s="747" t="s">
        <v>15899</v>
      </c>
      <c r="VML32" s="747" t="s">
        <v>15900</v>
      </c>
      <c r="VMM32" s="747" t="s">
        <v>15901</v>
      </c>
      <c r="VMN32" s="747" t="s">
        <v>15902</v>
      </c>
      <c r="VMO32" s="747" t="s">
        <v>15903</v>
      </c>
      <c r="VMP32" s="747" t="s">
        <v>15904</v>
      </c>
      <c r="VMQ32" s="747" t="s">
        <v>15905</v>
      </c>
      <c r="VMR32" s="747" t="s">
        <v>15906</v>
      </c>
      <c r="VMS32" s="747" t="s">
        <v>15907</v>
      </c>
      <c r="VMT32" s="747" t="s">
        <v>15908</v>
      </c>
      <c r="VMU32" s="747" t="s">
        <v>15909</v>
      </c>
      <c r="VMV32" s="747" t="s">
        <v>15910</v>
      </c>
      <c r="VMW32" s="747" t="s">
        <v>15911</v>
      </c>
      <c r="VMX32" s="747" t="s">
        <v>15912</v>
      </c>
      <c r="VMY32" s="747" t="s">
        <v>15913</v>
      </c>
      <c r="VMZ32" s="747" t="s">
        <v>15914</v>
      </c>
      <c r="VNA32" s="747" t="s">
        <v>15915</v>
      </c>
      <c r="VNB32" s="747" t="s">
        <v>15916</v>
      </c>
      <c r="VNC32" s="747" t="s">
        <v>15917</v>
      </c>
      <c r="VND32" s="747" t="s">
        <v>15918</v>
      </c>
      <c r="VNE32" s="747" t="s">
        <v>15919</v>
      </c>
      <c r="VNF32" s="747" t="s">
        <v>15920</v>
      </c>
      <c r="VNG32" s="747" t="s">
        <v>15921</v>
      </c>
      <c r="VNH32" s="747" t="s">
        <v>15922</v>
      </c>
      <c r="VNI32" s="747" t="s">
        <v>15923</v>
      </c>
      <c r="VNJ32" s="747" t="s">
        <v>15924</v>
      </c>
      <c r="VNK32" s="747" t="s">
        <v>15925</v>
      </c>
      <c r="VNL32" s="747" t="s">
        <v>15926</v>
      </c>
      <c r="VNM32" s="747" t="s">
        <v>15927</v>
      </c>
      <c r="VNN32" s="747" t="s">
        <v>15928</v>
      </c>
      <c r="VNO32" s="747" t="s">
        <v>15929</v>
      </c>
      <c r="VNP32" s="747" t="s">
        <v>15930</v>
      </c>
      <c r="VNQ32" s="747" t="s">
        <v>15931</v>
      </c>
      <c r="VNR32" s="747" t="s">
        <v>15932</v>
      </c>
      <c r="VNS32" s="747" t="s">
        <v>15933</v>
      </c>
      <c r="VNT32" s="747" t="s">
        <v>15934</v>
      </c>
      <c r="VNU32" s="747" t="s">
        <v>15935</v>
      </c>
      <c r="VNV32" s="747" t="s">
        <v>15936</v>
      </c>
      <c r="VNW32" s="747" t="s">
        <v>15937</v>
      </c>
      <c r="VNX32" s="747" t="s">
        <v>15938</v>
      </c>
      <c r="VNY32" s="747" t="s">
        <v>15939</v>
      </c>
      <c r="VNZ32" s="747" t="s">
        <v>15940</v>
      </c>
      <c r="VOA32" s="747" t="s">
        <v>15941</v>
      </c>
      <c r="VOB32" s="747" t="s">
        <v>15942</v>
      </c>
      <c r="VOC32" s="747" t="s">
        <v>15943</v>
      </c>
      <c r="VOD32" s="747" t="s">
        <v>15944</v>
      </c>
      <c r="VOE32" s="747" t="s">
        <v>15945</v>
      </c>
      <c r="VOF32" s="747" t="s">
        <v>15946</v>
      </c>
      <c r="VOG32" s="747" t="s">
        <v>15947</v>
      </c>
      <c r="VOH32" s="747" t="s">
        <v>15948</v>
      </c>
      <c r="VOI32" s="747" t="s">
        <v>15949</v>
      </c>
      <c r="VOJ32" s="747" t="s">
        <v>15950</v>
      </c>
      <c r="VOK32" s="747" t="s">
        <v>15951</v>
      </c>
      <c r="VOL32" s="747" t="s">
        <v>15952</v>
      </c>
      <c r="VOM32" s="747" t="s">
        <v>15953</v>
      </c>
      <c r="VON32" s="747" t="s">
        <v>15954</v>
      </c>
      <c r="VOO32" s="747" t="s">
        <v>15955</v>
      </c>
      <c r="VOP32" s="747" t="s">
        <v>15956</v>
      </c>
      <c r="VOQ32" s="747" t="s">
        <v>15957</v>
      </c>
      <c r="VOR32" s="747" t="s">
        <v>15958</v>
      </c>
      <c r="VOS32" s="747" t="s">
        <v>15959</v>
      </c>
      <c r="VOT32" s="747" t="s">
        <v>15960</v>
      </c>
      <c r="VOU32" s="747" t="s">
        <v>15961</v>
      </c>
      <c r="VOV32" s="747" t="s">
        <v>15962</v>
      </c>
      <c r="VOW32" s="747" t="s">
        <v>15963</v>
      </c>
      <c r="VOX32" s="747" t="s">
        <v>15964</v>
      </c>
      <c r="VOY32" s="747" t="s">
        <v>15965</v>
      </c>
      <c r="VOZ32" s="747" t="s">
        <v>15966</v>
      </c>
      <c r="VPA32" s="747" t="s">
        <v>15967</v>
      </c>
      <c r="VPB32" s="747" t="s">
        <v>15968</v>
      </c>
      <c r="VPC32" s="747" t="s">
        <v>15969</v>
      </c>
      <c r="VPD32" s="747" t="s">
        <v>15970</v>
      </c>
      <c r="VPE32" s="747" t="s">
        <v>15971</v>
      </c>
      <c r="VPF32" s="747" t="s">
        <v>15972</v>
      </c>
      <c r="VPG32" s="747" t="s">
        <v>15973</v>
      </c>
      <c r="VPH32" s="747" t="s">
        <v>15974</v>
      </c>
      <c r="VPI32" s="747" t="s">
        <v>15975</v>
      </c>
      <c r="VPJ32" s="747" t="s">
        <v>15976</v>
      </c>
      <c r="VPK32" s="747" t="s">
        <v>15977</v>
      </c>
      <c r="VPL32" s="747" t="s">
        <v>15978</v>
      </c>
      <c r="VPM32" s="747" t="s">
        <v>15979</v>
      </c>
      <c r="VPN32" s="747" t="s">
        <v>15980</v>
      </c>
      <c r="VPO32" s="747" t="s">
        <v>15981</v>
      </c>
      <c r="VPP32" s="747" t="s">
        <v>15982</v>
      </c>
      <c r="VPQ32" s="747" t="s">
        <v>15983</v>
      </c>
      <c r="VPR32" s="747" t="s">
        <v>15984</v>
      </c>
      <c r="VPS32" s="747" t="s">
        <v>15985</v>
      </c>
      <c r="VPT32" s="747" t="s">
        <v>15986</v>
      </c>
      <c r="VPU32" s="747" t="s">
        <v>15987</v>
      </c>
      <c r="VPV32" s="747" t="s">
        <v>15988</v>
      </c>
      <c r="VPW32" s="747" t="s">
        <v>15989</v>
      </c>
      <c r="VPX32" s="747" t="s">
        <v>15990</v>
      </c>
      <c r="VPY32" s="747" t="s">
        <v>15991</v>
      </c>
      <c r="VPZ32" s="747" t="s">
        <v>15992</v>
      </c>
      <c r="VQA32" s="747" t="s">
        <v>15993</v>
      </c>
      <c r="VQB32" s="747" t="s">
        <v>15994</v>
      </c>
      <c r="VQC32" s="747" t="s">
        <v>15995</v>
      </c>
      <c r="VQD32" s="747" t="s">
        <v>15996</v>
      </c>
      <c r="VQE32" s="747" t="s">
        <v>15997</v>
      </c>
      <c r="VQF32" s="747" t="s">
        <v>15998</v>
      </c>
      <c r="VQG32" s="747" t="s">
        <v>15999</v>
      </c>
      <c r="VQH32" s="747" t="s">
        <v>16000</v>
      </c>
      <c r="VQI32" s="747" t="s">
        <v>16001</v>
      </c>
      <c r="VQJ32" s="747" t="s">
        <v>16002</v>
      </c>
      <c r="VQK32" s="747" t="s">
        <v>16003</v>
      </c>
      <c r="VQL32" s="747" t="s">
        <v>16004</v>
      </c>
      <c r="VQM32" s="747" t="s">
        <v>16005</v>
      </c>
      <c r="VQN32" s="747" t="s">
        <v>16006</v>
      </c>
      <c r="VQO32" s="747" t="s">
        <v>16007</v>
      </c>
      <c r="VQP32" s="747" t="s">
        <v>16008</v>
      </c>
      <c r="VQQ32" s="747" t="s">
        <v>16009</v>
      </c>
      <c r="VQR32" s="747" t="s">
        <v>16010</v>
      </c>
      <c r="VQS32" s="747" t="s">
        <v>16011</v>
      </c>
      <c r="VQT32" s="747" t="s">
        <v>16012</v>
      </c>
      <c r="VQU32" s="747" t="s">
        <v>16013</v>
      </c>
      <c r="VQV32" s="747" t="s">
        <v>16014</v>
      </c>
      <c r="VQW32" s="747" t="s">
        <v>16015</v>
      </c>
      <c r="VQX32" s="747" t="s">
        <v>16016</v>
      </c>
      <c r="VQY32" s="747" t="s">
        <v>16017</v>
      </c>
      <c r="VQZ32" s="747" t="s">
        <v>16018</v>
      </c>
      <c r="VRA32" s="747" t="s">
        <v>16019</v>
      </c>
      <c r="VRB32" s="747" t="s">
        <v>16020</v>
      </c>
      <c r="VRC32" s="747" t="s">
        <v>16021</v>
      </c>
      <c r="VRD32" s="747" t="s">
        <v>16022</v>
      </c>
      <c r="VRE32" s="747" t="s">
        <v>16023</v>
      </c>
      <c r="VRF32" s="747" t="s">
        <v>16024</v>
      </c>
      <c r="VRG32" s="747" t="s">
        <v>16025</v>
      </c>
      <c r="VRH32" s="747" t="s">
        <v>16026</v>
      </c>
      <c r="VRI32" s="747" t="s">
        <v>16027</v>
      </c>
      <c r="VRJ32" s="747" t="s">
        <v>16028</v>
      </c>
      <c r="VRK32" s="747" t="s">
        <v>16029</v>
      </c>
      <c r="VRL32" s="747" t="s">
        <v>16030</v>
      </c>
      <c r="VRM32" s="747" t="s">
        <v>16031</v>
      </c>
      <c r="VRN32" s="747" t="s">
        <v>16032</v>
      </c>
      <c r="VRO32" s="747" t="s">
        <v>16033</v>
      </c>
      <c r="VRP32" s="747" t="s">
        <v>16034</v>
      </c>
      <c r="VRQ32" s="747" t="s">
        <v>16035</v>
      </c>
      <c r="VRR32" s="747" t="s">
        <v>16036</v>
      </c>
      <c r="VRS32" s="747" t="s">
        <v>16037</v>
      </c>
      <c r="VRT32" s="747" t="s">
        <v>16038</v>
      </c>
      <c r="VRU32" s="747" t="s">
        <v>16039</v>
      </c>
      <c r="VRV32" s="747" t="s">
        <v>16040</v>
      </c>
      <c r="VRW32" s="747" t="s">
        <v>16041</v>
      </c>
      <c r="VRX32" s="747" t="s">
        <v>16042</v>
      </c>
      <c r="VRY32" s="747" t="s">
        <v>16043</v>
      </c>
      <c r="VRZ32" s="747" t="s">
        <v>16044</v>
      </c>
      <c r="VSA32" s="747" t="s">
        <v>16045</v>
      </c>
      <c r="VSB32" s="747" t="s">
        <v>16046</v>
      </c>
      <c r="VSC32" s="747" t="s">
        <v>16047</v>
      </c>
      <c r="VSD32" s="747" t="s">
        <v>16048</v>
      </c>
      <c r="VSE32" s="747" t="s">
        <v>16049</v>
      </c>
      <c r="VSF32" s="747" t="s">
        <v>16050</v>
      </c>
      <c r="VSG32" s="747" t="s">
        <v>16051</v>
      </c>
      <c r="VSH32" s="747" t="s">
        <v>16052</v>
      </c>
      <c r="VSI32" s="747" t="s">
        <v>16053</v>
      </c>
      <c r="VSJ32" s="747" t="s">
        <v>16054</v>
      </c>
      <c r="VSK32" s="747" t="s">
        <v>16055</v>
      </c>
      <c r="VSL32" s="747" t="s">
        <v>16056</v>
      </c>
      <c r="VSM32" s="747" t="s">
        <v>16057</v>
      </c>
      <c r="VSN32" s="747" t="s">
        <v>16058</v>
      </c>
      <c r="VSO32" s="747" t="s">
        <v>16059</v>
      </c>
      <c r="VSP32" s="747" t="s">
        <v>16060</v>
      </c>
      <c r="VSQ32" s="747" t="s">
        <v>16061</v>
      </c>
      <c r="VSR32" s="747" t="s">
        <v>16062</v>
      </c>
      <c r="VSS32" s="747" t="s">
        <v>16063</v>
      </c>
      <c r="VST32" s="747" t="s">
        <v>16064</v>
      </c>
      <c r="VSU32" s="747" t="s">
        <v>16065</v>
      </c>
      <c r="VSV32" s="747" t="s">
        <v>16066</v>
      </c>
      <c r="VSW32" s="747" t="s">
        <v>16067</v>
      </c>
      <c r="VSX32" s="747" t="s">
        <v>16068</v>
      </c>
      <c r="VSY32" s="747" t="s">
        <v>16069</v>
      </c>
      <c r="VSZ32" s="747" t="s">
        <v>16070</v>
      </c>
      <c r="VTA32" s="747" t="s">
        <v>16071</v>
      </c>
      <c r="VTB32" s="747" t="s">
        <v>16072</v>
      </c>
      <c r="VTC32" s="747" t="s">
        <v>16073</v>
      </c>
      <c r="VTD32" s="747" t="s">
        <v>16074</v>
      </c>
      <c r="VTE32" s="747" t="s">
        <v>16075</v>
      </c>
      <c r="VTF32" s="747" t="s">
        <v>16076</v>
      </c>
      <c r="VTG32" s="747" t="s">
        <v>16077</v>
      </c>
      <c r="VTH32" s="747" t="s">
        <v>16078</v>
      </c>
      <c r="VTI32" s="747" t="s">
        <v>16079</v>
      </c>
      <c r="VTJ32" s="747" t="s">
        <v>16080</v>
      </c>
      <c r="VTK32" s="747" t="s">
        <v>16081</v>
      </c>
      <c r="VTL32" s="747" t="s">
        <v>16082</v>
      </c>
      <c r="VTM32" s="747" t="s">
        <v>16083</v>
      </c>
      <c r="VTN32" s="747" t="s">
        <v>16084</v>
      </c>
      <c r="VTO32" s="747" t="s">
        <v>16085</v>
      </c>
      <c r="VTP32" s="747" t="s">
        <v>16086</v>
      </c>
      <c r="VTQ32" s="747" t="s">
        <v>16087</v>
      </c>
      <c r="VTR32" s="747" t="s">
        <v>16088</v>
      </c>
      <c r="VTS32" s="747" t="s">
        <v>16089</v>
      </c>
      <c r="VTT32" s="747" t="s">
        <v>16090</v>
      </c>
      <c r="VTU32" s="747" t="s">
        <v>16091</v>
      </c>
      <c r="VTV32" s="747" t="s">
        <v>16092</v>
      </c>
      <c r="VTW32" s="747" t="s">
        <v>16093</v>
      </c>
      <c r="VTX32" s="747" t="s">
        <v>16094</v>
      </c>
      <c r="VTY32" s="747" t="s">
        <v>16095</v>
      </c>
      <c r="VTZ32" s="747" t="s">
        <v>16096</v>
      </c>
      <c r="VUA32" s="747" t="s">
        <v>16097</v>
      </c>
      <c r="VUB32" s="747" t="s">
        <v>16098</v>
      </c>
      <c r="VUC32" s="747" t="s">
        <v>16099</v>
      </c>
      <c r="VUD32" s="747" t="s">
        <v>16100</v>
      </c>
      <c r="VUE32" s="747" t="s">
        <v>16101</v>
      </c>
      <c r="VUF32" s="747" t="s">
        <v>16102</v>
      </c>
      <c r="VUG32" s="747" t="s">
        <v>16103</v>
      </c>
      <c r="VUH32" s="747" t="s">
        <v>16104</v>
      </c>
      <c r="VUI32" s="747" t="s">
        <v>16105</v>
      </c>
      <c r="VUJ32" s="747" t="s">
        <v>16106</v>
      </c>
      <c r="VUK32" s="747" t="s">
        <v>16107</v>
      </c>
      <c r="VUL32" s="747" t="s">
        <v>16108</v>
      </c>
      <c r="VUM32" s="747" t="s">
        <v>16109</v>
      </c>
      <c r="VUN32" s="747" t="s">
        <v>16110</v>
      </c>
      <c r="VUO32" s="747" t="s">
        <v>16111</v>
      </c>
      <c r="VUP32" s="747" t="s">
        <v>16112</v>
      </c>
      <c r="VUQ32" s="747" t="s">
        <v>16113</v>
      </c>
      <c r="VUR32" s="747" t="s">
        <v>16114</v>
      </c>
      <c r="VUS32" s="747" t="s">
        <v>16115</v>
      </c>
      <c r="VUT32" s="747" t="s">
        <v>16116</v>
      </c>
      <c r="VUU32" s="747" t="s">
        <v>16117</v>
      </c>
      <c r="VUV32" s="747" t="s">
        <v>16118</v>
      </c>
      <c r="VUW32" s="747" t="s">
        <v>16119</v>
      </c>
      <c r="VUX32" s="747" t="s">
        <v>16120</v>
      </c>
      <c r="VUY32" s="747" t="s">
        <v>16121</v>
      </c>
      <c r="VUZ32" s="747" t="s">
        <v>16122</v>
      </c>
      <c r="VVA32" s="747" t="s">
        <v>16123</v>
      </c>
      <c r="VVB32" s="747" t="s">
        <v>16124</v>
      </c>
      <c r="VVC32" s="747" t="s">
        <v>16125</v>
      </c>
      <c r="VVD32" s="747" t="s">
        <v>16126</v>
      </c>
      <c r="VVE32" s="747" t="s">
        <v>16127</v>
      </c>
      <c r="VVF32" s="747" t="s">
        <v>16128</v>
      </c>
      <c r="VVG32" s="747" t="s">
        <v>16129</v>
      </c>
      <c r="VVH32" s="747" t="s">
        <v>16130</v>
      </c>
      <c r="VVI32" s="747" t="s">
        <v>16131</v>
      </c>
      <c r="VVJ32" s="747" t="s">
        <v>16132</v>
      </c>
      <c r="VVK32" s="747" t="s">
        <v>16133</v>
      </c>
      <c r="VVL32" s="747" t="s">
        <v>16134</v>
      </c>
      <c r="VVM32" s="747" t="s">
        <v>16135</v>
      </c>
      <c r="VVN32" s="747" t="s">
        <v>16136</v>
      </c>
      <c r="VVO32" s="747" t="s">
        <v>16137</v>
      </c>
      <c r="VVP32" s="747" t="s">
        <v>16138</v>
      </c>
      <c r="VVQ32" s="747" t="s">
        <v>16139</v>
      </c>
      <c r="VVR32" s="747" t="s">
        <v>16140</v>
      </c>
      <c r="VVS32" s="747" t="s">
        <v>16141</v>
      </c>
      <c r="VVT32" s="747" t="s">
        <v>16142</v>
      </c>
      <c r="VVU32" s="747" t="s">
        <v>16143</v>
      </c>
      <c r="VVV32" s="747" t="s">
        <v>16144</v>
      </c>
      <c r="VVW32" s="747" t="s">
        <v>16145</v>
      </c>
      <c r="VVX32" s="747" t="s">
        <v>16146</v>
      </c>
      <c r="VVY32" s="747" t="s">
        <v>16147</v>
      </c>
      <c r="VVZ32" s="747" t="s">
        <v>16148</v>
      </c>
      <c r="VWA32" s="747" t="s">
        <v>16149</v>
      </c>
      <c r="VWB32" s="747" t="s">
        <v>16150</v>
      </c>
      <c r="VWC32" s="747" t="s">
        <v>16151</v>
      </c>
      <c r="VWD32" s="747" t="s">
        <v>16152</v>
      </c>
      <c r="VWE32" s="747" t="s">
        <v>16153</v>
      </c>
      <c r="VWF32" s="747" t="s">
        <v>16154</v>
      </c>
      <c r="VWG32" s="747" t="s">
        <v>16155</v>
      </c>
      <c r="VWH32" s="747" t="s">
        <v>16156</v>
      </c>
      <c r="VWI32" s="747" t="s">
        <v>16157</v>
      </c>
      <c r="VWJ32" s="747" t="s">
        <v>16158</v>
      </c>
      <c r="VWK32" s="747" t="s">
        <v>16159</v>
      </c>
      <c r="VWL32" s="747" t="s">
        <v>16160</v>
      </c>
      <c r="VWM32" s="747" t="s">
        <v>16161</v>
      </c>
      <c r="VWN32" s="747" t="s">
        <v>16162</v>
      </c>
      <c r="VWO32" s="747" t="s">
        <v>16163</v>
      </c>
      <c r="VWP32" s="747" t="s">
        <v>16164</v>
      </c>
      <c r="VWQ32" s="747" t="s">
        <v>16165</v>
      </c>
      <c r="VWR32" s="747" t="s">
        <v>16166</v>
      </c>
      <c r="VWS32" s="747" t="s">
        <v>16167</v>
      </c>
      <c r="VWT32" s="747" t="s">
        <v>16168</v>
      </c>
      <c r="VWU32" s="747" t="s">
        <v>16169</v>
      </c>
      <c r="VWV32" s="747" t="s">
        <v>16170</v>
      </c>
      <c r="VWW32" s="747" t="s">
        <v>16171</v>
      </c>
      <c r="VWX32" s="747" t="s">
        <v>16172</v>
      </c>
      <c r="VWY32" s="747" t="s">
        <v>16173</v>
      </c>
      <c r="VWZ32" s="747" t="s">
        <v>16174</v>
      </c>
      <c r="VXA32" s="747" t="s">
        <v>16175</v>
      </c>
      <c r="VXB32" s="747" t="s">
        <v>16176</v>
      </c>
      <c r="VXC32" s="747" t="s">
        <v>16177</v>
      </c>
      <c r="VXD32" s="747" t="s">
        <v>16178</v>
      </c>
      <c r="VXE32" s="747" t="s">
        <v>16179</v>
      </c>
      <c r="VXF32" s="747" t="s">
        <v>16180</v>
      </c>
      <c r="VXG32" s="747" t="s">
        <v>16181</v>
      </c>
      <c r="VXH32" s="747" t="s">
        <v>16182</v>
      </c>
      <c r="VXI32" s="747" t="s">
        <v>16183</v>
      </c>
      <c r="VXJ32" s="747" t="s">
        <v>16184</v>
      </c>
      <c r="VXK32" s="747" t="s">
        <v>16185</v>
      </c>
      <c r="VXL32" s="747" t="s">
        <v>16186</v>
      </c>
      <c r="VXM32" s="747" t="s">
        <v>16187</v>
      </c>
      <c r="VXN32" s="747" t="s">
        <v>16188</v>
      </c>
      <c r="VXO32" s="747" t="s">
        <v>16189</v>
      </c>
      <c r="VXP32" s="747" t="s">
        <v>16190</v>
      </c>
      <c r="VXQ32" s="747" t="s">
        <v>16191</v>
      </c>
      <c r="VXR32" s="747" t="s">
        <v>16192</v>
      </c>
      <c r="VXS32" s="747" t="s">
        <v>16193</v>
      </c>
      <c r="VXT32" s="747" t="s">
        <v>16194</v>
      </c>
      <c r="VXU32" s="747" t="s">
        <v>16195</v>
      </c>
      <c r="VXV32" s="747" t="s">
        <v>16196</v>
      </c>
      <c r="VXW32" s="747" t="s">
        <v>16197</v>
      </c>
      <c r="VXX32" s="747" t="s">
        <v>16198</v>
      </c>
      <c r="VXY32" s="747" t="s">
        <v>16199</v>
      </c>
      <c r="VXZ32" s="747" t="s">
        <v>16200</v>
      </c>
      <c r="VYA32" s="747" t="s">
        <v>16201</v>
      </c>
      <c r="VYB32" s="747" t="s">
        <v>16202</v>
      </c>
      <c r="VYC32" s="747" t="s">
        <v>16203</v>
      </c>
      <c r="VYD32" s="747" t="s">
        <v>16204</v>
      </c>
      <c r="VYE32" s="747" t="s">
        <v>16205</v>
      </c>
      <c r="VYF32" s="747" t="s">
        <v>16206</v>
      </c>
      <c r="VYG32" s="747" t="s">
        <v>16207</v>
      </c>
      <c r="VYH32" s="747" t="s">
        <v>16208</v>
      </c>
      <c r="VYI32" s="747" t="s">
        <v>16209</v>
      </c>
      <c r="VYJ32" s="747" t="s">
        <v>16210</v>
      </c>
      <c r="VYK32" s="747" t="s">
        <v>16211</v>
      </c>
      <c r="VYL32" s="747" t="s">
        <v>16212</v>
      </c>
      <c r="VYM32" s="747" t="s">
        <v>16213</v>
      </c>
      <c r="VYN32" s="747" t="s">
        <v>16214</v>
      </c>
      <c r="VYO32" s="747" t="s">
        <v>16215</v>
      </c>
      <c r="VYP32" s="747" t="s">
        <v>16216</v>
      </c>
      <c r="VYQ32" s="747" t="s">
        <v>16217</v>
      </c>
      <c r="VYR32" s="747" t="s">
        <v>16218</v>
      </c>
      <c r="VYS32" s="747" t="s">
        <v>16219</v>
      </c>
      <c r="VYT32" s="747" t="s">
        <v>16220</v>
      </c>
      <c r="VYU32" s="747" t="s">
        <v>16221</v>
      </c>
      <c r="VYV32" s="747" t="s">
        <v>16222</v>
      </c>
      <c r="VYW32" s="747" t="s">
        <v>16223</v>
      </c>
      <c r="VYX32" s="747" t="s">
        <v>16224</v>
      </c>
      <c r="VYY32" s="747" t="s">
        <v>16225</v>
      </c>
      <c r="VYZ32" s="747" t="s">
        <v>16226</v>
      </c>
      <c r="VZA32" s="747" t="s">
        <v>16227</v>
      </c>
      <c r="VZB32" s="747" t="s">
        <v>16228</v>
      </c>
      <c r="VZC32" s="747" t="s">
        <v>16229</v>
      </c>
      <c r="VZD32" s="747" t="s">
        <v>16230</v>
      </c>
      <c r="VZE32" s="747" t="s">
        <v>16231</v>
      </c>
      <c r="VZF32" s="747" t="s">
        <v>16232</v>
      </c>
      <c r="VZG32" s="747" t="s">
        <v>16233</v>
      </c>
      <c r="VZH32" s="747" t="s">
        <v>16234</v>
      </c>
      <c r="VZI32" s="747" t="s">
        <v>16235</v>
      </c>
      <c r="VZJ32" s="747" t="s">
        <v>16236</v>
      </c>
      <c r="VZK32" s="747" t="s">
        <v>16237</v>
      </c>
      <c r="VZL32" s="747" t="s">
        <v>16238</v>
      </c>
      <c r="VZM32" s="747" t="s">
        <v>16239</v>
      </c>
      <c r="VZN32" s="747" t="s">
        <v>16240</v>
      </c>
      <c r="VZO32" s="747" t="s">
        <v>16241</v>
      </c>
      <c r="VZP32" s="747" t="s">
        <v>16242</v>
      </c>
      <c r="VZQ32" s="747" t="s">
        <v>16243</v>
      </c>
      <c r="VZR32" s="747" t="s">
        <v>16244</v>
      </c>
      <c r="VZS32" s="747" t="s">
        <v>16245</v>
      </c>
      <c r="VZT32" s="747" t="s">
        <v>16246</v>
      </c>
      <c r="VZU32" s="747" t="s">
        <v>16247</v>
      </c>
      <c r="VZV32" s="747" t="s">
        <v>16248</v>
      </c>
      <c r="VZW32" s="747" t="s">
        <v>16249</v>
      </c>
      <c r="VZX32" s="747" t="s">
        <v>16250</v>
      </c>
      <c r="VZY32" s="747" t="s">
        <v>16251</v>
      </c>
      <c r="VZZ32" s="747" t="s">
        <v>16252</v>
      </c>
      <c r="WAA32" s="747" t="s">
        <v>16253</v>
      </c>
      <c r="WAB32" s="747" t="s">
        <v>16254</v>
      </c>
      <c r="WAC32" s="747" t="s">
        <v>16255</v>
      </c>
      <c r="WAD32" s="747" t="s">
        <v>16256</v>
      </c>
      <c r="WAE32" s="747" t="s">
        <v>16257</v>
      </c>
      <c r="WAF32" s="747" t="s">
        <v>16258</v>
      </c>
      <c r="WAG32" s="747" t="s">
        <v>16259</v>
      </c>
      <c r="WAH32" s="747" t="s">
        <v>16260</v>
      </c>
      <c r="WAI32" s="747" t="s">
        <v>16261</v>
      </c>
      <c r="WAJ32" s="747" t="s">
        <v>16262</v>
      </c>
      <c r="WAK32" s="747" t="s">
        <v>16263</v>
      </c>
      <c r="WAL32" s="747" t="s">
        <v>16264</v>
      </c>
      <c r="WAM32" s="747" t="s">
        <v>16265</v>
      </c>
      <c r="WAN32" s="747" t="s">
        <v>16266</v>
      </c>
      <c r="WAO32" s="747" t="s">
        <v>16267</v>
      </c>
      <c r="WAP32" s="747" t="s">
        <v>16268</v>
      </c>
      <c r="WAQ32" s="747" t="s">
        <v>16269</v>
      </c>
      <c r="WAR32" s="747" t="s">
        <v>16270</v>
      </c>
      <c r="WAS32" s="747" t="s">
        <v>16271</v>
      </c>
      <c r="WAT32" s="747" t="s">
        <v>16272</v>
      </c>
      <c r="WAU32" s="747" t="s">
        <v>16273</v>
      </c>
      <c r="WAV32" s="747" t="s">
        <v>16274</v>
      </c>
      <c r="WAW32" s="747" t="s">
        <v>16275</v>
      </c>
      <c r="WAX32" s="747" t="s">
        <v>16276</v>
      </c>
      <c r="WAY32" s="747" t="s">
        <v>16277</v>
      </c>
      <c r="WAZ32" s="747" t="s">
        <v>16278</v>
      </c>
      <c r="WBA32" s="747" t="s">
        <v>16279</v>
      </c>
      <c r="WBB32" s="747" t="s">
        <v>16280</v>
      </c>
      <c r="WBC32" s="747" t="s">
        <v>16281</v>
      </c>
      <c r="WBD32" s="747" t="s">
        <v>16282</v>
      </c>
      <c r="WBE32" s="747" t="s">
        <v>16283</v>
      </c>
      <c r="WBF32" s="747" t="s">
        <v>16284</v>
      </c>
      <c r="WBG32" s="747" t="s">
        <v>16285</v>
      </c>
      <c r="WBH32" s="747" t="s">
        <v>16286</v>
      </c>
      <c r="WBI32" s="747" t="s">
        <v>16287</v>
      </c>
      <c r="WBJ32" s="747" t="s">
        <v>16288</v>
      </c>
      <c r="WBK32" s="747" t="s">
        <v>16289</v>
      </c>
      <c r="WBL32" s="747" t="s">
        <v>16290</v>
      </c>
      <c r="WBM32" s="747" t="s">
        <v>16291</v>
      </c>
      <c r="WBN32" s="747" t="s">
        <v>16292</v>
      </c>
      <c r="WBO32" s="747" t="s">
        <v>16293</v>
      </c>
      <c r="WBP32" s="747" t="s">
        <v>16294</v>
      </c>
      <c r="WBQ32" s="747" t="s">
        <v>16295</v>
      </c>
      <c r="WBR32" s="747" t="s">
        <v>16296</v>
      </c>
      <c r="WBS32" s="747" t="s">
        <v>16297</v>
      </c>
      <c r="WBT32" s="747" t="s">
        <v>16298</v>
      </c>
      <c r="WBU32" s="747" t="s">
        <v>16299</v>
      </c>
      <c r="WBV32" s="747" t="s">
        <v>16300</v>
      </c>
      <c r="WBW32" s="747" t="s">
        <v>16301</v>
      </c>
      <c r="WBX32" s="747" t="s">
        <v>16302</v>
      </c>
      <c r="WBY32" s="747" t="s">
        <v>16303</v>
      </c>
      <c r="WBZ32" s="747" t="s">
        <v>16304</v>
      </c>
      <c r="WCA32" s="747" t="s">
        <v>16305</v>
      </c>
      <c r="WCB32" s="747" t="s">
        <v>16306</v>
      </c>
      <c r="WCC32" s="747" t="s">
        <v>16307</v>
      </c>
      <c r="WCD32" s="747" t="s">
        <v>16308</v>
      </c>
      <c r="WCE32" s="747" t="s">
        <v>16309</v>
      </c>
      <c r="WCF32" s="747" t="s">
        <v>16310</v>
      </c>
      <c r="WCG32" s="747" t="s">
        <v>16311</v>
      </c>
      <c r="WCH32" s="747" t="s">
        <v>16312</v>
      </c>
      <c r="WCI32" s="747" t="s">
        <v>16313</v>
      </c>
      <c r="WCJ32" s="747" t="s">
        <v>16314</v>
      </c>
      <c r="WCK32" s="747" t="s">
        <v>16315</v>
      </c>
      <c r="WCL32" s="747" t="s">
        <v>16316</v>
      </c>
      <c r="WCM32" s="747" t="s">
        <v>16317</v>
      </c>
      <c r="WCN32" s="747" t="s">
        <v>16318</v>
      </c>
      <c r="WCO32" s="747" t="s">
        <v>16319</v>
      </c>
      <c r="WCP32" s="747" t="s">
        <v>16320</v>
      </c>
      <c r="WCQ32" s="747" t="s">
        <v>16321</v>
      </c>
      <c r="WCR32" s="747" t="s">
        <v>16322</v>
      </c>
      <c r="WCS32" s="747" t="s">
        <v>16323</v>
      </c>
      <c r="WCT32" s="747" t="s">
        <v>16324</v>
      </c>
      <c r="WCU32" s="747" t="s">
        <v>16325</v>
      </c>
      <c r="WCV32" s="747" t="s">
        <v>16326</v>
      </c>
      <c r="WCW32" s="747" t="s">
        <v>16327</v>
      </c>
      <c r="WCX32" s="747" t="s">
        <v>16328</v>
      </c>
      <c r="WCY32" s="747" t="s">
        <v>16329</v>
      </c>
      <c r="WCZ32" s="747" t="s">
        <v>16330</v>
      </c>
      <c r="WDA32" s="747" t="s">
        <v>16331</v>
      </c>
      <c r="WDB32" s="747" t="s">
        <v>16332</v>
      </c>
      <c r="WDC32" s="747" t="s">
        <v>16333</v>
      </c>
      <c r="WDD32" s="747" t="s">
        <v>16334</v>
      </c>
      <c r="WDE32" s="747" t="s">
        <v>16335</v>
      </c>
      <c r="WDF32" s="747" t="s">
        <v>16336</v>
      </c>
      <c r="WDG32" s="747" t="s">
        <v>16337</v>
      </c>
      <c r="WDH32" s="747" t="s">
        <v>16338</v>
      </c>
      <c r="WDI32" s="747" t="s">
        <v>16339</v>
      </c>
      <c r="WDJ32" s="747" t="s">
        <v>16340</v>
      </c>
      <c r="WDK32" s="747" t="s">
        <v>16341</v>
      </c>
      <c r="WDL32" s="747" t="s">
        <v>16342</v>
      </c>
      <c r="WDM32" s="747" t="s">
        <v>16343</v>
      </c>
      <c r="WDN32" s="747" t="s">
        <v>16344</v>
      </c>
      <c r="WDO32" s="747" t="s">
        <v>16345</v>
      </c>
      <c r="WDP32" s="747" t="s">
        <v>16346</v>
      </c>
      <c r="WDQ32" s="747" t="s">
        <v>16347</v>
      </c>
      <c r="WDR32" s="747" t="s">
        <v>16348</v>
      </c>
      <c r="WDS32" s="747" t="s">
        <v>16349</v>
      </c>
      <c r="WDT32" s="747" t="s">
        <v>16350</v>
      </c>
      <c r="WDU32" s="747" t="s">
        <v>16351</v>
      </c>
      <c r="WDV32" s="747" t="s">
        <v>16352</v>
      </c>
      <c r="WDW32" s="747" t="s">
        <v>16353</v>
      </c>
      <c r="WDX32" s="747" t="s">
        <v>16354</v>
      </c>
      <c r="WDY32" s="747" t="s">
        <v>16355</v>
      </c>
      <c r="WDZ32" s="747" t="s">
        <v>16356</v>
      </c>
      <c r="WEA32" s="747" t="s">
        <v>16357</v>
      </c>
      <c r="WEB32" s="747" t="s">
        <v>16358</v>
      </c>
      <c r="WEC32" s="747" t="s">
        <v>16359</v>
      </c>
      <c r="WED32" s="747" t="s">
        <v>16360</v>
      </c>
      <c r="WEE32" s="747" t="s">
        <v>16361</v>
      </c>
      <c r="WEF32" s="747" t="s">
        <v>16362</v>
      </c>
      <c r="WEG32" s="747" t="s">
        <v>16363</v>
      </c>
      <c r="WEH32" s="747" t="s">
        <v>16364</v>
      </c>
      <c r="WEI32" s="747" t="s">
        <v>16365</v>
      </c>
      <c r="WEJ32" s="747" t="s">
        <v>16366</v>
      </c>
      <c r="WEK32" s="747" t="s">
        <v>16367</v>
      </c>
      <c r="WEL32" s="747" t="s">
        <v>16368</v>
      </c>
      <c r="WEM32" s="747" t="s">
        <v>16369</v>
      </c>
      <c r="WEN32" s="747" t="s">
        <v>16370</v>
      </c>
      <c r="WEO32" s="747" t="s">
        <v>16371</v>
      </c>
      <c r="WEP32" s="747" t="s">
        <v>16372</v>
      </c>
      <c r="WEQ32" s="747" t="s">
        <v>16373</v>
      </c>
      <c r="WER32" s="747" t="s">
        <v>16374</v>
      </c>
      <c r="WES32" s="747" t="s">
        <v>16375</v>
      </c>
      <c r="WET32" s="747" t="s">
        <v>16376</v>
      </c>
      <c r="WEU32" s="747" t="s">
        <v>16377</v>
      </c>
      <c r="WEV32" s="747" t="s">
        <v>16378</v>
      </c>
      <c r="WEW32" s="747" t="s">
        <v>16379</v>
      </c>
      <c r="WEX32" s="747" t="s">
        <v>16380</v>
      </c>
      <c r="WEY32" s="747" t="s">
        <v>16381</v>
      </c>
      <c r="WEZ32" s="747" t="s">
        <v>16382</v>
      </c>
      <c r="WFA32" s="747" t="s">
        <v>16383</v>
      </c>
      <c r="WFB32" s="747" t="s">
        <v>16384</v>
      </c>
      <c r="WFC32" s="747" t="s">
        <v>16385</v>
      </c>
      <c r="WFD32" s="747" t="s">
        <v>16386</v>
      </c>
      <c r="WFE32" s="747" t="s">
        <v>16387</v>
      </c>
      <c r="WFF32" s="747" t="s">
        <v>16388</v>
      </c>
      <c r="WFG32" s="747" t="s">
        <v>16389</v>
      </c>
      <c r="WFH32" s="747" t="s">
        <v>16390</v>
      </c>
      <c r="WFI32" s="747" t="s">
        <v>16391</v>
      </c>
      <c r="WFJ32" s="747" t="s">
        <v>16392</v>
      </c>
      <c r="WFK32" s="747" t="s">
        <v>16393</v>
      </c>
      <c r="WFL32" s="747" t="s">
        <v>16394</v>
      </c>
      <c r="WFM32" s="747" t="s">
        <v>16395</v>
      </c>
      <c r="WFN32" s="747" t="s">
        <v>16396</v>
      </c>
      <c r="WFO32" s="747" t="s">
        <v>16397</v>
      </c>
      <c r="WFP32" s="747" t="s">
        <v>16398</v>
      </c>
      <c r="WFQ32" s="747" t="s">
        <v>16399</v>
      </c>
      <c r="WFR32" s="747" t="s">
        <v>16400</v>
      </c>
      <c r="WFS32" s="747" t="s">
        <v>16401</v>
      </c>
      <c r="WFT32" s="747" t="s">
        <v>16402</v>
      </c>
      <c r="WFU32" s="747" t="s">
        <v>16403</v>
      </c>
      <c r="WFV32" s="747" t="s">
        <v>16404</v>
      </c>
      <c r="WFW32" s="747" t="s">
        <v>16405</v>
      </c>
      <c r="WFX32" s="747" t="s">
        <v>16406</v>
      </c>
      <c r="WFY32" s="747" t="s">
        <v>16407</v>
      </c>
      <c r="WFZ32" s="747" t="s">
        <v>16408</v>
      </c>
      <c r="WGA32" s="747" t="s">
        <v>16409</v>
      </c>
      <c r="WGB32" s="747" t="s">
        <v>16410</v>
      </c>
      <c r="WGC32" s="747" t="s">
        <v>16411</v>
      </c>
      <c r="WGD32" s="747" t="s">
        <v>16412</v>
      </c>
      <c r="WGE32" s="747" t="s">
        <v>16413</v>
      </c>
      <c r="WGF32" s="747" t="s">
        <v>16414</v>
      </c>
      <c r="WGG32" s="747" t="s">
        <v>16415</v>
      </c>
      <c r="WGH32" s="747" t="s">
        <v>16416</v>
      </c>
      <c r="WGI32" s="747" t="s">
        <v>16417</v>
      </c>
      <c r="WGJ32" s="747" t="s">
        <v>16418</v>
      </c>
      <c r="WGK32" s="747" t="s">
        <v>16419</v>
      </c>
      <c r="WGL32" s="747" t="s">
        <v>16420</v>
      </c>
      <c r="WGM32" s="747" t="s">
        <v>16421</v>
      </c>
      <c r="WGN32" s="747" t="s">
        <v>16422</v>
      </c>
      <c r="WGO32" s="747" t="s">
        <v>16423</v>
      </c>
      <c r="WGP32" s="747" t="s">
        <v>16424</v>
      </c>
      <c r="WGQ32" s="747" t="s">
        <v>16425</v>
      </c>
      <c r="WGR32" s="747" t="s">
        <v>16426</v>
      </c>
      <c r="WGS32" s="747" t="s">
        <v>16427</v>
      </c>
      <c r="WGT32" s="747" t="s">
        <v>16428</v>
      </c>
      <c r="WGU32" s="747" t="s">
        <v>16429</v>
      </c>
      <c r="WGV32" s="747" t="s">
        <v>16430</v>
      </c>
      <c r="WGW32" s="747" t="s">
        <v>16431</v>
      </c>
      <c r="WGX32" s="747" t="s">
        <v>16432</v>
      </c>
      <c r="WGY32" s="747" t="s">
        <v>16433</v>
      </c>
      <c r="WGZ32" s="747" t="s">
        <v>16434</v>
      </c>
      <c r="WHA32" s="747" t="s">
        <v>16435</v>
      </c>
      <c r="WHB32" s="747" t="s">
        <v>16436</v>
      </c>
      <c r="WHC32" s="747" t="s">
        <v>16437</v>
      </c>
      <c r="WHD32" s="747" t="s">
        <v>16438</v>
      </c>
      <c r="WHE32" s="747" t="s">
        <v>16439</v>
      </c>
      <c r="WHF32" s="747" t="s">
        <v>16440</v>
      </c>
      <c r="WHG32" s="747" t="s">
        <v>16441</v>
      </c>
      <c r="WHH32" s="747" t="s">
        <v>16442</v>
      </c>
      <c r="WHI32" s="747" t="s">
        <v>16443</v>
      </c>
      <c r="WHJ32" s="747" t="s">
        <v>16444</v>
      </c>
      <c r="WHK32" s="747" t="s">
        <v>16445</v>
      </c>
      <c r="WHL32" s="747" t="s">
        <v>16446</v>
      </c>
      <c r="WHM32" s="747" t="s">
        <v>16447</v>
      </c>
      <c r="WHN32" s="747" t="s">
        <v>16448</v>
      </c>
      <c r="WHO32" s="747" t="s">
        <v>16449</v>
      </c>
      <c r="WHP32" s="747" t="s">
        <v>16450</v>
      </c>
      <c r="WHQ32" s="747" t="s">
        <v>16451</v>
      </c>
      <c r="WHR32" s="747" t="s">
        <v>16452</v>
      </c>
      <c r="WHS32" s="747" t="s">
        <v>16453</v>
      </c>
      <c r="WHT32" s="747" t="s">
        <v>16454</v>
      </c>
      <c r="WHU32" s="747" t="s">
        <v>16455</v>
      </c>
      <c r="WHV32" s="747" t="s">
        <v>16456</v>
      </c>
      <c r="WHW32" s="747" t="s">
        <v>16457</v>
      </c>
      <c r="WHX32" s="747" t="s">
        <v>16458</v>
      </c>
      <c r="WHY32" s="747" t="s">
        <v>16459</v>
      </c>
      <c r="WHZ32" s="747" t="s">
        <v>16460</v>
      </c>
      <c r="WIA32" s="747" t="s">
        <v>16461</v>
      </c>
      <c r="WIB32" s="747" t="s">
        <v>16462</v>
      </c>
      <c r="WIC32" s="747" t="s">
        <v>16463</v>
      </c>
      <c r="WID32" s="747" t="s">
        <v>16464</v>
      </c>
      <c r="WIE32" s="747" t="s">
        <v>16465</v>
      </c>
      <c r="WIF32" s="747" t="s">
        <v>16466</v>
      </c>
      <c r="WIG32" s="747" t="s">
        <v>16467</v>
      </c>
      <c r="WIH32" s="747" t="s">
        <v>16468</v>
      </c>
      <c r="WII32" s="747" t="s">
        <v>16469</v>
      </c>
      <c r="WIJ32" s="747" t="s">
        <v>16470</v>
      </c>
      <c r="WIK32" s="747" t="s">
        <v>16471</v>
      </c>
      <c r="WIL32" s="747" t="s">
        <v>16472</v>
      </c>
      <c r="WIM32" s="747" t="s">
        <v>16473</v>
      </c>
      <c r="WIN32" s="747" t="s">
        <v>16474</v>
      </c>
      <c r="WIO32" s="747" t="s">
        <v>16475</v>
      </c>
      <c r="WIP32" s="747" t="s">
        <v>16476</v>
      </c>
      <c r="WIQ32" s="747" t="s">
        <v>16477</v>
      </c>
      <c r="WIR32" s="747" t="s">
        <v>16478</v>
      </c>
      <c r="WIS32" s="747" t="s">
        <v>16479</v>
      </c>
      <c r="WIT32" s="747" t="s">
        <v>16480</v>
      </c>
      <c r="WIU32" s="747" t="s">
        <v>16481</v>
      </c>
      <c r="WIV32" s="747" t="s">
        <v>16482</v>
      </c>
      <c r="WIW32" s="747" t="s">
        <v>16483</v>
      </c>
      <c r="WIX32" s="747" t="s">
        <v>16484</v>
      </c>
      <c r="WIY32" s="747" t="s">
        <v>16485</v>
      </c>
      <c r="WIZ32" s="747" t="s">
        <v>16486</v>
      </c>
      <c r="WJA32" s="747" t="s">
        <v>16487</v>
      </c>
      <c r="WJB32" s="747" t="s">
        <v>16488</v>
      </c>
      <c r="WJC32" s="747" t="s">
        <v>16489</v>
      </c>
      <c r="WJD32" s="747" t="s">
        <v>16490</v>
      </c>
      <c r="WJE32" s="747" t="s">
        <v>16491</v>
      </c>
      <c r="WJF32" s="747" t="s">
        <v>16492</v>
      </c>
      <c r="WJG32" s="747" t="s">
        <v>16493</v>
      </c>
      <c r="WJH32" s="747" t="s">
        <v>16494</v>
      </c>
      <c r="WJI32" s="747" t="s">
        <v>16495</v>
      </c>
      <c r="WJJ32" s="747" t="s">
        <v>16496</v>
      </c>
      <c r="WJK32" s="747" t="s">
        <v>16497</v>
      </c>
      <c r="WJL32" s="747" t="s">
        <v>16498</v>
      </c>
      <c r="WJM32" s="747" t="s">
        <v>16499</v>
      </c>
      <c r="WJN32" s="747" t="s">
        <v>16500</v>
      </c>
      <c r="WJO32" s="747" t="s">
        <v>16501</v>
      </c>
      <c r="WJP32" s="747" t="s">
        <v>16502</v>
      </c>
      <c r="WJQ32" s="747" t="s">
        <v>16503</v>
      </c>
      <c r="WJR32" s="747" t="s">
        <v>16504</v>
      </c>
      <c r="WJS32" s="747" t="s">
        <v>16505</v>
      </c>
      <c r="WJT32" s="747" t="s">
        <v>16506</v>
      </c>
      <c r="WJU32" s="747" t="s">
        <v>16507</v>
      </c>
      <c r="WJV32" s="747" t="s">
        <v>16508</v>
      </c>
      <c r="WJW32" s="747" t="s">
        <v>16509</v>
      </c>
      <c r="WJX32" s="747" t="s">
        <v>16510</v>
      </c>
      <c r="WJY32" s="747" t="s">
        <v>16511</v>
      </c>
      <c r="WJZ32" s="747" t="s">
        <v>16512</v>
      </c>
      <c r="WKA32" s="747" t="s">
        <v>16513</v>
      </c>
      <c r="WKB32" s="747" t="s">
        <v>16514</v>
      </c>
      <c r="WKC32" s="747" t="s">
        <v>16515</v>
      </c>
      <c r="WKD32" s="747" t="s">
        <v>16516</v>
      </c>
      <c r="WKE32" s="747" t="s">
        <v>16517</v>
      </c>
      <c r="WKF32" s="747" t="s">
        <v>16518</v>
      </c>
      <c r="WKG32" s="747" t="s">
        <v>16519</v>
      </c>
      <c r="WKH32" s="747" t="s">
        <v>16520</v>
      </c>
      <c r="WKI32" s="747" t="s">
        <v>16521</v>
      </c>
      <c r="WKJ32" s="747" t="s">
        <v>16522</v>
      </c>
      <c r="WKK32" s="747" t="s">
        <v>16523</v>
      </c>
      <c r="WKL32" s="747" t="s">
        <v>16524</v>
      </c>
      <c r="WKM32" s="747" t="s">
        <v>16525</v>
      </c>
      <c r="WKN32" s="747" t="s">
        <v>16526</v>
      </c>
      <c r="WKO32" s="747" t="s">
        <v>16527</v>
      </c>
      <c r="WKP32" s="747" t="s">
        <v>16528</v>
      </c>
      <c r="WKQ32" s="747" t="s">
        <v>16529</v>
      </c>
      <c r="WKR32" s="747" t="s">
        <v>16530</v>
      </c>
      <c r="WKS32" s="747" t="s">
        <v>16531</v>
      </c>
      <c r="WKT32" s="747" t="s">
        <v>16532</v>
      </c>
      <c r="WKU32" s="747" t="s">
        <v>16533</v>
      </c>
      <c r="WKV32" s="747" t="s">
        <v>16534</v>
      </c>
      <c r="WKW32" s="747" t="s">
        <v>16535</v>
      </c>
      <c r="WKX32" s="747" t="s">
        <v>16536</v>
      </c>
      <c r="WKY32" s="747" t="s">
        <v>16537</v>
      </c>
      <c r="WKZ32" s="747" t="s">
        <v>16538</v>
      </c>
      <c r="WLA32" s="747" t="s">
        <v>16539</v>
      </c>
      <c r="WLB32" s="747" t="s">
        <v>16540</v>
      </c>
      <c r="WLC32" s="747" t="s">
        <v>16541</v>
      </c>
      <c r="WLD32" s="747" t="s">
        <v>16542</v>
      </c>
      <c r="WLE32" s="747" t="s">
        <v>16543</v>
      </c>
      <c r="WLF32" s="747" t="s">
        <v>16544</v>
      </c>
      <c r="WLG32" s="747" t="s">
        <v>16545</v>
      </c>
      <c r="WLH32" s="747" t="s">
        <v>16546</v>
      </c>
      <c r="WLI32" s="747" t="s">
        <v>16547</v>
      </c>
      <c r="WLJ32" s="747" t="s">
        <v>16548</v>
      </c>
      <c r="WLK32" s="747" t="s">
        <v>16549</v>
      </c>
      <c r="WLL32" s="747" t="s">
        <v>16550</v>
      </c>
      <c r="WLM32" s="747" t="s">
        <v>16551</v>
      </c>
      <c r="WLN32" s="747" t="s">
        <v>16552</v>
      </c>
      <c r="WLO32" s="747" t="s">
        <v>16553</v>
      </c>
      <c r="WLP32" s="747" t="s">
        <v>16554</v>
      </c>
      <c r="WLQ32" s="747" t="s">
        <v>16555</v>
      </c>
      <c r="WLR32" s="747" t="s">
        <v>16556</v>
      </c>
      <c r="WLS32" s="747" t="s">
        <v>16557</v>
      </c>
      <c r="WLT32" s="747" t="s">
        <v>16558</v>
      </c>
      <c r="WLU32" s="747" t="s">
        <v>16559</v>
      </c>
      <c r="WLV32" s="747" t="s">
        <v>16560</v>
      </c>
      <c r="WLW32" s="747" t="s">
        <v>16561</v>
      </c>
      <c r="WLX32" s="747" t="s">
        <v>16562</v>
      </c>
      <c r="WLY32" s="747" t="s">
        <v>16563</v>
      </c>
      <c r="WLZ32" s="747" t="s">
        <v>16564</v>
      </c>
      <c r="WMA32" s="747" t="s">
        <v>16565</v>
      </c>
      <c r="WMB32" s="747" t="s">
        <v>16566</v>
      </c>
      <c r="WMC32" s="747" t="s">
        <v>16567</v>
      </c>
      <c r="WMD32" s="747" t="s">
        <v>16568</v>
      </c>
      <c r="WME32" s="747" t="s">
        <v>16569</v>
      </c>
      <c r="WMF32" s="747" t="s">
        <v>16570</v>
      </c>
      <c r="WMG32" s="747" t="s">
        <v>16571</v>
      </c>
      <c r="WMH32" s="747" t="s">
        <v>16572</v>
      </c>
      <c r="WMI32" s="747" t="s">
        <v>16573</v>
      </c>
      <c r="WMJ32" s="747" t="s">
        <v>16574</v>
      </c>
      <c r="WMK32" s="747" t="s">
        <v>16575</v>
      </c>
      <c r="WML32" s="747" t="s">
        <v>16576</v>
      </c>
      <c r="WMM32" s="747" t="s">
        <v>16577</v>
      </c>
      <c r="WMN32" s="747" t="s">
        <v>16578</v>
      </c>
      <c r="WMO32" s="747" t="s">
        <v>16579</v>
      </c>
      <c r="WMP32" s="747" t="s">
        <v>16580</v>
      </c>
      <c r="WMQ32" s="747" t="s">
        <v>16581</v>
      </c>
      <c r="WMR32" s="747" t="s">
        <v>16582</v>
      </c>
      <c r="WMS32" s="747" t="s">
        <v>16583</v>
      </c>
      <c r="WMT32" s="747" t="s">
        <v>16584</v>
      </c>
      <c r="WMU32" s="747" t="s">
        <v>16585</v>
      </c>
      <c r="WMV32" s="747" t="s">
        <v>16586</v>
      </c>
      <c r="WMW32" s="747" t="s">
        <v>16587</v>
      </c>
      <c r="WMX32" s="747" t="s">
        <v>16588</v>
      </c>
      <c r="WMY32" s="747" t="s">
        <v>16589</v>
      </c>
      <c r="WMZ32" s="747" t="s">
        <v>16590</v>
      </c>
      <c r="WNA32" s="747" t="s">
        <v>16591</v>
      </c>
      <c r="WNB32" s="747" t="s">
        <v>16592</v>
      </c>
      <c r="WNC32" s="747" t="s">
        <v>16593</v>
      </c>
      <c r="WND32" s="747" t="s">
        <v>16594</v>
      </c>
      <c r="WNE32" s="747" t="s">
        <v>16595</v>
      </c>
      <c r="WNF32" s="747" t="s">
        <v>16596</v>
      </c>
      <c r="WNG32" s="747" t="s">
        <v>16597</v>
      </c>
      <c r="WNH32" s="747" t="s">
        <v>16598</v>
      </c>
      <c r="WNI32" s="747" t="s">
        <v>16599</v>
      </c>
      <c r="WNJ32" s="747" t="s">
        <v>16600</v>
      </c>
      <c r="WNK32" s="747" t="s">
        <v>16601</v>
      </c>
      <c r="WNL32" s="747" t="s">
        <v>16602</v>
      </c>
      <c r="WNM32" s="747" t="s">
        <v>16603</v>
      </c>
      <c r="WNN32" s="747" t="s">
        <v>16604</v>
      </c>
      <c r="WNO32" s="747" t="s">
        <v>16605</v>
      </c>
      <c r="WNP32" s="747" t="s">
        <v>16606</v>
      </c>
      <c r="WNQ32" s="747" t="s">
        <v>16607</v>
      </c>
      <c r="WNR32" s="747" t="s">
        <v>16608</v>
      </c>
      <c r="WNS32" s="747" t="s">
        <v>16609</v>
      </c>
      <c r="WNT32" s="747" t="s">
        <v>16610</v>
      </c>
      <c r="WNU32" s="747" t="s">
        <v>16611</v>
      </c>
      <c r="WNV32" s="747" t="s">
        <v>16612</v>
      </c>
      <c r="WNW32" s="747" t="s">
        <v>16613</v>
      </c>
      <c r="WNX32" s="747" t="s">
        <v>16614</v>
      </c>
      <c r="WNY32" s="747" t="s">
        <v>16615</v>
      </c>
      <c r="WNZ32" s="747" t="s">
        <v>16616</v>
      </c>
      <c r="WOA32" s="747" t="s">
        <v>16617</v>
      </c>
      <c r="WOB32" s="747" t="s">
        <v>16618</v>
      </c>
      <c r="WOC32" s="747" t="s">
        <v>16619</v>
      </c>
      <c r="WOD32" s="747" t="s">
        <v>16620</v>
      </c>
      <c r="WOE32" s="747" t="s">
        <v>16621</v>
      </c>
      <c r="WOF32" s="747" t="s">
        <v>16622</v>
      </c>
      <c r="WOG32" s="747" t="s">
        <v>16623</v>
      </c>
      <c r="WOH32" s="747" t="s">
        <v>16624</v>
      </c>
      <c r="WOI32" s="747" t="s">
        <v>16625</v>
      </c>
      <c r="WOJ32" s="747" t="s">
        <v>16626</v>
      </c>
      <c r="WOK32" s="747" t="s">
        <v>16627</v>
      </c>
      <c r="WOL32" s="747" t="s">
        <v>16628</v>
      </c>
      <c r="WOM32" s="747" t="s">
        <v>16629</v>
      </c>
      <c r="WON32" s="747" t="s">
        <v>16630</v>
      </c>
      <c r="WOO32" s="747" t="s">
        <v>16631</v>
      </c>
      <c r="WOP32" s="747" t="s">
        <v>16632</v>
      </c>
      <c r="WOQ32" s="747" t="s">
        <v>16633</v>
      </c>
      <c r="WOR32" s="747" t="s">
        <v>16634</v>
      </c>
      <c r="WOS32" s="747" t="s">
        <v>16635</v>
      </c>
      <c r="WOT32" s="747" t="s">
        <v>16636</v>
      </c>
      <c r="WOU32" s="747" t="s">
        <v>16637</v>
      </c>
      <c r="WOV32" s="747" t="s">
        <v>16638</v>
      </c>
      <c r="WOW32" s="747" t="s">
        <v>16639</v>
      </c>
      <c r="WOX32" s="747" t="s">
        <v>16640</v>
      </c>
      <c r="WOY32" s="747" t="s">
        <v>16641</v>
      </c>
      <c r="WOZ32" s="747" t="s">
        <v>16642</v>
      </c>
      <c r="WPA32" s="747" t="s">
        <v>16643</v>
      </c>
      <c r="WPB32" s="747" t="s">
        <v>16644</v>
      </c>
      <c r="WPC32" s="747" t="s">
        <v>16645</v>
      </c>
      <c r="WPD32" s="747" t="s">
        <v>16646</v>
      </c>
      <c r="WPE32" s="747" t="s">
        <v>16647</v>
      </c>
      <c r="WPF32" s="747" t="s">
        <v>16648</v>
      </c>
      <c r="WPG32" s="747" t="s">
        <v>16649</v>
      </c>
      <c r="WPH32" s="747" t="s">
        <v>16650</v>
      </c>
      <c r="WPI32" s="747" t="s">
        <v>16651</v>
      </c>
      <c r="WPJ32" s="747" t="s">
        <v>16652</v>
      </c>
      <c r="WPK32" s="747" t="s">
        <v>16653</v>
      </c>
      <c r="WPL32" s="747" t="s">
        <v>16654</v>
      </c>
      <c r="WPM32" s="747" t="s">
        <v>16655</v>
      </c>
      <c r="WPN32" s="747" t="s">
        <v>16656</v>
      </c>
      <c r="WPO32" s="747" t="s">
        <v>16657</v>
      </c>
      <c r="WPP32" s="747" t="s">
        <v>16658</v>
      </c>
      <c r="WPQ32" s="747" t="s">
        <v>16659</v>
      </c>
      <c r="WPR32" s="747" t="s">
        <v>16660</v>
      </c>
      <c r="WPS32" s="747" t="s">
        <v>16661</v>
      </c>
      <c r="WPT32" s="747" t="s">
        <v>16662</v>
      </c>
      <c r="WPU32" s="747" t="s">
        <v>16663</v>
      </c>
      <c r="WPV32" s="747" t="s">
        <v>16664</v>
      </c>
      <c r="WPW32" s="747" t="s">
        <v>16665</v>
      </c>
      <c r="WPX32" s="747" t="s">
        <v>16666</v>
      </c>
      <c r="WPY32" s="747" t="s">
        <v>16667</v>
      </c>
      <c r="WPZ32" s="747" t="s">
        <v>16668</v>
      </c>
      <c r="WQA32" s="747" t="s">
        <v>16669</v>
      </c>
      <c r="WQB32" s="747" t="s">
        <v>16670</v>
      </c>
      <c r="WQC32" s="747" t="s">
        <v>16671</v>
      </c>
      <c r="WQD32" s="747" t="s">
        <v>16672</v>
      </c>
      <c r="WQE32" s="747" t="s">
        <v>16673</v>
      </c>
      <c r="WQF32" s="747" t="s">
        <v>16674</v>
      </c>
      <c r="WQG32" s="747" t="s">
        <v>16675</v>
      </c>
      <c r="WQH32" s="747" t="s">
        <v>16676</v>
      </c>
      <c r="WQI32" s="747" t="s">
        <v>16677</v>
      </c>
      <c r="WQJ32" s="747" t="s">
        <v>16678</v>
      </c>
      <c r="WQK32" s="747" t="s">
        <v>16679</v>
      </c>
      <c r="WQL32" s="747" t="s">
        <v>16680</v>
      </c>
      <c r="WQM32" s="747" t="s">
        <v>16681</v>
      </c>
      <c r="WQN32" s="747" t="s">
        <v>16682</v>
      </c>
      <c r="WQO32" s="747" t="s">
        <v>16683</v>
      </c>
      <c r="WQP32" s="747" t="s">
        <v>16684</v>
      </c>
      <c r="WQQ32" s="747" t="s">
        <v>16685</v>
      </c>
      <c r="WQR32" s="747" t="s">
        <v>16686</v>
      </c>
      <c r="WQS32" s="747" t="s">
        <v>16687</v>
      </c>
      <c r="WQT32" s="747" t="s">
        <v>16688</v>
      </c>
      <c r="WQU32" s="747" t="s">
        <v>16689</v>
      </c>
      <c r="WQV32" s="747" t="s">
        <v>16690</v>
      </c>
      <c r="WQW32" s="747" t="s">
        <v>16691</v>
      </c>
      <c r="WQX32" s="747" t="s">
        <v>16692</v>
      </c>
      <c r="WQY32" s="747" t="s">
        <v>16693</v>
      </c>
      <c r="WQZ32" s="747" t="s">
        <v>16694</v>
      </c>
      <c r="WRA32" s="747" t="s">
        <v>16695</v>
      </c>
      <c r="WRB32" s="747" t="s">
        <v>16696</v>
      </c>
      <c r="WRC32" s="747" t="s">
        <v>16697</v>
      </c>
      <c r="WRD32" s="747" t="s">
        <v>16698</v>
      </c>
      <c r="WRE32" s="747" t="s">
        <v>16699</v>
      </c>
      <c r="WRF32" s="747" t="s">
        <v>16700</v>
      </c>
      <c r="WRG32" s="747" t="s">
        <v>16701</v>
      </c>
      <c r="WRH32" s="747" t="s">
        <v>16702</v>
      </c>
      <c r="WRI32" s="747" t="s">
        <v>16703</v>
      </c>
      <c r="WRJ32" s="747" t="s">
        <v>16704</v>
      </c>
      <c r="WRK32" s="747" t="s">
        <v>16705</v>
      </c>
      <c r="WRL32" s="747" t="s">
        <v>16706</v>
      </c>
      <c r="WRM32" s="747" t="s">
        <v>16707</v>
      </c>
      <c r="WRN32" s="747" t="s">
        <v>16708</v>
      </c>
      <c r="WRO32" s="747" t="s">
        <v>16709</v>
      </c>
      <c r="WRP32" s="747" t="s">
        <v>16710</v>
      </c>
      <c r="WRQ32" s="747" t="s">
        <v>16711</v>
      </c>
      <c r="WRR32" s="747" t="s">
        <v>16712</v>
      </c>
      <c r="WRS32" s="747" t="s">
        <v>16713</v>
      </c>
      <c r="WRT32" s="747" t="s">
        <v>16714</v>
      </c>
      <c r="WRU32" s="747" t="s">
        <v>16715</v>
      </c>
      <c r="WRV32" s="747" t="s">
        <v>16716</v>
      </c>
      <c r="WRW32" s="747" t="s">
        <v>16717</v>
      </c>
      <c r="WRX32" s="747" t="s">
        <v>16718</v>
      </c>
      <c r="WRY32" s="747" t="s">
        <v>16719</v>
      </c>
      <c r="WRZ32" s="747" t="s">
        <v>16720</v>
      </c>
      <c r="WSA32" s="747" t="s">
        <v>16721</v>
      </c>
      <c r="WSB32" s="747" t="s">
        <v>16722</v>
      </c>
      <c r="WSC32" s="747" t="s">
        <v>16723</v>
      </c>
      <c r="WSD32" s="747" t="s">
        <v>16724</v>
      </c>
      <c r="WSE32" s="747" t="s">
        <v>16725</v>
      </c>
      <c r="WSF32" s="747" t="s">
        <v>16726</v>
      </c>
      <c r="WSG32" s="747" t="s">
        <v>16727</v>
      </c>
      <c r="WSH32" s="747" t="s">
        <v>16728</v>
      </c>
      <c r="WSI32" s="747" t="s">
        <v>16729</v>
      </c>
      <c r="WSJ32" s="747" t="s">
        <v>16730</v>
      </c>
      <c r="WSK32" s="747" t="s">
        <v>16731</v>
      </c>
      <c r="WSL32" s="747" t="s">
        <v>16732</v>
      </c>
      <c r="WSM32" s="747" t="s">
        <v>16733</v>
      </c>
      <c r="WSN32" s="747" t="s">
        <v>16734</v>
      </c>
      <c r="WSO32" s="747" t="s">
        <v>16735</v>
      </c>
      <c r="WSP32" s="747" t="s">
        <v>16736</v>
      </c>
      <c r="WSQ32" s="747" t="s">
        <v>16737</v>
      </c>
      <c r="WSR32" s="747" t="s">
        <v>16738</v>
      </c>
      <c r="WSS32" s="747" t="s">
        <v>16739</v>
      </c>
      <c r="WST32" s="747" t="s">
        <v>16740</v>
      </c>
      <c r="WSU32" s="747" t="s">
        <v>16741</v>
      </c>
      <c r="WSV32" s="747" t="s">
        <v>16742</v>
      </c>
      <c r="WSW32" s="747" t="s">
        <v>16743</v>
      </c>
      <c r="WSX32" s="747" t="s">
        <v>16744</v>
      </c>
      <c r="WSY32" s="747" t="s">
        <v>16745</v>
      </c>
      <c r="WSZ32" s="747" t="s">
        <v>16746</v>
      </c>
      <c r="WTA32" s="747" t="s">
        <v>16747</v>
      </c>
      <c r="WTB32" s="747" t="s">
        <v>16748</v>
      </c>
      <c r="WTC32" s="747" t="s">
        <v>16749</v>
      </c>
      <c r="WTD32" s="747" t="s">
        <v>16750</v>
      </c>
      <c r="WTE32" s="747" t="s">
        <v>16751</v>
      </c>
      <c r="WTF32" s="747" t="s">
        <v>16752</v>
      </c>
      <c r="WTG32" s="747" t="s">
        <v>16753</v>
      </c>
      <c r="WTH32" s="747" t="s">
        <v>16754</v>
      </c>
      <c r="WTI32" s="747" t="s">
        <v>16755</v>
      </c>
      <c r="WTJ32" s="747" t="s">
        <v>16756</v>
      </c>
      <c r="WTK32" s="747" t="s">
        <v>16757</v>
      </c>
      <c r="WTL32" s="747" t="s">
        <v>16758</v>
      </c>
      <c r="WTM32" s="747" t="s">
        <v>16759</v>
      </c>
      <c r="WTN32" s="747" t="s">
        <v>16760</v>
      </c>
      <c r="WTO32" s="747" t="s">
        <v>16761</v>
      </c>
      <c r="WTP32" s="747" t="s">
        <v>16762</v>
      </c>
      <c r="WTQ32" s="747" t="s">
        <v>16763</v>
      </c>
      <c r="WTR32" s="747" t="s">
        <v>16764</v>
      </c>
      <c r="WTS32" s="747" t="s">
        <v>16765</v>
      </c>
      <c r="WTT32" s="747" t="s">
        <v>16766</v>
      </c>
      <c r="WTU32" s="747" t="s">
        <v>16767</v>
      </c>
      <c r="WTV32" s="747" t="s">
        <v>16768</v>
      </c>
      <c r="WTW32" s="747" t="s">
        <v>16769</v>
      </c>
      <c r="WTX32" s="747" t="s">
        <v>16770</v>
      </c>
      <c r="WTY32" s="747" t="s">
        <v>16771</v>
      </c>
      <c r="WTZ32" s="747" t="s">
        <v>16772</v>
      </c>
      <c r="WUA32" s="747" t="s">
        <v>16773</v>
      </c>
      <c r="WUB32" s="747" t="s">
        <v>16774</v>
      </c>
      <c r="WUC32" s="747" t="s">
        <v>16775</v>
      </c>
      <c r="WUD32" s="747" t="s">
        <v>16776</v>
      </c>
      <c r="WUE32" s="747" t="s">
        <v>16777</v>
      </c>
      <c r="WUF32" s="747" t="s">
        <v>16778</v>
      </c>
      <c r="WUG32" s="747" t="s">
        <v>16779</v>
      </c>
      <c r="WUH32" s="747" t="s">
        <v>16780</v>
      </c>
      <c r="WUI32" s="747" t="s">
        <v>16781</v>
      </c>
      <c r="WUJ32" s="747" t="s">
        <v>16782</v>
      </c>
      <c r="WUK32" s="747" t="s">
        <v>16783</v>
      </c>
      <c r="WUL32" s="747" t="s">
        <v>16784</v>
      </c>
      <c r="WUM32" s="747" t="s">
        <v>16785</v>
      </c>
      <c r="WUN32" s="747" t="s">
        <v>16786</v>
      </c>
      <c r="WUO32" s="747" t="s">
        <v>16787</v>
      </c>
      <c r="WUP32" s="747" t="s">
        <v>16788</v>
      </c>
      <c r="WUQ32" s="747" t="s">
        <v>16789</v>
      </c>
      <c r="WUR32" s="747" t="s">
        <v>16790</v>
      </c>
      <c r="WUS32" s="747" t="s">
        <v>16791</v>
      </c>
      <c r="WUT32" s="747" t="s">
        <v>16792</v>
      </c>
      <c r="WUU32" s="747" t="s">
        <v>16793</v>
      </c>
      <c r="WUV32" s="747" t="s">
        <v>16794</v>
      </c>
      <c r="WUW32" s="747" t="s">
        <v>16795</v>
      </c>
      <c r="WUX32" s="747" t="s">
        <v>16796</v>
      </c>
      <c r="WUY32" s="747" t="s">
        <v>16797</v>
      </c>
      <c r="WUZ32" s="747" t="s">
        <v>16798</v>
      </c>
      <c r="WVA32" s="747" t="s">
        <v>16799</v>
      </c>
      <c r="WVB32" s="747" t="s">
        <v>16800</v>
      </c>
      <c r="WVC32" s="747" t="s">
        <v>16801</v>
      </c>
      <c r="WVD32" s="747" t="s">
        <v>16802</v>
      </c>
      <c r="WVE32" s="747" t="s">
        <v>16803</v>
      </c>
      <c r="WVF32" s="747" t="s">
        <v>16804</v>
      </c>
      <c r="WVG32" s="747" t="s">
        <v>16805</v>
      </c>
      <c r="WVH32" s="747" t="s">
        <v>16806</v>
      </c>
      <c r="WVI32" s="747" t="s">
        <v>16807</v>
      </c>
      <c r="WVJ32" s="747" t="s">
        <v>16808</v>
      </c>
      <c r="WVK32" s="747" t="s">
        <v>16809</v>
      </c>
      <c r="WVL32" s="747" t="s">
        <v>16810</v>
      </c>
      <c r="WVM32" s="747" t="s">
        <v>16811</v>
      </c>
      <c r="WVN32" s="747" t="s">
        <v>16812</v>
      </c>
      <c r="WVO32" s="747" t="s">
        <v>16813</v>
      </c>
      <c r="WVP32" s="747" t="s">
        <v>16814</v>
      </c>
      <c r="WVQ32" s="747" t="s">
        <v>16815</v>
      </c>
      <c r="WVR32" s="747" t="s">
        <v>16816</v>
      </c>
      <c r="WVS32" s="747" t="s">
        <v>16817</v>
      </c>
      <c r="WVT32" s="747" t="s">
        <v>16818</v>
      </c>
      <c r="WVU32" s="747" t="s">
        <v>16819</v>
      </c>
      <c r="WVV32" s="747" t="s">
        <v>16820</v>
      </c>
      <c r="WVW32" s="747" t="s">
        <v>16821</v>
      </c>
      <c r="WVX32" s="747" t="s">
        <v>16822</v>
      </c>
      <c r="WVY32" s="747" t="s">
        <v>16823</v>
      </c>
      <c r="WVZ32" s="747" t="s">
        <v>16824</v>
      </c>
      <c r="WWA32" s="747" t="s">
        <v>16825</v>
      </c>
      <c r="WWB32" s="747" t="s">
        <v>16826</v>
      </c>
      <c r="WWC32" s="747" t="s">
        <v>16827</v>
      </c>
      <c r="WWD32" s="747" t="s">
        <v>16828</v>
      </c>
      <c r="WWE32" s="747" t="s">
        <v>16829</v>
      </c>
      <c r="WWF32" s="747" t="s">
        <v>16830</v>
      </c>
      <c r="WWG32" s="747" t="s">
        <v>16831</v>
      </c>
      <c r="WWH32" s="747" t="s">
        <v>16832</v>
      </c>
      <c r="WWI32" s="747" t="s">
        <v>16833</v>
      </c>
      <c r="WWJ32" s="747" t="s">
        <v>16834</v>
      </c>
      <c r="WWK32" s="747" t="s">
        <v>16835</v>
      </c>
      <c r="WWL32" s="747" t="s">
        <v>16836</v>
      </c>
      <c r="WWM32" s="747" t="s">
        <v>16837</v>
      </c>
      <c r="WWN32" s="747" t="s">
        <v>16838</v>
      </c>
      <c r="WWO32" s="747" t="s">
        <v>16839</v>
      </c>
      <c r="WWP32" s="747" t="s">
        <v>16840</v>
      </c>
      <c r="WWQ32" s="747" t="s">
        <v>16841</v>
      </c>
      <c r="WWR32" s="747" t="s">
        <v>16842</v>
      </c>
      <c r="WWS32" s="747" t="s">
        <v>16843</v>
      </c>
      <c r="WWT32" s="747" t="s">
        <v>16844</v>
      </c>
      <c r="WWU32" s="747" t="s">
        <v>16845</v>
      </c>
      <c r="WWV32" s="747" t="s">
        <v>16846</v>
      </c>
      <c r="WWW32" s="747" t="s">
        <v>16847</v>
      </c>
      <c r="WWX32" s="747" t="s">
        <v>16848</v>
      </c>
      <c r="WWY32" s="747" t="s">
        <v>16849</v>
      </c>
      <c r="WWZ32" s="747" t="s">
        <v>16850</v>
      </c>
      <c r="WXA32" s="747" t="s">
        <v>16851</v>
      </c>
      <c r="WXB32" s="747" t="s">
        <v>16852</v>
      </c>
      <c r="WXC32" s="747" t="s">
        <v>16853</v>
      </c>
      <c r="WXD32" s="747" t="s">
        <v>16854</v>
      </c>
      <c r="WXE32" s="747" t="s">
        <v>16855</v>
      </c>
      <c r="WXF32" s="747" t="s">
        <v>16856</v>
      </c>
      <c r="WXG32" s="747" t="s">
        <v>16857</v>
      </c>
      <c r="WXH32" s="747" t="s">
        <v>16858</v>
      </c>
      <c r="WXI32" s="747" t="s">
        <v>16859</v>
      </c>
      <c r="WXJ32" s="747" t="s">
        <v>16860</v>
      </c>
      <c r="WXK32" s="747" t="s">
        <v>16861</v>
      </c>
      <c r="WXL32" s="747" t="s">
        <v>16862</v>
      </c>
      <c r="WXM32" s="747" t="s">
        <v>16863</v>
      </c>
      <c r="WXN32" s="747" t="s">
        <v>16864</v>
      </c>
      <c r="WXO32" s="747" t="s">
        <v>16865</v>
      </c>
      <c r="WXP32" s="747" t="s">
        <v>16866</v>
      </c>
      <c r="WXQ32" s="747" t="s">
        <v>16867</v>
      </c>
      <c r="WXR32" s="747" t="s">
        <v>16868</v>
      </c>
      <c r="WXS32" s="747" t="s">
        <v>16869</v>
      </c>
      <c r="WXT32" s="747" t="s">
        <v>16870</v>
      </c>
      <c r="WXU32" s="747" t="s">
        <v>16871</v>
      </c>
      <c r="WXV32" s="747" t="s">
        <v>16872</v>
      </c>
      <c r="WXW32" s="747" t="s">
        <v>16873</v>
      </c>
      <c r="WXX32" s="747" t="s">
        <v>16874</v>
      </c>
      <c r="WXY32" s="747" t="s">
        <v>16875</v>
      </c>
      <c r="WXZ32" s="747" t="s">
        <v>16876</v>
      </c>
      <c r="WYA32" s="747" t="s">
        <v>16877</v>
      </c>
      <c r="WYB32" s="747" t="s">
        <v>16878</v>
      </c>
      <c r="WYC32" s="747" t="s">
        <v>16879</v>
      </c>
      <c r="WYD32" s="747" t="s">
        <v>16880</v>
      </c>
      <c r="WYE32" s="747" t="s">
        <v>16881</v>
      </c>
      <c r="WYF32" s="747" t="s">
        <v>16882</v>
      </c>
      <c r="WYG32" s="747" t="s">
        <v>16883</v>
      </c>
      <c r="WYH32" s="747" t="s">
        <v>16884</v>
      </c>
      <c r="WYI32" s="747" t="s">
        <v>16885</v>
      </c>
      <c r="WYJ32" s="747" t="s">
        <v>16886</v>
      </c>
      <c r="WYK32" s="747" t="s">
        <v>16887</v>
      </c>
      <c r="WYL32" s="747" t="s">
        <v>16888</v>
      </c>
      <c r="WYM32" s="747" t="s">
        <v>16889</v>
      </c>
      <c r="WYN32" s="747" t="s">
        <v>16890</v>
      </c>
      <c r="WYO32" s="747" t="s">
        <v>16891</v>
      </c>
      <c r="WYP32" s="747" t="s">
        <v>16892</v>
      </c>
      <c r="WYQ32" s="747" t="s">
        <v>16893</v>
      </c>
      <c r="WYR32" s="747" t="s">
        <v>16894</v>
      </c>
      <c r="WYS32" s="747" t="s">
        <v>16895</v>
      </c>
      <c r="WYT32" s="747" t="s">
        <v>16896</v>
      </c>
      <c r="WYU32" s="747" t="s">
        <v>16897</v>
      </c>
      <c r="WYV32" s="747" t="s">
        <v>16898</v>
      </c>
      <c r="WYW32" s="747" t="s">
        <v>16899</v>
      </c>
      <c r="WYX32" s="747" t="s">
        <v>16900</v>
      </c>
      <c r="WYY32" s="747" t="s">
        <v>16901</v>
      </c>
      <c r="WYZ32" s="747" t="s">
        <v>16902</v>
      </c>
      <c r="WZA32" s="747" t="s">
        <v>16903</v>
      </c>
      <c r="WZB32" s="747" t="s">
        <v>16904</v>
      </c>
      <c r="WZC32" s="747" t="s">
        <v>16905</v>
      </c>
      <c r="WZD32" s="747" t="s">
        <v>16906</v>
      </c>
      <c r="WZE32" s="747" t="s">
        <v>16907</v>
      </c>
      <c r="WZF32" s="747" t="s">
        <v>16908</v>
      </c>
      <c r="WZG32" s="747" t="s">
        <v>16909</v>
      </c>
      <c r="WZH32" s="747" t="s">
        <v>16910</v>
      </c>
      <c r="WZI32" s="747" t="s">
        <v>16911</v>
      </c>
      <c r="WZJ32" s="747" t="s">
        <v>16912</v>
      </c>
      <c r="WZK32" s="747" t="s">
        <v>16913</v>
      </c>
      <c r="WZL32" s="747" t="s">
        <v>16914</v>
      </c>
      <c r="WZM32" s="747" t="s">
        <v>16915</v>
      </c>
      <c r="WZN32" s="747" t="s">
        <v>16916</v>
      </c>
      <c r="WZO32" s="747" t="s">
        <v>16917</v>
      </c>
      <c r="WZP32" s="747" t="s">
        <v>16918</v>
      </c>
      <c r="WZQ32" s="747" t="s">
        <v>16919</v>
      </c>
      <c r="WZR32" s="747" t="s">
        <v>16920</v>
      </c>
      <c r="WZS32" s="747" t="s">
        <v>16921</v>
      </c>
      <c r="WZT32" s="747" t="s">
        <v>16922</v>
      </c>
      <c r="WZU32" s="747" t="s">
        <v>16923</v>
      </c>
      <c r="WZV32" s="747" t="s">
        <v>16924</v>
      </c>
      <c r="WZW32" s="747" t="s">
        <v>16925</v>
      </c>
      <c r="WZX32" s="747" t="s">
        <v>16926</v>
      </c>
      <c r="WZY32" s="747" t="s">
        <v>16927</v>
      </c>
      <c r="WZZ32" s="747" t="s">
        <v>16928</v>
      </c>
      <c r="XAA32" s="747" t="s">
        <v>16929</v>
      </c>
      <c r="XAB32" s="747" t="s">
        <v>16930</v>
      </c>
      <c r="XAC32" s="747" t="s">
        <v>16931</v>
      </c>
      <c r="XAD32" s="747" t="s">
        <v>16932</v>
      </c>
      <c r="XAE32" s="747" t="s">
        <v>16933</v>
      </c>
      <c r="XAF32" s="747" t="s">
        <v>16934</v>
      </c>
      <c r="XAG32" s="747" t="s">
        <v>16935</v>
      </c>
      <c r="XAH32" s="747" t="s">
        <v>16936</v>
      </c>
      <c r="XAI32" s="747" t="s">
        <v>16937</v>
      </c>
      <c r="XAJ32" s="747" t="s">
        <v>16938</v>
      </c>
      <c r="XAK32" s="747" t="s">
        <v>16939</v>
      </c>
      <c r="XAL32" s="747" t="s">
        <v>16940</v>
      </c>
      <c r="XAM32" s="747" t="s">
        <v>16941</v>
      </c>
      <c r="XAN32" s="747" t="s">
        <v>16942</v>
      </c>
      <c r="XAO32" s="747" t="s">
        <v>16943</v>
      </c>
      <c r="XAP32" s="747" t="s">
        <v>16944</v>
      </c>
      <c r="XAQ32" s="747" t="s">
        <v>16945</v>
      </c>
      <c r="XAR32" s="747" t="s">
        <v>16946</v>
      </c>
      <c r="XAS32" s="747" t="s">
        <v>16947</v>
      </c>
      <c r="XAT32" s="747" t="s">
        <v>16948</v>
      </c>
      <c r="XAU32" s="747" t="s">
        <v>16949</v>
      </c>
      <c r="XAV32" s="747" t="s">
        <v>16950</v>
      </c>
      <c r="XAW32" s="747" t="s">
        <v>16951</v>
      </c>
      <c r="XAX32" s="747" t="s">
        <v>16952</v>
      </c>
      <c r="XAY32" s="747" t="s">
        <v>16953</v>
      </c>
      <c r="XAZ32" s="747" t="s">
        <v>16954</v>
      </c>
      <c r="XBA32" s="747" t="s">
        <v>16955</v>
      </c>
      <c r="XBB32" s="747" t="s">
        <v>16956</v>
      </c>
      <c r="XBC32" s="747" t="s">
        <v>16957</v>
      </c>
      <c r="XBD32" s="747" t="s">
        <v>16958</v>
      </c>
      <c r="XBE32" s="747" t="s">
        <v>16959</v>
      </c>
      <c r="XBF32" s="747" t="s">
        <v>16960</v>
      </c>
      <c r="XBG32" s="747" t="s">
        <v>16961</v>
      </c>
      <c r="XBH32" s="747" t="s">
        <v>16962</v>
      </c>
      <c r="XBI32" s="747" t="s">
        <v>16963</v>
      </c>
      <c r="XBJ32" s="747" t="s">
        <v>16964</v>
      </c>
      <c r="XBK32" s="747" t="s">
        <v>16965</v>
      </c>
      <c r="XBL32" s="747" t="s">
        <v>16966</v>
      </c>
      <c r="XBM32" s="747" t="s">
        <v>16967</v>
      </c>
      <c r="XBN32" s="747" t="s">
        <v>16968</v>
      </c>
      <c r="XBO32" s="747" t="s">
        <v>16969</v>
      </c>
      <c r="XBP32" s="747" t="s">
        <v>16970</v>
      </c>
      <c r="XBQ32" s="747" t="s">
        <v>16971</v>
      </c>
      <c r="XBR32" s="747" t="s">
        <v>16972</v>
      </c>
      <c r="XBS32" s="747" t="s">
        <v>16973</v>
      </c>
      <c r="XBT32" s="747" t="s">
        <v>16974</v>
      </c>
      <c r="XBU32" s="747" t="s">
        <v>16975</v>
      </c>
      <c r="XBV32" s="747" t="s">
        <v>16976</v>
      </c>
      <c r="XBW32" s="747" t="s">
        <v>16977</v>
      </c>
      <c r="XBX32" s="747" t="s">
        <v>16978</v>
      </c>
      <c r="XBY32" s="747" t="s">
        <v>16979</v>
      </c>
      <c r="XBZ32" s="747" t="s">
        <v>16980</v>
      </c>
      <c r="XCA32" s="747" t="s">
        <v>16981</v>
      </c>
      <c r="XCB32" s="747" t="s">
        <v>16982</v>
      </c>
      <c r="XCC32" s="747" t="s">
        <v>16983</v>
      </c>
      <c r="XCD32" s="747" t="s">
        <v>16984</v>
      </c>
      <c r="XCE32" s="747" t="s">
        <v>16985</v>
      </c>
      <c r="XCF32" s="747" t="s">
        <v>16986</v>
      </c>
      <c r="XCG32" s="747" t="s">
        <v>16987</v>
      </c>
      <c r="XCH32" s="747" t="s">
        <v>16988</v>
      </c>
      <c r="XCI32" s="747" t="s">
        <v>16989</v>
      </c>
      <c r="XCJ32" s="747" t="s">
        <v>16990</v>
      </c>
      <c r="XCK32" s="747" t="s">
        <v>16991</v>
      </c>
      <c r="XCL32" s="747" t="s">
        <v>16992</v>
      </c>
      <c r="XCM32" s="747" t="s">
        <v>16993</v>
      </c>
      <c r="XCN32" s="747" t="s">
        <v>16994</v>
      </c>
      <c r="XCO32" s="747" t="s">
        <v>16995</v>
      </c>
      <c r="XCP32" s="747" t="s">
        <v>16996</v>
      </c>
      <c r="XCQ32" s="747" t="s">
        <v>16997</v>
      </c>
      <c r="XCR32" s="747" t="s">
        <v>16998</v>
      </c>
      <c r="XCS32" s="747" t="s">
        <v>16999</v>
      </c>
      <c r="XCT32" s="747" t="s">
        <v>17000</v>
      </c>
      <c r="XCU32" s="747" t="s">
        <v>17001</v>
      </c>
      <c r="XCV32" s="747" t="s">
        <v>17002</v>
      </c>
      <c r="XCW32" s="747" t="s">
        <v>17003</v>
      </c>
      <c r="XCX32" s="747" t="s">
        <v>17004</v>
      </c>
      <c r="XCY32" s="747" t="s">
        <v>17005</v>
      </c>
      <c r="XCZ32" s="747" t="s">
        <v>17006</v>
      </c>
      <c r="XDA32" s="747" t="s">
        <v>17007</v>
      </c>
      <c r="XDB32" s="747" t="s">
        <v>17008</v>
      </c>
      <c r="XDC32" s="747" t="s">
        <v>17009</v>
      </c>
      <c r="XDD32" s="747" t="s">
        <v>17010</v>
      </c>
      <c r="XDE32" s="747" t="s">
        <v>17011</v>
      </c>
      <c r="XDF32" s="747" t="s">
        <v>17012</v>
      </c>
      <c r="XDG32" s="747" t="s">
        <v>17013</v>
      </c>
      <c r="XDH32" s="747" t="s">
        <v>17014</v>
      </c>
      <c r="XDI32" s="747" t="s">
        <v>17015</v>
      </c>
      <c r="XDJ32" s="747" t="s">
        <v>17016</v>
      </c>
      <c r="XDK32" s="747" t="s">
        <v>17017</v>
      </c>
      <c r="XDL32" s="747" t="s">
        <v>17018</v>
      </c>
      <c r="XDM32" s="747" t="s">
        <v>17019</v>
      </c>
      <c r="XDN32" s="747" t="s">
        <v>17020</v>
      </c>
      <c r="XDO32" s="747" t="s">
        <v>17021</v>
      </c>
      <c r="XDP32" s="747" t="s">
        <v>17022</v>
      </c>
      <c r="XDQ32" s="747" t="s">
        <v>17023</v>
      </c>
      <c r="XDR32" s="747" t="s">
        <v>17024</v>
      </c>
      <c r="XDS32" s="747" t="s">
        <v>17025</v>
      </c>
      <c r="XDT32" s="747" t="s">
        <v>17026</v>
      </c>
      <c r="XDU32" s="747" t="s">
        <v>17027</v>
      </c>
      <c r="XDV32" s="747" t="s">
        <v>17028</v>
      </c>
      <c r="XDW32" s="747" t="s">
        <v>17029</v>
      </c>
      <c r="XDX32" s="747" t="s">
        <v>17030</v>
      </c>
      <c r="XDY32" s="747" t="s">
        <v>17031</v>
      </c>
      <c r="XDZ32" s="747" t="s">
        <v>17032</v>
      </c>
      <c r="XEA32" s="747" t="s">
        <v>17033</v>
      </c>
      <c r="XEB32" s="747" t="s">
        <v>17034</v>
      </c>
      <c r="XEC32" s="747" t="s">
        <v>17035</v>
      </c>
      <c r="XED32" s="747" t="s">
        <v>17036</v>
      </c>
      <c r="XEE32" s="747" t="s">
        <v>17037</v>
      </c>
      <c r="XEF32" s="747" t="s">
        <v>17038</v>
      </c>
      <c r="XEG32" s="747" t="s">
        <v>17039</v>
      </c>
      <c r="XEH32" s="747" t="s">
        <v>17040</v>
      </c>
      <c r="XEI32" s="747" t="s">
        <v>17041</v>
      </c>
      <c r="XEJ32" s="747" t="s">
        <v>17042</v>
      </c>
      <c r="XEK32" s="747" t="s">
        <v>17043</v>
      </c>
      <c r="XEL32" s="747" t="s">
        <v>17044</v>
      </c>
      <c r="XEM32" s="747" t="s">
        <v>17045</v>
      </c>
      <c r="XEN32" s="747" t="s">
        <v>17046</v>
      </c>
      <c r="XEO32" s="747" t="s">
        <v>17047</v>
      </c>
      <c r="XEP32" s="747" t="s">
        <v>17048</v>
      </c>
      <c r="XEQ32" s="747" t="s">
        <v>17049</v>
      </c>
      <c r="XER32" s="747" t="s">
        <v>17050</v>
      </c>
      <c r="XES32" s="747" t="s">
        <v>17051</v>
      </c>
      <c r="XET32" s="747" t="s">
        <v>17052</v>
      </c>
      <c r="XEU32" s="747" t="s">
        <v>17053</v>
      </c>
      <c r="XEV32" s="747" t="s">
        <v>17054</v>
      </c>
      <c r="XEW32" s="747" t="s">
        <v>17055</v>
      </c>
      <c r="XEX32" s="747" t="s">
        <v>17056</v>
      </c>
      <c r="XEY32" s="747" t="s">
        <v>17057</v>
      </c>
      <c r="XEZ32" s="747" t="s">
        <v>17058</v>
      </c>
      <c r="XFA32" s="747" t="s">
        <v>17059</v>
      </c>
      <c r="XFB32" s="747" t="s">
        <v>17060</v>
      </c>
      <c r="XFC32" s="747" t="s">
        <v>17061</v>
      </c>
      <c r="XFD32" s="747" t="s">
        <v>17062</v>
      </c>
    </row>
    <row r="33" spans="1:13" s="757" customFormat="1">
      <c r="A33" s="757" t="s">
        <v>17235</v>
      </c>
      <c r="C33" s="757" t="s">
        <v>17457</v>
      </c>
      <c r="D33" s="757" t="s">
        <v>17458</v>
      </c>
      <c r="E33" s="757" t="s">
        <v>17459</v>
      </c>
      <c r="F33" s="757" t="s">
        <v>17460</v>
      </c>
      <c r="G33" s="757" t="s">
        <v>17461</v>
      </c>
      <c r="H33" s="761">
        <v>495605</v>
      </c>
      <c r="I33" s="760">
        <v>44407</v>
      </c>
      <c r="J33" s="760">
        <v>44501</v>
      </c>
      <c r="K33" s="757" t="s">
        <v>17462</v>
      </c>
      <c r="L33" s="757" t="s">
        <v>159</v>
      </c>
      <c r="M33" s="757" t="s">
        <v>17463</v>
      </c>
    </row>
    <row r="34" spans="1:13">
      <c r="A34" s="757" t="s">
        <v>17235</v>
      </c>
      <c r="B34" s="757"/>
      <c r="C34" s="757" t="s">
        <v>17464</v>
      </c>
      <c r="D34" s="757" t="s">
        <v>17458</v>
      </c>
      <c r="E34" s="757" t="s">
        <v>17465</v>
      </c>
      <c r="F34" s="757" t="s">
        <v>17466</v>
      </c>
      <c r="G34" s="757" t="s">
        <v>17467</v>
      </c>
      <c r="H34" s="762">
        <v>6000</v>
      </c>
      <c r="I34" s="760">
        <v>44431</v>
      </c>
      <c r="J34" s="760">
        <v>44531</v>
      </c>
      <c r="K34" s="757" t="s">
        <v>17462</v>
      </c>
      <c r="L34" s="757" t="s">
        <v>159</v>
      </c>
      <c r="M34" s="757"/>
    </row>
    <row r="35" spans="1:13" ht="28.8">
      <c r="A35" s="757" t="s">
        <v>17468</v>
      </c>
      <c r="B35" s="757"/>
      <c r="C35" s="757" t="s">
        <v>17457</v>
      </c>
      <c r="D35" s="757" t="s">
        <v>17469</v>
      </c>
      <c r="E35" s="757" t="s">
        <v>17470</v>
      </c>
      <c r="F35" s="757" t="s">
        <v>17471</v>
      </c>
      <c r="G35" s="757" t="s">
        <v>17472</v>
      </c>
      <c r="H35" s="761">
        <v>10000</v>
      </c>
      <c r="I35" s="760">
        <v>44466</v>
      </c>
      <c r="J35" s="760">
        <v>44531</v>
      </c>
      <c r="K35" s="760" t="s">
        <v>17462</v>
      </c>
      <c r="L35" s="757" t="s">
        <v>159</v>
      </c>
      <c r="M35" s="757"/>
    </row>
    <row r="36" spans="1:13">
      <c r="A36" s="757"/>
      <c r="B36" s="757"/>
      <c r="C36" s="757"/>
      <c r="D36" s="757"/>
      <c r="E36" s="757"/>
      <c r="F36" s="757"/>
      <c r="G36" s="757"/>
      <c r="H36" s="761"/>
      <c r="I36" s="760"/>
      <c r="J36" s="760"/>
      <c r="K36" s="757"/>
      <c r="L36" s="757"/>
      <c r="M36" s="757"/>
    </row>
    <row r="37" spans="1:13">
      <c r="A37" s="757"/>
      <c r="B37" s="757"/>
      <c r="C37" s="757"/>
      <c r="D37" s="757"/>
      <c r="E37" s="757"/>
      <c r="F37" s="757"/>
      <c r="G37" s="764"/>
      <c r="H37" s="764"/>
      <c r="I37" s="764"/>
      <c r="J37" s="757"/>
      <c r="K37" s="757"/>
      <c r="L37" s="757"/>
      <c r="M37" s="757"/>
    </row>
    <row r="38" spans="1:13">
      <c r="A38" s="757"/>
      <c r="B38" s="757"/>
      <c r="C38" s="757"/>
      <c r="D38" s="757"/>
      <c r="E38" s="757"/>
      <c r="F38" s="757"/>
      <c r="G38" s="764"/>
      <c r="H38" s="764"/>
      <c r="I38" s="764"/>
      <c r="J38" s="757"/>
      <c r="K38" s="757"/>
      <c r="L38" s="757"/>
      <c r="M38" s="757"/>
    </row>
    <row r="39" spans="1:13">
      <c r="A39" s="757"/>
      <c r="B39" s="757"/>
      <c r="C39" s="757"/>
      <c r="D39" s="757"/>
      <c r="E39" s="757"/>
      <c r="F39" s="757"/>
      <c r="G39" s="764"/>
      <c r="H39" s="764"/>
      <c r="I39" s="764"/>
      <c r="J39" s="757"/>
      <c r="K39" s="757"/>
      <c r="L39" s="757"/>
      <c r="M39" s="757"/>
    </row>
    <row r="40" spans="1:13">
      <c r="A40" s="757"/>
      <c r="B40" s="757"/>
      <c r="C40" s="757"/>
      <c r="D40" s="757"/>
      <c r="E40" s="757"/>
      <c r="F40" s="757"/>
      <c r="G40" s="764"/>
      <c r="H40" s="764"/>
      <c r="I40" s="764"/>
      <c r="J40" s="757"/>
      <c r="K40" s="757"/>
      <c r="L40" s="757"/>
      <c r="M40" s="757"/>
    </row>
    <row r="41" spans="1:13">
      <c r="G41" s="750"/>
      <c r="H41" s="750"/>
      <c r="I41" s="750"/>
    </row>
    <row r="42" spans="1:13">
      <c r="G42" s="750"/>
      <c r="H42" s="750"/>
      <c r="I42" s="750"/>
    </row>
    <row r="43" spans="1:13" s="751" customFormat="1">
      <c r="A43" s="925" t="s">
        <v>17063</v>
      </c>
      <c r="B43" s="925"/>
      <c r="C43" s="925"/>
      <c r="D43" s="925"/>
      <c r="E43" s="925"/>
      <c r="F43" s="925"/>
      <c r="G43" s="925"/>
      <c r="H43" s="746"/>
      <c r="I43" s="746"/>
      <c r="J43" s="746"/>
      <c r="K43" s="746"/>
      <c r="L43" s="746"/>
      <c r="M43" s="746"/>
    </row>
    <row r="44" spans="1:13">
      <c r="A44" s="744" t="s">
        <v>690</v>
      </c>
      <c r="B44" s="744" t="s">
        <v>17064</v>
      </c>
      <c r="C44" s="744" t="s">
        <v>17065</v>
      </c>
      <c r="D44" s="744" t="s">
        <v>17066</v>
      </c>
      <c r="E44" s="744" t="s">
        <v>17067</v>
      </c>
      <c r="F44" s="744" t="s">
        <v>17068</v>
      </c>
      <c r="G44" s="757"/>
      <c r="H44" s="757"/>
      <c r="I44" s="757"/>
      <c r="J44" s="757"/>
      <c r="K44" s="757"/>
      <c r="L44" s="757"/>
    </row>
    <row r="45" spans="1:13">
      <c r="A45" s="757"/>
      <c r="B45" s="757"/>
      <c r="C45" s="757"/>
      <c r="D45" s="757"/>
      <c r="E45" s="757"/>
      <c r="F45" s="757"/>
      <c r="G45" s="757"/>
      <c r="H45" s="757"/>
      <c r="I45" s="757"/>
      <c r="J45" s="757"/>
      <c r="K45" s="757"/>
      <c r="L45" s="757"/>
    </row>
    <row r="46" spans="1:13">
      <c r="A46" s="757"/>
      <c r="B46" s="757"/>
      <c r="C46" s="757"/>
      <c r="D46" s="757"/>
      <c r="E46" s="757"/>
      <c r="F46" s="757"/>
      <c r="G46" s="757"/>
      <c r="H46" s="757"/>
      <c r="I46" s="757"/>
      <c r="J46" s="757"/>
      <c r="K46" s="757"/>
      <c r="L46" s="757"/>
    </row>
    <row r="47" spans="1:13">
      <c r="A47" s="757"/>
      <c r="B47" s="757"/>
      <c r="C47" s="757"/>
      <c r="D47" s="757"/>
      <c r="E47" s="757"/>
      <c r="F47" s="757"/>
      <c r="G47" s="757"/>
      <c r="H47" s="757"/>
      <c r="I47" s="757"/>
      <c r="J47" s="757"/>
      <c r="K47" s="757"/>
      <c r="L47" s="757"/>
    </row>
    <row r="48" spans="1:13">
      <c r="A48" s="757"/>
      <c r="B48" s="757"/>
      <c r="C48" s="757"/>
      <c r="D48" s="757"/>
      <c r="E48" s="757"/>
      <c r="F48" s="757"/>
      <c r="G48" s="757"/>
      <c r="H48" s="757"/>
      <c r="I48" s="757"/>
      <c r="J48" s="757"/>
      <c r="K48" s="757"/>
      <c r="L48" s="757"/>
    </row>
    <row r="49" spans="1:12">
      <c r="A49" s="757"/>
      <c r="B49" s="757"/>
      <c r="C49" s="757"/>
      <c r="D49" s="757"/>
      <c r="E49" s="757"/>
      <c r="F49" s="757"/>
      <c r="G49" s="757"/>
      <c r="H49" s="757"/>
      <c r="I49" s="757"/>
      <c r="J49" s="757"/>
      <c r="K49" s="757"/>
      <c r="L49" s="757"/>
    </row>
    <row r="50" spans="1:12">
      <c r="A50" s="757"/>
      <c r="B50" s="757"/>
      <c r="C50" s="757"/>
      <c r="D50" s="757"/>
      <c r="E50" s="757"/>
      <c r="F50" s="757"/>
      <c r="G50" s="757"/>
      <c r="H50" s="757"/>
      <c r="I50" s="757"/>
      <c r="J50" s="757"/>
      <c r="K50" s="757"/>
      <c r="L50" s="757"/>
    </row>
    <row r="52" spans="1:12" s="751" customFormat="1">
      <c r="A52" s="925" t="s">
        <v>17069</v>
      </c>
      <c r="B52" s="925"/>
      <c r="C52" s="925"/>
      <c r="D52" s="925"/>
      <c r="E52" s="925"/>
    </row>
    <row r="53" spans="1:12">
      <c r="A53" s="752" t="s">
        <v>17070</v>
      </c>
      <c r="B53" s="752" t="s">
        <v>17071</v>
      </c>
      <c r="C53" s="752" t="s">
        <v>157</v>
      </c>
      <c r="D53" s="752" t="s">
        <v>441</v>
      </c>
    </row>
    <row r="54" spans="1:12">
      <c r="A54" s="757"/>
      <c r="B54" s="757"/>
      <c r="C54" s="760"/>
      <c r="D54" s="757"/>
    </row>
    <row r="55" spans="1:12">
      <c r="A55" s="757"/>
      <c r="B55" s="757"/>
      <c r="C55" s="760"/>
      <c r="D55" s="757"/>
    </row>
    <row r="56" spans="1:12">
      <c r="A56" s="757"/>
      <c r="B56" s="757"/>
      <c r="C56" s="757"/>
      <c r="D56" s="757"/>
    </row>
    <row r="57" spans="1:12">
      <c r="A57" s="757"/>
      <c r="B57" s="757"/>
      <c r="C57" s="757"/>
      <c r="D57" s="757"/>
    </row>
    <row r="58" spans="1:12">
      <c r="A58" s="757"/>
      <c r="B58" s="757"/>
      <c r="C58" s="757"/>
      <c r="D58" s="757"/>
    </row>
    <row r="60" spans="1:12" s="751" customFormat="1">
      <c r="A60" s="925" t="s">
        <v>17072</v>
      </c>
      <c r="B60" s="925"/>
      <c r="C60" s="925"/>
      <c r="D60" s="746"/>
      <c r="E60" s="746"/>
    </row>
    <row r="61" spans="1:12">
      <c r="A61" s="752" t="s">
        <v>17073</v>
      </c>
      <c r="B61" s="752" t="s">
        <v>123</v>
      </c>
      <c r="C61" s="752" t="s">
        <v>17074</v>
      </c>
      <c r="D61" s="757"/>
      <c r="E61" s="757"/>
    </row>
    <row r="62" spans="1:12" ht="28.8">
      <c r="A62" s="757" t="s">
        <v>17473</v>
      </c>
      <c r="B62" s="757"/>
      <c r="C62" s="757" t="s">
        <v>17474</v>
      </c>
      <c r="D62" s="757"/>
      <c r="E62" s="757"/>
    </row>
    <row r="63" spans="1:12">
      <c r="A63" s="757"/>
      <c r="B63" s="757"/>
      <c r="C63" s="757"/>
      <c r="D63" s="757"/>
      <c r="E63" s="757"/>
    </row>
    <row r="64" spans="1:12">
      <c r="A64" s="757"/>
      <c r="B64" s="757"/>
      <c r="C64" s="757"/>
      <c r="D64" s="757"/>
      <c r="E64" s="757"/>
    </row>
    <row r="65" spans="1:6">
      <c r="A65" s="757"/>
      <c r="B65" s="757"/>
      <c r="C65" s="757"/>
      <c r="D65" s="757"/>
      <c r="E65" s="757"/>
    </row>
    <row r="67" spans="1:6" s="751" customFormat="1">
      <c r="A67" s="925" t="s">
        <v>17075</v>
      </c>
      <c r="B67" s="925"/>
      <c r="C67" s="925"/>
      <c r="D67" s="925"/>
      <c r="E67" s="925"/>
      <c r="F67" s="746"/>
    </row>
    <row r="68" spans="1:6">
      <c r="A68" s="752" t="s">
        <v>690</v>
      </c>
      <c r="B68" s="752" t="s">
        <v>123</v>
      </c>
      <c r="C68" s="752" t="s">
        <v>17076</v>
      </c>
      <c r="D68" s="752" t="s">
        <v>157</v>
      </c>
      <c r="E68" s="752" t="s">
        <v>17074</v>
      </c>
      <c r="F68" s="757"/>
    </row>
    <row r="69" spans="1:6">
      <c r="A69" s="757"/>
      <c r="B69" s="757"/>
      <c r="C69" s="757"/>
      <c r="D69" s="760"/>
      <c r="E69" s="757"/>
      <c r="F69" s="757"/>
    </row>
    <row r="70" spans="1:6">
      <c r="A70" s="757"/>
      <c r="B70" s="757"/>
      <c r="C70" s="757"/>
      <c r="D70" s="765"/>
      <c r="E70" s="757"/>
      <c r="F70" s="757"/>
    </row>
    <row r="71" spans="1:6">
      <c r="A71" s="757"/>
      <c r="B71" s="757"/>
      <c r="C71" s="757"/>
      <c r="D71" s="765"/>
      <c r="E71" s="757"/>
      <c r="F71" s="757"/>
    </row>
    <row r="72" spans="1:6">
      <c r="D72" s="753"/>
    </row>
    <row r="73" spans="1:6" s="751" customFormat="1">
      <c r="A73" s="925" t="s">
        <v>17077</v>
      </c>
      <c r="B73" s="925"/>
      <c r="C73" s="925"/>
      <c r="D73" s="925"/>
      <c r="E73" s="925"/>
      <c r="F73" s="925"/>
    </row>
    <row r="74" spans="1:6">
      <c r="A74" s="744" t="s">
        <v>17078</v>
      </c>
      <c r="B74" s="744" t="s">
        <v>123</v>
      </c>
      <c r="C74" s="744" t="s">
        <v>17079</v>
      </c>
      <c r="D74" s="744" t="s">
        <v>157</v>
      </c>
      <c r="E74" s="744" t="s">
        <v>17080</v>
      </c>
      <c r="F74" s="744" t="s">
        <v>17081</v>
      </c>
    </row>
    <row r="75" spans="1:6" ht="47.25" customHeight="1">
      <c r="A75" s="757" t="s">
        <v>17475</v>
      </c>
      <c r="B75" s="757"/>
      <c r="C75" s="757" t="s">
        <v>17476</v>
      </c>
      <c r="D75" s="766">
        <v>44489</v>
      </c>
      <c r="E75" s="757">
        <v>53</v>
      </c>
      <c r="F75" s="757" t="s">
        <v>17425</v>
      </c>
    </row>
    <row r="76" spans="1:6" ht="28.8">
      <c r="A76" s="757" t="s">
        <v>17477</v>
      </c>
      <c r="B76" s="757"/>
      <c r="C76" s="757" t="s">
        <v>17478</v>
      </c>
      <c r="D76" s="766">
        <v>44517</v>
      </c>
      <c r="E76" s="767">
        <v>19</v>
      </c>
      <c r="F76" s="757" t="s">
        <v>159</v>
      </c>
    </row>
    <row r="77" spans="1:6">
      <c r="A77" s="757" t="s">
        <v>17479</v>
      </c>
      <c r="B77" s="757"/>
      <c r="C77" s="757" t="s">
        <v>17480</v>
      </c>
      <c r="D77" s="766">
        <v>44511</v>
      </c>
      <c r="E77" s="757">
        <v>30</v>
      </c>
      <c r="F77" s="757" t="s">
        <v>17425</v>
      </c>
    </row>
    <row r="78" spans="1:6">
      <c r="A78" s="757" t="s">
        <v>17481</v>
      </c>
      <c r="B78" s="757"/>
      <c r="C78" s="757" t="s">
        <v>17482</v>
      </c>
      <c r="D78" s="766">
        <v>44539</v>
      </c>
      <c r="E78" s="767">
        <v>80</v>
      </c>
      <c r="F78" s="757" t="s">
        <v>17483</v>
      </c>
    </row>
    <row r="79" spans="1:6">
      <c r="A79" s="757"/>
      <c r="B79" s="757"/>
      <c r="C79" s="757"/>
      <c r="D79" s="760"/>
      <c r="E79" s="757"/>
      <c r="F79" s="757"/>
    </row>
    <row r="80" spans="1:6">
      <c r="A80" s="757"/>
      <c r="B80" s="757"/>
      <c r="C80" s="757"/>
      <c r="D80" s="760"/>
      <c r="E80" s="757"/>
      <c r="F80" s="757"/>
    </row>
    <row r="81" spans="1:6">
      <c r="A81" s="757"/>
      <c r="B81" s="757"/>
      <c r="C81" s="757"/>
      <c r="D81" s="760"/>
      <c r="E81" s="757"/>
      <c r="F81" s="757"/>
    </row>
    <row r="82" spans="1:6">
      <c r="A82" s="757"/>
      <c r="B82" s="757"/>
      <c r="C82" s="757"/>
      <c r="D82" s="760"/>
      <c r="E82" s="757"/>
      <c r="F82" s="757"/>
    </row>
    <row r="83" spans="1:6">
      <c r="A83" s="757"/>
      <c r="B83" s="757"/>
      <c r="C83" s="757"/>
      <c r="D83" s="760"/>
      <c r="E83" s="757"/>
      <c r="F83" s="757"/>
    </row>
    <row r="84" spans="1:6">
      <c r="A84" s="926" t="s">
        <v>17082</v>
      </c>
      <c r="B84" s="927"/>
      <c r="C84" s="927"/>
      <c r="D84" s="768"/>
      <c r="E84" s="758"/>
      <c r="F84" s="758"/>
    </row>
    <row r="85" spans="1:6">
      <c r="A85" s="927"/>
      <c r="B85" s="927"/>
      <c r="C85" s="927"/>
      <c r="D85" s="758"/>
      <c r="E85" s="757"/>
      <c r="F85" s="757"/>
    </row>
    <row r="86" spans="1:6">
      <c r="A86" s="757"/>
      <c r="B86" s="757"/>
      <c r="C86" s="757"/>
      <c r="D86" s="757"/>
      <c r="E86" s="757"/>
      <c r="F86" s="757"/>
    </row>
    <row r="87" spans="1:6" s="751" customFormat="1">
      <c r="A87" s="925" t="s">
        <v>17083</v>
      </c>
      <c r="B87" s="925"/>
      <c r="C87" s="925"/>
      <c r="D87" s="925"/>
      <c r="E87" s="925"/>
      <c r="F87" s="925"/>
    </row>
    <row r="88" spans="1:6">
      <c r="A88" s="754" t="s">
        <v>17084</v>
      </c>
      <c r="B88" s="754" t="s">
        <v>166</v>
      </c>
      <c r="C88" s="754" t="s">
        <v>17074</v>
      </c>
      <c r="D88" s="754"/>
      <c r="E88" s="754"/>
      <c r="F88" s="754"/>
    </row>
    <row r="89" spans="1:6" ht="28.8">
      <c r="A89" s="757" t="s">
        <v>17484</v>
      </c>
      <c r="B89" s="757" t="s">
        <v>17485</v>
      </c>
      <c r="C89" s="757" t="s">
        <v>17486</v>
      </c>
      <c r="D89" s="757"/>
      <c r="E89" s="757"/>
      <c r="F89" s="757"/>
    </row>
    <row r="90" spans="1:6" ht="28.8">
      <c r="A90" s="757" t="s">
        <v>17237</v>
      </c>
      <c r="B90" s="757" t="s">
        <v>17238</v>
      </c>
      <c r="C90" s="757" t="s">
        <v>17487</v>
      </c>
      <c r="D90" s="757"/>
      <c r="E90" s="757"/>
      <c r="F90" s="757"/>
    </row>
    <row r="91" spans="1:6" ht="28.8">
      <c r="A91" s="757" t="s">
        <v>17239</v>
      </c>
      <c r="B91" s="757" t="s">
        <v>17238</v>
      </c>
      <c r="C91" s="757" t="s">
        <v>17488</v>
      </c>
      <c r="D91" s="757"/>
      <c r="E91" s="757"/>
      <c r="F91" s="757"/>
    </row>
    <row r="92" spans="1:6" ht="28.8">
      <c r="A92" s="757" t="s">
        <v>17477</v>
      </c>
      <c r="B92" s="757" t="s">
        <v>17489</v>
      </c>
      <c r="C92" s="757" t="s">
        <v>17490</v>
      </c>
      <c r="D92" s="757"/>
      <c r="E92" s="757"/>
      <c r="F92" s="757"/>
    </row>
    <row r="93" spans="1:6" ht="43.2">
      <c r="A93" s="757" t="s">
        <v>17491</v>
      </c>
      <c r="B93" s="757" t="s">
        <v>17492</v>
      </c>
      <c r="C93" s="757" t="s">
        <v>17493</v>
      </c>
      <c r="D93" s="757"/>
      <c r="E93" s="757"/>
      <c r="F93" s="757"/>
    </row>
    <row r="94" spans="1:6" ht="53.25" customHeight="1">
      <c r="A94" s="757" t="s">
        <v>17494</v>
      </c>
      <c r="B94" s="757" t="s">
        <v>17495</v>
      </c>
      <c r="C94" s="757" t="s">
        <v>17496</v>
      </c>
      <c r="D94" s="757"/>
      <c r="E94" s="757"/>
      <c r="F94" s="757"/>
    </row>
    <row r="95" spans="1:6" ht="28.8">
      <c r="A95" s="757" t="s">
        <v>17497</v>
      </c>
      <c r="B95" s="757" t="s">
        <v>17498</v>
      </c>
      <c r="C95" s="757" t="s">
        <v>17499</v>
      </c>
      <c r="D95" s="757"/>
      <c r="E95" s="757"/>
      <c r="F95" s="757"/>
    </row>
    <row r="96" spans="1:6" ht="28.8">
      <c r="A96" s="757" t="s">
        <v>17500</v>
      </c>
      <c r="B96" s="757" t="s">
        <v>17498</v>
      </c>
      <c r="C96" s="757" t="s">
        <v>17501</v>
      </c>
      <c r="D96" s="757"/>
      <c r="E96" s="757"/>
      <c r="F96" s="757"/>
    </row>
    <row r="97" spans="1:6" ht="28.8">
      <c r="A97" s="757" t="s">
        <v>17502</v>
      </c>
      <c r="B97" s="757" t="s">
        <v>17498</v>
      </c>
      <c r="C97" s="757" t="s">
        <v>17501</v>
      </c>
      <c r="D97" s="757"/>
      <c r="E97" s="757"/>
      <c r="F97" s="757"/>
    </row>
    <row r="98" spans="1:6" ht="28.8">
      <c r="A98" s="742" t="s">
        <v>17503</v>
      </c>
      <c r="B98" s="755" t="s">
        <v>17498</v>
      </c>
      <c r="C98" s="742" t="s">
        <v>17504</v>
      </c>
    </row>
  </sheetData>
  <mergeCells count="11">
    <mergeCell ref="A1:D1"/>
    <mergeCell ref="A8:J8"/>
    <mergeCell ref="A21:M21"/>
    <mergeCell ref="A31:M31"/>
    <mergeCell ref="A43:G43"/>
    <mergeCell ref="A87:F87"/>
    <mergeCell ref="A52:E52"/>
    <mergeCell ref="A60:C60"/>
    <mergeCell ref="A67:E67"/>
    <mergeCell ref="A73:F73"/>
    <mergeCell ref="A84:C85"/>
  </mergeCells>
  <pageMargins left="0.7" right="0.7" top="0.75" bottom="0.75" header="0.3" footer="0.3"/>
  <legacyDrawing r:id="rId1"/>
  <tableParts count="10">
    <tablePart r:id="rId2"/>
    <tablePart r:id="rId3"/>
    <tablePart r:id="rId4"/>
    <tablePart r:id="rId5"/>
    <tablePart r:id="rId6"/>
    <tablePart r:id="rId7"/>
    <tablePart r:id="rId8"/>
    <tablePart r:id="rId9"/>
    <tablePart r:id="rId10"/>
    <tablePart r:id="rId1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F35"/>
  <sheetViews>
    <sheetView workbookViewId="0">
      <selection activeCell="AD16" sqref="AD16"/>
    </sheetView>
  </sheetViews>
  <sheetFormatPr defaultColWidth="12.44140625" defaultRowHeight="14.4"/>
  <cols>
    <col min="1" max="1" width="76" style="149" bestFit="1" customWidth="1"/>
    <col min="2" max="2" width="10.109375" style="143" hidden="1" customWidth="1"/>
    <col min="3" max="3" width="8" style="143" hidden="1" customWidth="1"/>
    <col min="4" max="4" width="7.88671875" style="143" hidden="1" customWidth="1"/>
    <col min="5" max="5" width="8" style="143" hidden="1" customWidth="1"/>
    <col min="6" max="6" width="7.88671875" style="143" hidden="1" customWidth="1"/>
    <col min="7" max="7" width="7.109375" style="143" hidden="1" customWidth="1"/>
    <col min="8" max="8" width="7.88671875" style="143" hidden="1" customWidth="1"/>
    <col min="9" max="9" width="7.109375" style="143" hidden="1" customWidth="1"/>
    <col min="10" max="10" width="7.88671875" style="143" hidden="1" customWidth="1"/>
    <col min="11" max="11" width="8" style="143" hidden="1" customWidth="1"/>
    <col min="12" max="12" width="7.88671875" style="143" hidden="1" customWidth="1"/>
    <col min="13" max="13" width="16.44140625" style="143" hidden="1" customWidth="1"/>
    <col min="14" max="14" width="10.109375" style="143" hidden="1" customWidth="1"/>
    <col min="15" max="15" width="10.5546875" style="143" hidden="1" customWidth="1"/>
    <col min="16" max="16" width="10.5546875" style="352" hidden="1" customWidth="1"/>
    <col min="17" max="17" width="15" style="143" hidden="1" customWidth="1"/>
    <col min="18" max="18" width="16.88671875" style="143" hidden="1" customWidth="1"/>
    <col min="19" max="20" width="10.109375" style="143" hidden="1" customWidth="1"/>
    <col min="21" max="22" width="9.44140625" style="143" hidden="1" customWidth="1"/>
    <col min="23" max="23" width="15" style="143" hidden="1" customWidth="1"/>
    <col min="24" max="24" width="16.88671875" style="143" hidden="1" customWidth="1"/>
    <col min="25" max="25" width="10.109375" style="484" hidden="1" customWidth="1"/>
    <col min="26" max="26" width="10.109375" style="484" customWidth="1"/>
    <col min="27" max="28" width="9.44140625" style="143" hidden="1" customWidth="1"/>
    <col min="29" max="29" width="15" style="143" customWidth="1"/>
    <col min="30" max="30" width="16.88671875" style="143" customWidth="1"/>
    <col min="31" max="16384" width="12.44140625" style="143"/>
  </cols>
  <sheetData>
    <row r="1" spans="1:32" ht="28.5" customHeight="1">
      <c r="A1" s="908" t="s">
        <v>592</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29"/>
    </row>
    <row r="2" spans="1:32" ht="15" customHeight="1">
      <c r="A2" s="930" t="s">
        <v>17161</v>
      </c>
      <c r="B2" s="931"/>
      <c r="C2" s="931"/>
      <c r="D2" s="931"/>
      <c r="E2" s="931"/>
      <c r="F2" s="931"/>
      <c r="G2" s="931"/>
      <c r="H2" s="931"/>
      <c r="I2" s="931"/>
      <c r="J2" s="931"/>
      <c r="K2" s="931"/>
      <c r="L2" s="931"/>
      <c r="M2" s="931"/>
      <c r="N2" s="931"/>
      <c r="O2" s="931"/>
      <c r="P2" s="931"/>
      <c r="Q2" s="931"/>
      <c r="R2" s="931"/>
      <c r="S2" s="931"/>
      <c r="T2" s="931"/>
      <c r="U2" s="931"/>
      <c r="V2" s="931"/>
      <c r="W2" s="931"/>
      <c r="X2" s="931"/>
      <c r="Y2" s="931"/>
      <c r="Z2" s="931"/>
      <c r="AA2" s="931"/>
      <c r="AB2" s="931"/>
      <c r="AC2" s="931"/>
      <c r="AD2" s="932"/>
      <c r="AE2" s="191"/>
      <c r="AF2" s="191"/>
    </row>
    <row r="3" spans="1:32" ht="43.2">
      <c r="A3" s="300" t="s">
        <v>594</v>
      </c>
      <c r="B3" s="166" t="s">
        <v>595</v>
      </c>
      <c r="C3" s="914" t="s">
        <v>596</v>
      </c>
      <c r="D3" s="915"/>
      <c r="E3" s="914" t="s">
        <v>651</v>
      </c>
      <c r="F3" s="915"/>
      <c r="G3" s="914" t="s">
        <v>652</v>
      </c>
      <c r="H3" s="933"/>
      <c r="I3" s="934" t="s">
        <v>599</v>
      </c>
      <c r="J3" s="934"/>
      <c r="K3" s="934" t="s">
        <v>600</v>
      </c>
      <c r="L3" s="934"/>
      <c r="M3" s="194" t="s">
        <v>601</v>
      </c>
      <c r="N3" s="194" t="s">
        <v>602</v>
      </c>
      <c r="O3" s="194" t="s">
        <v>603</v>
      </c>
      <c r="P3" s="301" t="s">
        <v>653</v>
      </c>
      <c r="Q3" s="194" t="s">
        <v>17</v>
      </c>
      <c r="R3" s="194" t="s">
        <v>18</v>
      </c>
      <c r="S3" s="194" t="s">
        <v>439</v>
      </c>
      <c r="T3" s="194" t="s">
        <v>605</v>
      </c>
      <c r="U3" s="194" t="s">
        <v>606</v>
      </c>
      <c r="V3" s="194" t="s">
        <v>17162</v>
      </c>
      <c r="W3" s="194" t="s">
        <v>23</v>
      </c>
      <c r="X3" s="194" t="s">
        <v>24</v>
      </c>
      <c r="Y3" s="487" t="s">
        <v>608</v>
      </c>
      <c r="Z3" s="756" t="s">
        <v>609</v>
      </c>
      <c r="AA3" s="194" t="s">
        <v>610</v>
      </c>
      <c r="AB3" s="194" t="s">
        <v>17163</v>
      </c>
      <c r="AC3" s="194" t="s">
        <v>28</v>
      </c>
      <c r="AD3" s="194" t="s">
        <v>29</v>
      </c>
    </row>
    <row r="4" spans="1:32" ht="43.2">
      <c r="A4" s="302" t="s">
        <v>612</v>
      </c>
      <c r="B4" s="303" t="s">
        <v>613</v>
      </c>
      <c r="C4" s="938" t="s">
        <v>614</v>
      </c>
      <c r="D4" s="939"/>
      <c r="E4" s="938" t="s">
        <v>615</v>
      </c>
      <c r="F4" s="939"/>
      <c r="G4" s="940" t="s">
        <v>616</v>
      </c>
      <c r="H4" s="941"/>
      <c r="I4" s="942" t="s">
        <v>617</v>
      </c>
      <c r="J4" s="942"/>
      <c r="K4" s="942" t="s">
        <v>618</v>
      </c>
      <c r="L4" s="942"/>
      <c r="M4" s="943" t="s">
        <v>17164</v>
      </c>
      <c r="N4" s="943"/>
      <c r="O4" s="943"/>
      <c r="P4" s="943"/>
      <c r="Q4" s="943"/>
      <c r="R4" s="944"/>
      <c r="S4" s="935" t="s">
        <v>620</v>
      </c>
      <c r="T4" s="936"/>
      <c r="U4" s="936"/>
      <c r="V4" s="936"/>
      <c r="W4" s="936"/>
      <c r="X4" s="937"/>
      <c r="Y4" s="935" t="s">
        <v>621</v>
      </c>
      <c r="Z4" s="936"/>
      <c r="AA4" s="936"/>
      <c r="AB4" s="936"/>
      <c r="AC4" s="936"/>
      <c r="AD4" s="937"/>
    </row>
    <row r="5" spans="1:32">
      <c r="A5" s="304"/>
      <c r="B5" s="305"/>
      <c r="C5" s="306"/>
      <c r="D5" s="306"/>
      <c r="E5" s="306"/>
      <c r="F5" s="306"/>
      <c r="G5" s="306"/>
      <c r="H5" s="306"/>
      <c r="I5" s="306"/>
      <c r="J5" s="306"/>
      <c r="K5" s="306"/>
      <c r="L5" s="306"/>
      <c r="M5" s="306"/>
      <c r="N5" s="306"/>
      <c r="O5" s="306"/>
      <c r="P5" s="305"/>
      <c r="Q5" s="174"/>
      <c r="R5" s="174"/>
      <c r="S5" s="194"/>
      <c r="T5" s="194"/>
      <c r="U5" s="194"/>
      <c r="V5" s="194"/>
      <c r="W5" s="194"/>
      <c r="X5" s="194"/>
      <c r="Y5" s="487"/>
      <c r="Z5" s="756"/>
      <c r="AA5" s="194"/>
      <c r="AB5" s="194"/>
      <c r="AC5" s="194"/>
      <c r="AD5" s="194"/>
    </row>
    <row r="6" spans="1:32">
      <c r="A6" s="307" t="s">
        <v>655</v>
      </c>
      <c r="B6" s="308"/>
      <c r="C6" s="308"/>
      <c r="D6" s="308"/>
      <c r="E6" s="308"/>
      <c r="F6" s="308"/>
      <c r="G6" s="308"/>
      <c r="H6" s="309"/>
      <c r="I6" s="308"/>
      <c r="J6" s="308"/>
      <c r="K6" s="310"/>
      <c r="L6" s="310"/>
      <c r="M6" s="308"/>
      <c r="N6" s="308"/>
      <c r="O6" s="308"/>
      <c r="P6" s="308"/>
      <c r="Q6" s="308"/>
      <c r="R6" s="311"/>
      <c r="S6" s="311"/>
      <c r="T6" s="311"/>
      <c r="U6" s="311"/>
      <c r="V6" s="311"/>
      <c r="W6" s="311"/>
      <c r="X6" s="311"/>
      <c r="Y6" s="525"/>
      <c r="Z6" s="525"/>
      <c r="AA6" s="311"/>
      <c r="AB6" s="311"/>
      <c r="AC6" s="311"/>
      <c r="AD6" s="311"/>
    </row>
    <row r="7" spans="1:32">
      <c r="A7" s="312" t="s">
        <v>629</v>
      </c>
      <c r="B7" s="313"/>
      <c r="C7" s="182">
        <v>1</v>
      </c>
      <c r="D7" s="182"/>
      <c r="E7" s="182">
        <v>1</v>
      </c>
      <c r="F7" s="179"/>
      <c r="G7" s="179"/>
      <c r="H7" s="314"/>
      <c r="I7" s="182"/>
      <c r="J7" s="182"/>
      <c r="K7" s="182"/>
      <c r="L7" s="182"/>
      <c r="M7" s="182"/>
      <c r="N7" s="182"/>
      <c r="O7" s="182">
        <v>1</v>
      </c>
      <c r="P7" s="315">
        <v>0</v>
      </c>
      <c r="Q7" s="182"/>
      <c r="R7" s="182"/>
      <c r="S7" s="182">
        <v>0</v>
      </c>
      <c r="T7" s="182"/>
      <c r="U7" s="182">
        <v>0</v>
      </c>
      <c r="V7" s="182">
        <v>0</v>
      </c>
      <c r="W7" s="182"/>
      <c r="X7" s="182"/>
      <c r="Y7" s="485">
        <v>2</v>
      </c>
      <c r="Z7" s="485">
        <v>5</v>
      </c>
      <c r="AA7" s="182"/>
      <c r="AB7" s="182"/>
      <c r="AC7" s="182"/>
      <c r="AD7" s="182">
        <f>SUM(Y7:AB7)</f>
        <v>7</v>
      </c>
    </row>
    <row r="8" spans="1:32">
      <c r="A8" s="312" t="s">
        <v>630</v>
      </c>
      <c r="B8" s="313"/>
      <c r="C8" s="182"/>
      <c r="D8" s="182"/>
      <c r="E8" s="182"/>
      <c r="F8" s="179"/>
      <c r="G8" s="179"/>
      <c r="H8" s="314"/>
      <c r="I8" s="182"/>
      <c r="J8" s="182"/>
      <c r="K8" s="182"/>
      <c r="L8" s="182"/>
      <c r="M8" s="182"/>
      <c r="N8" s="182"/>
      <c r="O8" s="182">
        <v>0</v>
      </c>
      <c r="P8" s="315">
        <v>1</v>
      </c>
      <c r="Q8" s="182"/>
      <c r="R8" s="182"/>
      <c r="S8" s="182">
        <v>0</v>
      </c>
      <c r="T8" s="182"/>
      <c r="U8" s="182">
        <v>0</v>
      </c>
      <c r="V8" s="182">
        <v>0</v>
      </c>
      <c r="W8" s="182"/>
      <c r="X8" s="182"/>
      <c r="Y8" s="485">
        <v>1</v>
      </c>
      <c r="Z8" s="485">
        <v>0</v>
      </c>
      <c r="AA8" s="182"/>
      <c r="AB8" s="182"/>
      <c r="AC8" s="182"/>
      <c r="AD8" s="182">
        <f t="shared" ref="AD8:AD33" si="0">SUM(Y8:AB8)</f>
        <v>1</v>
      </c>
    </row>
    <row r="9" spans="1:32">
      <c r="A9" s="316" t="s">
        <v>642</v>
      </c>
      <c r="B9" s="313"/>
      <c r="C9" s="182"/>
      <c r="D9" s="182"/>
      <c r="E9" s="182"/>
      <c r="F9" s="179"/>
      <c r="G9" s="179"/>
      <c r="H9" s="314"/>
      <c r="I9" s="182"/>
      <c r="J9" s="182"/>
      <c r="K9" s="317"/>
      <c r="L9" s="317"/>
      <c r="M9" s="182"/>
      <c r="N9" s="182"/>
      <c r="O9" s="182">
        <v>0</v>
      </c>
      <c r="P9" s="315">
        <v>0</v>
      </c>
      <c r="Q9" s="182"/>
      <c r="R9" s="182"/>
      <c r="S9" s="182">
        <v>0</v>
      </c>
      <c r="T9" s="182"/>
      <c r="U9" s="182">
        <v>0</v>
      </c>
      <c r="V9" s="182">
        <v>0</v>
      </c>
      <c r="W9" s="182"/>
      <c r="X9" s="182"/>
      <c r="Y9" s="485">
        <v>0</v>
      </c>
      <c r="Z9" s="485">
        <v>0</v>
      </c>
      <c r="AA9" s="182"/>
      <c r="AB9" s="182"/>
      <c r="AC9" s="182"/>
      <c r="AD9" s="182">
        <f t="shared" si="0"/>
        <v>0</v>
      </c>
    </row>
    <row r="10" spans="1:32">
      <c r="A10" s="316" t="s">
        <v>643</v>
      </c>
      <c r="B10" s="313"/>
      <c r="C10" s="182">
        <v>2</v>
      </c>
      <c r="D10" s="182"/>
      <c r="E10" s="182">
        <v>0</v>
      </c>
      <c r="F10" s="179"/>
      <c r="G10" s="179"/>
      <c r="H10" s="314"/>
      <c r="I10" s="182"/>
      <c r="J10" s="182"/>
      <c r="K10" s="182"/>
      <c r="L10" s="182"/>
      <c r="M10" s="182"/>
      <c r="N10" s="182"/>
      <c r="O10" s="182">
        <v>0</v>
      </c>
      <c r="P10" s="315">
        <v>0</v>
      </c>
      <c r="Q10" s="182"/>
      <c r="R10" s="182"/>
      <c r="S10" s="182">
        <v>0</v>
      </c>
      <c r="T10" s="182"/>
      <c r="U10" s="182">
        <v>0</v>
      </c>
      <c r="V10" s="182">
        <v>0</v>
      </c>
      <c r="W10" s="182"/>
      <c r="X10" s="182"/>
      <c r="Y10" s="485">
        <v>0</v>
      </c>
      <c r="Z10" s="485">
        <v>0</v>
      </c>
      <c r="AA10" s="182"/>
      <c r="AB10" s="182"/>
      <c r="AC10" s="182"/>
      <c r="AD10" s="182">
        <f t="shared" si="0"/>
        <v>0</v>
      </c>
    </row>
    <row r="11" spans="1:32">
      <c r="A11" s="316" t="s">
        <v>644</v>
      </c>
      <c r="B11" s="313"/>
      <c r="C11" s="182"/>
      <c r="D11" s="182"/>
      <c r="E11" s="182"/>
      <c r="F11" s="179"/>
      <c r="G11" s="179"/>
      <c r="H11" s="314"/>
      <c r="I11" s="182"/>
      <c r="J11" s="182"/>
      <c r="K11" s="182"/>
      <c r="L11" s="182"/>
      <c r="M11" s="182"/>
      <c r="N11" s="182"/>
      <c r="O11" s="182">
        <v>0</v>
      </c>
      <c r="P11" s="315">
        <v>0</v>
      </c>
      <c r="Q11" s="182"/>
      <c r="R11" s="182"/>
      <c r="S11" s="182">
        <v>0</v>
      </c>
      <c r="T11" s="182"/>
      <c r="U11" s="182">
        <v>0</v>
      </c>
      <c r="V11" s="182">
        <v>0</v>
      </c>
      <c r="W11" s="182"/>
      <c r="X11" s="182"/>
      <c r="Y11" s="485">
        <v>0</v>
      </c>
      <c r="Z11" s="485">
        <v>0</v>
      </c>
      <c r="AA11" s="182"/>
      <c r="AB11" s="182"/>
      <c r="AC11" s="182"/>
      <c r="AD11" s="182">
        <f t="shared" si="0"/>
        <v>0</v>
      </c>
    </row>
    <row r="12" spans="1:32">
      <c r="A12" s="316" t="s">
        <v>645</v>
      </c>
      <c r="B12" s="313"/>
      <c r="C12" s="182">
        <v>5</v>
      </c>
      <c r="D12" s="182"/>
      <c r="E12" s="182">
        <v>0</v>
      </c>
      <c r="F12" s="179"/>
      <c r="G12" s="179"/>
      <c r="H12" s="314"/>
      <c r="I12" s="182"/>
      <c r="J12" s="182"/>
      <c r="K12" s="182"/>
      <c r="L12" s="182"/>
      <c r="M12" s="182"/>
      <c r="N12" s="182"/>
      <c r="O12" s="182">
        <v>0</v>
      </c>
      <c r="P12" s="315">
        <v>0</v>
      </c>
      <c r="Q12" s="182"/>
      <c r="R12" s="182"/>
      <c r="S12" s="182">
        <v>0</v>
      </c>
      <c r="T12" s="182"/>
      <c r="U12" s="182">
        <v>0</v>
      </c>
      <c r="V12" s="182">
        <v>0</v>
      </c>
      <c r="W12" s="182"/>
      <c r="X12" s="182"/>
      <c r="Y12" s="485">
        <v>0</v>
      </c>
      <c r="Z12" s="485">
        <v>0</v>
      </c>
      <c r="AA12" s="182"/>
      <c r="AB12" s="182"/>
      <c r="AC12" s="182"/>
      <c r="AD12" s="182">
        <f t="shared" si="0"/>
        <v>0</v>
      </c>
    </row>
    <row r="13" spans="1:32">
      <c r="A13" s="312" t="s">
        <v>633</v>
      </c>
      <c r="B13" s="313"/>
      <c r="C13" s="182"/>
      <c r="D13" s="182"/>
      <c r="E13" s="182"/>
      <c r="F13" s="179"/>
      <c r="G13" s="179"/>
      <c r="H13" s="314"/>
      <c r="I13" s="182"/>
      <c r="J13" s="182"/>
      <c r="K13" s="182"/>
      <c r="L13" s="182"/>
      <c r="M13" s="182"/>
      <c r="N13" s="182"/>
      <c r="O13" s="182">
        <v>0</v>
      </c>
      <c r="P13" s="315">
        <v>2</v>
      </c>
      <c r="Q13" s="182"/>
      <c r="R13" s="182"/>
      <c r="S13" s="182">
        <v>0</v>
      </c>
      <c r="T13" s="182"/>
      <c r="U13" s="182">
        <v>0</v>
      </c>
      <c r="V13" s="182">
        <v>0</v>
      </c>
      <c r="W13" s="182"/>
      <c r="X13" s="182"/>
      <c r="Y13" s="485">
        <v>0</v>
      </c>
      <c r="Z13" s="485">
        <v>0</v>
      </c>
      <c r="AA13" s="182"/>
      <c r="AB13" s="182"/>
      <c r="AC13" s="182"/>
      <c r="AD13" s="182">
        <f t="shared" si="0"/>
        <v>0</v>
      </c>
    </row>
    <row r="14" spans="1:32">
      <c r="A14" s="185" t="s">
        <v>656</v>
      </c>
      <c r="B14" s="313"/>
      <c r="C14" s="182"/>
      <c r="D14" s="182"/>
      <c r="E14" s="182"/>
      <c r="F14" s="179"/>
      <c r="G14" s="179"/>
      <c r="H14" s="314"/>
      <c r="I14" s="182"/>
      <c r="J14" s="182"/>
      <c r="K14" s="182"/>
      <c r="L14" s="182"/>
      <c r="M14" s="182"/>
      <c r="N14" s="182"/>
      <c r="O14" s="182">
        <v>0</v>
      </c>
      <c r="P14" s="315">
        <v>0</v>
      </c>
      <c r="Q14" s="182"/>
      <c r="R14" s="182"/>
      <c r="S14" s="182">
        <v>0</v>
      </c>
      <c r="T14" s="182"/>
      <c r="U14" s="182">
        <v>0</v>
      </c>
      <c r="V14" s="182">
        <v>0</v>
      </c>
      <c r="W14" s="182"/>
      <c r="X14" s="182"/>
      <c r="Y14" s="485">
        <v>0</v>
      </c>
      <c r="Z14" s="485">
        <v>0</v>
      </c>
      <c r="AA14" s="182"/>
      <c r="AB14" s="182"/>
      <c r="AC14" s="182"/>
      <c r="AD14" s="182">
        <f t="shared" si="0"/>
        <v>0</v>
      </c>
    </row>
    <row r="15" spans="1:32" s="147" customFormat="1">
      <c r="A15" s="318" t="s">
        <v>17165</v>
      </c>
      <c r="B15" s="319"/>
      <c r="C15" s="320">
        <v>36</v>
      </c>
      <c r="D15" s="320"/>
      <c r="E15" s="320">
        <v>36</v>
      </c>
      <c r="F15" s="321"/>
      <c r="G15" s="321"/>
      <c r="H15" s="322"/>
      <c r="I15" s="320"/>
      <c r="J15" s="320"/>
      <c r="K15" s="320"/>
      <c r="L15" s="320"/>
      <c r="M15" s="320">
        <v>45</v>
      </c>
      <c r="N15" s="320"/>
      <c r="O15" s="320">
        <v>45</v>
      </c>
      <c r="P15" s="323">
        <v>45</v>
      </c>
      <c r="Q15" s="320"/>
      <c r="R15" s="320"/>
      <c r="S15" s="320">
        <v>50</v>
      </c>
      <c r="T15" s="320"/>
      <c r="U15" s="320">
        <v>50</v>
      </c>
      <c r="V15" s="320">
        <v>57</v>
      </c>
      <c r="W15" s="320"/>
      <c r="X15" s="320"/>
      <c r="Y15" s="531">
        <v>59</v>
      </c>
      <c r="Z15" s="531">
        <v>63</v>
      </c>
      <c r="AA15" s="320"/>
      <c r="AB15" s="320"/>
      <c r="AC15" s="320"/>
      <c r="AD15" s="320">
        <v>63</v>
      </c>
    </row>
    <row r="16" spans="1:32">
      <c r="A16" s="185" t="s">
        <v>646</v>
      </c>
      <c r="B16" s="313"/>
      <c r="C16" s="182"/>
      <c r="D16" s="182"/>
      <c r="E16" s="182"/>
      <c r="F16" s="179"/>
      <c r="G16" s="179"/>
      <c r="H16" s="314"/>
      <c r="I16" s="182"/>
      <c r="J16" s="182"/>
      <c r="K16" s="324"/>
      <c r="L16" s="324"/>
      <c r="M16" s="182"/>
      <c r="N16" s="182"/>
      <c r="O16" s="182"/>
      <c r="P16" s="315">
        <v>0</v>
      </c>
      <c r="Q16" s="182"/>
      <c r="R16" s="182"/>
      <c r="S16" s="182">
        <v>0</v>
      </c>
      <c r="T16" s="182"/>
      <c r="U16" s="182">
        <v>0</v>
      </c>
      <c r="V16" s="182">
        <v>0</v>
      </c>
      <c r="W16" s="182"/>
      <c r="X16" s="182"/>
      <c r="Y16" s="485">
        <v>0</v>
      </c>
      <c r="Z16" s="485">
        <v>0</v>
      </c>
      <c r="AA16" s="182"/>
      <c r="AB16" s="182"/>
      <c r="AC16" s="182"/>
      <c r="AD16" s="182">
        <f t="shared" si="0"/>
        <v>0</v>
      </c>
    </row>
    <row r="17" spans="1:30">
      <c r="A17" s="185" t="s">
        <v>647</v>
      </c>
      <c r="B17" s="313"/>
      <c r="C17" s="182"/>
      <c r="D17" s="182"/>
      <c r="E17" s="182"/>
      <c r="F17" s="179"/>
      <c r="G17" s="179"/>
      <c r="H17" s="314"/>
      <c r="I17" s="182"/>
      <c r="J17" s="182"/>
      <c r="K17" s="182"/>
      <c r="L17" s="182"/>
      <c r="M17" s="182">
        <v>0</v>
      </c>
      <c r="N17" s="182"/>
      <c r="O17" s="182">
        <v>0</v>
      </c>
      <c r="P17" s="315">
        <v>0</v>
      </c>
      <c r="Q17" s="182"/>
      <c r="R17" s="182"/>
      <c r="S17" s="182">
        <v>0</v>
      </c>
      <c r="T17" s="182"/>
      <c r="U17" s="182">
        <v>1</v>
      </c>
      <c r="V17" s="182">
        <v>1</v>
      </c>
      <c r="W17" s="182"/>
      <c r="X17" s="182"/>
      <c r="Y17" s="485">
        <v>0</v>
      </c>
      <c r="Z17" s="485">
        <v>0</v>
      </c>
      <c r="AA17" s="182"/>
      <c r="AB17" s="182"/>
      <c r="AC17" s="182"/>
      <c r="AD17" s="182">
        <f t="shared" si="0"/>
        <v>0</v>
      </c>
    </row>
    <row r="18" spans="1:30">
      <c r="A18" s="325"/>
      <c r="B18" s="326"/>
      <c r="C18" s="326"/>
      <c r="D18" s="326"/>
      <c r="E18" s="326"/>
      <c r="F18" s="326"/>
      <c r="G18" s="326"/>
      <c r="H18" s="326"/>
      <c r="I18" s="317"/>
      <c r="J18" s="317"/>
      <c r="K18" s="182"/>
      <c r="L18" s="182"/>
      <c r="M18" s="326"/>
      <c r="N18" s="326"/>
      <c r="O18" s="326"/>
      <c r="P18" s="327"/>
      <c r="Q18" s="326"/>
      <c r="R18" s="326"/>
      <c r="S18" s="326"/>
      <c r="T18" s="326"/>
      <c r="U18" s="326"/>
      <c r="V18" s="326"/>
      <c r="W18" s="326"/>
      <c r="X18" s="326"/>
      <c r="Y18" s="526"/>
      <c r="Z18" s="526"/>
      <c r="AA18" s="326"/>
      <c r="AB18" s="326"/>
      <c r="AC18" s="326"/>
      <c r="AD18" s="182"/>
    </row>
    <row r="19" spans="1:30">
      <c r="A19" s="328" t="s">
        <v>659</v>
      </c>
      <c r="B19" s="329"/>
      <c r="C19" s="330"/>
      <c r="D19" s="330" t="s">
        <v>414</v>
      </c>
      <c r="E19" s="330"/>
      <c r="F19" s="331"/>
      <c r="G19" s="331"/>
      <c r="H19" s="332"/>
      <c r="I19" s="330"/>
      <c r="J19" s="330"/>
      <c r="K19" s="330"/>
      <c r="L19" s="330"/>
      <c r="M19" s="330"/>
      <c r="N19" s="330"/>
      <c r="O19" s="330"/>
      <c r="P19" s="333"/>
      <c r="Q19" s="330"/>
      <c r="R19" s="182"/>
      <c r="S19" s="182"/>
      <c r="T19" s="182"/>
      <c r="U19" s="182"/>
      <c r="V19" s="182"/>
      <c r="W19" s="182"/>
      <c r="X19" s="182"/>
      <c r="Y19" s="485"/>
      <c r="Z19" s="485"/>
      <c r="AA19" s="182"/>
      <c r="AB19" s="182"/>
      <c r="AC19" s="182"/>
      <c r="AD19" s="182"/>
    </row>
    <row r="20" spans="1:30">
      <c r="A20" s="334" t="s">
        <v>660</v>
      </c>
      <c r="B20" s="313"/>
      <c r="C20" s="182">
        <v>20</v>
      </c>
      <c r="D20" s="182"/>
      <c r="E20" s="182">
        <v>12</v>
      </c>
      <c r="F20" s="179"/>
      <c r="G20" s="179"/>
      <c r="H20" s="314"/>
      <c r="I20" s="182"/>
      <c r="J20" s="182"/>
      <c r="K20" s="335"/>
      <c r="L20" s="335"/>
      <c r="M20" s="182">
        <v>4</v>
      </c>
      <c r="N20" s="182"/>
      <c r="O20" s="182">
        <v>1</v>
      </c>
      <c r="P20" s="315">
        <v>4</v>
      </c>
      <c r="Q20" s="182"/>
      <c r="R20" s="182"/>
      <c r="S20" s="182">
        <v>1</v>
      </c>
      <c r="T20" s="182"/>
      <c r="U20" s="182">
        <v>0</v>
      </c>
      <c r="V20" s="182">
        <v>0</v>
      </c>
      <c r="W20" s="182"/>
      <c r="X20" s="182"/>
      <c r="Y20" s="485">
        <v>2</v>
      </c>
      <c r="Z20" s="485">
        <v>5</v>
      </c>
      <c r="AA20" s="182"/>
      <c r="AB20" s="182"/>
      <c r="AC20" s="182"/>
      <c r="AD20" s="182">
        <f t="shared" si="0"/>
        <v>7</v>
      </c>
    </row>
    <row r="21" spans="1:30">
      <c r="A21" s="334" t="s">
        <v>665</v>
      </c>
      <c r="B21" s="313"/>
      <c r="C21" s="182">
        <v>8</v>
      </c>
      <c r="D21" s="182"/>
      <c r="E21" s="182">
        <v>6</v>
      </c>
      <c r="F21" s="179"/>
      <c r="G21" s="179"/>
      <c r="H21" s="314"/>
      <c r="I21" s="182"/>
      <c r="J21" s="182"/>
      <c r="K21" s="175"/>
      <c r="L21" s="175"/>
      <c r="M21" s="182">
        <v>4</v>
      </c>
      <c r="N21" s="182"/>
      <c r="O21" s="182">
        <v>6</v>
      </c>
      <c r="P21" s="315">
        <v>2</v>
      </c>
      <c r="Q21" s="182"/>
      <c r="R21" s="182"/>
      <c r="S21" s="182">
        <v>4</v>
      </c>
      <c r="T21" s="182"/>
      <c r="U21" s="182">
        <v>3</v>
      </c>
      <c r="V21" s="182">
        <v>3</v>
      </c>
      <c r="W21" s="182"/>
      <c r="X21" s="182"/>
      <c r="Y21" s="485">
        <v>3</v>
      </c>
      <c r="Z21" s="485">
        <v>2</v>
      </c>
      <c r="AA21" s="182"/>
      <c r="AB21" s="182"/>
      <c r="AC21" s="182"/>
      <c r="AD21" s="182">
        <f t="shared" si="0"/>
        <v>5</v>
      </c>
    </row>
    <row r="22" spans="1:30">
      <c r="A22" s="185" t="s">
        <v>664</v>
      </c>
      <c r="B22" s="313"/>
      <c r="C22" s="182">
        <v>3</v>
      </c>
      <c r="D22" s="182"/>
      <c r="E22" s="182">
        <v>3</v>
      </c>
      <c r="F22" s="179"/>
      <c r="G22" s="179"/>
      <c r="H22" s="314"/>
      <c r="I22" s="182"/>
      <c r="J22" s="182"/>
      <c r="K22" s="175"/>
      <c r="L22" s="175"/>
      <c r="M22" s="182">
        <v>7</v>
      </c>
      <c r="N22" s="182"/>
      <c r="O22" s="182">
        <v>3</v>
      </c>
      <c r="P22" s="315">
        <v>3</v>
      </c>
      <c r="Q22" s="182"/>
      <c r="R22" s="182"/>
      <c r="S22" s="182">
        <v>3</v>
      </c>
      <c r="T22" s="182"/>
      <c r="U22" s="182">
        <v>0</v>
      </c>
      <c r="V22" s="182">
        <v>0</v>
      </c>
      <c r="W22" s="182"/>
      <c r="X22" s="182"/>
      <c r="Y22" s="485">
        <v>0</v>
      </c>
      <c r="Z22" s="485">
        <v>0</v>
      </c>
      <c r="AA22" s="182"/>
      <c r="AB22" s="182"/>
      <c r="AC22" s="182"/>
      <c r="AD22" s="182">
        <f t="shared" si="0"/>
        <v>0</v>
      </c>
    </row>
    <row r="23" spans="1:30">
      <c r="A23" s="336" t="s">
        <v>666</v>
      </c>
      <c r="B23" s="313"/>
      <c r="C23" s="182">
        <v>0</v>
      </c>
      <c r="D23" s="182"/>
      <c r="E23" s="182">
        <v>2</v>
      </c>
      <c r="F23" s="179"/>
      <c r="G23" s="179"/>
      <c r="H23" s="314"/>
      <c r="I23" s="182"/>
      <c r="J23" s="182"/>
      <c r="K23" s="175"/>
      <c r="L23" s="175"/>
      <c r="M23" s="182">
        <v>4</v>
      </c>
      <c r="N23" s="182"/>
      <c r="O23" s="182">
        <v>4</v>
      </c>
      <c r="P23" s="315">
        <v>4</v>
      </c>
      <c r="Q23" s="182"/>
      <c r="R23" s="182"/>
      <c r="S23" s="182">
        <v>4</v>
      </c>
      <c r="T23" s="182"/>
      <c r="U23" s="182">
        <v>4</v>
      </c>
      <c r="V23" s="182">
        <v>4</v>
      </c>
      <c r="W23" s="182"/>
      <c r="X23" s="182"/>
      <c r="Y23" s="485">
        <v>5</v>
      </c>
      <c r="Z23" s="485">
        <v>5</v>
      </c>
      <c r="AA23" s="182"/>
      <c r="AB23" s="182"/>
      <c r="AC23" s="182"/>
      <c r="AD23" s="182">
        <f t="shared" si="0"/>
        <v>10</v>
      </c>
    </row>
    <row r="24" spans="1:30">
      <c r="A24" s="325"/>
      <c r="B24" s="326"/>
      <c r="C24" s="326"/>
      <c r="D24" s="326"/>
      <c r="E24" s="326"/>
      <c r="F24" s="326"/>
      <c r="G24" s="326"/>
      <c r="H24" s="326"/>
      <c r="I24" s="317"/>
      <c r="J24" s="317"/>
      <c r="K24" s="175"/>
      <c r="L24" s="175"/>
      <c r="M24" s="326"/>
      <c r="N24" s="326"/>
      <c r="O24" s="326"/>
      <c r="P24" s="327"/>
      <c r="Q24" s="326"/>
      <c r="R24" s="326"/>
      <c r="S24" s="326"/>
      <c r="T24" s="326"/>
      <c r="U24" s="326"/>
      <c r="V24" s="326"/>
      <c r="W24" s="326"/>
      <c r="X24" s="326"/>
      <c r="Y24" s="526"/>
      <c r="Z24" s="526"/>
      <c r="AA24" s="326"/>
      <c r="AB24" s="326"/>
      <c r="AC24" s="326"/>
      <c r="AD24" s="182"/>
    </row>
    <row r="25" spans="1:30">
      <c r="A25" s="337" t="s">
        <v>667</v>
      </c>
      <c r="B25" s="329"/>
      <c r="C25" s="330"/>
      <c r="D25" s="330"/>
      <c r="E25" s="330"/>
      <c r="F25" s="331"/>
      <c r="G25" s="331"/>
      <c r="H25" s="332"/>
      <c r="I25" s="330"/>
      <c r="J25" s="330"/>
      <c r="K25" s="330"/>
      <c r="L25" s="330"/>
      <c r="M25" s="330"/>
      <c r="N25" s="330"/>
      <c r="O25" s="330"/>
      <c r="P25" s="333"/>
      <c r="Q25" s="330"/>
      <c r="R25" s="182"/>
      <c r="S25" s="182"/>
      <c r="T25" s="182"/>
      <c r="U25" s="182"/>
      <c r="V25" s="182"/>
      <c r="W25" s="182"/>
      <c r="X25" s="182"/>
      <c r="Y25" s="485"/>
      <c r="Z25" s="485"/>
      <c r="AA25" s="182"/>
      <c r="AB25" s="182"/>
      <c r="AC25" s="182"/>
      <c r="AD25" s="182"/>
    </row>
    <row r="26" spans="1:30">
      <c r="A26" s="312" t="s">
        <v>17166</v>
      </c>
      <c r="B26" s="313"/>
      <c r="C26" s="182">
        <v>69</v>
      </c>
      <c r="D26" s="182"/>
      <c r="E26" s="182">
        <v>0</v>
      </c>
      <c r="F26" s="179"/>
      <c r="G26" s="179"/>
      <c r="H26" s="314"/>
      <c r="I26" s="182"/>
      <c r="J26" s="182"/>
      <c r="K26" s="175"/>
      <c r="L26" s="175"/>
      <c r="M26" s="338" t="s">
        <v>329</v>
      </c>
      <c r="N26" s="182"/>
      <c r="O26" s="182">
        <v>0</v>
      </c>
      <c r="P26" s="315">
        <v>87</v>
      </c>
      <c r="Q26" s="182"/>
      <c r="R26" s="182"/>
      <c r="S26" s="182">
        <v>0</v>
      </c>
      <c r="T26" s="182"/>
      <c r="U26" s="182">
        <v>0</v>
      </c>
      <c r="V26" s="182">
        <v>74</v>
      </c>
      <c r="W26" s="182"/>
      <c r="X26" s="182"/>
      <c r="Y26" s="485">
        <v>0</v>
      </c>
      <c r="Z26" s="485">
        <v>0</v>
      </c>
      <c r="AA26" s="182"/>
      <c r="AB26" s="182"/>
      <c r="AC26" s="182"/>
      <c r="AD26" s="182">
        <f t="shared" si="0"/>
        <v>0</v>
      </c>
    </row>
    <row r="27" spans="1:30">
      <c r="A27" s="312" t="s">
        <v>17167</v>
      </c>
      <c r="B27" s="313"/>
      <c r="C27" s="182">
        <v>16</v>
      </c>
      <c r="D27" s="182"/>
      <c r="E27" s="182">
        <v>16</v>
      </c>
      <c r="F27" s="179"/>
      <c r="G27" s="179"/>
      <c r="H27" s="314"/>
      <c r="I27" s="182"/>
      <c r="J27" s="182"/>
      <c r="K27" s="175"/>
      <c r="L27" s="175"/>
      <c r="M27" s="338" t="s">
        <v>329</v>
      </c>
      <c r="N27" s="182"/>
      <c r="O27" s="182">
        <v>8</v>
      </c>
      <c r="P27" s="315">
        <v>8</v>
      </c>
      <c r="Q27" s="182"/>
      <c r="R27" s="182"/>
      <c r="S27" s="338" t="s">
        <v>17168</v>
      </c>
      <c r="T27" s="182"/>
      <c r="U27" s="182">
        <v>8</v>
      </c>
      <c r="V27" s="182">
        <v>5</v>
      </c>
      <c r="W27" s="182"/>
      <c r="X27" s="182"/>
      <c r="Y27" s="485">
        <v>2</v>
      </c>
      <c r="Z27" s="485">
        <v>20</v>
      </c>
      <c r="AA27" s="182"/>
      <c r="AB27" s="182"/>
      <c r="AC27" s="182"/>
      <c r="AD27" s="182">
        <f t="shared" si="0"/>
        <v>22</v>
      </c>
    </row>
    <row r="28" spans="1:30">
      <c r="A28" s="312" t="s">
        <v>672</v>
      </c>
      <c r="B28" s="313"/>
      <c r="C28" s="182">
        <v>7</v>
      </c>
      <c r="D28" s="182"/>
      <c r="E28" s="182">
        <v>7</v>
      </c>
      <c r="F28" s="179"/>
      <c r="G28" s="179"/>
      <c r="H28" s="314"/>
      <c r="I28" s="182"/>
      <c r="J28" s="182"/>
      <c r="K28" s="175"/>
      <c r="L28" s="175"/>
      <c r="M28" s="182">
        <v>0</v>
      </c>
      <c r="N28" s="182"/>
      <c r="O28" s="182">
        <v>0</v>
      </c>
      <c r="P28" s="315">
        <v>2</v>
      </c>
      <c r="Q28" s="182"/>
      <c r="R28" s="182"/>
      <c r="S28" s="182">
        <v>3</v>
      </c>
      <c r="T28" s="182"/>
      <c r="U28" s="182">
        <v>3</v>
      </c>
      <c r="V28" s="182">
        <v>2</v>
      </c>
      <c r="W28" s="182"/>
      <c r="X28" s="182"/>
      <c r="Y28" s="485">
        <v>2</v>
      </c>
      <c r="Z28" s="485">
        <v>3</v>
      </c>
      <c r="AA28" s="182"/>
      <c r="AB28" s="182"/>
      <c r="AC28" s="182"/>
      <c r="AD28" s="182">
        <f t="shared" si="0"/>
        <v>5</v>
      </c>
    </row>
    <row r="29" spans="1:30">
      <c r="A29" s="312" t="s">
        <v>674</v>
      </c>
      <c r="B29" s="313"/>
      <c r="C29" s="182">
        <v>18</v>
      </c>
      <c r="D29" s="182"/>
      <c r="E29" s="182">
        <v>0</v>
      </c>
      <c r="F29" s="179"/>
      <c r="G29" s="179"/>
      <c r="H29" s="314"/>
      <c r="I29" s="182"/>
      <c r="J29" s="182"/>
      <c r="K29" s="175"/>
      <c r="L29" s="175"/>
      <c r="M29" s="182">
        <v>18</v>
      </c>
      <c r="N29" s="182"/>
      <c r="O29" s="182">
        <v>0</v>
      </c>
      <c r="P29" s="315">
        <v>10</v>
      </c>
      <c r="Q29" s="182"/>
      <c r="R29" s="182"/>
      <c r="S29" s="182">
        <v>10</v>
      </c>
      <c r="T29" s="182"/>
      <c r="U29" s="182">
        <v>0</v>
      </c>
      <c r="V29" s="182">
        <v>0</v>
      </c>
      <c r="W29" s="182"/>
      <c r="X29" s="182"/>
      <c r="Y29" s="485">
        <v>2</v>
      </c>
      <c r="Z29" s="485">
        <v>0</v>
      </c>
      <c r="AA29" s="182"/>
      <c r="AB29" s="182"/>
      <c r="AC29" s="182"/>
      <c r="AD29" s="182">
        <f t="shared" si="0"/>
        <v>2</v>
      </c>
    </row>
    <row r="30" spans="1:30">
      <c r="A30" s="312"/>
      <c r="B30" s="313"/>
      <c r="C30" s="182"/>
      <c r="D30" s="182"/>
      <c r="E30" s="182"/>
      <c r="F30" s="179"/>
      <c r="G30" s="179"/>
      <c r="H30" s="314"/>
      <c r="I30" s="182"/>
      <c r="J30" s="182"/>
      <c r="K30" s="175"/>
      <c r="L30" s="175"/>
      <c r="M30" s="182"/>
      <c r="N30" s="182"/>
      <c r="O30" s="182"/>
      <c r="P30" s="315"/>
      <c r="Q30" s="182"/>
      <c r="R30" s="182"/>
      <c r="S30" s="182"/>
      <c r="T30" s="182"/>
      <c r="U30" s="182"/>
      <c r="V30" s="182"/>
      <c r="W30" s="182"/>
      <c r="X30" s="182"/>
      <c r="Y30" s="485"/>
      <c r="Z30" s="485"/>
      <c r="AA30" s="182"/>
      <c r="AB30" s="182"/>
      <c r="AC30" s="182"/>
      <c r="AD30" s="182"/>
    </row>
    <row r="31" spans="1:30" s="345" customFormat="1">
      <c r="A31" s="339" t="s">
        <v>675</v>
      </c>
      <c r="B31" s="340"/>
      <c r="C31" s="341"/>
      <c r="D31" s="341"/>
      <c r="E31" s="341"/>
      <c r="F31" s="342"/>
      <c r="G31" s="342"/>
      <c r="H31" s="343"/>
      <c r="I31" s="341"/>
      <c r="J31" s="341"/>
      <c r="K31" s="330"/>
      <c r="L31" s="330"/>
      <c r="M31" s="341"/>
      <c r="N31" s="341"/>
      <c r="O31" s="341"/>
      <c r="P31" s="344"/>
      <c r="Q31" s="341"/>
      <c r="R31" s="324"/>
      <c r="S31" s="324"/>
      <c r="T31" s="324"/>
      <c r="U31" s="324"/>
      <c r="V31" s="324"/>
      <c r="W31" s="324"/>
      <c r="X31" s="324"/>
      <c r="Y31" s="527"/>
      <c r="Z31" s="527"/>
      <c r="AA31" s="324"/>
      <c r="AB31" s="324"/>
      <c r="AC31" s="324"/>
      <c r="AD31" s="182"/>
    </row>
    <row r="32" spans="1:30">
      <c r="A32" s="312" t="s">
        <v>17169</v>
      </c>
      <c r="B32" s="313"/>
      <c r="C32" s="182">
        <v>5</v>
      </c>
      <c r="D32" s="182"/>
      <c r="E32" s="182">
        <v>5</v>
      </c>
      <c r="F32" s="179"/>
      <c r="G32" s="179"/>
      <c r="H32" s="314"/>
      <c r="I32" s="182"/>
      <c r="J32" s="182"/>
      <c r="K32" s="175"/>
      <c r="L32" s="175"/>
      <c r="M32" s="182"/>
      <c r="N32" s="182"/>
      <c r="O32" s="182">
        <v>0</v>
      </c>
      <c r="P32" s="315"/>
      <c r="Q32" s="182"/>
      <c r="R32" s="182"/>
      <c r="S32" s="182">
        <v>0</v>
      </c>
      <c r="T32" s="182"/>
      <c r="U32" s="182">
        <v>0</v>
      </c>
      <c r="V32" s="182">
        <v>0</v>
      </c>
      <c r="W32" s="182"/>
      <c r="X32" s="182"/>
      <c r="Y32" s="485">
        <v>0</v>
      </c>
      <c r="Z32" s="485">
        <v>0</v>
      </c>
      <c r="AA32" s="182"/>
      <c r="AB32" s="182"/>
      <c r="AC32" s="182"/>
      <c r="AD32" s="182">
        <f t="shared" si="0"/>
        <v>0</v>
      </c>
    </row>
    <row r="33" spans="1:30">
      <c r="A33" s="312" t="s">
        <v>17170</v>
      </c>
      <c r="B33" s="313"/>
      <c r="C33" s="182">
        <v>4</v>
      </c>
      <c r="D33" s="182"/>
      <c r="E33" s="182">
        <v>4</v>
      </c>
      <c r="F33" s="179"/>
      <c r="G33" s="179"/>
      <c r="H33" s="314"/>
      <c r="I33" s="182"/>
      <c r="J33" s="182"/>
      <c r="K33" s="175"/>
      <c r="L33" s="175"/>
      <c r="M33" s="182"/>
      <c r="N33" s="182"/>
      <c r="O33" s="182">
        <v>3</v>
      </c>
      <c r="P33" s="315">
        <v>3</v>
      </c>
      <c r="Q33" s="182"/>
      <c r="R33" s="182"/>
      <c r="S33" s="182">
        <v>5</v>
      </c>
      <c r="T33" s="182"/>
      <c r="U33" s="182">
        <v>5</v>
      </c>
      <c r="V33" s="182">
        <v>5</v>
      </c>
      <c r="W33" s="182"/>
      <c r="X33" s="182"/>
      <c r="Y33" s="528">
        <v>5</v>
      </c>
      <c r="Z33" s="485">
        <v>6</v>
      </c>
      <c r="AA33" s="182"/>
      <c r="AB33" s="182"/>
      <c r="AC33" s="182"/>
      <c r="AD33" s="182">
        <f t="shared" si="0"/>
        <v>11</v>
      </c>
    </row>
    <row r="34" spans="1:30">
      <c r="A34" s="176"/>
      <c r="B34" s="346"/>
      <c r="C34" s="175"/>
      <c r="D34" s="175"/>
      <c r="E34" s="175"/>
      <c r="F34" s="347"/>
      <c r="G34" s="347"/>
      <c r="H34" s="348"/>
      <c r="I34" s="175"/>
      <c r="J34" s="175"/>
      <c r="K34" s="175"/>
      <c r="L34" s="175"/>
      <c r="M34" s="175"/>
      <c r="N34" s="175"/>
      <c r="O34" s="175"/>
      <c r="P34" s="349"/>
      <c r="Q34" s="175"/>
      <c r="R34" s="175"/>
      <c r="S34" s="175"/>
      <c r="T34" s="175"/>
      <c r="U34" s="175"/>
      <c r="V34" s="175"/>
      <c r="W34" s="175"/>
      <c r="X34" s="175"/>
      <c r="Y34" s="485"/>
      <c r="Z34" s="485"/>
      <c r="AA34" s="175"/>
      <c r="AB34" s="175"/>
      <c r="AC34" s="175"/>
      <c r="AD34" s="175"/>
    </row>
    <row r="35" spans="1:30">
      <c r="A35" s="335" t="s">
        <v>648</v>
      </c>
      <c r="B35" s="335"/>
      <c r="C35" s="335"/>
      <c r="D35" s="335"/>
      <c r="E35" s="335"/>
      <c r="F35" s="335"/>
      <c r="G35" s="335"/>
      <c r="H35" s="350"/>
      <c r="I35" s="335"/>
      <c r="J35" s="335"/>
      <c r="K35" s="175"/>
      <c r="L35" s="175"/>
      <c r="M35" s="335"/>
      <c r="N35" s="335"/>
      <c r="O35" s="335"/>
      <c r="P35" s="351"/>
      <c r="Q35" s="335"/>
      <c r="R35" s="335"/>
      <c r="S35" s="335"/>
      <c r="T35" s="335"/>
      <c r="U35" s="335"/>
      <c r="V35" s="335"/>
      <c r="W35" s="335"/>
      <c r="X35" s="335"/>
      <c r="Y35" s="529"/>
      <c r="Z35" s="529"/>
      <c r="AA35" s="335"/>
      <c r="AB35" s="335"/>
      <c r="AC35" s="335"/>
      <c r="AD35" s="335"/>
    </row>
  </sheetData>
  <mergeCells count="15">
    <mergeCell ref="S4:X4"/>
    <mergeCell ref="Y4:AD4"/>
    <mergeCell ref="C4:D4"/>
    <mergeCell ref="E4:F4"/>
    <mergeCell ref="G4:H4"/>
    <mergeCell ref="I4:J4"/>
    <mergeCell ref="K4:L4"/>
    <mergeCell ref="M4:R4"/>
    <mergeCell ref="A1:AD1"/>
    <mergeCell ref="A2:AD2"/>
    <mergeCell ref="C3:D3"/>
    <mergeCell ref="E3:F3"/>
    <mergeCell ref="G3:H3"/>
    <mergeCell ref="I3:J3"/>
    <mergeCell ref="K3:L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L74"/>
  <sheetViews>
    <sheetView workbookViewId="0">
      <selection activeCell="A2" sqref="A2:D2"/>
    </sheetView>
  </sheetViews>
  <sheetFormatPr defaultColWidth="8.88671875" defaultRowHeight="14.4"/>
  <cols>
    <col min="1" max="1" width="36.109375" style="738" customWidth="1"/>
    <col min="2" max="2" width="38.44140625" style="738" customWidth="1"/>
    <col min="3" max="3" width="28.44140625" style="738" customWidth="1"/>
    <col min="4" max="4" width="35.5546875" style="738" customWidth="1"/>
    <col min="5" max="5" width="38.44140625" style="738" customWidth="1"/>
    <col min="6" max="6" width="57.109375" style="738" customWidth="1"/>
    <col min="7" max="7" width="15.109375" style="738" customWidth="1"/>
    <col min="8" max="8" width="17" style="738" customWidth="1"/>
    <col min="9" max="9" width="57.109375" style="738" customWidth="1"/>
    <col min="10" max="16384" width="8.88671875" style="738"/>
  </cols>
  <sheetData>
    <row r="2" spans="1:12" s="769" customFormat="1" ht="31.35" customHeight="1">
      <c r="A2" s="945" t="s">
        <v>155</v>
      </c>
      <c r="B2" s="945"/>
      <c r="C2" s="945"/>
      <c r="D2" s="945"/>
    </row>
    <row r="3" spans="1:12" ht="28.8">
      <c r="A3" s="738" t="s">
        <v>687</v>
      </c>
      <c r="B3" s="738" t="s">
        <v>442</v>
      </c>
      <c r="C3" s="738" t="s">
        <v>157</v>
      </c>
      <c r="D3" s="738" t="s">
        <v>441</v>
      </c>
      <c r="E3" s="738" t="s">
        <v>167</v>
      </c>
      <c r="F3" s="740" t="s">
        <v>688</v>
      </c>
      <c r="G3" s="738" t="s">
        <v>684</v>
      </c>
      <c r="H3" s="738" t="s">
        <v>685</v>
      </c>
      <c r="I3" s="740" t="s">
        <v>686</v>
      </c>
    </row>
    <row r="4" spans="1:12">
      <c r="A4" s="770" t="s">
        <v>17505</v>
      </c>
      <c r="B4" s="770" t="s">
        <v>17506</v>
      </c>
      <c r="C4" s="771">
        <v>44539</v>
      </c>
      <c r="D4" s="772" t="s">
        <v>17454</v>
      </c>
      <c r="E4" s="770" t="s">
        <v>17507</v>
      </c>
      <c r="F4" s="772"/>
    </row>
    <row r="5" spans="1:12">
      <c r="A5" s="772" t="s">
        <v>17508</v>
      </c>
      <c r="B5" s="770" t="s">
        <v>17509</v>
      </c>
      <c r="C5" s="771">
        <v>44505</v>
      </c>
      <c r="D5" s="772" t="s">
        <v>17454</v>
      </c>
      <c r="E5" s="770" t="s">
        <v>17510</v>
      </c>
      <c r="F5" s="772"/>
    </row>
    <row r="6" spans="1:12">
      <c r="A6" s="772" t="s">
        <v>17511</v>
      </c>
      <c r="B6" s="772" t="s">
        <v>17512</v>
      </c>
      <c r="C6" s="771">
        <v>44511</v>
      </c>
      <c r="D6" s="772" t="s">
        <v>17454</v>
      </c>
      <c r="E6" s="770" t="s">
        <v>17513</v>
      </c>
      <c r="F6" s="772"/>
    </row>
    <row r="7" spans="1:12">
      <c r="A7" s="770" t="s">
        <v>17514</v>
      </c>
      <c r="B7" s="770" t="s">
        <v>17515</v>
      </c>
      <c r="C7" s="771">
        <v>44495</v>
      </c>
      <c r="D7" s="770" t="s">
        <v>17516</v>
      </c>
      <c r="E7" s="770" t="s">
        <v>17517</v>
      </c>
      <c r="F7" s="772"/>
    </row>
    <row r="8" spans="1:12">
      <c r="A8" s="772" t="s">
        <v>17518</v>
      </c>
      <c r="B8" s="770" t="s">
        <v>17519</v>
      </c>
      <c r="C8" s="771">
        <v>44489</v>
      </c>
      <c r="D8" s="772" t="s">
        <v>17454</v>
      </c>
      <c r="E8" s="770" t="s">
        <v>17520</v>
      </c>
      <c r="F8" s="772"/>
    </row>
    <row r="9" spans="1:12">
      <c r="A9" s="772" t="s">
        <v>17521</v>
      </c>
      <c r="B9" s="770" t="s">
        <v>17519</v>
      </c>
      <c r="C9" s="773">
        <v>44489</v>
      </c>
      <c r="D9" s="772" t="s">
        <v>17454</v>
      </c>
      <c r="E9" s="772" t="s">
        <v>17522</v>
      </c>
      <c r="F9" s="772"/>
    </row>
    <row r="13" spans="1:12" s="769" customFormat="1">
      <c r="A13" s="945" t="s">
        <v>689</v>
      </c>
      <c r="B13" s="945"/>
      <c r="C13" s="945"/>
      <c r="D13" s="945"/>
      <c r="E13" s="945"/>
      <c r="F13" s="945"/>
      <c r="G13" s="945"/>
      <c r="H13" s="945"/>
      <c r="I13" s="945"/>
      <c r="J13" s="945"/>
      <c r="K13" s="945"/>
      <c r="L13" s="945"/>
    </row>
    <row r="14" spans="1:12" ht="86.4">
      <c r="A14" s="774" t="s">
        <v>690</v>
      </c>
      <c r="B14" s="775" t="s">
        <v>691</v>
      </c>
      <c r="C14" s="774" t="s">
        <v>692</v>
      </c>
      <c r="D14" s="774" t="s">
        <v>693</v>
      </c>
      <c r="E14" s="774" t="s">
        <v>694</v>
      </c>
      <c r="F14" s="774" t="s">
        <v>515</v>
      </c>
      <c r="G14" s="774" t="s">
        <v>17171</v>
      </c>
      <c r="H14" s="774" t="s">
        <v>696</v>
      </c>
      <c r="I14" s="774" t="s">
        <v>697</v>
      </c>
      <c r="J14" s="776" t="s">
        <v>698</v>
      </c>
      <c r="K14" s="777" t="s">
        <v>438</v>
      </c>
      <c r="L14" s="778" t="s">
        <v>699</v>
      </c>
    </row>
    <row r="15" spans="1:12">
      <c r="A15" s="738" t="s">
        <v>329</v>
      </c>
    </row>
    <row r="21" spans="1:12">
      <c r="A21" s="740"/>
      <c r="B21" s="740"/>
      <c r="C21" s="740"/>
      <c r="D21" s="740"/>
      <c r="E21" s="740"/>
      <c r="F21" s="356"/>
      <c r="G21" s="356"/>
      <c r="H21" s="356"/>
    </row>
    <row r="22" spans="1:12" s="769" customFormat="1">
      <c r="A22" s="945" t="s">
        <v>700</v>
      </c>
      <c r="B22" s="945"/>
      <c r="C22" s="945"/>
      <c r="D22" s="945"/>
      <c r="E22" s="945"/>
      <c r="F22" s="945"/>
      <c r="G22" s="945"/>
      <c r="H22" s="945"/>
      <c r="I22" s="945"/>
      <c r="J22" s="945"/>
      <c r="K22" s="945"/>
      <c r="L22" s="945"/>
    </row>
    <row r="23" spans="1:12" ht="86.4">
      <c r="A23" s="774" t="s">
        <v>690</v>
      </c>
      <c r="B23" s="775" t="s">
        <v>691</v>
      </c>
      <c r="C23" s="774" t="s">
        <v>692</v>
      </c>
      <c r="D23" s="774" t="s">
        <v>693</v>
      </c>
      <c r="E23" s="774" t="s">
        <v>694</v>
      </c>
      <c r="F23" s="774" t="s">
        <v>515</v>
      </c>
      <c r="G23" s="774" t="s">
        <v>701</v>
      </c>
      <c r="H23" s="774" t="s">
        <v>702</v>
      </c>
      <c r="I23" s="774" t="s">
        <v>703</v>
      </c>
      <c r="J23" s="774" t="s">
        <v>698</v>
      </c>
      <c r="K23" s="778" t="s">
        <v>438</v>
      </c>
      <c r="L23" s="778" t="s">
        <v>699</v>
      </c>
    </row>
    <row r="24" spans="1:12">
      <c r="A24" s="738" t="s">
        <v>329</v>
      </c>
      <c r="C24" s="740"/>
      <c r="D24" s="740"/>
      <c r="E24" s="740"/>
      <c r="F24" s="356"/>
      <c r="G24" s="356"/>
      <c r="H24" s="356"/>
    </row>
    <row r="25" spans="1:12">
      <c r="A25" s="740"/>
      <c r="B25" s="740"/>
      <c r="C25" s="740"/>
      <c r="D25" s="740"/>
      <c r="E25" s="740"/>
      <c r="F25" s="356"/>
      <c r="G25" s="356"/>
      <c r="H25" s="356"/>
    </row>
    <row r="26" spans="1:12">
      <c r="A26" s="740"/>
      <c r="B26" s="740"/>
      <c r="C26" s="740"/>
      <c r="D26" s="740"/>
      <c r="E26" s="740"/>
      <c r="F26" s="356"/>
      <c r="G26" s="356"/>
      <c r="H26" s="356"/>
    </row>
    <row r="27" spans="1:12">
      <c r="A27" s="740"/>
      <c r="B27" s="740"/>
      <c r="C27" s="740"/>
      <c r="D27" s="740"/>
      <c r="E27" s="740"/>
      <c r="F27" s="356"/>
      <c r="G27" s="356"/>
      <c r="H27" s="356"/>
    </row>
    <row r="28" spans="1:12">
      <c r="A28" s="740"/>
      <c r="B28" s="740"/>
      <c r="C28" s="740"/>
      <c r="D28" s="740"/>
      <c r="E28" s="740"/>
      <c r="F28" s="356"/>
      <c r="G28" s="356"/>
      <c r="H28" s="356"/>
    </row>
    <row r="30" spans="1:12" s="769" customFormat="1">
      <c r="A30" s="945" t="s">
        <v>17063</v>
      </c>
      <c r="B30" s="945"/>
      <c r="C30" s="945"/>
      <c r="D30" s="945"/>
      <c r="E30" s="945"/>
      <c r="F30" s="945"/>
    </row>
    <row r="31" spans="1:12">
      <c r="A31" s="560" t="s">
        <v>690</v>
      </c>
      <c r="B31" s="560" t="s">
        <v>17064</v>
      </c>
      <c r="C31" s="560" t="s">
        <v>17065</v>
      </c>
      <c r="D31" s="560" t="s">
        <v>17066</v>
      </c>
      <c r="E31" s="560" t="s">
        <v>17067</v>
      </c>
      <c r="F31" s="560" t="s">
        <v>17068</v>
      </c>
    </row>
    <row r="32" spans="1:12">
      <c r="A32" s="738" t="s">
        <v>329</v>
      </c>
    </row>
    <row r="38" spans="1:4" s="769" customFormat="1">
      <c r="A38" s="945" t="s">
        <v>17069</v>
      </c>
      <c r="B38" s="945"/>
      <c r="C38" s="945"/>
      <c r="D38" s="945"/>
    </row>
    <row r="39" spans="1:4">
      <c r="A39" s="779" t="s">
        <v>17070</v>
      </c>
      <c r="B39" s="779" t="s">
        <v>17071</v>
      </c>
      <c r="C39" s="779" t="s">
        <v>157</v>
      </c>
      <c r="D39" s="779" t="s">
        <v>441</v>
      </c>
    </row>
    <row r="40" spans="1:4">
      <c r="A40" s="738" t="s">
        <v>329</v>
      </c>
    </row>
    <row r="46" spans="1:4" s="769" customFormat="1">
      <c r="A46" s="945" t="s">
        <v>17072</v>
      </c>
      <c r="B46" s="945"/>
    </row>
    <row r="47" spans="1:4">
      <c r="A47" s="779" t="s">
        <v>17073</v>
      </c>
      <c r="B47" s="779" t="s">
        <v>17074</v>
      </c>
    </row>
    <row r="48" spans="1:4">
      <c r="A48" s="738" t="s">
        <v>329</v>
      </c>
    </row>
    <row r="53" spans="1:5" s="769" customFormat="1">
      <c r="A53" s="945" t="s">
        <v>17075</v>
      </c>
      <c r="B53" s="945"/>
      <c r="C53" s="945"/>
      <c r="D53" s="945"/>
    </row>
    <row r="54" spans="1:5">
      <c r="A54" s="779" t="s">
        <v>690</v>
      </c>
      <c r="B54" s="779" t="s">
        <v>17076</v>
      </c>
      <c r="C54" s="779" t="s">
        <v>157</v>
      </c>
      <c r="D54" s="779" t="s">
        <v>17074</v>
      </c>
    </row>
    <row r="55" spans="1:5">
      <c r="A55" s="738" t="s">
        <v>329</v>
      </c>
    </row>
    <row r="59" spans="1:5" s="780" customFormat="1">
      <c r="A59" s="945" t="s">
        <v>17077</v>
      </c>
      <c r="B59" s="945"/>
      <c r="C59" s="945"/>
      <c r="D59" s="945"/>
      <c r="E59" s="945"/>
    </row>
    <row r="60" spans="1:5">
      <c r="A60" s="738" t="s">
        <v>17078</v>
      </c>
      <c r="B60" s="738" t="s">
        <v>17079</v>
      </c>
      <c r="C60" s="738" t="s">
        <v>157</v>
      </c>
      <c r="D60" s="738" t="s">
        <v>17080</v>
      </c>
      <c r="E60" s="740" t="s">
        <v>17081</v>
      </c>
    </row>
    <row r="61" spans="1:5">
      <c r="A61" s="781" t="s">
        <v>17206</v>
      </c>
      <c r="B61" s="782" t="s">
        <v>17523</v>
      </c>
      <c r="C61" s="783">
        <v>44519</v>
      </c>
      <c r="D61" s="782">
        <v>4</v>
      </c>
    </row>
    <row r="62" spans="1:5">
      <c r="A62" s="782" t="s">
        <v>17524</v>
      </c>
      <c r="B62" s="781" t="s">
        <v>17525</v>
      </c>
      <c r="C62" s="783" t="s">
        <v>17526</v>
      </c>
      <c r="D62" s="782">
        <v>1</v>
      </c>
    </row>
    <row r="63" spans="1:5">
      <c r="A63" s="784" t="s">
        <v>17241</v>
      </c>
      <c r="B63" s="781" t="s">
        <v>17527</v>
      </c>
      <c r="C63" s="783">
        <v>44515</v>
      </c>
      <c r="D63" s="782">
        <v>15</v>
      </c>
    </row>
    <row r="64" spans="1:5">
      <c r="A64" s="785"/>
      <c r="B64" s="786"/>
      <c r="C64" s="126"/>
    </row>
    <row r="65" spans="1:3">
      <c r="A65" s="785"/>
      <c r="B65" s="786"/>
      <c r="C65" s="126"/>
    </row>
    <row r="67" spans="1:3" s="780" customFormat="1">
      <c r="A67" s="945" t="s">
        <v>17172</v>
      </c>
      <c r="B67" s="945"/>
      <c r="C67" s="945"/>
    </row>
    <row r="68" spans="1:3">
      <c r="A68" s="248" t="s">
        <v>17173</v>
      </c>
      <c r="B68" s="248" t="s">
        <v>690</v>
      </c>
      <c r="C68" s="248" t="s">
        <v>157</v>
      </c>
    </row>
    <row r="69" spans="1:3">
      <c r="A69" s="738" t="s">
        <v>17174</v>
      </c>
      <c r="B69" s="738" t="s">
        <v>17175</v>
      </c>
      <c r="C69" s="738" t="s">
        <v>64</v>
      </c>
    </row>
    <row r="70" spans="1:3">
      <c r="A70" s="738" t="s">
        <v>17176</v>
      </c>
      <c r="B70" s="738" t="s">
        <v>17175</v>
      </c>
      <c r="C70" s="738" t="s">
        <v>64</v>
      </c>
    </row>
    <row r="71" spans="1:3">
      <c r="A71" s="738" t="s">
        <v>17177</v>
      </c>
      <c r="B71" s="738" t="s">
        <v>17178</v>
      </c>
      <c r="C71" s="738" t="s">
        <v>64</v>
      </c>
    </row>
    <row r="72" spans="1:3">
      <c r="A72" s="738" t="s">
        <v>17179</v>
      </c>
      <c r="B72" s="738" t="s">
        <v>17175</v>
      </c>
      <c r="C72" s="738" t="s">
        <v>64</v>
      </c>
    </row>
    <row r="73" spans="1:3">
      <c r="A73" s="738" t="s">
        <v>17180</v>
      </c>
      <c r="B73" s="738" t="s">
        <v>17181</v>
      </c>
      <c r="C73" s="738" t="s">
        <v>64</v>
      </c>
    </row>
    <row r="74" spans="1:3">
      <c r="A74" s="738" t="s">
        <v>17242</v>
      </c>
      <c r="B74" s="738" t="s">
        <v>17243</v>
      </c>
      <c r="C74" s="738" t="s">
        <v>64</v>
      </c>
    </row>
  </sheetData>
  <mergeCells count="9">
    <mergeCell ref="A53:D53"/>
    <mergeCell ref="A59:E59"/>
    <mergeCell ref="A67:C67"/>
    <mergeCell ref="A2:D2"/>
    <mergeCell ref="A13:L13"/>
    <mergeCell ref="A22:L22"/>
    <mergeCell ref="A30:F30"/>
    <mergeCell ref="A38:D38"/>
    <mergeCell ref="A46:B46"/>
  </mergeCells>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E14"/>
  <sheetViews>
    <sheetView workbookViewId="0">
      <selection activeCell="Z7" sqref="Z7"/>
    </sheetView>
  </sheetViews>
  <sheetFormatPr defaultColWidth="12.44140625" defaultRowHeight="14.4"/>
  <cols>
    <col min="1" max="1" width="51.88671875" style="149" bestFit="1" customWidth="1"/>
    <col min="2" max="2" width="13.109375" style="149" hidden="1" customWidth="1"/>
    <col min="3" max="3" width="8" style="143" hidden="1" customWidth="1"/>
    <col min="4" max="4" width="7.88671875" style="143" hidden="1" customWidth="1"/>
    <col min="5" max="5" width="8" style="143" hidden="1" customWidth="1"/>
    <col min="6" max="6" width="7.88671875" style="143" hidden="1" customWidth="1"/>
    <col min="7" max="7" width="7.109375" style="143" hidden="1" customWidth="1"/>
    <col min="8" max="8" width="7.88671875" style="143" hidden="1" customWidth="1"/>
    <col min="9" max="9" width="7.109375" style="143" hidden="1" customWidth="1"/>
    <col min="10" max="10" width="7.88671875" style="143" hidden="1" customWidth="1"/>
    <col min="11" max="11" width="8" style="143" hidden="1" customWidth="1"/>
    <col min="12" max="12" width="7.88671875" style="143" hidden="1" customWidth="1"/>
    <col min="13" max="15" width="6.5546875" style="143" hidden="1" customWidth="1"/>
    <col min="16" max="16" width="7.109375" style="143" hidden="1" customWidth="1"/>
    <col min="17" max="17" width="18" style="143" hidden="1" customWidth="1"/>
    <col min="18" max="18" width="16.5546875" style="143" hidden="1" customWidth="1"/>
    <col min="19" max="20" width="6.5546875" style="143" hidden="1" customWidth="1"/>
    <col min="21" max="21" width="7" style="143" hidden="1" customWidth="1"/>
    <col min="22" max="22" width="7.109375" style="143" hidden="1" customWidth="1"/>
    <col min="23" max="23" width="18" style="143" hidden="1" customWidth="1"/>
    <col min="24" max="24" width="16.5546875" style="143" hidden="1" customWidth="1"/>
    <col min="25" max="25" width="7.5546875" style="143" hidden="1" customWidth="1"/>
    <col min="26" max="26" width="7.5546875" style="143" customWidth="1"/>
    <col min="27" max="27" width="7.5546875" style="143" hidden="1" customWidth="1"/>
    <col min="28" max="28" width="8.44140625" style="143" hidden="1" customWidth="1"/>
    <col min="29" max="29" width="19.109375" style="143" customWidth="1"/>
    <col min="30" max="30" width="11.5546875" style="143" customWidth="1"/>
    <col min="31" max="16384" width="12.44140625" style="143"/>
  </cols>
  <sheetData>
    <row r="1" spans="1:31" ht="57" customHeight="1">
      <c r="A1" s="949" t="s">
        <v>592</v>
      </c>
      <c r="B1" s="949"/>
      <c r="C1" s="949"/>
      <c r="D1" s="949"/>
      <c r="E1" s="949"/>
      <c r="F1" s="949"/>
      <c r="G1" s="949"/>
      <c r="H1" s="949"/>
      <c r="I1" s="949"/>
      <c r="J1" s="949"/>
      <c r="K1" s="949"/>
      <c r="L1" s="949"/>
      <c r="M1" s="949"/>
      <c r="N1" s="949"/>
      <c r="O1" s="949"/>
      <c r="P1" s="949"/>
      <c r="Q1" s="949"/>
      <c r="R1" s="949"/>
      <c r="S1" s="949"/>
      <c r="T1" s="949"/>
      <c r="U1" s="949"/>
      <c r="V1" s="949"/>
      <c r="W1" s="949"/>
      <c r="X1" s="949"/>
      <c r="Y1" s="949"/>
      <c r="Z1" s="949"/>
      <c r="AA1" s="949"/>
      <c r="AB1" s="949"/>
      <c r="AC1" s="949"/>
      <c r="AD1" s="949"/>
    </row>
    <row r="2" spans="1:31">
      <c r="A2" s="931" t="s">
        <v>17098</v>
      </c>
      <c r="B2" s="931"/>
      <c r="C2" s="931"/>
      <c r="D2" s="931"/>
      <c r="E2" s="931"/>
      <c r="F2" s="931"/>
      <c r="G2" s="931"/>
      <c r="H2" s="931"/>
      <c r="I2" s="931"/>
      <c r="J2" s="931"/>
      <c r="K2" s="950"/>
      <c r="L2" s="950"/>
      <c r="M2" s="950"/>
      <c r="N2" s="950"/>
      <c r="O2" s="950"/>
      <c r="P2" s="950"/>
    </row>
    <row r="3" spans="1:31" ht="28.8">
      <c r="A3" s="167" t="s">
        <v>594</v>
      </c>
      <c r="B3" s="168" t="s">
        <v>595</v>
      </c>
      <c r="C3" s="914" t="s">
        <v>596</v>
      </c>
      <c r="D3" s="915"/>
      <c r="E3" s="951" t="s">
        <v>597</v>
      </c>
      <c r="F3" s="952"/>
      <c r="G3" s="951" t="s">
        <v>598</v>
      </c>
      <c r="H3" s="952"/>
      <c r="I3" s="951" t="s">
        <v>599</v>
      </c>
      <c r="J3" s="953"/>
      <c r="K3" s="916" t="s">
        <v>600</v>
      </c>
      <c r="L3" s="916"/>
      <c r="M3" s="169" t="s">
        <v>601</v>
      </c>
      <c r="N3" s="169" t="s">
        <v>602</v>
      </c>
      <c r="O3" s="169" t="s">
        <v>603</v>
      </c>
      <c r="P3" s="169" t="s">
        <v>604</v>
      </c>
      <c r="Q3" s="169" t="s">
        <v>17</v>
      </c>
      <c r="R3" s="169" t="s">
        <v>234</v>
      </c>
      <c r="S3" s="169" t="s">
        <v>439</v>
      </c>
      <c r="T3" s="169" t="s">
        <v>605</v>
      </c>
      <c r="U3" s="169" t="s">
        <v>606</v>
      </c>
      <c r="V3" s="169" t="s">
        <v>607</v>
      </c>
      <c r="W3" s="169" t="s">
        <v>23</v>
      </c>
      <c r="X3" s="169" t="s">
        <v>235</v>
      </c>
      <c r="Y3" s="169" t="s">
        <v>608</v>
      </c>
      <c r="Z3" s="169" t="s">
        <v>609</v>
      </c>
      <c r="AA3" s="169" t="s">
        <v>610</v>
      </c>
      <c r="AB3" s="169" t="s">
        <v>611</v>
      </c>
      <c r="AC3" s="169" t="s">
        <v>28</v>
      </c>
      <c r="AD3" s="169" t="s">
        <v>236</v>
      </c>
    </row>
    <row r="4" spans="1:31" ht="26.25" customHeight="1">
      <c r="A4" s="170" t="s">
        <v>612</v>
      </c>
      <c r="B4" s="171" t="s">
        <v>613</v>
      </c>
      <c r="C4" s="917" t="s">
        <v>614</v>
      </c>
      <c r="D4" s="918"/>
      <c r="E4" s="946" t="s">
        <v>615</v>
      </c>
      <c r="F4" s="947"/>
      <c r="G4" s="917" t="s">
        <v>616</v>
      </c>
      <c r="H4" s="918"/>
      <c r="I4" s="917" t="s">
        <v>617</v>
      </c>
      <c r="J4" s="919"/>
      <c r="K4" s="948" t="s">
        <v>618</v>
      </c>
      <c r="L4" s="948"/>
      <c r="M4" s="917" t="s">
        <v>619</v>
      </c>
      <c r="N4" s="919"/>
      <c r="O4" s="919"/>
      <c r="P4" s="919"/>
      <c r="Q4" s="919"/>
      <c r="R4" s="918"/>
      <c r="S4" s="917" t="s">
        <v>620</v>
      </c>
      <c r="T4" s="919"/>
      <c r="U4" s="919"/>
      <c r="V4" s="919"/>
      <c r="W4" s="919"/>
      <c r="X4" s="918"/>
      <c r="Y4" s="917" t="s">
        <v>621</v>
      </c>
      <c r="Z4" s="919"/>
      <c r="AA4" s="919"/>
      <c r="AB4" s="919"/>
      <c r="AC4" s="919"/>
      <c r="AD4" s="918"/>
    </row>
    <row r="5" spans="1:31" ht="28.8" hidden="1">
      <c r="A5" s="170"/>
      <c r="B5" s="171" t="s">
        <v>17099</v>
      </c>
      <c r="C5" s="187" t="s">
        <v>17100</v>
      </c>
      <c r="D5" s="187" t="s">
        <v>623</v>
      </c>
      <c r="E5" s="194" t="s">
        <v>17100</v>
      </c>
      <c r="F5" s="172" t="s">
        <v>623</v>
      </c>
      <c r="G5" s="172" t="s">
        <v>17099</v>
      </c>
      <c r="H5" s="172" t="s">
        <v>623</v>
      </c>
      <c r="I5" s="172" t="s">
        <v>17099</v>
      </c>
      <c r="J5" s="195" t="s">
        <v>623</v>
      </c>
      <c r="K5" s="172" t="s">
        <v>17099</v>
      </c>
      <c r="L5" s="172" t="s">
        <v>623</v>
      </c>
      <c r="M5" s="187"/>
      <c r="N5" s="187"/>
      <c r="O5" s="187"/>
      <c r="P5" s="187"/>
      <c r="Q5" s="175"/>
      <c r="R5" s="175"/>
      <c r="S5" s="175"/>
      <c r="T5" s="175"/>
      <c r="U5" s="175"/>
      <c r="V5" s="175"/>
      <c r="W5" s="175"/>
      <c r="X5" s="175"/>
      <c r="Y5" s="175"/>
      <c r="Z5" s="175"/>
      <c r="AA5" s="175"/>
      <c r="AB5" s="175"/>
      <c r="AC5" s="175"/>
      <c r="AD5" s="175"/>
    </row>
    <row r="6" spans="1:31">
      <c r="A6" s="184"/>
      <c r="B6" s="177"/>
      <c r="C6" s="175"/>
      <c r="D6" s="175"/>
      <c r="E6" s="182"/>
      <c r="F6" s="180"/>
      <c r="G6" s="180"/>
      <c r="H6" s="180"/>
      <c r="I6" s="180"/>
      <c r="J6" s="196"/>
      <c r="K6" s="181"/>
      <c r="L6" s="181"/>
      <c r="M6" s="175"/>
      <c r="N6" s="175"/>
      <c r="O6" s="175"/>
      <c r="P6" s="175"/>
      <c r="Q6" s="175"/>
      <c r="R6" s="175"/>
      <c r="S6" s="175"/>
      <c r="T6" s="175"/>
      <c r="U6" s="175"/>
      <c r="V6" s="175"/>
      <c r="W6" s="175"/>
      <c r="X6" s="175"/>
      <c r="Y6" s="175"/>
      <c r="Z6" s="175"/>
      <c r="AA6" s="175"/>
      <c r="AB6" s="175"/>
      <c r="AC6" s="175"/>
      <c r="AD6" s="175"/>
    </row>
    <row r="7" spans="1:31" s="147" customFormat="1">
      <c r="A7" s="532" t="s">
        <v>17101</v>
      </c>
      <c r="B7" s="533"/>
      <c r="C7" s="534"/>
      <c r="D7" s="534"/>
      <c r="E7" s="320"/>
      <c r="F7" s="535"/>
      <c r="G7" s="535"/>
      <c r="H7" s="535"/>
      <c r="I7" s="535">
        <v>8</v>
      </c>
      <c r="J7" s="536"/>
      <c r="K7" s="537"/>
      <c r="L7" s="537"/>
      <c r="M7" s="534"/>
      <c r="N7" s="534"/>
      <c r="O7" s="534"/>
      <c r="P7" s="534"/>
      <c r="Q7" s="534"/>
      <c r="R7" s="534"/>
      <c r="S7" s="538">
        <v>12</v>
      </c>
      <c r="T7" s="534"/>
      <c r="U7" s="534">
        <v>14</v>
      </c>
      <c r="V7" s="534">
        <v>14</v>
      </c>
      <c r="W7" s="534"/>
      <c r="X7" s="534"/>
      <c r="Y7" s="534">
        <v>14</v>
      </c>
      <c r="Z7" s="534">
        <v>14</v>
      </c>
      <c r="AA7" s="534"/>
      <c r="AB7" s="534"/>
      <c r="AC7" s="534"/>
      <c r="AD7" s="534"/>
      <c r="AE7" s="147" t="s">
        <v>17182</v>
      </c>
    </row>
    <row r="8" spans="1:31">
      <c r="A8" s="176"/>
      <c r="B8" s="177"/>
      <c r="C8" s="175"/>
      <c r="D8" s="175"/>
      <c r="E8" s="182"/>
      <c r="F8" s="180"/>
      <c r="G8" s="180"/>
      <c r="H8" s="180"/>
      <c r="I8" s="180"/>
      <c r="J8" s="196"/>
      <c r="K8" s="181"/>
      <c r="L8" s="181"/>
      <c r="M8" s="175"/>
      <c r="N8" s="175"/>
      <c r="O8" s="175"/>
      <c r="P8" s="175"/>
      <c r="Q8" s="175"/>
      <c r="R8" s="175"/>
      <c r="S8" s="175"/>
      <c r="T8" s="175"/>
      <c r="U8" s="175"/>
      <c r="V8" s="175"/>
      <c r="W8" s="175"/>
      <c r="X8" s="175"/>
      <c r="Y8" s="175"/>
      <c r="Z8" s="175"/>
      <c r="AA8" s="175"/>
      <c r="AB8" s="175"/>
      <c r="AC8" s="175"/>
      <c r="AD8" s="175"/>
    </row>
    <row r="9" spans="1:31" s="147" customFormat="1">
      <c r="A9" s="532" t="s">
        <v>17102</v>
      </c>
      <c r="B9" s="533"/>
      <c r="C9" s="534"/>
      <c r="D9" s="534"/>
      <c r="E9" s="320"/>
      <c r="F9" s="535"/>
      <c r="G9" s="535"/>
      <c r="H9" s="535"/>
      <c r="I9" s="535">
        <v>5</v>
      </c>
      <c r="J9" s="536"/>
      <c r="K9" s="537"/>
      <c r="L9" s="537"/>
      <c r="M9" s="534"/>
      <c r="N9" s="534"/>
      <c r="O9" s="534"/>
      <c r="P9" s="534"/>
      <c r="Q9" s="534"/>
      <c r="R9" s="534"/>
      <c r="S9" s="538">
        <v>8</v>
      </c>
      <c r="T9" s="534"/>
      <c r="U9" s="534">
        <v>17</v>
      </c>
      <c r="V9" s="534">
        <v>17</v>
      </c>
      <c r="W9" s="534"/>
      <c r="X9" s="534"/>
      <c r="Y9" s="534">
        <v>1</v>
      </c>
      <c r="Z9" s="534">
        <v>1</v>
      </c>
      <c r="AA9" s="534"/>
      <c r="AB9" s="534"/>
      <c r="AC9" s="534"/>
      <c r="AD9" s="534"/>
      <c r="AE9" s="147" t="s">
        <v>17183</v>
      </c>
    </row>
    <row r="10" spans="1:31">
      <c r="A10" s="183"/>
      <c r="B10" s="177"/>
      <c r="C10" s="175"/>
      <c r="D10" s="175"/>
      <c r="E10" s="182"/>
      <c r="F10" s="180"/>
      <c r="G10" s="180"/>
      <c r="H10" s="180"/>
      <c r="I10" s="180"/>
      <c r="J10" s="196"/>
      <c r="K10" s="181"/>
      <c r="L10" s="181"/>
      <c r="M10" s="175"/>
      <c r="N10" s="175"/>
      <c r="O10" s="175"/>
      <c r="P10" s="175"/>
      <c r="Q10" s="175"/>
      <c r="R10" s="175"/>
      <c r="S10" s="175"/>
      <c r="T10" s="175"/>
      <c r="U10" s="175"/>
      <c r="V10" s="175"/>
      <c r="W10" s="175"/>
      <c r="X10" s="175"/>
      <c r="Y10" s="175"/>
      <c r="Z10" s="175"/>
      <c r="AA10" s="175"/>
      <c r="AB10" s="175"/>
      <c r="AC10" s="175"/>
      <c r="AD10" s="175"/>
    </row>
    <row r="12" spans="1:31" ht="28.8">
      <c r="A12" s="149" t="s">
        <v>17103</v>
      </c>
    </row>
    <row r="14" spans="1:31">
      <c r="A14" s="197" t="s">
        <v>17184</v>
      </c>
    </row>
  </sheetData>
  <mergeCells count="15">
    <mergeCell ref="A1:AD1"/>
    <mergeCell ref="A2:P2"/>
    <mergeCell ref="C3:D3"/>
    <mergeCell ref="E3:F3"/>
    <mergeCell ref="G3:H3"/>
    <mergeCell ref="I3:J3"/>
    <mergeCell ref="K3:L3"/>
    <mergeCell ref="S4:X4"/>
    <mergeCell ref="Y4:AD4"/>
    <mergeCell ref="C4:D4"/>
    <mergeCell ref="E4:F4"/>
    <mergeCell ref="G4:H4"/>
    <mergeCell ref="I4:J4"/>
    <mergeCell ref="K4:L4"/>
    <mergeCell ref="M4:R4"/>
  </mergeCells>
  <pageMargins left="0.75" right="0.75" top="1" bottom="1" header="0.5" footer="0.5"/>
  <pageSetup scale="89" orientation="landscape"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0"/>
  <sheetViews>
    <sheetView workbookViewId="0">
      <selection activeCell="E7" sqref="E7"/>
    </sheetView>
  </sheetViews>
  <sheetFormatPr defaultRowHeight="14.4"/>
  <cols>
    <col min="1" max="2" width="62.44140625" customWidth="1"/>
  </cols>
  <sheetData>
    <row r="1" spans="1:2">
      <c r="A1" s="233" t="s">
        <v>17189</v>
      </c>
      <c r="B1" s="243" t="s">
        <v>17190</v>
      </c>
    </row>
    <row r="2" spans="1:2" ht="28.8">
      <c r="A2" s="242" t="s">
        <v>17191</v>
      </c>
      <c r="B2" s="250"/>
    </row>
    <row r="3" spans="1:2" ht="28.8">
      <c r="A3" s="241" t="s">
        <v>17192</v>
      </c>
      <c r="B3" s="229"/>
    </row>
    <row r="4" spans="1:2">
      <c r="A4" s="242" t="s">
        <v>17193</v>
      </c>
      <c r="B4" s="250"/>
    </row>
    <row r="5" spans="1:2" ht="28.8">
      <c r="A5" s="241" t="s">
        <v>17194</v>
      </c>
      <c r="B5" s="229"/>
    </row>
    <row r="6" spans="1:2">
      <c r="A6" s="242" t="s">
        <v>17195</v>
      </c>
      <c r="B6" s="250"/>
    </row>
    <row r="7" spans="1:2">
      <c r="A7" s="241" t="s">
        <v>17196</v>
      </c>
      <c r="B7" s="229"/>
    </row>
    <row r="8" spans="1:2">
      <c r="A8" s="242" t="s">
        <v>17197</v>
      </c>
      <c r="B8" s="250"/>
    </row>
    <row r="9" spans="1:2" ht="28.8">
      <c r="A9" s="241" t="s">
        <v>17198</v>
      </c>
      <c r="B9" s="229"/>
    </row>
    <row r="10" spans="1:2">
      <c r="A10" s="242" t="s">
        <v>17199</v>
      </c>
      <c r="B10" s="25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14"/>
  <sheetViews>
    <sheetView workbookViewId="0">
      <selection activeCell="A9" sqref="A9"/>
    </sheetView>
  </sheetViews>
  <sheetFormatPr defaultColWidth="12.44140625" defaultRowHeight="14.4"/>
  <cols>
    <col min="1" max="1" width="51.88671875" style="149" bestFit="1" customWidth="1"/>
    <col min="2" max="2" width="22.44140625" style="149" hidden="1" customWidth="1"/>
    <col min="3" max="3" width="8" style="143" hidden="1" customWidth="1"/>
    <col min="4" max="4" width="7.88671875" style="143" hidden="1" customWidth="1"/>
    <col min="5" max="5" width="8" style="143" hidden="1" customWidth="1"/>
    <col min="6" max="6" width="7.88671875" style="143" hidden="1" customWidth="1"/>
    <col min="7" max="7" width="7.5546875" style="143" hidden="1" customWidth="1"/>
    <col min="8" max="8" width="7.88671875" style="143" hidden="1" customWidth="1"/>
    <col min="9" max="9" width="7.5546875" style="143" hidden="1" customWidth="1"/>
    <col min="10" max="10" width="7.88671875" style="143" hidden="1" customWidth="1"/>
    <col min="11" max="11" width="8" style="143" hidden="1" customWidth="1"/>
    <col min="12" max="12" width="7.88671875" style="143" hidden="1" customWidth="1"/>
    <col min="13" max="15" width="6" style="143" hidden="1" customWidth="1"/>
    <col min="16" max="16" width="6.44140625" style="143" hidden="1" customWidth="1"/>
    <col min="17" max="17" width="16" style="143" hidden="1" customWidth="1"/>
    <col min="18" max="18" width="14.88671875" style="143" hidden="1" customWidth="1"/>
    <col min="19" max="21" width="6" style="143" hidden="1" customWidth="1"/>
    <col min="22" max="22" width="6.44140625" style="143" hidden="1" customWidth="1"/>
    <col min="23" max="23" width="16" style="143" hidden="1" customWidth="1"/>
    <col min="24" max="24" width="14.88671875" style="143" hidden="1" customWidth="1"/>
    <col min="25" max="25" width="7" style="143" customWidth="1"/>
    <col min="26" max="27" width="7" style="143" hidden="1" customWidth="1"/>
    <col min="28" max="28" width="7.44140625" style="143" hidden="1" customWidth="1"/>
    <col min="29" max="29" width="17" style="143" customWidth="1"/>
    <col min="30" max="30" width="15.88671875" style="143" customWidth="1"/>
    <col min="31" max="16384" width="12.44140625" style="143"/>
  </cols>
  <sheetData>
    <row r="1" spans="1:31" ht="41.25" customHeight="1">
      <c r="A1" s="949" t="s">
        <v>592</v>
      </c>
      <c r="B1" s="949"/>
      <c r="C1" s="949"/>
      <c r="D1" s="949"/>
      <c r="E1" s="949"/>
      <c r="F1" s="949"/>
      <c r="G1" s="949"/>
      <c r="H1" s="949"/>
      <c r="I1" s="949"/>
      <c r="J1" s="949"/>
      <c r="K1" s="949"/>
      <c r="L1" s="949"/>
      <c r="M1" s="949"/>
      <c r="N1" s="949"/>
      <c r="O1" s="949"/>
      <c r="P1" s="949"/>
    </row>
    <row r="2" spans="1:31">
      <c r="A2" s="931" t="s">
        <v>17185</v>
      </c>
      <c r="B2" s="931"/>
      <c r="C2" s="931"/>
      <c r="D2" s="931"/>
      <c r="E2" s="931"/>
      <c r="F2" s="931"/>
      <c r="G2" s="931"/>
      <c r="H2" s="931"/>
      <c r="I2" s="931"/>
      <c r="J2" s="931"/>
      <c r="K2" s="950"/>
      <c r="L2" s="950"/>
      <c r="M2" s="950"/>
      <c r="N2" s="950"/>
      <c r="O2" s="950"/>
      <c r="P2" s="950"/>
    </row>
    <row r="3" spans="1:31">
      <c r="A3" s="167" t="s">
        <v>594</v>
      </c>
      <c r="B3" s="168" t="s">
        <v>595</v>
      </c>
      <c r="C3" s="914" t="s">
        <v>596</v>
      </c>
      <c r="D3" s="915"/>
      <c r="E3" s="951" t="s">
        <v>597</v>
      </c>
      <c r="F3" s="952"/>
      <c r="G3" s="951" t="s">
        <v>598</v>
      </c>
      <c r="H3" s="952"/>
      <c r="I3" s="951" t="s">
        <v>599</v>
      </c>
      <c r="J3" s="953"/>
      <c r="K3" s="916" t="s">
        <v>600</v>
      </c>
      <c r="L3" s="916"/>
      <c r="M3" s="169" t="s">
        <v>601</v>
      </c>
      <c r="N3" s="169" t="s">
        <v>602</v>
      </c>
      <c r="O3" s="169" t="s">
        <v>603</v>
      </c>
      <c r="P3" s="169" t="s">
        <v>17244</v>
      </c>
      <c r="Q3" s="169" t="s">
        <v>17</v>
      </c>
      <c r="R3" s="169" t="s">
        <v>234</v>
      </c>
      <c r="S3" s="169" t="s">
        <v>439</v>
      </c>
      <c r="T3" s="169" t="s">
        <v>605</v>
      </c>
      <c r="U3" s="169" t="s">
        <v>606</v>
      </c>
      <c r="V3" s="169" t="s">
        <v>607</v>
      </c>
      <c r="W3" s="169" t="s">
        <v>23</v>
      </c>
      <c r="X3" s="169" t="s">
        <v>235</v>
      </c>
      <c r="Y3" s="169" t="s">
        <v>608</v>
      </c>
      <c r="Z3" s="169" t="s">
        <v>609</v>
      </c>
      <c r="AA3" s="169" t="s">
        <v>610</v>
      </c>
      <c r="AB3" s="169" t="s">
        <v>611</v>
      </c>
      <c r="AC3" s="169" t="s">
        <v>28</v>
      </c>
      <c r="AD3" s="169" t="s">
        <v>236</v>
      </c>
    </row>
    <row r="4" spans="1:31">
      <c r="A4" s="170" t="s">
        <v>612</v>
      </c>
      <c r="B4" s="171" t="s">
        <v>613</v>
      </c>
      <c r="C4" s="917" t="s">
        <v>614</v>
      </c>
      <c r="D4" s="918"/>
      <c r="E4" s="946" t="s">
        <v>615</v>
      </c>
      <c r="F4" s="947"/>
      <c r="G4" s="917" t="s">
        <v>616</v>
      </c>
      <c r="H4" s="918"/>
      <c r="I4" s="917" t="s">
        <v>617</v>
      </c>
      <c r="J4" s="919"/>
      <c r="K4" s="948" t="s">
        <v>618</v>
      </c>
      <c r="L4" s="948"/>
      <c r="M4" s="917" t="s">
        <v>619</v>
      </c>
      <c r="N4" s="919"/>
      <c r="O4" s="919"/>
      <c r="P4" s="919"/>
      <c r="Q4" s="919"/>
      <c r="R4" s="918"/>
      <c r="S4" s="917" t="s">
        <v>620</v>
      </c>
      <c r="T4" s="919"/>
      <c r="U4" s="919"/>
      <c r="V4" s="919"/>
      <c r="W4" s="919"/>
      <c r="X4" s="918"/>
      <c r="Y4" s="917" t="s">
        <v>621</v>
      </c>
      <c r="Z4" s="919"/>
      <c r="AA4" s="919"/>
      <c r="AB4" s="919"/>
      <c r="AC4" s="919"/>
      <c r="AD4" s="918"/>
    </row>
    <row r="5" spans="1:31" ht="28.8" hidden="1">
      <c r="A5" s="170"/>
      <c r="B5" s="171" t="s">
        <v>17099</v>
      </c>
      <c r="C5" s="187" t="s">
        <v>17100</v>
      </c>
      <c r="D5" s="187" t="s">
        <v>623</v>
      </c>
      <c r="E5" s="194" t="s">
        <v>17100</v>
      </c>
      <c r="F5" s="172" t="s">
        <v>623</v>
      </c>
      <c r="G5" s="172" t="s">
        <v>17099</v>
      </c>
      <c r="H5" s="172" t="s">
        <v>623</v>
      </c>
      <c r="I5" s="172" t="s">
        <v>17099</v>
      </c>
      <c r="J5" s="195" t="s">
        <v>623</v>
      </c>
      <c r="K5" s="172" t="s">
        <v>17099</v>
      </c>
      <c r="L5" s="172" t="s">
        <v>623</v>
      </c>
      <c r="M5" s="353"/>
      <c r="N5" s="353"/>
      <c r="O5" s="353"/>
      <c r="P5" s="353"/>
    </row>
    <row r="6" spans="1:31">
      <c r="A6" s="184"/>
      <c r="B6" s="177"/>
      <c r="C6" s="175"/>
      <c r="D6" s="175"/>
      <c r="E6" s="182"/>
      <c r="F6" s="180"/>
      <c r="G6" s="180"/>
      <c r="H6" s="180"/>
      <c r="I6" s="181"/>
      <c r="J6" s="181"/>
      <c r="K6" s="181"/>
      <c r="L6" s="181"/>
      <c r="M6" s="175"/>
      <c r="N6" s="175"/>
      <c r="O6" s="175"/>
      <c r="P6" s="175"/>
      <c r="Q6" s="175"/>
      <c r="R6" s="485"/>
      <c r="S6" s="485"/>
      <c r="T6" s="485"/>
      <c r="U6" s="485"/>
      <c r="V6" s="485"/>
      <c r="W6" s="485"/>
      <c r="X6" s="485"/>
      <c r="Y6" s="485"/>
      <c r="Z6" s="485"/>
      <c r="AA6" s="485"/>
      <c r="AB6" s="485"/>
      <c r="AC6" s="485"/>
      <c r="AD6" s="485"/>
    </row>
    <row r="7" spans="1:31" s="147" customFormat="1">
      <c r="A7" s="532" t="s">
        <v>17186</v>
      </c>
      <c r="B7" s="533"/>
      <c r="C7" s="534"/>
      <c r="D7" s="534"/>
      <c r="E7" s="320"/>
      <c r="F7" s="535"/>
      <c r="G7" s="535"/>
      <c r="H7" s="535"/>
      <c r="I7" s="537">
        <v>6</v>
      </c>
      <c r="J7" s="537"/>
      <c r="K7" s="537"/>
      <c r="L7" s="537"/>
      <c r="M7" s="534"/>
      <c r="N7" s="534"/>
      <c r="O7" s="534"/>
      <c r="P7" s="534">
        <v>6</v>
      </c>
      <c r="Q7" s="534"/>
      <c r="R7" s="531"/>
      <c r="S7" s="531"/>
      <c r="T7" s="531"/>
      <c r="U7" s="531"/>
      <c r="V7" s="531"/>
      <c r="W7" s="531"/>
      <c r="X7" s="531"/>
      <c r="Y7" s="531">
        <v>6</v>
      </c>
      <c r="Z7" s="531"/>
      <c r="AA7" s="531"/>
      <c r="AB7" s="531"/>
      <c r="AC7" s="531"/>
      <c r="AD7" s="531"/>
      <c r="AE7" s="147" t="s">
        <v>17182</v>
      </c>
    </row>
    <row r="8" spans="1:31">
      <c r="A8" s="176"/>
      <c r="B8" s="177"/>
      <c r="C8" s="175"/>
      <c r="D8" s="175"/>
      <c r="E8" s="182"/>
      <c r="F8" s="180"/>
      <c r="G8" s="180"/>
      <c r="H8" s="180"/>
      <c r="I8" s="181"/>
      <c r="J8" s="181"/>
      <c r="K8" s="181"/>
      <c r="L8" s="181"/>
      <c r="M8" s="175"/>
      <c r="N8" s="175"/>
      <c r="O8" s="175"/>
      <c r="P8" s="175"/>
      <c r="Q8" s="175"/>
      <c r="R8" s="485"/>
      <c r="S8" s="485"/>
      <c r="T8" s="485"/>
      <c r="U8" s="485"/>
      <c r="V8" s="485"/>
      <c r="W8" s="485"/>
      <c r="X8" s="485"/>
      <c r="Y8" s="485"/>
      <c r="Z8" s="485"/>
      <c r="AA8" s="485"/>
      <c r="AB8" s="485"/>
      <c r="AC8" s="485"/>
      <c r="AD8" s="485"/>
    </row>
    <row r="9" spans="1:31" s="147" customFormat="1">
      <c r="A9" s="532" t="s">
        <v>17187</v>
      </c>
      <c r="B9" s="533"/>
      <c r="C9" s="534"/>
      <c r="D9" s="534"/>
      <c r="E9" s="320"/>
      <c r="F9" s="535"/>
      <c r="G9" s="535"/>
      <c r="H9" s="535"/>
      <c r="I9" s="539" t="s">
        <v>59</v>
      </c>
      <c r="J9" s="537"/>
      <c r="K9" s="539"/>
      <c r="L9" s="537"/>
      <c r="M9" s="534"/>
      <c r="N9" s="534"/>
      <c r="O9" s="534"/>
      <c r="P9" s="534">
        <v>2</v>
      </c>
      <c r="Q9" s="534"/>
      <c r="R9" s="531"/>
      <c r="S9" s="531"/>
      <c r="T9" s="531"/>
      <c r="U9" s="531"/>
      <c r="V9" s="531"/>
      <c r="W9" s="531"/>
      <c r="X9" s="531"/>
      <c r="Y9" s="531">
        <v>0</v>
      </c>
      <c r="Z9" s="531"/>
      <c r="AA9" s="531"/>
      <c r="AB9" s="531"/>
      <c r="AC9" s="531"/>
      <c r="AD9" s="531"/>
      <c r="AE9" s="147" t="s">
        <v>17183</v>
      </c>
    </row>
    <row r="10" spans="1:31">
      <c r="A10" s="183"/>
      <c r="B10" s="177"/>
      <c r="C10" s="175"/>
      <c r="D10" s="175"/>
      <c r="E10" s="182"/>
      <c r="F10" s="180"/>
      <c r="G10" s="180"/>
      <c r="H10" s="180"/>
      <c r="I10" s="181"/>
      <c r="J10" s="181"/>
      <c r="K10" s="181"/>
      <c r="L10" s="181"/>
      <c r="M10" s="175"/>
      <c r="N10" s="175"/>
      <c r="O10" s="175"/>
      <c r="P10" s="175"/>
      <c r="Q10" s="175"/>
      <c r="R10" s="485"/>
      <c r="S10" s="485"/>
      <c r="T10" s="485"/>
      <c r="U10" s="485"/>
      <c r="V10" s="485"/>
      <c r="W10" s="485"/>
      <c r="X10" s="485"/>
      <c r="Y10" s="485"/>
      <c r="Z10" s="485"/>
      <c r="AA10" s="485"/>
      <c r="AB10" s="485"/>
      <c r="AC10" s="485"/>
      <c r="AD10" s="485"/>
    </row>
    <row r="12" spans="1:31" ht="28.8">
      <c r="A12" s="149" t="s">
        <v>17103</v>
      </c>
    </row>
    <row r="14" spans="1:31">
      <c r="A14" s="197" t="s">
        <v>17184</v>
      </c>
    </row>
  </sheetData>
  <mergeCells count="15">
    <mergeCell ref="S4:X4"/>
    <mergeCell ref="Y4:AD4"/>
    <mergeCell ref="C4:D4"/>
    <mergeCell ref="E4:F4"/>
    <mergeCell ref="G4:H4"/>
    <mergeCell ref="I4:J4"/>
    <mergeCell ref="K4:L4"/>
    <mergeCell ref="M4:R4"/>
    <mergeCell ref="A1:P1"/>
    <mergeCell ref="A2:P2"/>
    <mergeCell ref="C3:D3"/>
    <mergeCell ref="E3:F3"/>
    <mergeCell ref="G3:H3"/>
    <mergeCell ref="I3:J3"/>
    <mergeCell ref="K3:L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
  <sheetViews>
    <sheetView workbookViewId="0">
      <selection activeCell="H3" sqref="H3"/>
    </sheetView>
  </sheetViews>
  <sheetFormatPr defaultRowHeight="14.4"/>
  <cols>
    <col min="2" max="3" width="53.44140625" customWidth="1"/>
  </cols>
  <sheetData>
    <row r="1" spans="1:3" s="234" customFormat="1">
      <c r="A1" s="244" t="s">
        <v>17188</v>
      </c>
      <c r="B1" s="245" t="s">
        <v>17189</v>
      </c>
      <c r="C1" s="244" t="s">
        <v>17190</v>
      </c>
    </row>
    <row r="2" spans="1:3" s="234" customFormat="1" ht="43.2">
      <c r="A2" s="245">
        <v>1</v>
      </c>
      <c r="B2" s="246" t="s">
        <v>17191</v>
      </c>
      <c r="C2" s="789" t="s">
        <v>17528</v>
      </c>
    </row>
    <row r="3" spans="1:3" s="234" customFormat="1" ht="115.2">
      <c r="A3" s="244">
        <v>2</v>
      </c>
      <c r="B3" s="246" t="s">
        <v>17192</v>
      </c>
      <c r="C3" s="789" t="s">
        <v>17529</v>
      </c>
    </row>
    <row r="4" spans="1:3" s="234" customFormat="1" ht="43.2">
      <c r="A4" s="244">
        <v>3</v>
      </c>
      <c r="B4" s="246" t="s">
        <v>17193</v>
      </c>
      <c r="C4" s="789" t="s">
        <v>17530</v>
      </c>
    </row>
    <row r="5" spans="1:3" s="234" customFormat="1" ht="72">
      <c r="A5" s="244">
        <v>4</v>
      </c>
      <c r="B5" s="246" t="s">
        <v>17194</v>
      </c>
      <c r="C5" s="789" t="s">
        <v>17531</v>
      </c>
    </row>
    <row r="6" spans="1:3" s="234" customFormat="1" ht="28.8">
      <c r="A6" s="244">
        <v>5</v>
      </c>
      <c r="B6" s="246" t="s">
        <v>17195</v>
      </c>
      <c r="C6" s="789" t="s">
        <v>72</v>
      </c>
    </row>
    <row r="7" spans="1:3" s="234" customFormat="1" ht="28.8">
      <c r="A7" s="244">
        <v>6</v>
      </c>
      <c r="B7" s="246" t="s">
        <v>17196</v>
      </c>
      <c r="C7" s="789" t="s">
        <v>72</v>
      </c>
    </row>
    <row r="8" spans="1:3" s="234" customFormat="1">
      <c r="A8" s="244">
        <v>7</v>
      </c>
      <c r="B8" s="246" t="s">
        <v>17197</v>
      </c>
      <c r="C8" s="789" t="s">
        <v>72</v>
      </c>
    </row>
    <row r="9" spans="1:3" s="234" customFormat="1" ht="28.8">
      <c r="A9" s="244">
        <v>8</v>
      </c>
      <c r="B9" s="246" t="s">
        <v>17198</v>
      </c>
      <c r="C9" s="789" t="s">
        <v>17532</v>
      </c>
    </row>
    <row r="10" spans="1:3" s="234" customFormat="1" ht="28.8">
      <c r="A10" s="57">
        <v>9</v>
      </c>
      <c r="B10" s="354" t="s">
        <v>17199</v>
      </c>
      <c r="C10" s="789" t="s">
        <v>17533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ADMIN Core Metric</vt:lpstr>
      <vt:lpstr>ADMIN Narrative</vt:lpstr>
      <vt:lpstr>CRDEB Core Metric</vt:lpstr>
      <vt:lpstr>CRDEB Narrative</vt:lpstr>
      <vt:lpstr>CRRF Core Metric</vt:lpstr>
      <vt:lpstr>CRRF Narrative</vt:lpstr>
      <vt:lpstr>CEO Core Metric</vt:lpstr>
      <vt:lpstr>CEO Narrative</vt:lpstr>
      <vt:lpstr>Pilot Core Metrics</vt:lpstr>
      <vt:lpstr>Pilot Narrative</vt:lpstr>
      <vt:lpstr>Professional Dev. Core Metrics</vt:lpstr>
      <vt:lpstr>Professional Dev. Narrative</vt:lpstr>
      <vt:lpstr>TECH (TRCL) Core Metric</vt:lpstr>
      <vt:lpstr>TECH Narrative</vt:lpstr>
      <vt:lpstr>Marshall Metric</vt:lpstr>
      <vt:lpstr>WV SOM Metric</vt:lpstr>
      <vt:lpstr>WVSOM Narrative</vt:lpstr>
      <vt:lpstr>CAM Metric</vt:lpstr>
      <vt:lpstr>CAMC Narrative</vt:lpstr>
      <vt:lpstr>NIOSH Metric</vt:lpstr>
      <vt:lpstr>NIOSH Narrative</vt:lpstr>
      <vt:lpstr>VA Metric</vt:lpstr>
      <vt:lpstr>VA Narrative</vt:lpstr>
      <vt:lpstr>'Professional Dev. Core Metrics'!Print_Titles</vt:lpstr>
    </vt:vector>
  </TitlesOfParts>
  <Company>WVU Health Sciences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 Nikki</dc:creator>
  <cp:lastModifiedBy>nikki lewis</cp:lastModifiedBy>
  <dcterms:created xsi:type="dcterms:W3CDTF">2020-10-23T00:08:55Z</dcterms:created>
  <dcterms:modified xsi:type="dcterms:W3CDTF">2022-01-25T19:24:40Z</dcterms:modified>
</cp:coreProperties>
</file>